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celsheets\"/>
    </mc:Choice>
  </mc:AlternateContent>
  <bookViews>
    <workbookView xWindow="4710" yWindow="0" windowWidth="24465" windowHeight="12750"/>
  </bookViews>
  <sheets>
    <sheet name="Investeren of Lenen" sheetId="1" r:id="rId1"/>
    <sheet name="100% LTV" sheetId="2" r:id="rId2"/>
    <sheet name="90% LTV" sheetId="3" r:id="rId3"/>
    <sheet name="80% LTV" sheetId="4" r:id="rId4"/>
    <sheet name="70% LTV" sheetId="5" r:id="rId5"/>
    <sheet name="60% LTV" sheetId="6" r:id="rId6"/>
    <sheet name="NHG" sheetId="8" r:id="rId7"/>
  </sheets>
  <definedNames>
    <definedName name="eigen_geld">'Investeren of Lenen'!$C$4</definedName>
    <definedName name="groei_spaargeld">'Investeren of Lenen'!$C$16</definedName>
    <definedName name="groei_woning">'Investeren of Lenen'!$C$15</definedName>
    <definedName name="inleg">'Investeren of Lenen'!$C$3</definedName>
    <definedName name="int_a_100">'Investeren of Lenen'!$C$10</definedName>
    <definedName name="int_a_50">'Investeren of Lenen'!$H$10</definedName>
    <definedName name="int_a_60">'Investeren of Lenen'!$G$10</definedName>
    <definedName name="int_a_70">'Investeren of Lenen'!$F$10</definedName>
    <definedName name="int_a_80">'Investeren of Lenen'!$E$10</definedName>
    <definedName name="int_a_90">'Investeren of Lenen'!$D$10</definedName>
    <definedName name="int_a_nhg">'Investeren of Lenen'!$I$10</definedName>
    <definedName name="int_l_100">'Investeren of Lenen'!$C$11</definedName>
    <definedName name="int_l_50">'Investeren of Lenen'!$H$11</definedName>
    <definedName name="int_l_60">'Investeren of Lenen'!$G$11</definedName>
    <definedName name="int_l_70">'Investeren of Lenen'!$F$11</definedName>
    <definedName name="int_l_80">'Investeren of Lenen'!$E$11</definedName>
    <definedName name="int_l_90">'Investeren of Lenen'!$D$11</definedName>
    <definedName name="int_l_nhg">'Investeren of Lenen'!$I$11</definedName>
    <definedName name="intonly_100">'Investeren of Lenen'!$C$12</definedName>
    <definedName name="intonly_50">'Investeren of Lenen'!$H$12</definedName>
    <definedName name="intonly_60">'Investeren of Lenen'!$G$12</definedName>
    <definedName name="intonly_70">'Investeren of Lenen'!$F$12</definedName>
    <definedName name="intonly_80">'Investeren of Lenen'!$E$12</definedName>
    <definedName name="intonly_90">'Investeren of Lenen'!$D$12</definedName>
    <definedName name="intonly_nhg">'Investeren of Lenen'!$I$12</definedName>
    <definedName name="maximale_hypotheek">'Investeren of Lenen'!$C$7</definedName>
    <definedName name="overwaarde">'Investeren of Lenen'!$C$5</definedName>
    <definedName name="perc_100">'Investeren of Lenen'!$C$9</definedName>
    <definedName name="perc_50">'Investeren of Lenen'!$H$9</definedName>
    <definedName name="perc_60">'Investeren of Lenen'!$G$9</definedName>
    <definedName name="perc_70">'Investeren of Lenen'!$F$9</definedName>
    <definedName name="perc_80">'Investeren of Lenen'!$E$9</definedName>
    <definedName name="perc_90">'Investeren of Lenen'!$D$9</definedName>
    <definedName name="woningwaarde">'Investeren of Lenen'!$C$6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E24" i="1"/>
  <c r="D24" i="1"/>
  <c r="C24" i="1"/>
  <c r="U5" i="8"/>
  <c r="O5" i="8"/>
  <c r="I5" i="8"/>
  <c r="C5" i="8"/>
  <c r="U2" i="8"/>
  <c r="V3" i="8"/>
  <c r="P3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U3" i="8"/>
  <c r="I3" i="8"/>
  <c r="O10" i="8"/>
  <c r="I10" i="8"/>
  <c r="C10" i="8"/>
  <c r="O3" i="8"/>
  <c r="C3" i="8"/>
  <c r="O2" i="8"/>
  <c r="I2" i="8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C2" i="8"/>
  <c r="V10" i="8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V350" i="8" s="1"/>
  <c r="V351" i="8" s="1"/>
  <c r="V352" i="8" s="1"/>
  <c r="V353" i="8" s="1"/>
  <c r="V354" i="8" s="1"/>
  <c r="V355" i="8" s="1"/>
  <c r="V356" i="8" s="1"/>
  <c r="V357" i="8" s="1"/>
  <c r="V358" i="8" s="1"/>
  <c r="V359" i="8" s="1"/>
  <c r="V360" i="8" s="1"/>
  <c r="V361" i="8" s="1"/>
  <c r="V362" i="8" s="1"/>
  <c r="V363" i="8" s="1"/>
  <c r="V364" i="8" s="1"/>
  <c r="V365" i="8" s="1"/>
  <c r="V366" i="8" s="1"/>
  <c r="V367" i="8" s="1"/>
  <c r="V368" i="8" s="1"/>
  <c r="V369" i="8" s="1"/>
  <c r="V370" i="8" s="1"/>
  <c r="P10" i="8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8" i="8" s="1"/>
  <c r="P309" i="8" s="1"/>
  <c r="P310" i="8" s="1"/>
  <c r="P311" i="8" s="1"/>
  <c r="P312" i="8" s="1"/>
  <c r="P313" i="8" s="1"/>
  <c r="P314" i="8" s="1"/>
  <c r="P315" i="8" s="1"/>
  <c r="P316" i="8" s="1"/>
  <c r="P317" i="8" s="1"/>
  <c r="P318" i="8" s="1"/>
  <c r="P319" i="8" s="1"/>
  <c r="P320" i="8" s="1"/>
  <c r="P321" i="8" s="1"/>
  <c r="P322" i="8" s="1"/>
  <c r="P323" i="8" s="1"/>
  <c r="P324" i="8" s="1"/>
  <c r="P325" i="8" s="1"/>
  <c r="P326" i="8" s="1"/>
  <c r="P327" i="8" s="1"/>
  <c r="P328" i="8" s="1"/>
  <c r="P329" i="8" s="1"/>
  <c r="P330" i="8" s="1"/>
  <c r="P331" i="8" s="1"/>
  <c r="P332" i="8" s="1"/>
  <c r="P333" i="8" s="1"/>
  <c r="P334" i="8" s="1"/>
  <c r="P335" i="8" s="1"/>
  <c r="P336" i="8" s="1"/>
  <c r="P337" i="8" s="1"/>
  <c r="P338" i="8" s="1"/>
  <c r="P339" i="8" s="1"/>
  <c r="P340" i="8" s="1"/>
  <c r="P341" i="8" s="1"/>
  <c r="P342" i="8" s="1"/>
  <c r="P343" i="8" s="1"/>
  <c r="P344" i="8" s="1"/>
  <c r="P345" i="8" s="1"/>
  <c r="P346" i="8" s="1"/>
  <c r="P347" i="8" s="1"/>
  <c r="P348" i="8" s="1"/>
  <c r="P349" i="8" s="1"/>
  <c r="P350" i="8" s="1"/>
  <c r="P351" i="8" s="1"/>
  <c r="P352" i="8" s="1"/>
  <c r="P353" i="8" s="1"/>
  <c r="P354" i="8" s="1"/>
  <c r="P355" i="8" s="1"/>
  <c r="P356" i="8" s="1"/>
  <c r="P357" i="8" s="1"/>
  <c r="P358" i="8" s="1"/>
  <c r="P359" i="8" s="1"/>
  <c r="P360" i="8" s="1"/>
  <c r="P361" i="8" s="1"/>
  <c r="P362" i="8" s="1"/>
  <c r="P363" i="8" s="1"/>
  <c r="P364" i="8" s="1"/>
  <c r="P365" i="8" s="1"/>
  <c r="P366" i="8" s="1"/>
  <c r="P367" i="8" s="1"/>
  <c r="P368" i="8" s="1"/>
  <c r="P369" i="8" s="1"/>
  <c r="P370" i="8" s="1"/>
  <c r="J10" i="8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V2" i="8"/>
  <c r="V4" i="8" s="1"/>
  <c r="P2" i="8"/>
  <c r="P4" i="8" s="1"/>
  <c r="H75" i="8" l="1"/>
  <c r="T10" i="8"/>
  <c r="U10" i="8" s="1"/>
  <c r="W10" i="8"/>
  <c r="W2" i="8"/>
  <c r="W3" i="8"/>
  <c r="B10" i="8"/>
  <c r="E10" i="8"/>
  <c r="C4" i="8"/>
  <c r="K10" i="8"/>
  <c r="K11" i="8" s="1"/>
  <c r="H11" i="1"/>
  <c r="I2" i="6"/>
  <c r="C2" i="6"/>
  <c r="C3" i="6" s="1"/>
  <c r="V10" i="6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V259" i="6" s="1"/>
  <c r="V260" i="6" s="1"/>
  <c r="V261" i="6" s="1"/>
  <c r="V262" i="6" s="1"/>
  <c r="V263" i="6" s="1"/>
  <c r="V264" i="6" s="1"/>
  <c r="V265" i="6" s="1"/>
  <c r="V266" i="6" s="1"/>
  <c r="V267" i="6" s="1"/>
  <c r="V268" i="6" s="1"/>
  <c r="V269" i="6" s="1"/>
  <c r="V270" i="6" s="1"/>
  <c r="V271" i="6" s="1"/>
  <c r="V272" i="6" s="1"/>
  <c r="V273" i="6" s="1"/>
  <c r="V274" i="6" s="1"/>
  <c r="V275" i="6" s="1"/>
  <c r="V276" i="6" s="1"/>
  <c r="V277" i="6" s="1"/>
  <c r="V278" i="6" s="1"/>
  <c r="V279" i="6" s="1"/>
  <c r="V280" i="6" s="1"/>
  <c r="V281" i="6" s="1"/>
  <c r="V282" i="6" s="1"/>
  <c r="V283" i="6" s="1"/>
  <c r="V284" i="6" s="1"/>
  <c r="V285" i="6" s="1"/>
  <c r="V286" i="6" s="1"/>
  <c r="V287" i="6" s="1"/>
  <c r="V288" i="6" s="1"/>
  <c r="V289" i="6" s="1"/>
  <c r="V290" i="6" s="1"/>
  <c r="V291" i="6" s="1"/>
  <c r="V292" i="6" s="1"/>
  <c r="V293" i="6" s="1"/>
  <c r="V294" i="6" s="1"/>
  <c r="V295" i="6" s="1"/>
  <c r="V296" i="6" s="1"/>
  <c r="V297" i="6" s="1"/>
  <c r="V298" i="6" s="1"/>
  <c r="V299" i="6" s="1"/>
  <c r="V300" i="6" s="1"/>
  <c r="V301" i="6" s="1"/>
  <c r="V302" i="6" s="1"/>
  <c r="V303" i="6" s="1"/>
  <c r="V304" i="6" s="1"/>
  <c r="V305" i="6" s="1"/>
  <c r="V306" i="6" s="1"/>
  <c r="V307" i="6" s="1"/>
  <c r="V308" i="6" s="1"/>
  <c r="V309" i="6" s="1"/>
  <c r="V310" i="6" s="1"/>
  <c r="V311" i="6" s="1"/>
  <c r="V312" i="6" s="1"/>
  <c r="V313" i="6" s="1"/>
  <c r="V314" i="6" s="1"/>
  <c r="V315" i="6" s="1"/>
  <c r="V316" i="6" s="1"/>
  <c r="V317" i="6" s="1"/>
  <c r="V318" i="6" s="1"/>
  <c r="V319" i="6" s="1"/>
  <c r="V320" i="6" s="1"/>
  <c r="V321" i="6" s="1"/>
  <c r="V322" i="6" s="1"/>
  <c r="V323" i="6" s="1"/>
  <c r="V324" i="6" s="1"/>
  <c r="V325" i="6" s="1"/>
  <c r="V326" i="6" s="1"/>
  <c r="V327" i="6" s="1"/>
  <c r="V328" i="6" s="1"/>
  <c r="V329" i="6" s="1"/>
  <c r="V330" i="6" s="1"/>
  <c r="V331" i="6" s="1"/>
  <c r="V332" i="6" s="1"/>
  <c r="V333" i="6" s="1"/>
  <c r="V334" i="6" s="1"/>
  <c r="V335" i="6" s="1"/>
  <c r="V336" i="6" s="1"/>
  <c r="V337" i="6" s="1"/>
  <c r="V338" i="6" s="1"/>
  <c r="V339" i="6" s="1"/>
  <c r="V340" i="6" s="1"/>
  <c r="V341" i="6" s="1"/>
  <c r="V342" i="6" s="1"/>
  <c r="V343" i="6" s="1"/>
  <c r="V344" i="6" s="1"/>
  <c r="V345" i="6" s="1"/>
  <c r="V346" i="6" s="1"/>
  <c r="V347" i="6" s="1"/>
  <c r="V348" i="6" s="1"/>
  <c r="V349" i="6" s="1"/>
  <c r="V350" i="6" s="1"/>
  <c r="V351" i="6" s="1"/>
  <c r="V352" i="6" s="1"/>
  <c r="V353" i="6" s="1"/>
  <c r="V354" i="6" s="1"/>
  <c r="V355" i="6" s="1"/>
  <c r="V356" i="6" s="1"/>
  <c r="V357" i="6" s="1"/>
  <c r="V358" i="6" s="1"/>
  <c r="V359" i="6" s="1"/>
  <c r="V360" i="6" s="1"/>
  <c r="V361" i="6" s="1"/>
  <c r="V362" i="6" s="1"/>
  <c r="V363" i="6" s="1"/>
  <c r="V364" i="6" s="1"/>
  <c r="V365" i="6" s="1"/>
  <c r="V366" i="6" s="1"/>
  <c r="V367" i="6" s="1"/>
  <c r="V368" i="6" s="1"/>
  <c r="V369" i="6" s="1"/>
  <c r="V370" i="6" s="1"/>
  <c r="P10" i="6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V2" i="6"/>
  <c r="P2" i="6"/>
  <c r="H10" i="6"/>
  <c r="I10" i="6" s="1"/>
  <c r="I2" i="5"/>
  <c r="H10" i="5" s="1"/>
  <c r="I10" i="5" s="1"/>
  <c r="C2" i="5"/>
  <c r="V10" i="5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V259" i="5" s="1"/>
  <c r="V260" i="5" s="1"/>
  <c r="V261" i="5" s="1"/>
  <c r="V262" i="5" s="1"/>
  <c r="V263" i="5" s="1"/>
  <c r="V264" i="5" s="1"/>
  <c r="V265" i="5" s="1"/>
  <c r="V266" i="5" s="1"/>
  <c r="V267" i="5" s="1"/>
  <c r="V268" i="5" s="1"/>
  <c r="V269" i="5" s="1"/>
  <c r="V270" i="5" s="1"/>
  <c r="V271" i="5" s="1"/>
  <c r="V272" i="5" s="1"/>
  <c r="V273" i="5" s="1"/>
  <c r="V274" i="5" s="1"/>
  <c r="V275" i="5" s="1"/>
  <c r="V276" i="5" s="1"/>
  <c r="V277" i="5" s="1"/>
  <c r="V278" i="5" s="1"/>
  <c r="V279" i="5" s="1"/>
  <c r="V280" i="5" s="1"/>
  <c r="V281" i="5" s="1"/>
  <c r="V282" i="5" s="1"/>
  <c r="V283" i="5" s="1"/>
  <c r="V284" i="5" s="1"/>
  <c r="V285" i="5" s="1"/>
  <c r="V286" i="5" s="1"/>
  <c r="V287" i="5" s="1"/>
  <c r="V288" i="5" s="1"/>
  <c r="V289" i="5" s="1"/>
  <c r="V290" i="5" s="1"/>
  <c r="V291" i="5" s="1"/>
  <c r="V292" i="5" s="1"/>
  <c r="V293" i="5" s="1"/>
  <c r="V294" i="5" s="1"/>
  <c r="V295" i="5" s="1"/>
  <c r="V296" i="5" s="1"/>
  <c r="V297" i="5" s="1"/>
  <c r="V298" i="5" s="1"/>
  <c r="V299" i="5" s="1"/>
  <c r="V300" i="5" s="1"/>
  <c r="V301" i="5" s="1"/>
  <c r="V302" i="5" s="1"/>
  <c r="V303" i="5" s="1"/>
  <c r="V304" i="5" s="1"/>
  <c r="V305" i="5" s="1"/>
  <c r="V306" i="5" s="1"/>
  <c r="V307" i="5" s="1"/>
  <c r="V308" i="5" s="1"/>
  <c r="V309" i="5" s="1"/>
  <c r="V310" i="5" s="1"/>
  <c r="V311" i="5" s="1"/>
  <c r="V312" i="5" s="1"/>
  <c r="V313" i="5" s="1"/>
  <c r="V314" i="5" s="1"/>
  <c r="V315" i="5" s="1"/>
  <c r="V316" i="5" s="1"/>
  <c r="V317" i="5" s="1"/>
  <c r="V318" i="5" s="1"/>
  <c r="V319" i="5" s="1"/>
  <c r="V320" i="5" s="1"/>
  <c r="V321" i="5" s="1"/>
  <c r="V322" i="5" s="1"/>
  <c r="V323" i="5" s="1"/>
  <c r="V324" i="5" s="1"/>
  <c r="V325" i="5" s="1"/>
  <c r="V326" i="5" s="1"/>
  <c r="V327" i="5" s="1"/>
  <c r="V328" i="5" s="1"/>
  <c r="V329" i="5" s="1"/>
  <c r="V330" i="5" s="1"/>
  <c r="V331" i="5" s="1"/>
  <c r="V332" i="5" s="1"/>
  <c r="V333" i="5" s="1"/>
  <c r="V334" i="5" s="1"/>
  <c r="V335" i="5" s="1"/>
  <c r="V336" i="5" s="1"/>
  <c r="V337" i="5" s="1"/>
  <c r="V338" i="5" s="1"/>
  <c r="V339" i="5" s="1"/>
  <c r="V340" i="5" s="1"/>
  <c r="V341" i="5" s="1"/>
  <c r="V342" i="5" s="1"/>
  <c r="V343" i="5" s="1"/>
  <c r="V344" i="5" s="1"/>
  <c r="V345" i="5" s="1"/>
  <c r="V346" i="5" s="1"/>
  <c r="V347" i="5" s="1"/>
  <c r="V348" i="5" s="1"/>
  <c r="V349" i="5" s="1"/>
  <c r="V350" i="5" s="1"/>
  <c r="V351" i="5" s="1"/>
  <c r="V352" i="5" s="1"/>
  <c r="V353" i="5" s="1"/>
  <c r="V354" i="5" s="1"/>
  <c r="V355" i="5" s="1"/>
  <c r="V356" i="5" s="1"/>
  <c r="V357" i="5" s="1"/>
  <c r="V358" i="5" s="1"/>
  <c r="V359" i="5" s="1"/>
  <c r="V360" i="5" s="1"/>
  <c r="V361" i="5" s="1"/>
  <c r="V362" i="5" s="1"/>
  <c r="V363" i="5" s="1"/>
  <c r="V364" i="5" s="1"/>
  <c r="V365" i="5" s="1"/>
  <c r="V366" i="5" s="1"/>
  <c r="V367" i="5" s="1"/>
  <c r="V368" i="5" s="1"/>
  <c r="V369" i="5" s="1"/>
  <c r="V370" i="5" s="1"/>
  <c r="P10" i="5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J10" i="5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D10" i="5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V2" i="5"/>
  <c r="V3" i="5" s="1"/>
  <c r="P2" i="5"/>
  <c r="P3" i="5" s="1"/>
  <c r="I2" i="4"/>
  <c r="C2" i="4"/>
  <c r="I5" i="4" s="1"/>
  <c r="K10" i="4" s="1"/>
  <c r="V2" i="4"/>
  <c r="V3" i="4" s="1"/>
  <c r="P2" i="4"/>
  <c r="I2" i="2"/>
  <c r="C2" i="2"/>
  <c r="C3" i="2" s="1"/>
  <c r="C4" i="2" s="1"/>
  <c r="I2" i="3"/>
  <c r="H10" i="3" s="1"/>
  <c r="H11" i="3" s="1"/>
  <c r="H12" i="3" s="1"/>
  <c r="C2" i="3"/>
  <c r="B10" i="3" s="1"/>
  <c r="C10" i="3" s="1"/>
  <c r="V2" i="3"/>
  <c r="U2" i="3" s="1"/>
  <c r="W2" i="3" s="1"/>
  <c r="P2" i="3"/>
  <c r="O2" i="3" s="1"/>
  <c r="O3" i="3" s="1"/>
  <c r="V2" i="2"/>
  <c r="U2" i="2" s="1"/>
  <c r="P2" i="2"/>
  <c r="O2" i="2" s="1"/>
  <c r="V10" i="4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V276" i="4" s="1"/>
  <c r="V277" i="4" s="1"/>
  <c r="V278" i="4" s="1"/>
  <c r="V279" i="4" s="1"/>
  <c r="V280" i="4" s="1"/>
  <c r="V281" i="4" s="1"/>
  <c r="V282" i="4" s="1"/>
  <c r="V283" i="4" s="1"/>
  <c r="V284" i="4" s="1"/>
  <c r="V285" i="4" s="1"/>
  <c r="V286" i="4" s="1"/>
  <c r="V287" i="4" s="1"/>
  <c r="V288" i="4" s="1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3" i="4" s="1"/>
  <c r="V314" i="4" s="1"/>
  <c r="V315" i="4" s="1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V338" i="4" s="1"/>
  <c r="V339" i="4" s="1"/>
  <c r="V340" i="4" s="1"/>
  <c r="V341" i="4" s="1"/>
  <c r="V342" i="4" s="1"/>
  <c r="V343" i="4" s="1"/>
  <c r="V344" i="4" s="1"/>
  <c r="V345" i="4" s="1"/>
  <c r="V346" i="4" s="1"/>
  <c r="V347" i="4" s="1"/>
  <c r="V348" i="4" s="1"/>
  <c r="V349" i="4" s="1"/>
  <c r="V350" i="4" s="1"/>
  <c r="V351" i="4" s="1"/>
  <c r="V352" i="4" s="1"/>
  <c r="V353" i="4" s="1"/>
  <c r="V354" i="4" s="1"/>
  <c r="V355" i="4" s="1"/>
  <c r="V356" i="4" s="1"/>
  <c r="V357" i="4" s="1"/>
  <c r="V358" i="4" s="1"/>
  <c r="V359" i="4" s="1"/>
  <c r="V360" i="4" s="1"/>
  <c r="V361" i="4" s="1"/>
  <c r="V362" i="4" s="1"/>
  <c r="V363" i="4" s="1"/>
  <c r="V364" i="4" s="1"/>
  <c r="V365" i="4" s="1"/>
  <c r="V366" i="4" s="1"/>
  <c r="V367" i="4" s="1"/>
  <c r="V368" i="4" s="1"/>
  <c r="V369" i="4" s="1"/>
  <c r="V370" i="4" s="1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H10" i="4"/>
  <c r="I10" i="4" s="1"/>
  <c r="V10" i="3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P10" i="3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J10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K12" i="8" l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N10" i="8"/>
  <c r="Q2" i="8"/>
  <c r="Q10" i="8"/>
  <c r="B11" i="8"/>
  <c r="C11" i="8" s="1"/>
  <c r="T11" i="8"/>
  <c r="U11" i="8" s="1"/>
  <c r="H76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C7" i="8" s="1"/>
  <c r="B10" i="4"/>
  <c r="C10" i="4" s="1"/>
  <c r="C3" i="3"/>
  <c r="C4" i="3" s="1"/>
  <c r="P3" i="3"/>
  <c r="P4" i="3" s="1"/>
  <c r="P3" i="6"/>
  <c r="P4" i="6" s="1"/>
  <c r="B10" i="6"/>
  <c r="C10" i="6" s="1"/>
  <c r="O2" i="6"/>
  <c r="O3" i="6" s="1"/>
  <c r="V3" i="6"/>
  <c r="V4" i="6" s="1"/>
  <c r="I5" i="6"/>
  <c r="K10" i="6" s="1"/>
  <c r="U2" i="6"/>
  <c r="U5" i="6" s="1"/>
  <c r="W10" i="6" s="1"/>
  <c r="H11" i="6"/>
  <c r="P4" i="5"/>
  <c r="O2" i="5"/>
  <c r="O3" i="5" s="1"/>
  <c r="V4" i="5"/>
  <c r="U2" i="5"/>
  <c r="U5" i="5" s="1"/>
  <c r="W10" i="5" s="1"/>
  <c r="C4" i="6"/>
  <c r="C5" i="6"/>
  <c r="E10" i="6" s="1"/>
  <c r="I5" i="5"/>
  <c r="K10" i="5" s="1"/>
  <c r="B10" i="5"/>
  <c r="C10" i="5" s="1"/>
  <c r="C3" i="5"/>
  <c r="C4" i="5" s="1"/>
  <c r="H11" i="5"/>
  <c r="O2" i="4"/>
  <c r="Q2" i="4" s="1"/>
  <c r="U2" i="4"/>
  <c r="C5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C3" i="4"/>
  <c r="Q2" i="3"/>
  <c r="I5" i="3"/>
  <c r="K10" i="3" s="1"/>
  <c r="V4" i="4"/>
  <c r="P3" i="4"/>
  <c r="P4" i="4" s="1"/>
  <c r="H11" i="4"/>
  <c r="H13" i="3"/>
  <c r="C5" i="4"/>
  <c r="E10" i="4" s="1"/>
  <c r="V3" i="3"/>
  <c r="V4" i="3" s="1"/>
  <c r="I10" i="3"/>
  <c r="O4" i="3"/>
  <c r="N10" i="3"/>
  <c r="O5" i="3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T10" i="3"/>
  <c r="U5" i="3"/>
  <c r="W10" i="3" s="1"/>
  <c r="C5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P10" i="2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J10" i="2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C5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C11" i="1"/>
  <c r="U3" i="2" s="1"/>
  <c r="D11" i="1"/>
  <c r="I3" i="3" s="1"/>
  <c r="E11" i="1"/>
  <c r="I3" i="4" s="1"/>
  <c r="F11" i="1"/>
  <c r="I3" i="5" s="1"/>
  <c r="G11" i="1"/>
  <c r="I3" i="6" s="1"/>
  <c r="I11" i="1"/>
  <c r="B12" i="8" l="1"/>
  <c r="C12" i="8" s="1"/>
  <c r="Q3" i="8"/>
  <c r="O4" i="8"/>
  <c r="Q4" i="8" s="1"/>
  <c r="Q11" i="8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Q308" i="8" s="1"/>
  <c r="Q309" i="8" s="1"/>
  <c r="Q310" i="8" s="1"/>
  <c r="Q311" i="8" s="1"/>
  <c r="Q312" i="8" s="1"/>
  <c r="Q313" i="8" s="1"/>
  <c r="Q314" i="8" s="1"/>
  <c r="Q315" i="8" s="1"/>
  <c r="Q316" i="8" s="1"/>
  <c r="Q317" i="8" s="1"/>
  <c r="Q318" i="8" s="1"/>
  <c r="Q319" i="8" s="1"/>
  <c r="Q320" i="8" s="1"/>
  <c r="Q321" i="8" s="1"/>
  <c r="Q322" i="8" s="1"/>
  <c r="Q323" i="8" s="1"/>
  <c r="Q324" i="8" s="1"/>
  <c r="Q325" i="8" s="1"/>
  <c r="Q326" i="8" s="1"/>
  <c r="Q327" i="8" s="1"/>
  <c r="Q328" i="8" s="1"/>
  <c r="Q329" i="8" s="1"/>
  <c r="Q330" i="8" s="1"/>
  <c r="Q331" i="8" s="1"/>
  <c r="Q332" i="8" s="1"/>
  <c r="Q333" i="8" s="1"/>
  <c r="Q334" i="8" s="1"/>
  <c r="Q335" i="8" s="1"/>
  <c r="Q336" i="8" s="1"/>
  <c r="Q337" i="8" s="1"/>
  <c r="Q338" i="8" s="1"/>
  <c r="Q339" i="8" s="1"/>
  <c r="Q340" i="8" s="1"/>
  <c r="Q341" i="8" s="1"/>
  <c r="Q342" i="8" s="1"/>
  <c r="Q343" i="8" s="1"/>
  <c r="Q344" i="8" s="1"/>
  <c r="Q345" i="8" s="1"/>
  <c r="Q346" i="8" s="1"/>
  <c r="Q347" i="8" s="1"/>
  <c r="Q348" i="8" s="1"/>
  <c r="Q349" i="8" s="1"/>
  <c r="Q350" i="8" s="1"/>
  <c r="Q351" i="8" s="1"/>
  <c r="Q352" i="8" s="1"/>
  <c r="Q353" i="8" s="1"/>
  <c r="Q354" i="8" s="1"/>
  <c r="Q355" i="8" s="1"/>
  <c r="Q356" i="8" s="1"/>
  <c r="Q357" i="8" s="1"/>
  <c r="Q358" i="8" s="1"/>
  <c r="Q359" i="8" s="1"/>
  <c r="Q360" i="8" s="1"/>
  <c r="Q361" i="8" s="1"/>
  <c r="Q362" i="8" s="1"/>
  <c r="Q363" i="8" s="1"/>
  <c r="Q364" i="8" s="1"/>
  <c r="Q365" i="8" s="1"/>
  <c r="Q366" i="8" s="1"/>
  <c r="Q367" i="8" s="1"/>
  <c r="Q368" i="8" s="1"/>
  <c r="Q369" i="8" s="1"/>
  <c r="Q370" i="8" s="1"/>
  <c r="O7" i="8" s="1"/>
  <c r="H77" i="8"/>
  <c r="T12" i="8"/>
  <c r="U12" i="8" s="1"/>
  <c r="W11" i="8"/>
  <c r="K75" i="8"/>
  <c r="K76" i="8" s="1"/>
  <c r="N11" i="8"/>
  <c r="O11" i="8" s="1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C7" i="4" s="1"/>
  <c r="B11" i="4"/>
  <c r="C11" i="4" s="1"/>
  <c r="E11" i="6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C7" i="6" s="1"/>
  <c r="I3" i="2"/>
  <c r="I11" i="5"/>
  <c r="K11" i="5" s="1"/>
  <c r="O7" i="3"/>
  <c r="U3" i="3"/>
  <c r="W3" i="3" s="1"/>
  <c r="W2" i="6"/>
  <c r="I11" i="4"/>
  <c r="K11" i="4" s="1"/>
  <c r="U3" i="4"/>
  <c r="W3" i="4" s="1"/>
  <c r="I12" i="3"/>
  <c r="I11" i="3"/>
  <c r="K11" i="3" s="1"/>
  <c r="I11" i="6"/>
  <c r="K11" i="6" s="1"/>
  <c r="O10" i="3"/>
  <c r="N11" i="3" s="1"/>
  <c r="O11" i="3" s="1"/>
  <c r="C7" i="5"/>
  <c r="U3" i="6"/>
  <c r="W3" i="6" s="1"/>
  <c r="T10" i="6"/>
  <c r="B11" i="6"/>
  <c r="C11" i="6" s="1"/>
  <c r="U5" i="4"/>
  <c r="W10" i="4" s="1"/>
  <c r="T10" i="5"/>
  <c r="U3" i="5"/>
  <c r="W3" i="5" s="1"/>
  <c r="N10" i="6"/>
  <c r="O10" i="6" s="1"/>
  <c r="Q2" i="6"/>
  <c r="O5" i="6"/>
  <c r="Q10" i="6" s="1"/>
  <c r="O3" i="4"/>
  <c r="W2" i="5"/>
  <c r="H12" i="6"/>
  <c r="I12" i="6" s="1"/>
  <c r="W2" i="4"/>
  <c r="B11" i="5"/>
  <c r="C11" i="5" s="1"/>
  <c r="T10" i="4"/>
  <c r="N10" i="5"/>
  <c r="O10" i="5" s="1"/>
  <c r="Q2" i="5"/>
  <c r="O5" i="5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H12" i="5"/>
  <c r="I12" i="5" s="1"/>
  <c r="C4" i="4"/>
  <c r="N10" i="4"/>
  <c r="O10" i="4" s="1"/>
  <c r="O5" i="4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B10" i="2"/>
  <c r="C10" i="2" s="1"/>
  <c r="H14" i="3"/>
  <c r="I13" i="3"/>
  <c r="U10" i="3"/>
  <c r="H12" i="4"/>
  <c r="I12" i="4" s="1"/>
  <c r="C7" i="3"/>
  <c r="T11" i="3"/>
  <c r="U11" i="3" s="1"/>
  <c r="W11" i="3" s="1"/>
  <c r="Q4" i="3"/>
  <c r="B11" i="3"/>
  <c r="C11" i="3" s="1"/>
  <c r="Q3" i="3"/>
  <c r="H10" i="2"/>
  <c r="I5" i="2"/>
  <c r="K10" i="2" s="1"/>
  <c r="O3" i="2"/>
  <c r="N10" i="2"/>
  <c r="W2" i="2"/>
  <c r="N12" i="8" l="1"/>
  <c r="O12" i="8" s="1"/>
  <c r="B13" i="8"/>
  <c r="C13" i="8" s="1"/>
  <c r="T13" i="8"/>
  <c r="U13" i="8" s="1"/>
  <c r="K77" i="8"/>
  <c r="H78" i="8"/>
  <c r="W12" i="8"/>
  <c r="K12" i="5"/>
  <c r="K12" i="6"/>
  <c r="Q11" i="6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O7" i="6" s="1"/>
  <c r="K12" i="3"/>
  <c r="K13" i="3" s="1"/>
  <c r="B12" i="4"/>
  <c r="C12" i="4" s="1"/>
  <c r="K12" i="4"/>
  <c r="U10" i="6"/>
  <c r="T11" i="6"/>
  <c r="H13" i="6"/>
  <c r="I13" i="6" s="1"/>
  <c r="K13" i="6" s="1"/>
  <c r="U10" i="5"/>
  <c r="T11" i="5"/>
  <c r="N11" i="6"/>
  <c r="O11" i="6" s="1"/>
  <c r="B12" i="6"/>
  <c r="C12" i="6" s="1"/>
  <c r="Q3" i="6"/>
  <c r="O4" i="6"/>
  <c r="Q4" i="6" s="1"/>
  <c r="Q3" i="5"/>
  <c r="O4" i="5"/>
  <c r="Q4" i="5" s="1"/>
  <c r="O7" i="5"/>
  <c r="U10" i="4"/>
  <c r="T11" i="4"/>
  <c r="B12" i="5"/>
  <c r="C12" i="5" s="1"/>
  <c r="H13" i="5"/>
  <c r="I13" i="5" s="1"/>
  <c r="N11" i="5"/>
  <c r="O11" i="5" s="1"/>
  <c r="B13" i="4"/>
  <c r="C13" i="4" s="1"/>
  <c r="H15" i="3"/>
  <c r="I14" i="3"/>
  <c r="Q3" i="4"/>
  <c r="O4" i="4"/>
  <c r="Q4" i="4" s="1"/>
  <c r="O7" i="4"/>
  <c r="H13" i="4"/>
  <c r="I13" i="4" s="1"/>
  <c r="N11" i="4"/>
  <c r="O11" i="4" s="1"/>
  <c r="N12" i="3"/>
  <c r="O12" i="3" s="1"/>
  <c r="T12" i="3"/>
  <c r="U12" i="3" s="1"/>
  <c r="W12" i="3" s="1"/>
  <c r="B12" i="3"/>
  <c r="C12" i="3" s="1"/>
  <c r="T10" i="2"/>
  <c r="T11" i="2" s="1"/>
  <c r="O4" i="2"/>
  <c r="C7" i="2"/>
  <c r="I10" i="2"/>
  <c r="H11" i="2"/>
  <c r="H12" i="2" s="1"/>
  <c r="V3" i="2"/>
  <c r="U5" i="2"/>
  <c r="W10" i="2" s="1"/>
  <c r="P3" i="2"/>
  <c r="P4" i="2" s="1"/>
  <c r="O5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2" i="2"/>
  <c r="B11" i="2"/>
  <c r="C11" i="2" s="1"/>
  <c r="B14" i="8" l="1"/>
  <c r="C14" i="8" s="1"/>
  <c r="K78" i="8"/>
  <c r="N13" i="8"/>
  <c r="O13" i="8" s="1"/>
  <c r="H79" i="8"/>
  <c r="W13" i="8"/>
  <c r="T14" i="8"/>
  <c r="U14" i="8" s="1"/>
  <c r="K13" i="5"/>
  <c r="K13" i="4"/>
  <c r="K14" i="3"/>
  <c r="U11" i="6"/>
  <c r="W11" i="6" s="1"/>
  <c r="T12" i="6"/>
  <c r="B13" i="6"/>
  <c r="C13" i="6" s="1"/>
  <c r="N12" i="6"/>
  <c r="O12" i="6" s="1"/>
  <c r="H14" i="6"/>
  <c r="I14" i="6" s="1"/>
  <c r="K14" i="6" s="1"/>
  <c r="U11" i="5"/>
  <c r="W11" i="5" s="1"/>
  <c r="T12" i="5"/>
  <c r="B13" i="5"/>
  <c r="C13" i="5" s="1"/>
  <c r="N12" i="5"/>
  <c r="O12" i="5" s="1"/>
  <c r="H14" i="5"/>
  <c r="I14" i="5" s="1"/>
  <c r="K14" i="5" s="1"/>
  <c r="U11" i="4"/>
  <c r="W11" i="4" s="1"/>
  <c r="T12" i="4"/>
  <c r="N12" i="4"/>
  <c r="O12" i="4" s="1"/>
  <c r="B14" i="4"/>
  <c r="C14" i="4" s="1"/>
  <c r="H14" i="4"/>
  <c r="I14" i="4" s="1"/>
  <c r="H16" i="3"/>
  <c r="I15" i="3"/>
  <c r="N13" i="3"/>
  <c r="O13" i="3" s="1"/>
  <c r="T13" i="3"/>
  <c r="U13" i="3" s="1"/>
  <c r="W13" i="3" s="1"/>
  <c r="B13" i="3"/>
  <c r="C13" i="3" s="1"/>
  <c r="O7" i="2"/>
  <c r="O10" i="2"/>
  <c r="U10" i="2"/>
  <c r="Q3" i="2"/>
  <c r="B12" i="2"/>
  <c r="C12" i="2" s="1"/>
  <c r="B13" i="2" s="1"/>
  <c r="C13" i="2" s="1"/>
  <c r="B14" i="2" s="1"/>
  <c r="C14" i="2" s="1"/>
  <c r="B15" i="2" s="1"/>
  <c r="C15" i="2" s="1"/>
  <c r="B16" i="2" s="1"/>
  <c r="V4" i="2"/>
  <c r="W3" i="2"/>
  <c r="T12" i="2"/>
  <c r="U11" i="2"/>
  <c r="W11" i="2" s="1"/>
  <c r="Q4" i="2"/>
  <c r="I12" i="2"/>
  <c r="H13" i="2"/>
  <c r="I11" i="2"/>
  <c r="K11" i="2" s="1"/>
  <c r="B15" i="8" l="1"/>
  <c r="C15" i="8" s="1"/>
  <c r="N14" i="8"/>
  <c r="O14" i="8" s="1"/>
  <c r="K79" i="8"/>
  <c r="H80" i="8"/>
  <c r="T15" i="8"/>
  <c r="U15" i="8" s="1"/>
  <c r="W14" i="8"/>
  <c r="K15" i="3"/>
  <c r="K12" i="2"/>
  <c r="K14" i="4"/>
  <c r="U12" i="6"/>
  <c r="W12" i="6" s="1"/>
  <c r="T13" i="6"/>
  <c r="N13" i="6"/>
  <c r="O13" i="6" s="1"/>
  <c r="B14" i="6"/>
  <c r="C14" i="6" s="1"/>
  <c r="U12" i="5"/>
  <c r="W12" i="5" s="1"/>
  <c r="T13" i="5"/>
  <c r="H15" i="6"/>
  <c r="I15" i="6" s="1"/>
  <c r="K15" i="6" s="1"/>
  <c r="B14" i="5"/>
  <c r="C14" i="5" s="1"/>
  <c r="N13" i="5"/>
  <c r="O13" i="5" s="1"/>
  <c r="H15" i="5"/>
  <c r="I15" i="5" s="1"/>
  <c r="K15" i="5" s="1"/>
  <c r="U12" i="4"/>
  <c r="W12" i="4" s="1"/>
  <c r="T13" i="4"/>
  <c r="B15" i="4"/>
  <c r="C15" i="4" s="1"/>
  <c r="N13" i="4"/>
  <c r="O13" i="4" s="1"/>
  <c r="H17" i="3"/>
  <c r="I16" i="3"/>
  <c r="H15" i="4"/>
  <c r="I15" i="4" s="1"/>
  <c r="B14" i="3"/>
  <c r="C14" i="3" s="1"/>
  <c r="N14" i="3"/>
  <c r="O14" i="3" s="1"/>
  <c r="T14" i="3"/>
  <c r="U14" i="3" s="1"/>
  <c r="W14" i="3" s="1"/>
  <c r="N11" i="2"/>
  <c r="I13" i="2"/>
  <c r="H14" i="2"/>
  <c r="U12" i="2"/>
  <c r="W12" i="2" s="1"/>
  <c r="T13" i="2"/>
  <c r="C16" i="2"/>
  <c r="B17" i="2" s="1"/>
  <c r="N15" i="8" l="1"/>
  <c r="O15" i="8" s="1"/>
  <c r="B16" i="8"/>
  <c r="C16" i="8" s="1"/>
  <c r="K80" i="8"/>
  <c r="H81" i="8"/>
  <c r="T16" i="8"/>
  <c r="U16" i="8" s="1"/>
  <c r="W15" i="8"/>
  <c r="K15" i="4"/>
  <c r="K13" i="2"/>
  <c r="K16" i="3"/>
  <c r="U13" i="6"/>
  <c r="W13" i="6" s="1"/>
  <c r="T14" i="6"/>
  <c r="N14" i="6"/>
  <c r="O14" i="6" s="1"/>
  <c r="H16" i="6"/>
  <c r="I16" i="6" s="1"/>
  <c r="K16" i="6" s="1"/>
  <c r="B15" i="6"/>
  <c r="C15" i="6" s="1"/>
  <c r="U13" i="5"/>
  <c r="W13" i="5" s="1"/>
  <c r="T14" i="5"/>
  <c r="N14" i="5"/>
  <c r="O14" i="5" s="1"/>
  <c r="B15" i="5"/>
  <c r="C15" i="5" s="1"/>
  <c r="U13" i="4"/>
  <c r="W13" i="4" s="1"/>
  <c r="T14" i="4"/>
  <c r="H16" i="5"/>
  <c r="I16" i="5" s="1"/>
  <c r="K16" i="5" s="1"/>
  <c r="N14" i="4"/>
  <c r="O14" i="4" s="1"/>
  <c r="B16" i="4"/>
  <c r="C16" i="4" s="1"/>
  <c r="H16" i="4"/>
  <c r="I16" i="4" s="1"/>
  <c r="H18" i="3"/>
  <c r="I17" i="3"/>
  <c r="N15" i="3"/>
  <c r="O15" i="3" s="1"/>
  <c r="B15" i="3"/>
  <c r="C15" i="3" s="1"/>
  <c r="T15" i="3"/>
  <c r="U15" i="3" s="1"/>
  <c r="W15" i="3" s="1"/>
  <c r="O11" i="2"/>
  <c r="U13" i="2"/>
  <c r="W13" i="2" s="1"/>
  <c r="T14" i="2"/>
  <c r="H15" i="2"/>
  <c r="I14" i="2"/>
  <c r="C17" i="2"/>
  <c r="B18" i="2" s="1"/>
  <c r="B17" i="8" l="1"/>
  <c r="C17" i="8" s="1"/>
  <c r="N16" i="8"/>
  <c r="O16" i="8" s="1"/>
  <c r="T17" i="8"/>
  <c r="U17" i="8" s="1"/>
  <c r="W16" i="8"/>
  <c r="K81" i="8"/>
  <c r="H82" i="8"/>
  <c r="K16" i="4"/>
  <c r="K17" i="3"/>
  <c r="K14" i="2"/>
  <c r="U14" i="6"/>
  <c r="W14" i="6" s="1"/>
  <c r="T15" i="6"/>
  <c r="B16" i="6"/>
  <c r="C16" i="6" s="1"/>
  <c r="N15" i="6"/>
  <c r="O15" i="6" s="1"/>
  <c r="U14" i="5"/>
  <c r="W14" i="5" s="1"/>
  <c r="T15" i="5"/>
  <c r="H17" i="6"/>
  <c r="I17" i="6" s="1"/>
  <c r="K17" i="6" s="1"/>
  <c r="B16" i="5"/>
  <c r="C16" i="5" s="1"/>
  <c r="H17" i="5"/>
  <c r="I17" i="5" s="1"/>
  <c r="K17" i="5" s="1"/>
  <c r="N15" i="5"/>
  <c r="O15" i="5" s="1"/>
  <c r="U14" i="4"/>
  <c r="W14" i="4" s="1"/>
  <c r="T15" i="4"/>
  <c r="B17" i="4"/>
  <c r="C17" i="4" s="1"/>
  <c r="N15" i="4"/>
  <c r="O15" i="4" s="1"/>
  <c r="H17" i="4"/>
  <c r="I17" i="4" s="1"/>
  <c r="H19" i="3"/>
  <c r="I18" i="3"/>
  <c r="N16" i="3"/>
  <c r="O16" i="3" s="1"/>
  <c r="B16" i="3"/>
  <c r="C16" i="3" s="1"/>
  <c r="T16" i="3"/>
  <c r="U16" i="3" s="1"/>
  <c r="W16" i="3" s="1"/>
  <c r="N12" i="2"/>
  <c r="O12" i="2" s="1"/>
  <c r="N13" i="2" s="1"/>
  <c r="O13" i="2" s="1"/>
  <c r="N14" i="2" s="1"/>
  <c r="O14" i="2" s="1"/>
  <c r="N15" i="2" s="1"/>
  <c r="O15" i="2" s="1"/>
  <c r="N16" i="2" s="1"/>
  <c r="U14" i="2"/>
  <c r="W14" i="2" s="1"/>
  <c r="T15" i="2"/>
  <c r="I15" i="2"/>
  <c r="H16" i="2"/>
  <c r="C18" i="2"/>
  <c r="B19" i="2" s="1"/>
  <c r="N17" i="8" l="1"/>
  <c r="O17" i="8" s="1"/>
  <c r="B18" i="8"/>
  <c r="C18" i="8" s="1"/>
  <c r="K82" i="8"/>
  <c r="T18" i="8"/>
  <c r="U18" i="8" s="1"/>
  <c r="W17" i="8"/>
  <c r="H83" i="8"/>
  <c r="K17" i="4"/>
  <c r="K18" i="3"/>
  <c r="K15" i="2"/>
  <c r="U15" i="6"/>
  <c r="W15" i="6" s="1"/>
  <c r="T16" i="6"/>
  <c r="N16" i="6"/>
  <c r="O16" i="6" s="1"/>
  <c r="B17" i="6"/>
  <c r="C17" i="6" s="1"/>
  <c r="H18" i="6"/>
  <c r="I18" i="6" s="1"/>
  <c r="K18" i="6" s="1"/>
  <c r="U15" i="5"/>
  <c r="W15" i="5" s="1"/>
  <c r="T16" i="5"/>
  <c r="N16" i="5"/>
  <c r="O16" i="5" s="1"/>
  <c r="B17" i="5"/>
  <c r="C17" i="5" s="1"/>
  <c r="U15" i="4"/>
  <c r="W15" i="4" s="1"/>
  <c r="T16" i="4"/>
  <c r="H18" i="5"/>
  <c r="I18" i="5" s="1"/>
  <c r="K18" i="5" s="1"/>
  <c r="N16" i="4"/>
  <c r="O16" i="4" s="1"/>
  <c r="B18" i="4"/>
  <c r="C18" i="4" s="1"/>
  <c r="H20" i="3"/>
  <c r="I19" i="3"/>
  <c r="K19" i="3" s="1"/>
  <c r="H18" i="4"/>
  <c r="I18" i="4" s="1"/>
  <c r="B17" i="3"/>
  <c r="C17" i="3" s="1"/>
  <c r="N17" i="3"/>
  <c r="O17" i="3" s="1"/>
  <c r="T17" i="3"/>
  <c r="U17" i="3" s="1"/>
  <c r="W17" i="3" s="1"/>
  <c r="U15" i="2"/>
  <c r="W15" i="2" s="1"/>
  <c r="T16" i="2"/>
  <c r="I16" i="2"/>
  <c r="H17" i="2"/>
  <c r="C19" i="2"/>
  <c r="B20" i="2" s="1"/>
  <c r="O16" i="2"/>
  <c r="N17" i="2" s="1"/>
  <c r="N18" i="8" l="1"/>
  <c r="O18" i="8" s="1"/>
  <c r="T19" i="8"/>
  <c r="U19" i="8" s="1"/>
  <c r="W18" i="8"/>
  <c r="B19" i="8"/>
  <c r="C19" i="8" s="1"/>
  <c r="K18" i="4"/>
  <c r="K83" i="8"/>
  <c r="H84" i="8"/>
  <c r="K16" i="2"/>
  <c r="U16" i="6"/>
  <c r="W16" i="6" s="1"/>
  <c r="T17" i="6"/>
  <c r="B18" i="6"/>
  <c r="C18" i="6" s="1"/>
  <c r="N17" i="6"/>
  <c r="O17" i="6" s="1"/>
  <c r="H19" i="6"/>
  <c r="I19" i="6" s="1"/>
  <c r="K19" i="6" s="1"/>
  <c r="U16" i="5"/>
  <c r="W16" i="5" s="1"/>
  <c r="T17" i="5"/>
  <c r="B18" i="5"/>
  <c r="C18" i="5" s="1"/>
  <c r="N17" i="5"/>
  <c r="O17" i="5" s="1"/>
  <c r="U16" i="4"/>
  <c r="W16" i="4" s="1"/>
  <c r="T17" i="4"/>
  <c r="H19" i="5"/>
  <c r="I19" i="5" s="1"/>
  <c r="K19" i="5" s="1"/>
  <c r="B19" i="4"/>
  <c r="C19" i="4" s="1"/>
  <c r="H21" i="3"/>
  <c r="I20" i="3"/>
  <c r="K20" i="3" s="1"/>
  <c r="H19" i="4"/>
  <c r="I19" i="4" s="1"/>
  <c r="K19" i="4" s="1"/>
  <c r="N17" i="4"/>
  <c r="O17" i="4" s="1"/>
  <c r="B18" i="3"/>
  <c r="C18" i="3" s="1"/>
  <c r="N18" i="3"/>
  <c r="O18" i="3" s="1"/>
  <c r="T18" i="3"/>
  <c r="U18" i="3" s="1"/>
  <c r="W18" i="3" s="1"/>
  <c r="I17" i="2"/>
  <c r="H18" i="2"/>
  <c r="U16" i="2"/>
  <c r="W16" i="2" s="1"/>
  <c r="T17" i="2"/>
  <c r="C20" i="2"/>
  <c r="B21" i="2" s="1"/>
  <c r="O17" i="2"/>
  <c r="N18" i="2" s="1"/>
  <c r="B20" i="8" l="1"/>
  <c r="C20" i="8" s="1"/>
  <c r="N19" i="8"/>
  <c r="O19" i="8" s="1"/>
  <c r="T20" i="8"/>
  <c r="U20" i="8" s="1"/>
  <c r="W19" i="8"/>
  <c r="K84" i="8"/>
  <c r="H85" i="8"/>
  <c r="K17" i="2"/>
  <c r="U17" i="6"/>
  <c r="W17" i="6" s="1"/>
  <c r="T18" i="6"/>
  <c r="N18" i="6"/>
  <c r="O18" i="6" s="1"/>
  <c r="B19" i="6"/>
  <c r="C19" i="6" s="1"/>
  <c r="U17" i="5"/>
  <c r="W17" i="5" s="1"/>
  <c r="T18" i="5"/>
  <c r="H20" i="6"/>
  <c r="I20" i="6" s="1"/>
  <c r="K20" i="6" s="1"/>
  <c r="B19" i="5"/>
  <c r="C19" i="5" s="1"/>
  <c r="U17" i="4"/>
  <c r="W17" i="4" s="1"/>
  <c r="T18" i="4"/>
  <c r="N18" i="5"/>
  <c r="O18" i="5" s="1"/>
  <c r="H20" i="5"/>
  <c r="I20" i="5" s="1"/>
  <c r="K20" i="5" s="1"/>
  <c r="N18" i="4"/>
  <c r="O18" i="4" s="1"/>
  <c r="B20" i="4"/>
  <c r="C20" i="4" s="1"/>
  <c r="H20" i="4"/>
  <c r="I20" i="4" s="1"/>
  <c r="K20" i="4" s="1"/>
  <c r="H22" i="3"/>
  <c r="I21" i="3"/>
  <c r="K21" i="3" s="1"/>
  <c r="N19" i="3"/>
  <c r="O19" i="3" s="1"/>
  <c r="B19" i="3"/>
  <c r="C19" i="3" s="1"/>
  <c r="T19" i="3"/>
  <c r="U19" i="3" s="1"/>
  <c r="W19" i="3" s="1"/>
  <c r="H19" i="2"/>
  <c r="I18" i="2"/>
  <c r="U17" i="2"/>
  <c r="W17" i="2" s="1"/>
  <c r="T18" i="2"/>
  <c r="C21" i="2"/>
  <c r="B22" i="2" s="1"/>
  <c r="O18" i="2"/>
  <c r="N19" i="2" s="1"/>
  <c r="N20" i="8" l="1"/>
  <c r="O20" i="8" s="1"/>
  <c r="B21" i="8"/>
  <c r="C21" i="8" s="1"/>
  <c r="T21" i="8"/>
  <c r="U21" i="8" s="1"/>
  <c r="W20" i="8"/>
  <c r="K85" i="8"/>
  <c r="H86" i="8"/>
  <c r="K18" i="2"/>
  <c r="U18" i="6"/>
  <c r="W18" i="6" s="1"/>
  <c r="T19" i="6"/>
  <c r="B20" i="6"/>
  <c r="C20" i="6" s="1"/>
  <c r="N19" i="6"/>
  <c r="O19" i="6" s="1"/>
  <c r="H21" i="6"/>
  <c r="I21" i="6" s="1"/>
  <c r="K21" i="6" s="1"/>
  <c r="U18" i="5"/>
  <c r="W18" i="5" s="1"/>
  <c r="T19" i="5"/>
  <c r="N19" i="5"/>
  <c r="O19" i="5" s="1"/>
  <c r="H21" i="5"/>
  <c r="I21" i="5" s="1"/>
  <c r="K21" i="5" s="1"/>
  <c r="B20" i="5"/>
  <c r="C20" i="5" s="1"/>
  <c r="U18" i="4"/>
  <c r="W18" i="4" s="1"/>
  <c r="T19" i="4"/>
  <c r="B21" i="4"/>
  <c r="C21" i="4" s="1"/>
  <c r="N19" i="4"/>
  <c r="O19" i="4" s="1"/>
  <c r="H23" i="3"/>
  <c r="I22" i="3"/>
  <c r="K22" i="3" s="1"/>
  <c r="H21" i="4"/>
  <c r="I21" i="4" s="1"/>
  <c r="K21" i="4" s="1"/>
  <c r="B20" i="3"/>
  <c r="C20" i="3" s="1"/>
  <c r="N20" i="3"/>
  <c r="O20" i="3" s="1"/>
  <c r="T20" i="3"/>
  <c r="U20" i="3" s="1"/>
  <c r="W20" i="3" s="1"/>
  <c r="I19" i="2"/>
  <c r="K19" i="2" s="1"/>
  <c r="H20" i="2"/>
  <c r="U18" i="2"/>
  <c r="W18" i="2" s="1"/>
  <c r="T19" i="2"/>
  <c r="C22" i="2"/>
  <c r="B23" i="2" s="1"/>
  <c r="O19" i="2"/>
  <c r="N20" i="2" s="1"/>
  <c r="N21" i="8" l="1"/>
  <c r="O21" i="8" s="1"/>
  <c r="T22" i="8"/>
  <c r="U22" i="8" s="1"/>
  <c r="W21" i="8"/>
  <c r="B22" i="8"/>
  <c r="C22" i="8" s="1"/>
  <c r="K86" i="8"/>
  <c r="H87" i="8"/>
  <c r="U19" i="6"/>
  <c r="W19" i="6" s="1"/>
  <c r="T20" i="6"/>
  <c r="B21" i="6"/>
  <c r="C21" i="6" s="1"/>
  <c r="U19" i="5"/>
  <c r="W19" i="5" s="1"/>
  <c r="T20" i="5"/>
  <c r="H22" i="6"/>
  <c r="I22" i="6" s="1"/>
  <c r="K22" i="6" s="1"/>
  <c r="N20" i="6"/>
  <c r="O20" i="6" s="1"/>
  <c r="B21" i="5"/>
  <c r="C21" i="5" s="1"/>
  <c r="N20" i="5"/>
  <c r="O20" i="5" s="1"/>
  <c r="H22" i="5"/>
  <c r="I22" i="5" s="1"/>
  <c r="K22" i="5" s="1"/>
  <c r="U19" i="4"/>
  <c r="W19" i="4" s="1"/>
  <c r="T20" i="4"/>
  <c r="B22" i="4"/>
  <c r="C22" i="4" s="1"/>
  <c r="H22" i="4"/>
  <c r="I22" i="4" s="1"/>
  <c r="K22" i="4" s="1"/>
  <c r="N20" i="4"/>
  <c r="O20" i="4" s="1"/>
  <c r="H24" i="3"/>
  <c r="I23" i="3"/>
  <c r="K23" i="3" s="1"/>
  <c r="N21" i="3"/>
  <c r="O21" i="3" s="1"/>
  <c r="B21" i="3"/>
  <c r="C21" i="3" s="1"/>
  <c r="T21" i="3"/>
  <c r="U21" i="3" s="1"/>
  <c r="W21" i="3" s="1"/>
  <c r="I20" i="2"/>
  <c r="K20" i="2" s="1"/>
  <c r="H21" i="2"/>
  <c r="U19" i="2"/>
  <c r="W19" i="2" s="1"/>
  <c r="T20" i="2"/>
  <c r="C23" i="2"/>
  <c r="B24" i="2" s="1"/>
  <c r="O20" i="2"/>
  <c r="N21" i="2" s="1"/>
  <c r="B23" i="8" l="1"/>
  <c r="C23" i="8" s="1"/>
  <c r="W22" i="8"/>
  <c r="K87" i="8"/>
  <c r="N22" i="8"/>
  <c r="O22" i="8" s="1"/>
  <c r="H88" i="8"/>
  <c r="T23" i="8"/>
  <c r="U23" i="8" s="1"/>
  <c r="U20" i="6"/>
  <c r="W20" i="6" s="1"/>
  <c r="T21" i="6"/>
  <c r="B22" i="6"/>
  <c r="C22" i="6" s="1"/>
  <c r="H23" i="6"/>
  <c r="I23" i="6" s="1"/>
  <c r="K23" i="6" s="1"/>
  <c r="N21" i="6"/>
  <c r="O21" i="6" s="1"/>
  <c r="U20" i="5"/>
  <c r="W20" i="5" s="1"/>
  <c r="T21" i="5"/>
  <c r="N21" i="5"/>
  <c r="O21" i="5" s="1"/>
  <c r="B22" i="5"/>
  <c r="C22" i="5" s="1"/>
  <c r="H23" i="5"/>
  <c r="I23" i="5" s="1"/>
  <c r="K23" i="5" s="1"/>
  <c r="U20" i="4"/>
  <c r="W20" i="4" s="1"/>
  <c r="T21" i="4"/>
  <c r="N21" i="4"/>
  <c r="O21" i="4" s="1"/>
  <c r="B23" i="4"/>
  <c r="C23" i="4" s="1"/>
  <c r="H25" i="3"/>
  <c r="I24" i="3"/>
  <c r="K24" i="3" s="1"/>
  <c r="H23" i="4"/>
  <c r="I23" i="4" s="1"/>
  <c r="K23" i="4" s="1"/>
  <c r="B22" i="3"/>
  <c r="C22" i="3" s="1"/>
  <c r="N22" i="3"/>
  <c r="O22" i="3" s="1"/>
  <c r="T22" i="3"/>
  <c r="U22" i="3" s="1"/>
  <c r="W22" i="3" s="1"/>
  <c r="I21" i="2"/>
  <c r="K21" i="2" s="1"/>
  <c r="H22" i="2"/>
  <c r="U20" i="2"/>
  <c r="W20" i="2" s="1"/>
  <c r="T21" i="2"/>
  <c r="C24" i="2"/>
  <c r="B25" i="2" s="1"/>
  <c r="O21" i="2"/>
  <c r="N22" i="2" s="1"/>
  <c r="N23" i="8" l="1"/>
  <c r="O23" i="8" s="1"/>
  <c r="B24" i="8"/>
  <c r="C24" i="8" s="1"/>
  <c r="K88" i="8"/>
  <c r="H89" i="8"/>
  <c r="W23" i="8"/>
  <c r="T24" i="8"/>
  <c r="U24" i="8" s="1"/>
  <c r="U21" i="6"/>
  <c r="W21" i="6" s="1"/>
  <c r="T22" i="6"/>
  <c r="N22" i="6"/>
  <c r="O22" i="6" s="1"/>
  <c r="H24" i="6"/>
  <c r="I24" i="6" s="1"/>
  <c r="K24" i="6" s="1"/>
  <c r="B23" i="6"/>
  <c r="C23" i="6" s="1"/>
  <c r="U21" i="5"/>
  <c r="W21" i="5" s="1"/>
  <c r="T22" i="5"/>
  <c r="B23" i="5"/>
  <c r="C23" i="5" s="1"/>
  <c r="N22" i="5"/>
  <c r="O22" i="5" s="1"/>
  <c r="H24" i="5"/>
  <c r="I24" i="5" s="1"/>
  <c r="K24" i="5" s="1"/>
  <c r="U21" i="4"/>
  <c r="W21" i="4" s="1"/>
  <c r="T22" i="4"/>
  <c r="B24" i="4"/>
  <c r="C24" i="4" s="1"/>
  <c r="N22" i="4"/>
  <c r="O22" i="4" s="1"/>
  <c r="H26" i="3"/>
  <c r="I25" i="3"/>
  <c r="K25" i="3" s="1"/>
  <c r="H24" i="4"/>
  <c r="I24" i="4" s="1"/>
  <c r="K24" i="4" s="1"/>
  <c r="N23" i="3"/>
  <c r="O23" i="3" s="1"/>
  <c r="B23" i="3"/>
  <c r="C23" i="3" s="1"/>
  <c r="T23" i="3"/>
  <c r="U23" i="3" s="1"/>
  <c r="W23" i="3" s="1"/>
  <c r="H23" i="2"/>
  <c r="I22" i="2"/>
  <c r="K22" i="2" s="1"/>
  <c r="U21" i="2"/>
  <c r="W21" i="2" s="1"/>
  <c r="T22" i="2"/>
  <c r="C25" i="2"/>
  <c r="B26" i="2" s="1"/>
  <c r="O22" i="2"/>
  <c r="N23" i="2" s="1"/>
  <c r="B25" i="8" l="1"/>
  <c r="C25" i="8" s="1"/>
  <c r="N24" i="8"/>
  <c r="O24" i="8" s="1"/>
  <c r="K89" i="8"/>
  <c r="H90" i="8"/>
  <c r="W24" i="8"/>
  <c r="T25" i="8"/>
  <c r="U25" i="8" s="1"/>
  <c r="U22" i="6"/>
  <c r="W22" i="6" s="1"/>
  <c r="T23" i="6"/>
  <c r="B24" i="6"/>
  <c r="C24" i="6" s="1"/>
  <c r="N23" i="6"/>
  <c r="O23" i="6" s="1"/>
  <c r="H25" i="6"/>
  <c r="I25" i="6" s="1"/>
  <c r="K25" i="6" s="1"/>
  <c r="U22" i="5"/>
  <c r="W22" i="5" s="1"/>
  <c r="T23" i="5"/>
  <c r="N23" i="5"/>
  <c r="O23" i="5" s="1"/>
  <c r="B24" i="5"/>
  <c r="C24" i="5" s="1"/>
  <c r="H25" i="5"/>
  <c r="I25" i="5" s="1"/>
  <c r="K25" i="5" s="1"/>
  <c r="U22" i="4"/>
  <c r="W22" i="4" s="1"/>
  <c r="T23" i="4"/>
  <c r="N23" i="4"/>
  <c r="O23" i="4" s="1"/>
  <c r="B25" i="4"/>
  <c r="C25" i="4" s="1"/>
  <c r="H27" i="3"/>
  <c r="I26" i="3"/>
  <c r="K26" i="3" s="1"/>
  <c r="H25" i="4"/>
  <c r="I25" i="4" s="1"/>
  <c r="K25" i="4" s="1"/>
  <c r="B24" i="3"/>
  <c r="C24" i="3" s="1"/>
  <c r="N24" i="3"/>
  <c r="O24" i="3" s="1"/>
  <c r="T24" i="3"/>
  <c r="U24" i="3" s="1"/>
  <c r="W24" i="3" s="1"/>
  <c r="I23" i="2"/>
  <c r="K23" i="2" s="1"/>
  <c r="H24" i="2"/>
  <c r="U22" i="2"/>
  <c r="W22" i="2" s="1"/>
  <c r="T23" i="2"/>
  <c r="C26" i="2"/>
  <c r="B27" i="2" s="1"/>
  <c r="O23" i="2"/>
  <c r="N24" i="2" s="1"/>
  <c r="B26" i="8" l="1"/>
  <c r="C26" i="8" s="1"/>
  <c r="W25" i="8"/>
  <c r="N25" i="8"/>
  <c r="O25" i="8" s="1"/>
  <c r="K90" i="8"/>
  <c r="H91" i="8"/>
  <c r="T26" i="8"/>
  <c r="U26" i="8" s="1"/>
  <c r="U23" i="6"/>
  <c r="W23" i="6" s="1"/>
  <c r="T24" i="6"/>
  <c r="N24" i="6"/>
  <c r="O24" i="6" s="1"/>
  <c r="B25" i="6"/>
  <c r="C25" i="6" s="1"/>
  <c r="H26" i="6"/>
  <c r="I26" i="6" s="1"/>
  <c r="K26" i="6" s="1"/>
  <c r="U23" i="5"/>
  <c r="W23" i="5" s="1"/>
  <c r="T24" i="5"/>
  <c r="B25" i="5"/>
  <c r="C25" i="5" s="1"/>
  <c r="N24" i="5"/>
  <c r="O24" i="5" s="1"/>
  <c r="H26" i="5"/>
  <c r="I26" i="5" s="1"/>
  <c r="K26" i="5" s="1"/>
  <c r="U23" i="4"/>
  <c r="W23" i="4" s="1"/>
  <c r="T24" i="4"/>
  <c r="B26" i="4"/>
  <c r="C26" i="4" s="1"/>
  <c r="N24" i="4"/>
  <c r="O24" i="4" s="1"/>
  <c r="H26" i="4"/>
  <c r="I26" i="4" s="1"/>
  <c r="K26" i="4" s="1"/>
  <c r="H28" i="3"/>
  <c r="I27" i="3"/>
  <c r="K27" i="3" s="1"/>
  <c r="N25" i="3"/>
  <c r="O25" i="3" s="1"/>
  <c r="B25" i="3"/>
  <c r="C25" i="3" s="1"/>
  <c r="T25" i="3"/>
  <c r="U25" i="3" s="1"/>
  <c r="W25" i="3" s="1"/>
  <c r="H25" i="2"/>
  <c r="I24" i="2"/>
  <c r="K24" i="2" s="1"/>
  <c r="U23" i="2"/>
  <c r="W23" i="2" s="1"/>
  <c r="T24" i="2"/>
  <c r="C27" i="2"/>
  <c r="B28" i="2" s="1"/>
  <c r="O24" i="2"/>
  <c r="N25" i="2" s="1"/>
  <c r="N26" i="8" l="1"/>
  <c r="O26" i="8" s="1"/>
  <c r="B27" i="8"/>
  <c r="C27" i="8" s="1"/>
  <c r="K91" i="8"/>
  <c r="H92" i="8"/>
  <c r="T27" i="8"/>
  <c r="U27" i="8" s="1"/>
  <c r="W26" i="8"/>
  <c r="U24" i="6"/>
  <c r="W24" i="6" s="1"/>
  <c r="T25" i="6"/>
  <c r="B26" i="6"/>
  <c r="C26" i="6" s="1"/>
  <c r="N25" i="6"/>
  <c r="O25" i="6" s="1"/>
  <c r="U24" i="5"/>
  <c r="W24" i="5" s="1"/>
  <c r="T25" i="5"/>
  <c r="H27" i="6"/>
  <c r="I27" i="6" s="1"/>
  <c r="K27" i="6" s="1"/>
  <c r="N25" i="5"/>
  <c r="O25" i="5" s="1"/>
  <c r="B26" i="5"/>
  <c r="C26" i="5" s="1"/>
  <c r="U24" i="4"/>
  <c r="W24" i="4" s="1"/>
  <c r="T25" i="4"/>
  <c r="H27" i="5"/>
  <c r="I27" i="5" s="1"/>
  <c r="K27" i="5" s="1"/>
  <c r="N25" i="4"/>
  <c r="O25" i="4" s="1"/>
  <c r="B27" i="4"/>
  <c r="C27" i="4" s="1"/>
  <c r="H29" i="3"/>
  <c r="I28" i="3"/>
  <c r="K28" i="3" s="1"/>
  <c r="H27" i="4"/>
  <c r="I27" i="4" s="1"/>
  <c r="K27" i="4" s="1"/>
  <c r="B26" i="3"/>
  <c r="C26" i="3" s="1"/>
  <c r="N26" i="3"/>
  <c r="O26" i="3" s="1"/>
  <c r="T26" i="3"/>
  <c r="U26" i="3" s="1"/>
  <c r="W26" i="3" s="1"/>
  <c r="I25" i="2"/>
  <c r="K25" i="2" s="1"/>
  <c r="H26" i="2"/>
  <c r="U24" i="2"/>
  <c r="W24" i="2" s="1"/>
  <c r="T25" i="2"/>
  <c r="C28" i="2"/>
  <c r="B29" i="2" s="1"/>
  <c r="O25" i="2"/>
  <c r="N26" i="2" s="1"/>
  <c r="N27" i="8" l="1"/>
  <c r="O27" i="8" s="1"/>
  <c r="B28" i="8"/>
  <c r="C28" i="8" s="1"/>
  <c r="K92" i="8"/>
  <c r="H93" i="8"/>
  <c r="T28" i="8"/>
  <c r="U28" i="8" s="1"/>
  <c r="W27" i="8"/>
  <c r="U25" i="6"/>
  <c r="W25" i="6" s="1"/>
  <c r="T26" i="6"/>
  <c r="N26" i="6"/>
  <c r="O26" i="6" s="1"/>
  <c r="B27" i="6"/>
  <c r="C27" i="6" s="1"/>
  <c r="H28" i="6"/>
  <c r="I28" i="6" s="1"/>
  <c r="K28" i="6" s="1"/>
  <c r="U25" i="5"/>
  <c r="W25" i="5" s="1"/>
  <c r="T26" i="5"/>
  <c r="B27" i="5"/>
  <c r="C27" i="5" s="1"/>
  <c r="N26" i="5"/>
  <c r="O26" i="5" s="1"/>
  <c r="H28" i="5"/>
  <c r="I28" i="5" s="1"/>
  <c r="K28" i="5" s="1"/>
  <c r="U25" i="4"/>
  <c r="W25" i="4" s="1"/>
  <c r="T26" i="4"/>
  <c r="B28" i="4"/>
  <c r="C28" i="4" s="1"/>
  <c r="N26" i="4"/>
  <c r="O26" i="4" s="1"/>
  <c r="H28" i="4"/>
  <c r="I28" i="4" s="1"/>
  <c r="K28" i="4" s="1"/>
  <c r="H30" i="3"/>
  <c r="I29" i="3"/>
  <c r="K29" i="3" s="1"/>
  <c r="N27" i="3"/>
  <c r="O27" i="3" s="1"/>
  <c r="B27" i="3"/>
  <c r="C27" i="3" s="1"/>
  <c r="T27" i="3"/>
  <c r="U27" i="3" s="1"/>
  <c r="W27" i="3" s="1"/>
  <c r="H27" i="2"/>
  <c r="I26" i="2"/>
  <c r="K26" i="2" s="1"/>
  <c r="U25" i="2"/>
  <c r="W25" i="2" s="1"/>
  <c r="T26" i="2"/>
  <c r="C29" i="2"/>
  <c r="B30" i="2" s="1"/>
  <c r="O26" i="2"/>
  <c r="N27" i="2" s="1"/>
  <c r="B29" i="8" l="1"/>
  <c r="C29" i="8" s="1"/>
  <c r="N28" i="8"/>
  <c r="O28" i="8" s="1"/>
  <c r="K93" i="8"/>
  <c r="H94" i="8"/>
  <c r="T29" i="8"/>
  <c r="U29" i="8" s="1"/>
  <c r="W28" i="8"/>
  <c r="U26" i="6"/>
  <c r="W26" i="6" s="1"/>
  <c r="T27" i="6"/>
  <c r="N27" i="6"/>
  <c r="O27" i="6" s="1"/>
  <c r="B28" i="6"/>
  <c r="C28" i="6" s="1"/>
  <c r="H29" i="6"/>
  <c r="I29" i="6" s="1"/>
  <c r="K29" i="6" s="1"/>
  <c r="U26" i="5"/>
  <c r="W26" i="5" s="1"/>
  <c r="T27" i="5"/>
  <c r="B28" i="5"/>
  <c r="C28" i="5" s="1"/>
  <c r="H29" i="5"/>
  <c r="I29" i="5" s="1"/>
  <c r="K29" i="5" s="1"/>
  <c r="N27" i="5"/>
  <c r="O27" i="5" s="1"/>
  <c r="U26" i="4"/>
  <c r="W26" i="4" s="1"/>
  <c r="T27" i="4"/>
  <c r="B29" i="4"/>
  <c r="C29" i="4" s="1"/>
  <c r="H29" i="4"/>
  <c r="I29" i="4" s="1"/>
  <c r="K29" i="4" s="1"/>
  <c r="H31" i="3"/>
  <c r="I30" i="3"/>
  <c r="K30" i="3" s="1"/>
  <c r="N27" i="4"/>
  <c r="O27" i="4" s="1"/>
  <c r="B28" i="3"/>
  <c r="C28" i="3" s="1"/>
  <c r="N28" i="3"/>
  <c r="O28" i="3" s="1"/>
  <c r="T28" i="3"/>
  <c r="U28" i="3" s="1"/>
  <c r="W28" i="3" s="1"/>
  <c r="I27" i="2"/>
  <c r="K27" i="2" s="1"/>
  <c r="H28" i="2"/>
  <c r="U26" i="2"/>
  <c r="W26" i="2" s="1"/>
  <c r="T27" i="2"/>
  <c r="C30" i="2"/>
  <c r="B31" i="2" s="1"/>
  <c r="O27" i="2"/>
  <c r="N28" i="2" s="1"/>
  <c r="N29" i="8" l="1"/>
  <c r="O29" i="8" s="1"/>
  <c r="B30" i="8"/>
  <c r="C30" i="8" s="1"/>
  <c r="K94" i="8"/>
  <c r="H95" i="8"/>
  <c r="T30" i="8"/>
  <c r="U30" i="8" s="1"/>
  <c r="W29" i="8"/>
  <c r="U27" i="6"/>
  <c r="W27" i="6" s="1"/>
  <c r="T28" i="6"/>
  <c r="B29" i="6"/>
  <c r="C29" i="6" s="1"/>
  <c r="N28" i="6"/>
  <c r="O28" i="6" s="1"/>
  <c r="H30" i="6"/>
  <c r="I30" i="6" s="1"/>
  <c r="K30" i="6" s="1"/>
  <c r="U27" i="5"/>
  <c r="W27" i="5" s="1"/>
  <c r="T28" i="5"/>
  <c r="N28" i="5"/>
  <c r="O28" i="5" s="1"/>
  <c r="H30" i="5"/>
  <c r="I30" i="5" s="1"/>
  <c r="K30" i="5" s="1"/>
  <c r="B29" i="5"/>
  <c r="C29" i="5" s="1"/>
  <c r="U27" i="4"/>
  <c r="W27" i="4" s="1"/>
  <c r="T28" i="4"/>
  <c r="N28" i="4"/>
  <c r="O28" i="4" s="1"/>
  <c r="B30" i="4"/>
  <c r="C30" i="4" s="1"/>
  <c r="H32" i="3"/>
  <c r="I31" i="3"/>
  <c r="K31" i="3" s="1"/>
  <c r="H30" i="4"/>
  <c r="I30" i="4" s="1"/>
  <c r="K30" i="4" s="1"/>
  <c r="N29" i="3"/>
  <c r="O29" i="3" s="1"/>
  <c r="B29" i="3"/>
  <c r="C29" i="3" s="1"/>
  <c r="T29" i="3"/>
  <c r="U29" i="3" s="1"/>
  <c r="W29" i="3" s="1"/>
  <c r="H29" i="2"/>
  <c r="I28" i="2"/>
  <c r="K28" i="2" s="1"/>
  <c r="U27" i="2"/>
  <c r="W27" i="2" s="1"/>
  <c r="T28" i="2"/>
  <c r="C31" i="2"/>
  <c r="B32" i="2" s="1"/>
  <c r="O28" i="2"/>
  <c r="N29" i="2" s="1"/>
  <c r="B31" i="8" l="1"/>
  <c r="C31" i="8" s="1"/>
  <c r="N30" i="8"/>
  <c r="O30" i="8" s="1"/>
  <c r="K95" i="8"/>
  <c r="H96" i="8"/>
  <c r="T31" i="8"/>
  <c r="U31" i="8" s="1"/>
  <c r="W30" i="8"/>
  <c r="U28" i="6"/>
  <c r="W28" i="6" s="1"/>
  <c r="T29" i="6"/>
  <c r="N29" i="6"/>
  <c r="O29" i="6" s="1"/>
  <c r="B30" i="6"/>
  <c r="C30" i="6" s="1"/>
  <c r="H31" i="6"/>
  <c r="I31" i="6" s="1"/>
  <c r="K31" i="6" s="1"/>
  <c r="U28" i="5"/>
  <c r="W28" i="5" s="1"/>
  <c r="T29" i="5"/>
  <c r="B30" i="5"/>
  <c r="C30" i="5" s="1"/>
  <c r="N29" i="5"/>
  <c r="O29" i="5" s="1"/>
  <c r="U28" i="4"/>
  <c r="W28" i="4" s="1"/>
  <c r="T29" i="4"/>
  <c r="H31" i="5"/>
  <c r="I31" i="5" s="1"/>
  <c r="K31" i="5" s="1"/>
  <c r="B31" i="4"/>
  <c r="C31" i="4" s="1"/>
  <c r="N29" i="4"/>
  <c r="O29" i="4" s="1"/>
  <c r="H31" i="4"/>
  <c r="I31" i="4" s="1"/>
  <c r="K31" i="4" s="1"/>
  <c r="H33" i="3"/>
  <c r="I32" i="3"/>
  <c r="K32" i="3" s="1"/>
  <c r="B30" i="3"/>
  <c r="C30" i="3" s="1"/>
  <c r="N30" i="3"/>
  <c r="O30" i="3" s="1"/>
  <c r="T30" i="3"/>
  <c r="U30" i="3" s="1"/>
  <c r="W30" i="3" s="1"/>
  <c r="I29" i="2"/>
  <c r="K29" i="2" s="1"/>
  <c r="H30" i="2"/>
  <c r="U28" i="2"/>
  <c r="W28" i="2" s="1"/>
  <c r="T29" i="2"/>
  <c r="C32" i="2"/>
  <c r="B33" i="2" s="1"/>
  <c r="O29" i="2"/>
  <c r="N30" i="2" s="1"/>
  <c r="N31" i="8" l="1"/>
  <c r="O31" i="8" s="1"/>
  <c r="B32" i="8"/>
  <c r="C32" i="8" s="1"/>
  <c r="K96" i="8"/>
  <c r="H97" i="8"/>
  <c r="T32" i="8"/>
  <c r="U32" i="8" s="1"/>
  <c r="W31" i="8"/>
  <c r="U29" i="6"/>
  <c r="W29" i="6" s="1"/>
  <c r="T30" i="6"/>
  <c r="B31" i="6"/>
  <c r="C31" i="6" s="1"/>
  <c r="H32" i="6"/>
  <c r="I32" i="6" s="1"/>
  <c r="K32" i="6" s="1"/>
  <c r="N30" i="6"/>
  <c r="O30" i="6" s="1"/>
  <c r="U29" i="5"/>
  <c r="W29" i="5" s="1"/>
  <c r="T30" i="5"/>
  <c r="N30" i="5"/>
  <c r="O30" i="5" s="1"/>
  <c r="B31" i="5"/>
  <c r="C31" i="5" s="1"/>
  <c r="U29" i="4"/>
  <c r="W29" i="4" s="1"/>
  <c r="T30" i="4"/>
  <c r="H32" i="5"/>
  <c r="I32" i="5" s="1"/>
  <c r="K32" i="5" s="1"/>
  <c r="B32" i="4"/>
  <c r="C32" i="4" s="1"/>
  <c r="N30" i="4"/>
  <c r="O30" i="4" s="1"/>
  <c r="H32" i="4"/>
  <c r="I32" i="4" s="1"/>
  <c r="K32" i="4" s="1"/>
  <c r="H34" i="3"/>
  <c r="I33" i="3"/>
  <c r="K33" i="3" s="1"/>
  <c r="N31" i="3"/>
  <c r="O31" i="3" s="1"/>
  <c r="B31" i="3"/>
  <c r="C31" i="3" s="1"/>
  <c r="T31" i="3"/>
  <c r="U31" i="3" s="1"/>
  <c r="W31" i="3" s="1"/>
  <c r="H31" i="2"/>
  <c r="I30" i="2"/>
  <c r="K30" i="2" s="1"/>
  <c r="U29" i="2"/>
  <c r="W29" i="2" s="1"/>
  <c r="T30" i="2"/>
  <c r="C33" i="2"/>
  <c r="B34" i="2" s="1"/>
  <c r="O30" i="2"/>
  <c r="N31" i="2" s="1"/>
  <c r="B33" i="8" l="1"/>
  <c r="C33" i="8" s="1"/>
  <c r="N32" i="8"/>
  <c r="O32" i="8" s="1"/>
  <c r="K97" i="8"/>
  <c r="H98" i="8"/>
  <c r="T33" i="8"/>
  <c r="U33" i="8" s="1"/>
  <c r="W32" i="8"/>
  <c r="U30" i="6"/>
  <c r="W30" i="6" s="1"/>
  <c r="T31" i="6"/>
  <c r="N31" i="6"/>
  <c r="O31" i="6" s="1"/>
  <c r="B32" i="6"/>
  <c r="C32" i="6" s="1"/>
  <c r="H33" i="6"/>
  <c r="I33" i="6" s="1"/>
  <c r="K33" i="6" s="1"/>
  <c r="U30" i="5"/>
  <c r="W30" i="5" s="1"/>
  <c r="T31" i="5"/>
  <c r="B32" i="5"/>
  <c r="C32" i="5" s="1"/>
  <c r="N31" i="5"/>
  <c r="O31" i="5" s="1"/>
  <c r="H33" i="5"/>
  <c r="I33" i="5" s="1"/>
  <c r="K33" i="5" s="1"/>
  <c r="U30" i="4"/>
  <c r="W30" i="4" s="1"/>
  <c r="T31" i="4"/>
  <c r="N31" i="4"/>
  <c r="O31" i="4" s="1"/>
  <c r="B33" i="4"/>
  <c r="C33" i="4" s="1"/>
  <c r="H35" i="3"/>
  <c r="I34" i="3"/>
  <c r="K34" i="3" s="1"/>
  <c r="H33" i="4"/>
  <c r="I33" i="4" s="1"/>
  <c r="K33" i="4" s="1"/>
  <c r="B32" i="3"/>
  <c r="C32" i="3" s="1"/>
  <c r="N32" i="3"/>
  <c r="O32" i="3" s="1"/>
  <c r="T32" i="3"/>
  <c r="U32" i="3" s="1"/>
  <c r="W32" i="3" s="1"/>
  <c r="I31" i="2"/>
  <c r="K31" i="2" s="1"/>
  <c r="H32" i="2"/>
  <c r="U30" i="2"/>
  <c r="W30" i="2" s="1"/>
  <c r="T31" i="2"/>
  <c r="C34" i="2"/>
  <c r="B35" i="2" s="1"/>
  <c r="O31" i="2"/>
  <c r="N32" i="2" s="1"/>
  <c r="N33" i="8" l="1"/>
  <c r="O33" i="8" s="1"/>
  <c r="B34" i="8"/>
  <c r="C34" i="8" s="1"/>
  <c r="K98" i="8"/>
  <c r="H99" i="8"/>
  <c r="T34" i="8"/>
  <c r="U34" i="8" s="1"/>
  <c r="W33" i="8"/>
  <c r="U31" i="6"/>
  <c r="W31" i="6" s="1"/>
  <c r="T32" i="6"/>
  <c r="B33" i="6"/>
  <c r="C33" i="6" s="1"/>
  <c r="N32" i="6"/>
  <c r="O32" i="6" s="1"/>
  <c r="H34" i="6"/>
  <c r="I34" i="6" s="1"/>
  <c r="K34" i="6" s="1"/>
  <c r="U31" i="5"/>
  <c r="W31" i="5" s="1"/>
  <c r="T32" i="5"/>
  <c r="N32" i="5"/>
  <c r="O32" i="5" s="1"/>
  <c r="B33" i="5"/>
  <c r="C33" i="5" s="1"/>
  <c r="H34" i="5"/>
  <c r="I34" i="5" s="1"/>
  <c r="K34" i="5" s="1"/>
  <c r="U31" i="4"/>
  <c r="W31" i="4" s="1"/>
  <c r="T32" i="4"/>
  <c r="B34" i="4"/>
  <c r="C34" i="4" s="1"/>
  <c r="N32" i="4"/>
  <c r="O32" i="4" s="1"/>
  <c r="I35" i="3"/>
  <c r="K35" i="3" s="1"/>
  <c r="H36" i="3"/>
  <c r="H34" i="4"/>
  <c r="I34" i="4" s="1"/>
  <c r="K34" i="4" s="1"/>
  <c r="N33" i="3"/>
  <c r="O33" i="3" s="1"/>
  <c r="B33" i="3"/>
  <c r="C33" i="3" s="1"/>
  <c r="T33" i="3"/>
  <c r="U33" i="3" s="1"/>
  <c r="W33" i="3" s="1"/>
  <c r="I32" i="2"/>
  <c r="K32" i="2" s="1"/>
  <c r="H33" i="2"/>
  <c r="U31" i="2"/>
  <c r="W31" i="2" s="1"/>
  <c r="T32" i="2"/>
  <c r="C35" i="2"/>
  <c r="B36" i="2" s="1"/>
  <c r="O32" i="2"/>
  <c r="N33" i="2" s="1"/>
  <c r="B35" i="8" l="1"/>
  <c r="C35" i="8" s="1"/>
  <c r="N34" i="8"/>
  <c r="O34" i="8" s="1"/>
  <c r="K99" i="8"/>
  <c r="H100" i="8"/>
  <c r="T35" i="8"/>
  <c r="U35" i="8" s="1"/>
  <c r="W34" i="8"/>
  <c r="U32" i="6"/>
  <c r="W32" i="6" s="1"/>
  <c r="T33" i="6"/>
  <c r="N33" i="6"/>
  <c r="O33" i="6" s="1"/>
  <c r="B34" i="6"/>
  <c r="C34" i="6" s="1"/>
  <c r="H35" i="6"/>
  <c r="I35" i="6" s="1"/>
  <c r="K35" i="6" s="1"/>
  <c r="U32" i="5"/>
  <c r="W32" i="5" s="1"/>
  <c r="T33" i="5"/>
  <c r="B34" i="5"/>
  <c r="C34" i="5" s="1"/>
  <c r="N33" i="5"/>
  <c r="O33" i="5" s="1"/>
  <c r="U32" i="4"/>
  <c r="W32" i="4" s="1"/>
  <c r="T33" i="4"/>
  <c r="H35" i="5"/>
  <c r="I35" i="5" s="1"/>
  <c r="K35" i="5" s="1"/>
  <c r="N33" i="4"/>
  <c r="O33" i="4" s="1"/>
  <c r="B35" i="4"/>
  <c r="C35" i="4" s="1"/>
  <c r="H35" i="4"/>
  <c r="I35" i="4" s="1"/>
  <c r="K35" i="4" s="1"/>
  <c r="H37" i="3"/>
  <c r="I36" i="3"/>
  <c r="K36" i="3" s="1"/>
  <c r="B34" i="3"/>
  <c r="C34" i="3" s="1"/>
  <c r="N34" i="3"/>
  <c r="O34" i="3" s="1"/>
  <c r="T34" i="3"/>
  <c r="U34" i="3" s="1"/>
  <c r="W34" i="3" s="1"/>
  <c r="U32" i="2"/>
  <c r="W32" i="2" s="1"/>
  <c r="T33" i="2"/>
  <c r="I33" i="2"/>
  <c r="K33" i="2" s="1"/>
  <c r="H34" i="2"/>
  <c r="C36" i="2"/>
  <c r="B37" i="2" s="1"/>
  <c r="O33" i="2"/>
  <c r="N34" i="2" s="1"/>
  <c r="N35" i="8" l="1"/>
  <c r="O35" i="8" s="1"/>
  <c r="B36" i="8"/>
  <c r="C36" i="8" s="1"/>
  <c r="K100" i="8"/>
  <c r="H101" i="8"/>
  <c r="T36" i="8"/>
  <c r="U36" i="8" s="1"/>
  <c r="W35" i="8"/>
  <c r="U33" i="6"/>
  <c r="W33" i="6" s="1"/>
  <c r="T34" i="6"/>
  <c r="B35" i="6"/>
  <c r="C35" i="6" s="1"/>
  <c r="N34" i="6"/>
  <c r="O34" i="6" s="1"/>
  <c r="U33" i="5"/>
  <c r="W33" i="5" s="1"/>
  <c r="T34" i="5"/>
  <c r="H36" i="6"/>
  <c r="I36" i="6" s="1"/>
  <c r="K36" i="6" s="1"/>
  <c r="N34" i="5"/>
  <c r="O34" i="5" s="1"/>
  <c r="B35" i="5"/>
  <c r="C35" i="5" s="1"/>
  <c r="H36" i="5"/>
  <c r="I36" i="5" s="1"/>
  <c r="K36" i="5" s="1"/>
  <c r="U33" i="4"/>
  <c r="W33" i="4" s="1"/>
  <c r="T34" i="4"/>
  <c r="B36" i="4"/>
  <c r="C36" i="4" s="1"/>
  <c r="N34" i="4"/>
  <c r="O34" i="4" s="1"/>
  <c r="H38" i="3"/>
  <c r="I37" i="3"/>
  <c r="K37" i="3" s="1"/>
  <c r="H36" i="4"/>
  <c r="I36" i="4" s="1"/>
  <c r="K36" i="4" s="1"/>
  <c r="N35" i="3"/>
  <c r="O35" i="3" s="1"/>
  <c r="B35" i="3"/>
  <c r="C35" i="3" s="1"/>
  <c r="T35" i="3"/>
  <c r="U35" i="3" s="1"/>
  <c r="W35" i="3" s="1"/>
  <c r="U33" i="2"/>
  <c r="W33" i="2" s="1"/>
  <c r="T34" i="2"/>
  <c r="H35" i="2"/>
  <c r="I34" i="2"/>
  <c r="K34" i="2" s="1"/>
  <c r="C37" i="2"/>
  <c r="B38" i="2" s="1"/>
  <c r="O34" i="2"/>
  <c r="N35" i="2" s="1"/>
  <c r="B37" i="8" l="1"/>
  <c r="C37" i="8" s="1"/>
  <c r="N36" i="8"/>
  <c r="O36" i="8" s="1"/>
  <c r="K101" i="8"/>
  <c r="H102" i="8"/>
  <c r="T37" i="8"/>
  <c r="U37" i="8" s="1"/>
  <c r="W36" i="8"/>
  <c r="U34" i="6"/>
  <c r="W34" i="6" s="1"/>
  <c r="T35" i="6"/>
  <c r="B36" i="6"/>
  <c r="C36" i="6" s="1"/>
  <c r="H37" i="6"/>
  <c r="I37" i="6" s="1"/>
  <c r="K37" i="6" s="1"/>
  <c r="N35" i="6"/>
  <c r="O35" i="6" s="1"/>
  <c r="U34" i="5"/>
  <c r="W34" i="5" s="1"/>
  <c r="T35" i="5"/>
  <c r="B36" i="5"/>
  <c r="C36" i="5" s="1"/>
  <c r="N35" i="5"/>
  <c r="O35" i="5" s="1"/>
  <c r="H37" i="5"/>
  <c r="I37" i="5" s="1"/>
  <c r="K37" i="5" s="1"/>
  <c r="U34" i="4"/>
  <c r="W34" i="4" s="1"/>
  <c r="T35" i="4"/>
  <c r="B37" i="4"/>
  <c r="C37" i="4" s="1"/>
  <c r="N35" i="4"/>
  <c r="O35" i="4" s="1"/>
  <c r="I38" i="3"/>
  <c r="K38" i="3" s="1"/>
  <c r="H39" i="3"/>
  <c r="H37" i="4"/>
  <c r="I37" i="4" s="1"/>
  <c r="K37" i="4" s="1"/>
  <c r="B36" i="3"/>
  <c r="C36" i="3" s="1"/>
  <c r="N36" i="3"/>
  <c r="O36" i="3" s="1"/>
  <c r="T36" i="3"/>
  <c r="U36" i="3" s="1"/>
  <c r="W36" i="3" s="1"/>
  <c r="U34" i="2"/>
  <c r="W34" i="2" s="1"/>
  <c r="T35" i="2"/>
  <c r="I35" i="2"/>
  <c r="K35" i="2" s="1"/>
  <c r="H36" i="2"/>
  <c r="C38" i="2"/>
  <c r="B39" i="2" s="1"/>
  <c r="O35" i="2"/>
  <c r="N36" i="2" s="1"/>
  <c r="N37" i="8" l="1"/>
  <c r="O37" i="8" s="1"/>
  <c r="B38" i="8"/>
  <c r="C38" i="8" s="1"/>
  <c r="K102" i="8"/>
  <c r="H103" i="8"/>
  <c r="T38" i="8"/>
  <c r="U38" i="8" s="1"/>
  <c r="W37" i="8"/>
  <c r="U35" i="6"/>
  <c r="W35" i="6" s="1"/>
  <c r="T36" i="6"/>
  <c r="N36" i="6"/>
  <c r="O36" i="6" s="1"/>
  <c r="B37" i="6"/>
  <c r="C37" i="6" s="1"/>
  <c r="H38" i="6"/>
  <c r="I38" i="6" s="1"/>
  <c r="K38" i="6" s="1"/>
  <c r="U35" i="5"/>
  <c r="W35" i="5" s="1"/>
  <c r="T36" i="5"/>
  <c r="N36" i="5"/>
  <c r="O36" i="5" s="1"/>
  <c r="B37" i="5"/>
  <c r="C37" i="5" s="1"/>
  <c r="H38" i="5"/>
  <c r="I38" i="5" s="1"/>
  <c r="K38" i="5" s="1"/>
  <c r="U35" i="4"/>
  <c r="W35" i="4" s="1"/>
  <c r="T36" i="4"/>
  <c r="N36" i="4"/>
  <c r="O36" i="4" s="1"/>
  <c r="B38" i="4"/>
  <c r="C38" i="4" s="1"/>
  <c r="H40" i="3"/>
  <c r="I39" i="3"/>
  <c r="K39" i="3" s="1"/>
  <c r="H38" i="4"/>
  <c r="I38" i="4" s="1"/>
  <c r="K38" i="4" s="1"/>
  <c r="N37" i="3"/>
  <c r="O37" i="3" s="1"/>
  <c r="B37" i="3"/>
  <c r="C37" i="3" s="1"/>
  <c r="T37" i="3"/>
  <c r="U37" i="3" s="1"/>
  <c r="W37" i="3" s="1"/>
  <c r="U35" i="2"/>
  <c r="W35" i="2" s="1"/>
  <c r="T36" i="2"/>
  <c r="I36" i="2"/>
  <c r="K36" i="2" s="1"/>
  <c r="H37" i="2"/>
  <c r="C39" i="2"/>
  <c r="B40" i="2" s="1"/>
  <c r="O36" i="2"/>
  <c r="N37" i="2" s="1"/>
  <c r="B39" i="8" l="1"/>
  <c r="C39" i="8" s="1"/>
  <c r="N38" i="8"/>
  <c r="O38" i="8" s="1"/>
  <c r="K103" i="8"/>
  <c r="H104" i="8"/>
  <c r="T39" i="8"/>
  <c r="U39" i="8" s="1"/>
  <c r="W38" i="8"/>
  <c r="U36" i="6"/>
  <c r="W36" i="6" s="1"/>
  <c r="T37" i="6"/>
  <c r="N37" i="6"/>
  <c r="O37" i="6" s="1"/>
  <c r="B38" i="6"/>
  <c r="C38" i="6" s="1"/>
  <c r="U36" i="5"/>
  <c r="W36" i="5" s="1"/>
  <c r="T37" i="5"/>
  <c r="H39" i="6"/>
  <c r="I39" i="6" s="1"/>
  <c r="K39" i="6" s="1"/>
  <c r="B38" i="5"/>
  <c r="C38" i="5" s="1"/>
  <c r="N37" i="5"/>
  <c r="O37" i="5" s="1"/>
  <c r="H39" i="5"/>
  <c r="I39" i="5" s="1"/>
  <c r="K39" i="5" s="1"/>
  <c r="U36" i="4"/>
  <c r="W36" i="4" s="1"/>
  <c r="T37" i="4"/>
  <c r="B39" i="4"/>
  <c r="C39" i="4" s="1"/>
  <c r="N37" i="4"/>
  <c r="O37" i="4" s="1"/>
  <c r="I40" i="3"/>
  <c r="K40" i="3" s="1"/>
  <c r="H41" i="3"/>
  <c r="H39" i="4"/>
  <c r="I39" i="4" s="1"/>
  <c r="K39" i="4" s="1"/>
  <c r="B38" i="3"/>
  <c r="C38" i="3" s="1"/>
  <c r="N38" i="3"/>
  <c r="O38" i="3" s="1"/>
  <c r="T38" i="3"/>
  <c r="U38" i="3" s="1"/>
  <c r="W38" i="3" s="1"/>
  <c r="U36" i="2"/>
  <c r="W36" i="2" s="1"/>
  <c r="T37" i="2"/>
  <c r="I37" i="2"/>
  <c r="K37" i="2" s="1"/>
  <c r="H38" i="2"/>
  <c r="C40" i="2"/>
  <c r="B41" i="2" s="1"/>
  <c r="O37" i="2"/>
  <c r="N38" i="2" s="1"/>
  <c r="N39" i="8" l="1"/>
  <c r="O39" i="8" s="1"/>
  <c r="B40" i="8"/>
  <c r="C40" i="8" s="1"/>
  <c r="K104" i="8"/>
  <c r="H105" i="8"/>
  <c r="T40" i="8"/>
  <c r="U40" i="8" s="1"/>
  <c r="W39" i="8"/>
  <c r="U37" i="6"/>
  <c r="W37" i="6" s="1"/>
  <c r="T38" i="6"/>
  <c r="B39" i="6"/>
  <c r="C39" i="6" s="1"/>
  <c r="N38" i="6"/>
  <c r="O38" i="6" s="1"/>
  <c r="H40" i="6"/>
  <c r="I40" i="6" s="1"/>
  <c r="K40" i="6" s="1"/>
  <c r="U37" i="5"/>
  <c r="W37" i="5" s="1"/>
  <c r="T38" i="5"/>
  <c r="N38" i="5"/>
  <c r="O38" i="5" s="1"/>
  <c r="B39" i="5"/>
  <c r="C39" i="5" s="1"/>
  <c r="H40" i="5"/>
  <c r="I40" i="5" s="1"/>
  <c r="K40" i="5" s="1"/>
  <c r="U37" i="4"/>
  <c r="W37" i="4" s="1"/>
  <c r="T38" i="4"/>
  <c r="N38" i="4"/>
  <c r="O38" i="4" s="1"/>
  <c r="B40" i="4"/>
  <c r="C40" i="4" s="1"/>
  <c r="H40" i="4"/>
  <c r="I40" i="4" s="1"/>
  <c r="K40" i="4" s="1"/>
  <c r="H42" i="3"/>
  <c r="I41" i="3"/>
  <c r="K41" i="3" s="1"/>
  <c r="B39" i="3"/>
  <c r="C39" i="3" s="1"/>
  <c r="T39" i="3"/>
  <c r="U39" i="3" s="1"/>
  <c r="W39" i="3" s="1"/>
  <c r="N39" i="3"/>
  <c r="O39" i="3" s="1"/>
  <c r="U37" i="2"/>
  <c r="W37" i="2" s="1"/>
  <c r="T38" i="2"/>
  <c r="H39" i="2"/>
  <c r="I38" i="2"/>
  <c r="K38" i="2" s="1"/>
  <c r="C41" i="2"/>
  <c r="B42" i="2" s="1"/>
  <c r="O38" i="2"/>
  <c r="N39" i="2" s="1"/>
  <c r="B41" i="8" l="1"/>
  <c r="C41" i="8" s="1"/>
  <c r="N40" i="8"/>
  <c r="O40" i="8" s="1"/>
  <c r="K105" i="8"/>
  <c r="H106" i="8"/>
  <c r="T41" i="8"/>
  <c r="U41" i="8" s="1"/>
  <c r="W40" i="8"/>
  <c r="U38" i="6"/>
  <c r="W38" i="6" s="1"/>
  <c r="T39" i="6"/>
  <c r="B40" i="6"/>
  <c r="C40" i="6" s="1"/>
  <c r="H41" i="6"/>
  <c r="I41" i="6" s="1"/>
  <c r="K41" i="6" s="1"/>
  <c r="N39" i="6"/>
  <c r="O39" i="6" s="1"/>
  <c r="U38" i="5"/>
  <c r="W38" i="5" s="1"/>
  <c r="T39" i="5"/>
  <c r="B40" i="5"/>
  <c r="C40" i="5" s="1"/>
  <c r="N39" i="5"/>
  <c r="O39" i="5" s="1"/>
  <c r="H41" i="5"/>
  <c r="I41" i="5" s="1"/>
  <c r="K41" i="5" s="1"/>
  <c r="U38" i="4"/>
  <c r="W38" i="4" s="1"/>
  <c r="T39" i="4"/>
  <c r="B41" i="4"/>
  <c r="C41" i="4" s="1"/>
  <c r="N39" i="4"/>
  <c r="O39" i="4" s="1"/>
  <c r="H41" i="4"/>
  <c r="I41" i="4" s="1"/>
  <c r="K41" i="4" s="1"/>
  <c r="H43" i="3"/>
  <c r="I42" i="3"/>
  <c r="K42" i="3" s="1"/>
  <c r="B40" i="3"/>
  <c r="C40" i="3" s="1"/>
  <c r="T40" i="3"/>
  <c r="U40" i="3" s="1"/>
  <c r="W40" i="3" s="1"/>
  <c r="N40" i="3"/>
  <c r="O40" i="3" s="1"/>
  <c r="U38" i="2"/>
  <c r="W38" i="2" s="1"/>
  <c r="T39" i="2"/>
  <c r="I39" i="2"/>
  <c r="K39" i="2" s="1"/>
  <c r="H40" i="2"/>
  <c r="C42" i="2"/>
  <c r="B43" i="2" s="1"/>
  <c r="O39" i="2"/>
  <c r="N40" i="2" s="1"/>
  <c r="N41" i="8" l="1"/>
  <c r="O41" i="8" s="1"/>
  <c r="B42" i="8"/>
  <c r="C42" i="8" s="1"/>
  <c r="K106" i="8"/>
  <c r="H107" i="8"/>
  <c r="T42" i="8"/>
  <c r="U42" i="8" s="1"/>
  <c r="W41" i="8"/>
  <c r="U39" i="6"/>
  <c r="W39" i="6" s="1"/>
  <c r="T40" i="6"/>
  <c r="N40" i="6"/>
  <c r="O40" i="6" s="1"/>
  <c r="B41" i="6"/>
  <c r="C41" i="6" s="1"/>
  <c r="U39" i="5"/>
  <c r="W39" i="5" s="1"/>
  <c r="T40" i="5"/>
  <c r="H42" i="6"/>
  <c r="I42" i="6" s="1"/>
  <c r="K42" i="6" s="1"/>
  <c r="B41" i="5"/>
  <c r="C41" i="5" s="1"/>
  <c r="N40" i="5"/>
  <c r="O40" i="5" s="1"/>
  <c r="H42" i="5"/>
  <c r="I42" i="5" s="1"/>
  <c r="K42" i="5" s="1"/>
  <c r="U39" i="4"/>
  <c r="W39" i="4" s="1"/>
  <c r="T40" i="4"/>
  <c r="N40" i="4"/>
  <c r="O40" i="4" s="1"/>
  <c r="B42" i="4"/>
  <c r="C42" i="4" s="1"/>
  <c r="H42" i="4"/>
  <c r="I42" i="4" s="1"/>
  <c r="K42" i="4" s="1"/>
  <c r="I43" i="3"/>
  <c r="K43" i="3" s="1"/>
  <c r="H44" i="3"/>
  <c r="B41" i="3"/>
  <c r="C41" i="3" s="1"/>
  <c r="N41" i="3"/>
  <c r="O41" i="3" s="1"/>
  <c r="T41" i="3"/>
  <c r="U41" i="3" s="1"/>
  <c r="W41" i="3" s="1"/>
  <c r="U39" i="2"/>
  <c r="W39" i="2" s="1"/>
  <c r="T40" i="2"/>
  <c r="H41" i="2"/>
  <c r="I40" i="2"/>
  <c r="K40" i="2" s="1"/>
  <c r="C43" i="2"/>
  <c r="B44" i="2" s="1"/>
  <c r="O40" i="2"/>
  <c r="N41" i="2" s="1"/>
  <c r="B43" i="8" l="1"/>
  <c r="C43" i="8" s="1"/>
  <c r="N42" i="8"/>
  <c r="O42" i="8" s="1"/>
  <c r="K107" i="8"/>
  <c r="H108" i="8"/>
  <c r="T43" i="8"/>
  <c r="U43" i="8" s="1"/>
  <c r="W42" i="8"/>
  <c r="U40" i="6"/>
  <c r="W40" i="6" s="1"/>
  <c r="T41" i="6"/>
  <c r="B42" i="6"/>
  <c r="C42" i="6" s="1"/>
  <c r="N41" i="6"/>
  <c r="O41" i="6" s="1"/>
  <c r="H43" i="6"/>
  <c r="I43" i="6" s="1"/>
  <c r="K43" i="6" s="1"/>
  <c r="U40" i="5"/>
  <c r="W40" i="5" s="1"/>
  <c r="T41" i="5"/>
  <c r="N41" i="5"/>
  <c r="O41" i="5" s="1"/>
  <c r="B42" i="5"/>
  <c r="C42" i="5" s="1"/>
  <c r="U40" i="4"/>
  <c r="W40" i="4" s="1"/>
  <c r="T41" i="4"/>
  <c r="H43" i="5"/>
  <c r="I43" i="5" s="1"/>
  <c r="K43" i="5" s="1"/>
  <c r="B43" i="4"/>
  <c r="C43" i="4" s="1"/>
  <c r="N41" i="4"/>
  <c r="O41" i="4" s="1"/>
  <c r="I44" i="3"/>
  <c r="K44" i="3" s="1"/>
  <c r="H45" i="3"/>
  <c r="H43" i="4"/>
  <c r="I43" i="4" s="1"/>
  <c r="K43" i="4" s="1"/>
  <c r="B42" i="3"/>
  <c r="C42" i="3" s="1"/>
  <c r="T42" i="3"/>
  <c r="U42" i="3" s="1"/>
  <c r="W42" i="3" s="1"/>
  <c r="N42" i="3"/>
  <c r="O42" i="3" s="1"/>
  <c r="U40" i="2"/>
  <c r="W40" i="2" s="1"/>
  <c r="T41" i="2"/>
  <c r="I41" i="2"/>
  <c r="K41" i="2" s="1"/>
  <c r="H42" i="2"/>
  <c r="C44" i="2"/>
  <c r="B45" i="2" s="1"/>
  <c r="O41" i="2"/>
  <c r="N42" i="2" s="1"/>
  <c r="N43" i="8" l="1"/>
  <c r="O43" i="8" s="1"/>
  <c r="B44" i="8"/>
  <c r="C44" i="8" s="1"/>
  <c r="K108" i="8"/>
  <c r="H109" i="8"/>
  <c r="T44" i="8"/>
  <c r="U44" i="8" s="1"/>
  <c r="W43" i="8"/>
  <c r="U41" i="6"/>
  <c r="W41" i="6" s="1"/>
  <c r="T42" i="6"/>
  <c r="B43" i="6"/>
  <c r="C43" i="6" s="1"/>
  <c r="N42" i="6"/>
  <c r="O42" i="6" s="1"/>
  <c r="H44" i="6"/>
  <c r="I44" i="6" s="1"/>
  <c r="K44" i="6" s="1"/>
  <c r="U41" i="5"/>
  <c r="W41" i="5" s="1"/>
  <c r="T42" i="5"/>
  <c r="B43" i="5"/>
  <c r="C43" i="5" s="1"/>
  <c r="N42" i="5"/>
  <c r="O42" i="5" s="1"/>
  <c r="U41" i="4"/>
  <c r="W41" i="4" s="1"/>
  <c r="T42" i="4"/>
  <c r="H44" i="5"/>
  <c r="I44" i="5" s="1"/>
  <c r="K44" i="5" s="1"/>
  <c r="N42" i="4"/>
  <c r="O42" i="4" s="1"/>
  <c r="B44" i="4"/>
  <c r="C44" i="4" s="1"/>
  <c r="I45" i="3"/>
  <c r="K45" i="3" s="1"/>
  <c r="H46" i="3"/>
  <c r="H44" i="4"/>
  <c r="I44" i="4" s="1"/>
  <c r="K44" i="4" s="1"/>
  <c r="B43" i="3"/>
  <c r="C43" i="3" s="1"/>
  <c r="N43" i="3"/>
  <c r="O43" i="3" s="1"/>
  <c r="T43" i="3"/>
  <c r="U43" i="3" s="1"/>
  <c r="W43" i="3" s="1"/>
  <c r="U41" i="2"/>
  <c r="W41" i="2" s="1"/>
  <c r="T42" i="2"/>
  <c r="H43" i="2"/>
  <c r="I42" i="2"/>
  <c r="K42" i="2" s="1"/>
  <c r="C45" i="2"/>
  <c r="B46" i="2" s="1"/>
  <c r="O42" i="2"/>
  <c r="N43" i="2" s="1"/>
  <c r="B45" i="8" l="1"/>
  <c r="C45" i="8" s="1"/>
  <c r="N44" i="8"/>
  <c r="O44" i="8" s="1"/>
  <c r="K109" i="8"/>
  <c r="H110" i="8"/>
  <c r="T45" i="8"/>
  <c r="U45" i="8" s="1"/>
  <c r="W44" i="8"/>
  <c r="U42" i="6"/>
  <c r="W42" i="6" s="1"/>
  <c r="T43" i="6"/>
  <c r="B44" i="6"/>
  <c r="C44" i="6" s="1"/>
  <c r="H45" i="6"/>
  <c r="I45" i="6" s="1"/>
  <c r="K45" i="6" s="1"/>
  <c r="U42" i="5"/>
  <c r="W42" i="5" s="1"/>
  <c r="T43" i="5"/>
  <c r="N43" i="6"/>
  <c r="O43" i="6" s="1"/>
  <c r="B44" i="5"/>
  <c r="C44" i="5" s="1"/>
  <c r="N43" i="5"/>
  <c r="O43" i="5" s="1"/>
  <c r="U42" i="4"/>
  <c r="W42" i="4" s="1"/>
  <c r="T43" i="4"/>
  <c r="H45" i="5"/>
  <c r="I45" i="5" s="1"/>
  <c r="K45" i="5" s="1"/>
  <c r="B45" i="4"/>
  <c r="C45" i="4" s="1"/>
  <c r="N43" i="4"/>
  <c r="O43" i="4" s="1"/>
  <c r="H47" i="3"/>
  <c r="I46" i="3"/>
  <c r="K46" i="3" s="1"/>
  <c r="H45" i="4"/>
  <c r="I45" i="4" s="1"/>
  <c r="K45" i="4" s="1"/>
  <c r="N44" i="3"/>
  <c r="O44" i="3" s="1"/>
  <c r="B44" i="3"/>
  <c r="C44" i="3" s="1"/>
  <c r="T44" i="3"/>
  <c r="U44" i="3" s="1"/>
  <c r="W44" i="3" s="1"/>
  <c r="U42" i="2"/>
  <c r="W42" i="2" s="1"/>
  <c r="T43" i="2"/>
  <c r="I43" i="2"/>
  <c r="K43" i="2" s="1"/>
  <c r="H44" i="2"/>
  <c r="C46" i="2"/>
  <c r="B47" i="2" s="1"/>
  <c r="O43" i="2"/>
  <c r="N44" i="2" s="1"/>
  <c r="N45" i="8" l="1"/>
  <c r="O45" i="8" s="1"/>
  <c r="B46" i="8"/>
  <c r="C46" i="8" s="1"/>
  <c r="K110" i="8"/>
  <c r="H111" i="8"/>
  <c r="T46" i="8"/>
  <c r="U46" i="8" s="1"/>
  <c r="W45" i="8"/>
  <c r="U43" i="6"/>
  <c r="W43" i="6" s="1"/>
  <c r="T44" i="6"/>
  <c r="N44" i="6"/>
  <c r="O44" i="6" s="1"/>
  <c r="U43" i="5"/>
  <c r="W43" i="5" s="1"/>
  <c r="T44" i="5"/>
  <c r="B45" i="6"/>
  <c r="C45" i="6" s="1"/>
  <c r="H46" i="6"/>
  <c r="I46" i="6" s="1"/>
  <c r="K46" i="6" s="1"/>
  <c r="B45" i="5"/>
  <c r="C45" i="5" s="1"/>
  <c r="N44" i="5"/>
  <c r="O44" i="5" s="1"/>
  <c r="U43" i="4"/>
  <c r="W43" i="4" s="1"/>
  <c r="T44" i="4"/>
  <c r="H46" i="5"/>
  <c r="I46" i="5" s="1"/>
  <c r="K46" i="5" s="1"/>
  <c r="N44" i="4"/>
  <c r="O44" i="4" s="1"/>
  <c r="B46" i="4"/>
  <c r="C46" i="4" s="1"/>
  <c r="H46" i="4"/>
  <c r="I46" i="4" s="1"/>
  <c r="K46" i="4" s="1"/>
  <c r="I47" i="3"/>
  <c r="K47" i="3" s="1"/>
  <c r="H48" i="3"/>
  <c r="T45" i="3"/>
  <c r="U45" i="3" s="1"/>
  <c r="W45" i="3" s="1"/>
  <c r="B45" i="3"/>
  <c r="C45" i="3" s="1"/>
  <c r="N45" i="3"/>
  <c r="O45" i="3" s="1"/>
  <c r="U43" i="2"/>
  <c r="W43" i="2" s="1"/>
  <c r="T44" i="2"/>
  <c r="H45" i="2"/>
  <c r="I44" i="2"/>
  <c r="K44" i="2" s="1"/>
  <c r="C47" i="2"/>
  <c r="B48" i="2" s="1"/>
  <c r="O44" i="2"/>
  <c r="N45" i="2" s="1"/>
  <c r="N46" i="8" l="1"/>
  <c r="O46" i="8" s="1"/>
  <c r="K111" i="8"/>
  <c r="H112" i="8"/>
  <c r="T47" i="8"/>
  <c r="U47" i="8" s="1"/>
  <c r="W46" i="8"/>
  <c r="B47" i="8"/>
  <c r="C47" i="8" s="1"/>
  <c r="U44" i="6"/>
  <c r="W44" i="6" s="1"/>
  <c r="T45" i="6"/>
  <c r="B46" i="6"/>
  <c r="C46" i="6" s="1"/>
  <c r="H47" i="6"/>
  <c r="I47" i="6" s="1"/>
  <c r="K47" i="6" s="1"/>
  <c r="N45" i="6"/>
  <c r="O45" i="6" s="1"/>
  <c r="U44" i="5"/>
  <c r="W44" i="5" s="1"/>
  <c r="T45" i="5"/>
  <c r="H47" i="5"/>
  <c r="I47" i="5" s="1"/>
  <c r="K47" i="5" s="1"/>
  <c r="U44" i="4"/>
  <c r="W44" i="4" s="1"/>
  <c r="T45" i="4"/>
  <c r="N45" i="5"/>
  <c r="O45" i="5" s="1"/>
  <c r="B46" i="5"/>
  <c r="C46" i="5" s="1"/>
  <c r="B47" i="4"/>
  <c r="C47" i="4" s="1"/>
  <c r="N45" i="4"/>
  <c r="O45" i="4" s="1"/>
  <c r="I48" i="3"/>
  <c r="K48" i="3" s="1"/>
  <c r="H49" i="3"/>
  <c r="H47" i="4"/>
  <c r="I47" i="4" s="1"/>
  <c r="K47" i="4" s="1"/>
  <c r="B46" i="3"/>
  <c r="C46" i="3" s="1"/>
  <c r="N46" i="3"/>
  <c r="O46" i="3" s="1"/>
  <c r="T46" i="3"/>
  <c r="U46" i="3" s="1"/>
  <c r="W46" i="3" s="1"/>
  <c r="U44" i="2"/>
  <c r="W44" i="2" s="1"/>
  <c r="T45" i="2"/>
  <c r="I45" i="2"/>
  <c r="K45" i="2" s="1"/>
  <c r="H46" i="2"/>
  <c r="C48" i="2"/>
  <c r="B49" i="2" s="1"/>
  <c r="O45" i="2"/>
  <c r="N46" i="2" s="1"/>
  <c r="B48" i="8" l="1"/>
  <c r="C48" i="8" s="1"/>
  <c r="N47" i="8"/>
  <c r="O47" i="8" s="1"/>
  <c r="T48" i="8"/>
  <c r="U48" i="8" s="1"/>
  <c r="W47" i="8"/>
  <c r="K112" i="8"/>
  <c r="H113" i="8"/>
  <c r="U45" i="6"/>
  <c r="W45" i="6" s="1"/>
  <c r="T46" i="6"/>
  <c r="N46" i="6"/>
  <c r="O46" i="6" s="1"/>
  <c r="H48" i="6"/>
  <c r="I48" i="6" s="1"/>
  <c r="K48" i="6" s="1"/>
  <c r="U45" i="5"/>
  <c r="W45" i="5" s="1"/>
  <c r="T46" i="5"/>
  <c r="B47" i="6"/>
  <c r="C47" i="6" s="1"/>
  <c r="N46" i="5"/>
  <c r="O46" i="5" s="1"/>
  <c r="H48" i="5"/>
  <c r="I48" i="5" s="1"/>
  <c r="K48" i="5" s="1"/>
  <c r="B47" i="5"/>
  <c r="C47" i="5" s="1"/>
  <c r="U45" i="4"/>
  <c r="W45" i="4" s="1"/>
  <c r="T46" i="4"/>
  <c r="N46" i="4"/>
  <c r="O46" i="4" s="1"/>
  <c r="B48" i="4"/>
  <c r="C48" i="4" s="1"/>
  <c r="H50" i="3"/>
  <c r="I49" i="3"/>
  <c r="K49" i="3" s="1"/>
  <c r="H48" i="4"/>
  <c r="I48" i="4" s="1"/>
  <c r="K48" i="4" s="1"/>
  <c r="N47" i="3"/>
  <c r="O47" i="3" s="1"/>
  <c r="T47" i="3"/>
  <c r="U47" i="3" s="1"/>
  <c r="W47" i="3" s="1"/>
  <c r="B47" i="3"/>
  <c r="C47" i="3" s="1"/>
  <c r="U45" i="2"/>
  <c r="W45" i="2" s="1"/>
  <c r="T46" i="2"/>
  <c r="H47" i="2"/>
  <c r="I46" i="2"/>
  <c r="K46" i="2" s="1"/>
  <c r="C49" i="2"/>
  <c r="B50" i="2" s="1"/>
  <c r="O46" i="2"/>
  <c r="N47" i="2" s="1"/>
  <c r="N48" i="8" l="1"/>
  <c r="O48" i="8" s="1"/>
  <c r="B49" i="8"/>
  <c r="C49" i="8" s="1"/>
  <c r="T49" i="8"/>
  <c r="U49" i="8" s="1"/>
  <c r="W48" i="8"/>
  <c r="K113" i="8"/>
  <c r="H114" i="8"/>
  <c r="U46" i="6"/>
  <c r="W46" i="6" s="1"/>
  <c r="T47" i="6"/>
  <c r="N47" i="6"/>
  <c r="O47" i="6" s="1"/>
  <c r="B48" i="6"/>
  <c r="C48" i="6" s="1"/>
  <c r="U46" i="5"/>
  <c r="W46" i="5" s="1"/>
  <c r="T47" i="5"/>
  <c r="H49" i="6"/>
  <c r="I49" i="6" s="1"/>
  <c r="K49" i="6" s="1"/>
  <c r="B48" i="5"/>
  <c r="C48" i="5" s="1"/>
  <c r="N47" i="5"/>
  <c r="O47" i="5" s="1"/>
  <c r="H49" i="5"/>
  <c r="I49" i="5" s="1"/>
  <c r="K49" i="5" s="1"/>
  <c r="U46" i="4"/>
  <c r="W46" i="4" s="1"/>
  <c r="T47" i="4"/>
  <c r="B49" i="4"/>
  <c r="C49" i="4" s="1"/>
  <c r="N47" i="4"/>
  <c r="O47" i="4" s="1"/>
  <c r="H49" i="4"/>
  <c r="I49" i="4" s="1"/>
  <c r="K49" i="4" s="1"/>
  <c r="H51" i="3"/>
  <c r="I50" i="3"/>
  <c r="K50" i="3" s="1"/>
  <c r="B48" i="3"/>
  <c r="C48" i="3" s="1"/>
  <c r="N48" i="3"/>
  <c r="O48" i="3" s="1"/>
  <c r="T48" i="3"/>
  <c r="U48" i="3" s="1"/>
  <c r="W48" i="3" s="1"/>
  <c r="U46" i="2"/>
  <c r="W46" i="2" s="1"/>
  <c r="T47" i="2"/>
  <c r="I47" i="2"/>
  <c r="K47" i="2" s="1"/>
  <c r="H48" i="2"/>
  <c r="C50" i="2"/>
  <c r="B51" i="2" s="1"/>
  <c r="O47" i="2"/>
  <c r="N48" i="2" s="1"/>
  <c r="B50" i="8" l="1"/>
  <c r="C50" i="8" s="1"/>
  <c r="N49" i="8"/>
  <c r="O49" i="8" s="1"/>
  <c r="T50" i="8"/>
  <c r="U50" i="8" s="1"/>
  <c r="W49" i="8"/>
  <c r="K114" i="8"/>
  <c r="H115" i="8"/>
  <c r="U47" i="6"/>
  <c r="W47" i="6" s="1"/>
  <c r="T48" i="6"/>
  <c r="N48" i="6"/>
  <c r="O48" i="6" s="1"/>
  <c r="U47" i="5"/>
  <c r="W47" i="5" s="1"/>
  <c r="T48" i="5"/>
  <c r="H50" i="6"/>
  <c r="I50" i="6" s="1"/>
  <c r="K50" i="6" s="1"/>
  <c r="B49" i="6"/>
  <c r="C49" i="6" s="1"/>
  <c r="N48" i="5"/>
  <c r="O48" i="5" s="1"/>
  <c r="B49" i="5"/>
  <c r="C49" i="5" s="1"/>
  <c r="H50" i="5"/>
  <c r="I50" i="5" s="1"/>
  <c r="K50" i="5" s="1"/>
  <c r="U47" i="4"/>
  <c r="W47" i="4" s="1"/>
  <c r="T48" i="4"/>
  <c r="N48" i="4"/>
  <c r="O48" i="4" s="1"/>
  <c r="B50" i="4"/>
  <c r="C50" i="4" s="1"/>
  <c r="H52" i="3"/>
  <c r="I51" i="3"/>
  <c r="K51" i="3" s="1"/>
  <c r="H50" i="4"/>
  <c r="I50" i="4" s="1"/>
  <c r="K50" i="4" s="1"/>
  <c r="N49" i="3"/>
  <c r="O49" i="3" s="1"/>
  <c r="B49" i="3"/>
  <c r="C49" i="3" s="1"/>
  <c r="T49" i="3"/>
  <c r="U49" i="3" s="1"/>
  <c r="W49" i="3" s="1"/>
  <c r="I48" i="2"/>
  <c r="K48" i="2" s="1"/>
  <c r="H49" i="2"/>
  <c r="U47" i="2"/>
  <c r="W47" i="2" s="1"/>
  <c r="T48" i="2"/>
  <c r="C51" i="2"/>
  <c r="B52" i="2" s="1"/>
  <c r="O48" i="2"/>
  <c r="N49" i="2" s="1"/>
  <c r="B51" i="8" l="1"/>
  <c r="C51" i="8" s="1"/>
  <c r="N50" i="8"/>
  <c r="O50" i="8" s="1"/>
  <c r="K115" i="8"/>
  <c r="H116" i="8"/>
  <c r="T51" i="8"/>
  <c r="U51" i="8" s="1"/>
  <c r="W50" i="8"/>
  <c r="U48" i="6"/>
  <c r="W48" i="6" s="1"/>
  <c r="T49" i="6"/>
  <c r="B50" i="6"/>
  <c r="C50" i="6" s="1"/>
  <c r="N49" i="6"/>
  <c r="O49" i="6" s="1"/>
  <c r="U48" i="5"/>
  <c r="W48" i="5" s="1"/>
  <c r="T49" i="5"/>
  <c r="H51" i="6"/>
  <c r="I51" i="6" s="1"/>
  <c r="K51" i="6" s="1"/>
  <c r="N49" i="5"/>
  <c r="O49" i="5" s="1"/>
  <c r="U48" i="4"/>
  <c r="W48" i="4" s="1"/>
  <c r="T49" i="4"/>
  <c r="H51" i="5"/>
  <c r="I51" i="5" s="1"/>
  <c r="K51" i="5" s="1"/>
  <c r="B50" i="5"/>
  <c r="C50" i="5" s="1"/>
  <c r="N49" i="4"/>
  <c r="O49" i="4" s="1"/>
  <c r="H51" i="4"/>
  <c r="I51" i="4" s="1"/>
  <c r="K51" i="4" s="1"/>
  <c r="B51" i="4"/>
  <c r="C51" i="4" s="1"/>
  <c r="H53" i="3"/>
  <c r="I52" i="3"/>
  <c r="K52" i="3" s="1"/>
  <c r="B50" i="3"/>
  <c r="C50" i="3" s="1"/>
  <c r="N50" i="3"/>
  <c r="O50" i="3" s="1"/>
  <c r="T50" i="3"/>
  <c r="U50" i="3" s="1"/>
  <c r="W50" i="3" s="1"/>
  <c r="I49" i="2"/>
  <c r="K49" i="2" s="1"/>
  <c r="H50" i="2"/>
  <c r="U48" i="2"/>
  <c r="W48" i="2" s="1"/>
  <c r="T49" i="2"/>
  <c r="C52" i="2"/>
  <c r="B53" i="2" s="1"/>
  <c r="O49" i="2"/>
  <c r="N50" i="2" s="1"/>
  <c r="N51" i="8" l="1"/>
  <c r="O51" i="8" s="1"/>
  <c r="B52" i="8"/>
  <c r="C52" i="8" s="1"/>
  <c r="K116" i="8"/>
  <c r="H117" i="8"/>
  <c r="T52" i="8"/>
  <c r="U52" i="8" s="1"/>
  <c r="W51" i="8"/>
  <c r="U49" i="6"/>
  <c r="W49" i="6" s="1"/>
  <c r="T50" i="6"/>
  <c r="N50" i="6"/>
  <c r="O50" i="6" s="1"/>
  <c r="B51" i="6"/>
  <c r="C51" i="6" s="1"/>
  <c r="H52" i="6"/>
  <c r="I52" i="6" s="1"/>
  <c r="K52" i="6" s="1"/>
  <c r="U49" i="5"/>
  <c r="W49" i="5" s="1"/>
  <c r="T50" i="5"/>
  <c r="B51" i="5"/>
  <c r="C51" i="5" s="1"/>
  <c r="N50" i="5"/>
  <c r="O50" i="5" s="1"/>
  <c r="U49" i="4"/>
  <c r="W49" i="4" s="1"/>
  <c r="T50" i="4"/>
  <c r="H52" i="5"/>
  <c r="I52" i="5" s="1"/>
  <c r="K52" i="5" s="1"/>
  <c r="N50" i="4"/>
  <c r="O50" i="4" s="1"/>
  <c r="B52" i="4"/>
  <c r="C52" i="4" s="1"/>
  <c r="H54" i="3"/>
  <c r="I53" i="3"/>
  <c r="K53" i="3" s="1"/>
  <c r="H52" i="4"/>
  <c r="I52" i="4" s="1"/>
  <c r="K52" i="4" s="1"/>
  <c r="B51" i="3"/>
  <c r="C51" i="3" s="1"/>
  <c r="N51" i="3"/>
  <c r="O51" i="3" s="1"/>
  <c r="T51" i="3"/>
  <c r="U51" i="3" s="1"/>
  <c r="W51" i="3" s="1"/>
  <c r="H51" i="2"/>
  <c r="I50" i="2"/>
  <c r="K50" i="2" s="1"/>
  <c r="U49" i="2"/>
  <c r="W49" i="2" s="1"/>
  <c r="T50" i="2"/>
  <c r="C53" i="2"/>
  <c r="B54" i="2" s="1"/>
  <c r="O50" i="2"/>
  <c r="N51" i="2" s="1"/>
  <c r="W52" i="8" l="1"/>
  <c r="N52" i="8"/>
  <c r="O52" i="8" s="1"/>
  <c r="K117" i="8"/>
  <c r="H118" i="8"/>
  <c r="B53" i="8"/>
  <c r="C53" i="8" s="1"/>
  <c r="T53" i="8"/>
  <c r="U53" i="8" s="1"/>
  <c r="U50" i="6"/>
  <c r="W50" i="6" s="1"/>
  <c r="T51" i="6"/>
  <c r="B52" i="6"/>
  <c r="C52" i="6" s="1"/>
  <c r="H53" i="6"/>
  <c r="I53" i="6" s="1"/>
  <c r="K53" i="6" s="1"/>
  <c r="N51" i="6"/>
  <c r="O51" i="6" s="1"/>
  <c r="U50" i="5"/>
  <c r="W50" i="5" s="1"/>
  <c r="T51" i="5"/>
  <c r="N51" i="5"/>
  <c r="O51" i="5" s="1"/>
  <c r="B52" i="5"/>
  <c r="C52" i="5" s="1"/>
  <c r="H53" i="5"/>
  <c r="I53" i="5" s="1"/>
  <c r="K53" i="5" s="1"/>
  <c r="U50" i="4"/>
  <c r="W50" i="4" s="1"/>
  <c r="T51" i="4"/>
  <c r="N51" i="4"/>
  <c r="O51" i="4" s="1"/>
  <c r="H53" i="4"/>
  <c r="I53" i="4" s="1"/>
  <c r="K53" i="4" s="1"/>
  <c r="H55" i="3"/>
  <c r="I54" i="3"/>
  <c r="K54" i="3" s="1"/>
  <c r="B53" i="4"/>
  <c r="C53" i="4" s="1"/>
  <c r="N52" i="3"/>
  <c r="O52" i="3" s="1"/>
  <c r="B52" i="3"/>
  <c r="C52" i="3" s="1"/>
  <c r="T52" i="3"/>
  <c r="U52" i="3" s="1"/>
  <c r="W52" i="3" s="1"/>
  <c r="I51" i="2"/>
  <c r="K51" i="2" s="1"/>
  <c r="H52" i="2"/>
  <c r="U50" i="2"/>
  <c r="W50" i="2" s="1"/>
  <c r="T51" i="2"/>
  <c r="C54" i="2"/>
  <c r="B55" i="2" s="1"/>
  <c r="O51" i="2"/>
  <c r="N52" i="2" s="1"/>
  <c r="N53" i="8" l="1"/>
  <c r="O53" i="8" s="1"/>
  <c r="B54" i="8"/>
  <c r="C54" i="8" s="1"/>
  <c r="T54" i="8"/>
  <c r="U54" i="8" s="1"/>
  <c r="W53" i="8"/>
  <c r="K118" i="8"/>
  <c r="H119" i="8"/>
  <c r="U51" i="6"/>
  <c r="W51" i="6" s="1"/>
  <c r="T52" i="6"/>
  <c r="N52" i="6"/>
  <c r="O52" i="6" s="1"/>
  <c r="B53" i="6"/>
  <c r="C53" i="6" s="1"/>
  <c r="H54" i="6"/>
  <c r="I54" i="6" s="1"/>
  <c r="K54" i="6" s="1"/>
  <c r="U51" i="5"/>
  <c r="W51" i="5" s="1"/>
  <c r="T52" i="5"/>
  <c r="B53" i="5"/>
  <c r="C53" i="5" s="1"/>
  <c r="N52" i="5"/>
  <c r="O52" i="5" s="1"/>
  <c r="H54" i="5"/>
  <c r="I54" i="5" s="1"/>
  <c r="K54" i="5" s="1"/>
  <c r="U51" i="4"/>
  <c r="W51" i="4" s="1"/>
  <c r="T52" i="4"/>
  <c r="B54" i="4"/>
  <c r="C54" i="4" s="1"/>
  <c r="N52" i="4"/>
  <c r="O52" i="4" s="1"/>
  <c r="H56" i="3"/>
  <c r="I55" i="3"/>
  <c r="K55" i="3" s="1"/>
  <c r="H54" i="4"/>
  <c r="I54" i="4" s="1"/>
  <c r="K54" i="4" s="1"/>
  <c r="N53" i="3"/>
  <c r="O53" i="3" s="1"/>
  <c r="T53" i="3"/>
  <c r="U53" i="3" s="1"/>
  <c r="W53" i="3" s="1"/>
  <c r="B53" i="3"/>
  <c r="C53" i="3" s="1"/>
  <c r="I52" i="2"/>
  <c r="K52" i="2" s="1"/>
  <c r="H53" i="2"/>
  <c r="U51" i="2"/>
  <c r="W51" i="2" s="1"/>
  <c r="T52" i="2"/>
  <c r="C55" i="2"/>
  <c r="B56" i="2" s="1"/>
  <c r="O52" i="2"/>
  <c r="N53" i="2" s="1"/>
  <c r="N54" i="8" l="1"/>
  <c r="O54" i="8" s="1"/>
  <c r="W54" i="8"/>
  <c r="B55" i="8"/>
  <c r="C55" i="8" s="1"/>
  <c r="K119" i="8"/>
  <c r="H120" i="8"/>
  <c r="T55" i="8"/>
  <c r="U55" i="8" s="1"/>
  <c r="U52" i="6"/>
  <c r="W52" i="6" s="1"/>
  <c r="T53" i="6"/>
  <c r="H55" i="6"/>
  <c r="I55" i="6" s="1"/>
  <c r="K55" i="6" s="1"/>
  <c r="B54" i="6"/>
  <c r="C54" i="6" s="1"/>
  <c r="N53" i="6"/>
  <c r="O53" i="6" s="1"/>
  <c r="U52" i="5"/>
  <c r="W52" i="5" s="1"/>
  <c r="T53" i="5"/>
  <c r="B54" i="5"/>
  <c r="C54" i="5" s="1"/>
  <c r="N53" i="5"/>
  <c r="O53" i="5" s="1"/>
  <c r="U52" i="4"/>
  <c r="W52" i="4" s="1"/>
  <c r="T53" i="4"/>
  <c r="H55" i="5"/>
  <c r="I55" i="5" s="1"/>
  <c r="K55" i="5" s="1"/>
  <c r="N53" i="4"/>
  <c r="O53" i="4" s="1"/>
  <c r="B55" i="4"/>
  <c r="C55" i="4" s="1"/>
  <c r="H55" i="4"/>
  <c r="I55" i="4" s="1"/>
  <c r="K55" i="4" s="1"/>
  <c r="H57" i="3"/>
  <c r="I56" i="3"/>
  <c r="K56" i="3" s="1"/>
  <c r="B54" i="3"/>
  <c r="C54" i="3" s="1"/>
  <c r="N54" i="3"/>
  <c r="O54" i="3" s="1"/>
  <c r="T54" i="3"/>
  <c r="U54" i="3" s="1"/>
  <c r="W54" i="3" s="1"/>
  <c r="I53" i="2"/>
  <c r="K53" i="2" s="1"/>
  <c r="H54" i="2"/>
  <c r="U52" i="2"/>
  <c r="W52" i="2" s="1"/>
  <c r="T53" i="2"/>
  <c r="C56" i="2"/>
  <c r="B57" i="2" s="1"/>
  <c r="O53" i="2"/>
  <c r="N54" i="2" s="1"/>
  <c r="B56" i="8" l="1"/>
  <c r="C56" i="8" s="1"/>
  <c r="N55" i="8"/>
  <c r="O55" i="8" s="1"/>
  <c r="K120" i="8"/>
  <c r="H121" i="8"/>
  <c r="T56" i="8"/>
  <c r="U56" i="8" s="1"/>
  <c r="W55" i="8"/>
  <c r="U53" i="6"/>
  <c r="W53" i="6" s="1"/>
  <c r="T54" i="6"/>
  <c r="N54" i="6"/>
  <c r="O54" i="6" s="1"/>
  <c r="B55" i="6"/>
  <c r="C55" i="6" s="1"/>
  <c r="H56" i="6"/>
  <c r="I56" i="6" s="1"/>
  <c r="K56" i="6" s="1"/>
  <c r="U53" i="5"/>
  <c r="W53" i="5" s="1"/>
  <c r="T54" i="5"/>
  <c r="N54" i="5"/>
  <c r="O54" i="5" s="1"/>
  <c r="B55" i="5"/>
  <c r="C55" i="5" s="1"/>
  <c r="H56" i="5"/>
  <c r="I56" i="5" s="1"/>
  <c r="K56" i="5" s="1"/>
  <c r="U53" i="4"/>
  <c r="W53" i="4" s="1"/>
  <c r="T54" i="4"/>
  <c r="B56" i="4"/>
  <c r="C56" i="4" s="1"/>
  <c r="N54" i="4"/>
  <c r="O54" i="4" s="1"/>
  <c r="I57" i="3"/>
  <c r="K57" i="3" s="1"/>
  <c r="H58" i="3"/>
  <c r="H56" i="4"/>
  <c r="I56" i="4" s="1"/>
  <c r="K56" i="4" s="1"/>
  <c r="B55" i="3"/>
  <c r="C55" i="3" s="1"/>
  <c r="T55" i="3"/>
  <c r="U55" i="3" s="1"/>
  <c r="W55" i="3" s="1"/>
  <c r="N55" i="3"/>
  <c r="O55" i="3" s="1"/>
  <c r="H55" i="2"/>
  <c r="I54" i="2"/>
  <c r="K54" i="2" s="1"/>
  <c r="U53" i="2"/>
  <c r="W53" i="2" s="1"/>
  <c r="T54" i="2"/>
  <c r="C57" i="2"/>
  <c r="B58" i="2" s="1"/>
  <c r="O54" i="2"/>
  <c r="N55" i="2" s="1"/>
  <c r="B57" i="8" l="1"/>
  <c r="C57" i="8" s="1"/>
  <c r="K121" i="8"/>
  <c r="H122" i="8"/>
  <c r="N56" i="8"/>
  <c r="O56" i="8" s="1"/>
  <c r="T57" i="8"/>
  <c r="U57" i="8" s="1"/>
  <c r="W56" i="8"/>
  <c r="U54" i="6"/>
  <c r="W54" i="6" s="1"/>
  <c r="T55" i="6"/>
  <c r="B56" i="6"/>
  <c r="C56" i="6" s="1"/>
  <c r="N55" i="6"/>
  <c r="O55" i="6" s="1"/>
  <c r="H57" i="6"/>
  <c r="I57" i="6" s="1"/>
  <c r="K57" i="6" s="1"/>
  <c r="U54" i="5"/>
  <c r="W54" i="5" s="1"/>
  <c r="T55" i="5"/>
  <c r="B56" i="5"/>
  <c r="C56" i="5" s="1"/>
  <c r="N55" i="5"/>
  <c r="O55" i="5" s="1"/>
  <c r="H57" i="5"/>
  <c r="I57" i="5" s="1"/>
  <c r="K57" i="5" s="1"/>
  <c r="U54" i="4"/>
  <c r="W54" i="4" s="1"/>
  <c r="T55" i="4"/>
  <c r="B57" i="4"/>
  <c r="C57" i="4" s="1"/>
  <c r="N55" i="4"/>
  <c r="O55" i="4" s="1"/>
  <c r="H57" i="4"/>
  <c r="I57" i="4" s="1"/>
  <c r="K57" i="4" s="1"/>
  <c r="H59" i="3"/>
  <c r="I58" i="3"/>
  <c r="K58" i="3" s="1"/>
  <c r="B56" i="3"/>
  <c r="C56" i="3" s="1"/>
  <c r="N56" i="3"/>
  <c r="O56" i="3" s="1"/>
  <c r="T56" i="3"/>
  <c r="U56" i="3" s="1"/>
  <c r="W56" i="3" s="1"/>
  <c r="U54" i="2"/>
  <c r="W54" i="2" s="1"/>
  <c r="T55" i="2"/>
  <c r="I55" i="2"/>
  <c r="K55" i="2" s="1"/>
  <c r="H56" i="2"/>
  <c r="C58" i="2"/>
  <c r="B59" i="2" s="1"/>
  <c r="O55" i="2"/>
  <c r="N56" i="2" s="1"/>
  <c r="N57" i="8" l="1"/>
  <c r="O57" i="8" s="1"/>
  <c r="W57" i="8"/>
  <c r="K122" i="8"/>
  <c r="B58" i="8"/>
  <c r="C58" i="8" s="1"/>
  <c r="H123" i="8"/>
  <c r="T58" i="8"/>
  <c r="U58" i="8" s="1"/>
  <c r="U55" i="6"/>
  <c r="W55" i="6" s="1"/>
  <c r="T56" i="6"/>
  <c r="N56" i="6"/>
  <c r="O56" i="6" s="1"/>
  <c r="U55" i="5"/>
  <c r="W55" i="5" s="1"/>
  <c r="T56" i="5"/>
  <c r="B57" i="6"/>
  <c r="C57" i="6" s="1"/>
  <c r="H58" i="6"/>
  <c r="I58" i="6" s="1"/>
  <c r="K58" i="6" s="1"/>
  <c r="N56" i="5"/>
  <c r="O56" i="5" s="1"/>
  <c r="B57" i="5"/>
  <c r="C57" i="5" s="1"/>
  <c r="U55" i="4"/>
  <c r="W55" i="4" s="1"/>
  <c r="T56" i="4"/>
  <c r="H58" i="5"/>
  <c r="I58" i="5" s="1"/>
  <c r="K58" i="5" s="1"/>
  <c r="B58" i="4"/>
  <c r="C58" i="4" s="1"/>
  <c r="H58" i="4"/>
  <c r="I58" i="4" s="1"/>
  <c r="K58" i="4" s="1"/>
  <c r="N56" i="4"/>
  <c r="O56" i="4" s="1"/>
  <c r="H60" i="3"/>
  <c r="I59" i="3"/>
  <c r="K59" i="3" s="1"/>
  <c r="N57" i="3"/>
  <c r="O57" i="3" s="1"/>
  <c r="B57" i="3"/>
  <c r="C57" i="3" s="1"/>
  <c r="T57" i="3"/>
  <c r="U57" i="3" s="1"/>
  <c r="W57" i="3" s="1"/>
  <c r="U55" i="2"/>
  <c r="W55" i="2" s="1"/>
  <c r="T56" i="2"/>
  <c r="H57" i="2"/>
  <c r="I56" i="2"/>
  <c r="K56" i="2" s="1"/>
  <c r="C59" i="2"/>
  <c r="B60" i="2" s="1"/>
  <c r="O56" i="2"/>
  <c r="N57" i="2" s="1"/>
  <c r="B59" i="8" l="1"/>
  <c r="C59" i="8" s="1"/>
  <c r="N58" i="8"/>
  <c r="O58" i="8" s="1"/>
  <c r="K123" i="8"/>
  <c r="H124" i="8"/>
  <c r="W58" i="8"/>
  <c r="T59" i="8"/>
  <c r="U59" i="8" s="1"/>
  <c r="U56" i="6"/>
  <c r="W56" i="6" s="1"/>
  <c r="T57" i="6"/>
  <c r="N57" i="6"/>
  <c r="O57" i="6" s="1"/>
  <c r="H59" i="6"/>
  <c r="I59" i="6" s="1"/>
  <c r="K59" i="6" s="1"/>
  <c r="B58" i="6"/>
  <c r="C58" i="6" s="1"/>
  <c r="U56" i="5"/>
  <c r="W56" i="5" s="1"/>
  <c r="T57" i="5"/>
  <c r="N57" i="5"/>
  <c r="O57" i="5" s="1"/>
  <c r="B58" i="5"/>
  <c r="C58" i="5" s="1"/>
  <c r="U56" i="4"/>
  <c r="W56" i="4" s="1"/>
  <c r="T57" i="4"/>
  <c r="H59" i="5"/>
  <c r="I59" i="5" s="1"/>
  <c r="K59" i="5" s="1"/>
  <c r="N57" i="4"/>
  <c r="O57" i="4" s="1"/>
  <c r="B59" i="4"/>
  <c r="C59" i="4" s="1"/>
  <c r="H61" i="3"/>
  <c r="I60" i="3"/>
  <c r="K60" i="3" s="1"/>
  <c r="H59" i="4"/>
  <c r="I59" i="4" s="1"/>
  <c r="K59" i="4" s="1"/>
  <c r="N58" i="3"/>
  <c r="O58" i="3" s="1"/>
  <c r="T58" i="3"/>
  <c r="U58" i="3" s="1"/>
  <c r="W58" i="3" s="1"/>
  <c r="B58" i="3"/>
  <c r="C58" i="3" s="1"/>
  <c r="U56" i="2"/>
  <c r="W56" i="2" s="1"/>
  <c r="T57" i="2"/>
  <c r="I57" i="2"/>
  <c r="K57" i="2" s="1"/>
  <c r="H58" i="2"/>
  <c r="C60" i="2"/>
  <c r="B61" i="2" s="1"/>
  <c r="O57" i="2"/>
  <c r="N58" i="2" s="1"/>
  <c r="N59" i="8" l="1"/>
  <c r="O59" i="8" s="1"/>
  <c r="B60" i="8"/>
  <c r="C60" i="8" s="1"/>
  <c r="K124" i="8"/>
  <c r="H125" i="8"/>
  <c r="T60" i="8"/>
  <c r="U60" i="8" s="1"/>
  <c r="W59" i="8"/>
  <c r="U57" i="6"/>
  <c r="W57" i="6" s="1"/>
  <c r="T58" i="6"/>
  <c r="N58" i="6"/>
  <c r="O58" i="6" s="1"/>
  <c r="B59" i="6"/>
  <c r="C59" i="6" s="1"/>
  <c r="H60" i="6"/>
  <c r="I60" i="6" s="1"/>
  <c r="K60" i="6" s="1"/>
  <c r="U57" i="5"/>
  <c r="W57" i="5" s="1"/>
  <c r="T58" i="5"/>
  <c r="N58" i="5"/>
  <c r="O58" i="5" s="1"/>
  <c r="B59" i="5"/>
  <c r="C59" i="5" s="1"/>
  <c r="H60" i="5"/>
  <c r="I60" i="5" s="1"/>
  <c r="K60" i="5" s="1"/>
  <c r="U57" i="4"/>
  <c r="W57" i="4" s="1"/>
  <c r="T58" i="4"/>
  <c r="B60" i="4"/>
  <c r="C60" i="4" s="1"/>
  <c r="N58" i="4"/>
  <c r="O58" i="4" s="1"/>
  <c r="H62" i="3"/>
  <c r="I61" i="3"/>
  <c r="K61" i="3" s="1"/>
  <c r="H60" i="4"/>
  <c r="I60" i="4" s="1"/>
  <c r="K60" i="4" s="1"/>
  <c r="B59" i="3"/>
  <c r="C59" i="3" s="1"/>
  <c r="N59" i="3"/>
  <c r="O59" i="3" s="1"/>
  <c r="T59" i="3"/>
  <c r="U59" i="3" s="1"/>
  <c r="W59" i="3" s="1"/>
  <c r="U57" i="2"/>
  <c r="W57" i="2" s="1"/>
  <c r="T58" i="2"/>
  <c r="H59" i="2"/>
  <c r="I58" i="2"/>
  <c r="K58" i="2" s="1"/>
  <c r="C61" i="2"/>
  <c r="B62" i="2" s="1"/>
  <c r="O58" i="2"/>
  <c r="N59" i="2" s="1"/>
  <c r="B61" i="8" l="1"/>
  <c r="C61" i="8" s="1"/>
  <c r="N60" i="8"/>
  <c r="O60" i="8" s="1"/>
  <c r="K125" i="8"/>
  <c r="H126" i="8"/>
  <c r="T61" i="8"/>
  <c r="U61" i="8" s="1"/>
  <c r="W60" i="8"/>
  <c r="U58" i="6"/>
  <c r="W58" i="6" s="1"/>
  <c r="T59" i="6"/>
  <c r="N59" i="6"/>
  <c r="O59" i="6" s="1"/>
  <c r="H61" i="6"/>
  <c r="I61" i="6" s="1"/>
  <c r="K61" i="6" s="1"/>
  <c r="B60" i="6"/>
  <c r="C60" i="6" s="1"/>
  <c r="U58" i="5"/>
  <c r="W58" i="5" s="1"/>
  <c r="T59" i="5"/>
  <c r="B60" i="5"/>
  <c r="C60" i="5" s="1"/>
  <c r="N59" i="5"/>
  <c r="O59" i="5" s="1"/>
  <c r="H61" i="5"/>
  <c r="I61" i="5" s="1"/>
  <c r="K61" i="5" s="1"/>
  <c r="U58" i="4"/>
  <c r="W58" i="4" s="1"/>
  <c r="T59" i="4"/>
  <c r="B61" i="4"/>
  <c r="C61" i="4" s="1"/>
  <c r="N59" i="4"/>
  <c r="O59" i="4" s="1"/>
  <c r="H63" i="3"/>
  <c r="I62" i="3"/>
  <c r="K62" i="3" s="1"/>
  <c r="H61" i="4"/>
  <c r="I61" i="4" s="1"/>
  <c r="K61" i="4" s="1"/>
  <c r="B60" i="3"/>
  <c r="C60" i="3" s="1"/>
  <c r="N60" i="3"/>
  <c r="O60" i="3" s="1"/>
  <c r="T60" i="3"/>
  <c r="U60" i="3" s="1"/>
  <c r="W60" i="3" s="1"/>
  <c r="U58" i="2"/>
  <c r="W58" i="2" s="1"/>
  <c r="T59" i="2"/>
  <c r="I59" i="2"/>
  <c r="K59" i="2" s="1"/>
  <c r="H60" i="2"/>
  <c r="C62" i="2"/>
  <c r="B63" i="2" s="1"/>
  <c r="O59" i="2"/>
  <c r="N60" i="2" s="1"/>
  <c r="N61" i="8" l="1"/>
  <c r="O61" i="8" s="1"/>
  <c r="B62" i="8"/>
  <c r="C62" i="8" s="1"/>
  <c r="K126" i="8"/>
  <c r="H127" i="8"/>
  <c r="T62" i="8"/>
  <c r="U62" i="8" s="1"/>
  <c r="W61" i="8"/>
  <c r="U59" i="6"/>
  <c r="W59" i="6" s="1"/>
  <c r="T60" i="6"/>
  <c r="N60" i="6"/>
  <c r="O60" i="6" s="1"/>
  <c r="B61" i="6"/>
  <c r="C61" i="6" s="1"/>
  <c r="U59" i="5"/>
  <c r="W59" i="5" s="1"/>
  <c r="T60" i="5"/>
  <c r="H62" i="6"/>
  <c r="I62" i="6" s="1"/>
  <c r="K62" i="6" s="1"/>
  <c r="N60" i="5"/>
  <c r="O60" i="5" s="1"/>
  <c r="B61" i="5"/>
  <c r="C61" i="5" s="1"/>
  <c r="U59" i="4"/>
  <c r="W59" i="4" s="1"/>
  <c r="T60" i="4"/>
  <c r="H62" i="5"/>
  <c r="I62" i="5" s="1"/>
  <c r="K62" i="5" s="1"/>
  <c r="B62" i="4"/>
  <c r="C62" i="4" s="1"/>
  <c r="N60" i="4"/>
  <c r="O60" i="4" s="1"/>
  <c r="H62" i="4"/>
  <c r="I62" i="4" s="1"/>
  <c r="K62" i="4" s="1"/>
  <c r="H64" i="3"/>
  <c r="I63" i="3"/>
  <c r="K63" i="3" s="1"/>
  <c r="N61" i="3"/>
  <c r="O61" i="3" s="1"/>
  <c r="T61" i="3"/>
  <c r="U61" i="3" s="1"/>
  <c r="W61" i="3" s="1"/>
  <c r="B61" i="3"/>
  <c r="C61" i="3" s="1"/>
  <c r="U59" i="2"/>
  <c r="W59" i="2" s="1"/>
  <c r="T60" i="2"/>
  <c r="H61" i="2"/>
  <c r="I60" i="2"/>
  <c r="K60" i="2" s="1"/>
  <c r="C63" i="2"/>
  <c r="B64" i="2" s="1"/>
  <c r="O60" i="2"/>
  <c r="N61" i="2" s="1"/>
  <c r="B63" i="8" l="1"/>
  <c r="C63" i="8" s="1"/>
  <c r="N62" i="8"/>
  <c r="O62" i="8" s="1"/>
  <c r="K127" i="8"/>
  <c r="H128" i="8"/>
  <c r="T63" i="8"/>
  <c r="U63" i="8" s="1"/>
  <c r="W62" i="8"/>
  <c r="U60" i="6"/>
  <c r="W60" i="6" s="1"/>
  <c r="T61" i="6"/>
  <c r="B62" i="6"/>
  <c r="C62" i="6" s="1"/>
  <c r="U60" i="5"/>
  <c r="W60" i="5" s="1"/>
  <c r="T61" i="5"/>
  <c r="N61" i="6"/>
  <c r="O61" i="6" s="1"/>
  <c r="H63" i="6"/>
  <c r="I63" i="6" s="1"/>
  <c r="K63" i="6" s="1"/>
  <c r="B62" i="5"/>
  <c r="C62" i="5" s="1"/>
  <c r="N61" i="5"/>
  <c r="O61" i="5" s="1"/>
  <c r="H63" i="5"/>
  <c r="I63" i="5" s="1"/>
  <c r="K63" i="5" s="1"/>
  <c r="U60" i="4"/>
  <c r="W60" i="4" s="1"/>
  <c r="T61" i="4"/>
  <c r="N61" i="4"/>
  <c r="O61" i="4" s="1"/>
  <c r="B63" i="4"/>
  <c r="C63" i="4" s="1"/>
  <c r="H65" i="3"/>
  <c r="I64" i="3"/>
  <c r="K64" i="3" s="1"/>
  <c r="H63" i="4"/>
  <c r="I63" i="4" s="1"/>
  <c r="K63" i="4" s="1"/>
  <c r="N62" i="3"/>
  <c r="O62" i="3" s="1"/>
  <c r="T62" i="3"/>
  <c r="U62" i="3" s="1"/>
  <c r="W62" i="3" s="1"/>
  <c r="B62" i="3"/>
  <c r="C62" i="3" s="1"/>
  <c r="U60" i="2"/>
  <c r="W60" i="2" s="1"/>
  <c r="T61" i="2"/>
  <c r="I61" i="2"/>
  <c r="K61" i="2" s="1"/>
  <c r="H62" i="2"/>
  <c r="C64" i="2"/>
  <c r="B65" i="2" s="1"/>
  <c r="O61" i="2"/>
  <c r="N62" i="2" s="1"/>
  <c r="N63" i="8" l="1"/>
  <c r="O63" i="8" s="1"/>
  <c r="B64" i="8"/>
  <c r="C64" i="8" s="1"/>
  <c r="K128" i="8"/>
  <c r="H129" i="8"/>
  <c r="T64" i="8"/>
  <c r="U64" i="8" s="1"/>
  <c r="W63" i="8"/>
  <c r="U61" i="6"/>
  <c r="W61" i="6" s="1"/>
  <c r="T62" i="6"/>
  <c r="B63" i="6"/>
  <c r="C63" i="6" s="1"/>
  <c r="N62" i="6"/>
  <c r="O62" i="6" s="1"/>
  <c r="U61" i="5"/>
  <c r="W61" i="5" s="1"/>
  <c r="T62" i="5"/>
  <c r="H64" i="6"/>
  <c r="I64" i="6" s="1"/>
  <c r="K64" i="6" s="1"/>
  <c r="B63" i="5"/>
  <c r="C63" i="5" s="1"/>
  <c r="N62" i="5"/>
  <c r="O62" i="5" s="1"/>
  <c r="H64" i="5"/>
  <c r="I64" i="5" s="1"/>
  <c r="K64" i="5" s="1"/>
  <c r="U61" i="4"/>
  <c r="W61" i="4" s="1"/>
  <c r="T62" i="4"/>
  <c r="N62" i="4"/>
  <c r="O62" i="4" s="1"/>
  <c r="H64" i="4"/>
  <c r="I64" i="4" s="1"/>
  <c r="K64" i="4" s="1"/>
  <c r="B64" i="4"/>
  <c r="C64" i="4" s="1"/>
  <c r="H66" i="3"/>
  <c r="I65" i="3"/>
  <c r="K65" i="3" s="1"/>
  <c r="B63" i="3"/>
  <c r="C63" i="3" s="1"/>
  <c r="N63" i="3"/>
  <c r="O63" i="3" s="1"/>
  <c r="T63" i="3"/>
  <c r="U63" i="3" s="1"/>
  <c r="W63" i="3" s="1"/>
  <c r="U61" i="2"/>
  <c r="W61" i="2" s="1"/>
  <c r="T62" i="2"/>
  <c r="H63" i="2"/>
  <c r="I62" i="2"/>
  <c r="K62" i="2" s="1"/>
  <c r="C65" i="2"/>
  <c r="B66" i="2" s="1"/>
  <c r="O62" i="2"/>
  <c r="N63" i="2" s="1"/>
  <c r="B65" i="8" l="1"/>
  <c r="C65" i="8" s="1"/>
  <c r="N64" i="8"/>
  <c r="O64" i="8" s="1"/>
  <c r="K129" i="8"/>
  <c r="H130" i="8"/>
  <c r="T65" i="8"/>
  <c r="U65" i="8" s="1"/>
  <c r="W64" i="8"/>
  <c r="U62" i="6"/>
  <c r="W62" i="6" s="1"/>
  <c r="T63" i="6"/>
  <c r="N63" i="6"/>
  <c r="O63" i="6" s="1"/>
  <c r="B64" i="6"/>
  <c r="C64" i="6" s="1"/>
  <c r="U62" i="5"/>
  <c r="W62" i="5" s="1"/>
  <c r="T63" i="5"/>
  <c r="H65" i="6"/>
  <c r="I65" i="6" s="1"/>
  <c r="K65" i="6" s="1"/>
  <c r="N63" i="5"/>
  <c r="O63" i="5" s="1"/>
  <c r="B64" i="5"/>
  <c r="C64" i="5" s="1"/>
  <c r="H65" i="5"/>
  <c r="I65" i="5" s="1"/>
  <c r="K65" i="5" s="1"/>
  <c r="U62" i="4"/>
  <c r="W62" i="4" s="1"/>
  <c r="T63" i="4"/>
  <c r="B65" i="4"/>
  <c r="C65" i="4" s="1"/>
  <c r="N63" i="4"/>
  <c r="O63" i="4" s="1"/>
  <c r="H67" i="3"/>
  <c r="I66" i="3"/>
  <c r="K66" i="3" s="1"/>
  <c r="H65" i="4"/>
  <c r="I65" i="4" s="1"/>
  <c r="K65" i="4" s="1"/>
  <c r="N64" i="3"/>
  <c r="O64" i="3" s="1"/>
  <c r="B64" i="3"/>
  <c r="C64" i="3" s="1"/>
  <c r="T64" i="3"/>
  <c r="U64" i="3" s="1"/>
  <c r="W64" i="3" s="1"/>
  <c r="U62" i="2"/>
  <c r="W62" i="2" s="1"/>
  <c r="T63" i="2"/>
  <c r="I63" i="2"/>
  <c r="K63" i="2" s="1"/>
  <c r="H64" i="2"/>
  <c r="C66" i="2"/>
  <c r="B67" i="2" s="1"/>
  <c r="O63" i="2"/>
  <c r="N64" i="2" s="1"/>
  <c r="N65" i="8" l="1"/>
  <c r="O65" i="8" s="1"/>
  <c r="B66" i="8"/>
  <c r="C66" i="8" s="1"/>
  <c r="K130" i="8"/>
  <c r="H131" i="8"/>
  <c r="T66" i="8"/>
  <c r="U66" i="8" s="1"/>
  <c r="W65" i="8"/>
  <c r="U63" i="6"/>
  <c r="W63" i="6" s="1"/>
  <c r="T64" i="6"/>
  <c r="N64" i="6"/>
  <c r="O64" i="6" s="1"/>
  <c r="U63" i="5"/>
  <c r="W63" i="5" s="1"/>
  <c r="T64" i="5"/>
  <c r="B65" i="6"/>
  <c r="C65" i="6" s="1"/>
  <c r="H66" i="6"/>
  <c r="I66" i="6" s="1"/>
  <c r="K66" i="6" s="1"/>
  <c r="N64" i="5"/>
  <c r="O64" i="5" s="1"/>
  <c r="U63" i="4"/>
  <c r="W63" i="4" s="1"/>
  <c r="T64" i="4"/>
  <c r="H66" i="5"/>
  <c r="I66" i="5" s="1"/>
  <c r="K66" i="5" s="1"/>
  <c r="B65" i="5"/>
  <c r="C65" i="5" s="1"/>
  <c r="N64" i="4"/>
  <c r="O64" i="4" s="1"/>
  <c r="B66" i="4"/>
  <c r="C66" i="4" s="1"/>
  <c r="H66" i="4"/>
  <c r="I66" i="4" s="1"/>
  <c r="K66" i="4" s="1"/>
  <c r="H68" i="3"/>
  <c r="I67" i="3"/>
  <c r="K67" i="3" s="1"/>
  <c r="N65" i="3"/>
  <c r="O65" i="3" s="1"/>
  <c r="T65" i="3"/>
  <c r="U65" i="3" s="1"/>
  <c r="W65" i="3" s="1"/>
  <c r="B65" i="3"/>
  <c r="C65" i="3" s="1"/>
  <c r="U63" i="2"/>
  <c r="W63" i="2" s="1"/>
  <c r="T64" i="2"/>
  <c r="I64" i="2"/>
  <c r="K64" i="2" s="1"/>
  <c r="H65" i="2"/>
  <c r="C67" i="2"/>
  <c r="B68" i="2" s="1"/>
  <c r="O64" i="2"/>
  <c r="N65" i="2" s="1"/>
  <c r="B67" i="8" l="1"/>
  <c r="C67" i="8" s="1"/>
  <c r="N66" i="8"/>
  <c r="O66" i="8" s="1"/>
  <c r="K131" i="8"/>
  <c r="H132" i="8"/>
  <c r="T67" i="8"/>
  <c r="U67" i="8" s="1"/>
  <c r="W66" i="8"/>
  <c r="U64" i="6"/>
  <c r="W64" i="6" s="1"/>
  <c r="T65" i="6"/>
  <c r="H67" i="6"/>
  <c r="I67" i="6" s="1"/>
  <c r="K67" i="6" s="1"/>
  <c r="N65" i="6"/>
  <c r="O65" i="6" s="1"/>
  <c r="U64" i="5"/>
  <c r="W64" i="5" s="1"/>
  <c r="T65" i="5"/>
  <c r="B66" i="6"/>
  <c r="C66" i="6" s="1"/>
  <c r="N65" i="5"/>
  <c r="O65" i="5" s="1"/>
  <c r="B66" i="5"/>
  <c r="C66" i="5" s="1"/>
  <c r="H67" i="5"/>
  <c r="I67" i="5" s="1"/>
  <c r="K67" i="5" s="1"/>
  <c r="U64" i="4"/>
  <c r="W64" i="4" s="1"/>
  <c r="T65" i="4"/>
  <c r="B67" i="4"/>
  <c r="C67" i="4" s="1"/>
  <c r="N65" i="4"/>
  <c r="O65" i="4" s="1"/>
  <c r="H69" i="3"/>
  <c r="I68" i="3"/>
  <c r="K68" i="3" s="1"/>
  <c r="H67" i="4"/>
  <c r="I67" i="4" s="1"/>
  <c r="K67" i="4" s="1"/>
  <c r="B66" i="3"/>
  <c r="C66" i="3" s="1"/>
  <c r="N66" i="3"/>
  <c r="O66" i="3" s="1"/>
  <c r="T66" i="3"/>
  <c r="U66" i="3" s="1"/>
  <c r="W66" i="3" s="1"/>
  <c r="U64" i="2"/>
  <c r="W64" i="2" s="1"/>
  <c r="T65" i="2"/>
  <c r="I65" i="2"/>
  <c r="K65" i="2" s="1"/>
  <c r="H66" i="2"/>
  <c r="C68" i="2"/>
  <c r="B69" i="2" s="1"/>
  <c r="O65" i="2"/>
  <c r="N66" i="2" s="1"/>
  <c r="N67" i="8" l="1"/>
  <c r="O67" i="8" s="1"/>
  <c r="B68" i="8"/>
  <c r="C68" i="8" s="1"/>
  <c r="K132" i="8"/>
  <c r="H133" i="8"/>
  <c r="T68" i="8"/>
  <c r="U68" i="8" s="1"/>
  <c r="W67" i="8"/>
  <c r="U65" i="6"/>
  <c r="W65" i="6" s="1"/>
  <c r="T66" i="6"/>
  <c r="N66" i="6"/>
  <c r="O66" i="6" s="1"/>
  <c r="B67" i="6"/>
  <c r="C67" i="6" s="1"/>
  <c r="H68" i="6"/>
  <c r="I68" i="6" s="1"/>
  <c r="K68" i="6" s="1"/>
  <c r="U65" i="5"/>
  <c r="W65" i="5" s="1"/>
  <c r="T66" i="5"/>
  <c r="N66" i="5"/>
  <c r="O66" i="5" s="1"/>
  <c r="U65" i="4"/>
  <c r="W65" i="4" s="1"/>
  <c r="T66" i="4"/>
  <c r="H68" i="5"/>
  <c r="I68" i="5" s="1"/>
  <c r="K68" i="5" s="1"/>
  <c r="B67" i="5"/>
  <c r="C67" i="5" s="1"/>
  <c r="N66" i="4"/>
  <c r="O66" i="4" s="1"/>
  <c r="B68" i="4"/>
  <c r="C68" i="4" s="1"/>
  <c r="H70" i="3"/>
  <c r="I69" i="3"/>
  <c r="K69" i="3" s="1"/>
  <c r="H68" i="4"/>
  <c r="I68" i="4" s="1"/>
  <c r="K68" i="4" s="1"/>
  <c r="N67" i="3"/>
  <c r="O67" i="3" s="1"/>
  <c r="B67" i="3"/>
  <c r="C67" i="3" s="1"/>
  <c r="T67" i="3"/>
  <c r="U67" i="3" s="1"/>
  <c r="W67" i="3" s="1"/>
  <c r="U65" i="2"/>
  <c r="W65" i="2" s="1"/>
  <c r="T66" i="2"/>
  <c r="H67" i="2"/>
  <c r="I66" i="2"/>
  <c r="K66" i="2" s="1"/>
  <c r="C69" i="2"/>
  <c r="B70" i="2" s="1"/>
  <c r="O66" i="2"/>
  <c r="N67" i="2" s="1"/>
  <c r="B69" i="8" l="1"/>
  <c r="C69" i="8" s="1"/>
  <c r="N68" i="8"/>
  <c r="O68" i="8" s="1"/>
  <c r="K133" i="8"/>
  <c r="H134" i="8"/>
  <c r="T69" i="8"/>
  <c r="U69" i="8" s="1"/>
  <c r="W68" i="8"/>
  <c r="U66" i="6"/>
  <c r="W66" i="6" s="1"/>
  <c r="T67" i="6"/>
  <c r="N67" i="6"/>
  <c r="O67" i="6" s="1"/>
  <c r="U66" i="5"/>
  <c r="W66" i="5" s="1"/>
  <c r="T67" i="5"/>
  <c r="H69" i="6"/>
  <c r="I69" i="6" s="1"/>
  <c r="K69" i="6" s="1"/>
  <c r="B68" i="6"/>
  <c r="C68" i="6" s="1"/>
  <c r="B68" i="5"/>
  <c r="C68" i="5" s="1"/>
  <c r="H69" i="5"/>
  <c r="I69" i="5" s="1"/>
  <c r="K69" i="5" s="1"/>
  <c r="U66" i="4"/>
  <c r="W66" i="4" s="1"/>
  <c r="T67" i="4"/>
  <c r="N67" i="5"/>
  <c r="O67" i="5" s="1"/>
  <c r="N67" i="4"/>
  <c r="O67" i="4" s="1"/>
  <c r="H69" i="4"/>
  <c r="I69" i="4" s="1"/>
  <c r="K69" i="4" s="1"/>
  <c r="B69" i="4"/>
  <c r="C69" i="4" s="1"/>
  <c r="H71" i="3"/>
  <c r="I70" i="3"/>
  <c r="K70" i="3" s="1"/>
  <c r="B68" i="3"/>
  <c r="C68" i="3" s="1"/>
  <c r="N68" i="3"/>
  <c r="O68" i="3" s="1"/>
  <c r="T68" i="3"/>
  <c r="U68" i="3" s="1"/>
  <c r="W68" i="3" s="1"/>
  <c r="U66" i="2"/>
  <c r="W66" i="2" s="1"/>
  <c r="T67" i="2"/>
  <c r="I67" i="2"/>
  <c r="K67" i="2" s="1"/>
  <c r="H68" i="2"/>
  <c r="C70" i="2"/>
  <c r="B71" i="2" s="1"/>
  <c r="O67" i="2"/>
  <c r="N68" i="2" s="1"/>
  <c r="N69" i="8" l="1"/>
  <c r="O69" i="8" s="1"/>
  <c r="B70" i="8"/>
  <c r="C70" i="8" s="1"/>
  <c r="K134" i="8"/>
  <c r="H135" i="8"/>
  <c r="T70" i="8"/>
  <c r="U70" i="8" s="1"/>
  <c r="W69" i="8"/>
  <c r="U67" i="6"/>
  <c r="W67" i="6" s="1"/>
  <c r="T68" i="6"/>
  <c r="N68" i="6"/>
  <c r="O68" i="6" s="1"/>
  <c r="U67" i="5"/>
  <c r="W67" i="5" s="1"/>
  <c r="T68" i="5"/>
  <c r="H70" i="6"/>
  <c r="I70" i="6" s="1"/>
  <c r="K70" i="6" s="1"/>
  <c r="B69" i="6"/>
  <c r="C69" i="6" s="1"/>
  <c r="N68" i="5"/>
  <c r="O68" i="5" s="1"/>
  <c r="U67" i="4"/>
  <c r="W67" i="4" s="1"/>
  <c r="T68" i="4"/>
  <c r="B69" i="5"/>
  <c r="C69" i="5" s="1"/>
  <c r="H70" i="5"/>
  <c r="I70" i="5" s="1"/>
  <c r="K70" i="5" s="1"/>
  <c r="B70" i="4"/>
  <c r="C70" i="4" s="1"/>
  <c r="N68" i="4"/>
  <c r="O68" i="4" s="1"/>
  <c r="H72" i="3"/>
  <c r="I71" i="3"/>
  <c r="K71" i="3" s="1"/>
  <c r="H70" i="4"/>
  <c r="I70" i="4" s="1"/>
  <c r="K70" i="4" s="1"/>
  <c r="B69" i="3"/>
  <c r="C69" i="3" s="1"/>
  <c r="T69" i="3"/>
  <c r="U69" i="3" s="1"/>
  <c r="W69" i="3" s="1"/>
  <c r="N69" i="3"/>
  <c r="O69" i="3" s="1"/>
  <c r="U67" i="2"/>
  <c r="W67" i="2" s="1"/>
  <c r="T68" i="2"/>
  <c r="I68" i="2"/>
  <c r="K68" i="2" s="1"/>
  <c r="H69" i="2"/>
  <c r="C71" i="2"/>
  <c r="B72" i="2" s="1"/>
  <c r="O68" i="2"/>
  <c r="N69" i="2" s="1"/>
  <c r="B71" i="8" l="1"/>
  <c r="C71" i="8" s="1"/>
  <c r="N70" i="8"/>
  <c r="O70" i="8" s="1"/>
  <c r="K135" i="8"/>
  <c r="H136" i="8"/>
  <c r="T71" i="8"/>
  <c r="U71" i="8" s="1"/>
  <c r="W70" i="8"/>
  <c r="U68" i="6"/>
  <c r="W68" i="6" s="1"/>
  <c r="T69" i="6"/>
  <c r="B70" i="6"/>
  <c r="C70" i="6" s="1"/>
  <c r="U68" i="5"/>
  <c r="W68" i="5" s="1"/>
  <c r="T69" i="5"/>
  <c r="N69" i="6"/>
  <c r="O69" i="6" s="1"/>
  <c r="H71" i="6"/>
  <c r="I71" i="6" s="1"/>
  <c r="K71" i="6" s="1"/>
  <c r="N69" i="5"/>
  <c r="O69" i="5" s="1"/>
  <c r="H71" i="5"/>
  <c r="I71" i="5" s="1"/>
  <c r="K71" i="5" s="1"/>
  <c r="U68" i="4"/>
  <c r="W68" i="4" s="1"/>
  <c r="T69" i="4"/>
  <c r="B70" i="5"/>
  <c r="C70" i="5" s="1"/>
  <c r="B71" i="4"/>
  <c r="C71" i="4" s="1"/>
  <c r="N69" i="4"/>
  <c r="O69" i="4" s="1"/>
  <c r="H73" i="3"/>
  <c r="I72" i="3"/>
  <c r="K72" i="3" s="1"/>
  <c r="H71" i="4"/>
  <c r="I71" i="4" s="1"/>
  <c r="K71" i="4" s="1"/>
  <c r="B70" i="3"/>
  <c r="C70" i="3" s="1"/>
  <c r="N70" i="3"/>
  <c r="O70" i="3" s="1"/>
  <c r="T70" i="3"/>
  <c r="U70" i="3" s="1"/>
  <c r="W70" i="3" s="1"/>
  <c r="U68" i="2"/>
  <c r="W68" i="2" s="1"/>
  <c r="T69" i="2"/>
  <c r="I69" i="2"/>
  <c r="K69" i="2" s="1"/>
  <c r="H70" i="2"/>
  <c r="C72" i="2"/>
  <c r="B73" i="2" s="1"/>
  <c r="O69" i="2"/>
  <c r="N70" i="2" s="1"/>
  <c r="N71" i="8" l="1"/>
  <c r="O71" i="8" s="1"/>
  <c r="B72" i="8"/>
  <c r="C72" i="8" s="1"/>
  <c r="H137" i="8"/>
  <c r="K136" i="8"/>
  <c r="T72" i="8"/>
  <c r="U72" i="8" s="1"/>
  <c r="W71" i="8"/>
  <c r="U69" i="6"/>
  <c r="W69" i="6" s="1"/>
  <c r="T70" i="6"/>
  <c r="N70" i="6"/>
  <c r="O70" i="6" s="1"/>
  <c r="B71" i="6"/>
  <c r="C71" i="6" s="1"/>
  <c r="U69" i="5"/>
  <c r="W69" i="5" s="1"/>
  <c r="T70" i="5"/>
  <c r="H72" i="6"/>
  <c r="I72" i="6" s="1"/>
  <c r="K72" i="6" s="1"/>
  <c r="N70" i="5"/>
  <c r="O70" i="5" s="1"/>
  <c r="B71" i="5"/>
  <c r="C71" i="5" s="1"/>
  <c r="U69" i="4"/>
  <c r="W69" i="4" s="1"/>
  <c r="T70" i="4"/>
  <c r="H72" i="5"/>
  <c r="I72" i="5" s="1"/>
  <c r="K72" i="5" s="1"/>
  <c r="N70" i="4"/>
  <c r="O70" i="4" s="1"/>
  <c r="B72" i="4"/>
  <c r="C72" i="4" s="1"/>
  <c r="I73" i="3"/>
  <c r="K73" i="3" s="1"/>
  <c r="H74" i="3"/>
  <c r="H72" i="4"/>
  <c r="I72" i="4" s="1"/>
  <c r="K72" i="4" s="1"/>
  <c r="N71" i="3"/>
  <c r="O71" i="3" s="1"/>
  <c r="B71" i="3"/>
  <c r="C71" i="3" s="1"/>
  <c r="T71" i="3"/>
  <c r="U71" i="3" s="1"/>
  <c r="W71" i="3" s="1"/>
  <c r="U69" i="2"/>
  <c r="W69" i="2" s="1"/>
  <c r="T70" i="2"/>
  <c r="H71" i="2"/>
  <c r="I70" i="2"/>
  <c r="K70" i="2" s="1"/>
  <c r="C73" i="2"/>
  <c r="B74" i="2" s="1"/>
  <c r="O70" i="2"/>
  <c r="N71" i="2" s="1"/>
  <c r="B73" i="8" l="1"/>
  <c r="C73" i="8" s="1"/>
  <c r="N72" i="8"/>
  <c r="O72" i="8" s="1"/>
  <c r="H138" i="8"/>
  <c r="K137" i="8"/>
  <c r="T73" i="8"/>
  <c r="U73" i="8" s="1"/>
  <c r="W72" i="8"/>
  <c r="U70" i="6"/>
  <c r="W70" i="6" s="1"/>
  <c r="T71" i="6"/>
  <c r="N71" i="6"/>
  <c r="O71" i="6" s="1"/>
  <c r="U70" i="5"/>
  <c r="W70" i="5" s="1"/>
  <c r="T71" i="5"/>
  <c r="B72" i="6"/>
  <c r="C72" i="6" s="1"/>
  <c r="H73" i="6"/>
  <c r="I73" i="6" s="1"/>
  <c r="K73" i="6" s="1"/>
  <c r="B72" i="5"/>
  <c r="C72" i="5" s="1"/>
  <c r="N71" i="5"/>
  <c r="O71" i="5" s="1"/>
  <c r="H73" i="5"/>
  <c r="I73" i="5" s="1"/>
  <c r="K73" i="5" s="1"/>
  <c r="U70" i="4"/>
  <c r="W70" i="4" s="1"/>
  <c r="T71" i="4"/>
  <c r="N71" i="4"/>
  <c r="O71" i="4" s="1"/>
  <c r="H73" i="4"/>
  <c r="I73" i="4" s="1"/>
  <c r="K73" i="4" s="1"/>
  <c r="B73" i="4"/>
  <c r="C73" i="4" s="1"/>
  <c r="I74" i="3"/>
  <c r="K74" i="3" s="1"/>
  <c r="H75" i="3"/>
  <c r="B72" i="3"/>
  <c r="C72" i="3" s="1"/>
  <c r="N72" i="3"/>
  <c r="O72" i="3" s="1"/>
  <c r="T72" i="3"/>
  <c r="U72" i="3" s="1"/>
  <c r="W72" i="3" s="1"/>
  <c r="I71" i="2"/>
  <c r="K71" i="2" s="1"/>
  <c r="H72" i="2"/>
  <c r="U70" i="2"/>
  <c r="W70" i="2" s="1"/>
  <c r="T71" i="2"/>
  <c r="C74" i="2"/>
  <c r="B75" i="2" s="1"/>
  <c r="O71" i="2"/>
  <c r="N72" i="2" s="1"/>
  <c r="W73" i="8" l="1"/>
  <c r="N73" i="8"/>
  <c r="O73" i="8" s="1"/>
  <c r="B74" i="8"/>
  <c r="C74" i="8" s="1"/>
  <c r="H139" i="8"/>
  <c r="K138" i="8"/>
  <c r="T74" i="8"/>
  <c r="U74" i="8" s="1"/>
  <c r="U71" i="6"/>
  <c r="W71" i="6" s="1"/>
  <c r="T72" i="6"/>
  <c r="H74" i="6"/>
  <c r="I74" i="6" s="1"/>
  <c r="K74" i="6" s="1"/>
  <c r="N72" i="6"/>
  <c r="O72" i="6" s="1"/>
  <c r="U71" i="5"/>
  <c r="W71" i="5" s="1"/>
  <c r="T72" i="5"/>
  <c r="B73" i="6"/>
  <c r="C73" i="6" s="1"/>
  <c r="B73" i="5"/>
  <c r="C73" i="5" s="1"/>
  <c r="N72" i="5"/>
  <c r="O72" i="5" s="1"/>
  <c r="H74" i="5"/>
  <c r="I74" i="5" s="1"/>
  <c r="K74" i="5" s="1"/>
  <c r="U71" i="4"/>
  <c r="W71" i="4" s="1"/>
  <c r="T72" i="4"/>
  <c r="B74" i="4"/>
  <c r="C74" i="4" s="1"/>
  <c r="N72" i="4"/>
  <c r="O72" i="4" s="1"/>
  <c r="H74" i="4"/>
  <c r="I74" i="4" s="1"/>
  <c r="K74" i="4" s="1"/>
  <c r="H76" i="3"/>
  <c r="I75" i="3"/>
  <c r="K75" i="3" s="1"/>
  <c r="N73" i="3"/>
  <c r="O73" i="3" s="1"/>
  <c r="B73" i="3"/>
  <c r="C73" i="3" s="1"/>
  <c r="T73" i="3"/>
  <c r="U73" i="3" s="1"/>
  <c r="W73" i="3" s="1"/>
  <c r="H73" i="2"/>
  <c r="I72" i="2"/>
  <c r="K72" i="2" s="1"/>
  <c r="U71" i="2"/>
  <c r="W71" i="2" s="1"/>
  <c r="T72" i="2"/>
  <c r="C75" i="2"/>
  <c r="B76" i="2" s="1"/>
  <c r="O72" i="2"/>
  <c r="N73" i="2" s="1"/>
  <c r="B75" i="8" l="1"/>
  <c r="C75" i="8" s="1"/>
  <c r="N74" i="8"/>
  <c r="O74" i="8" s="1"/>
  <c r="H140" i="8"/>
  <c r="K139" i="8"/>
  <c r="W74" i="8"/>
  <c r="T75" i="8"/>
  <c r="U75" i="8" s="1"/>
  <c r="U72" i="6"/>
  <c r="W72" i="6" s="1"/>
  <c r="T73" i="6"/>
  <c r="N73" i="6"/>
  <c r="O73" i="6" s="1"/>
  <c r="B74" i="6"/>
  <c r="C74" i="6" s="1"/>
  <c r="H75" i="6"/>
  <c r="I75" i="6" s="1"/>
  <c r="K75" i="6" s="1"/>
  <c r="U72" i="5"/>
  <c r="W72" i="5" s="1"/>
  <c r="T73" i="5"/>
  <c r="N73" i="5"/>
  <c r="O73" i="5" s="1"/>
  <c r="B74" i="5"/>
  <c r="C74" i="5" s="1"/>
  <c r="H75" i="5"/>
  <c r="I75" i="5" s="1"/>
  <c r="K75" i="5" s="1"/>
  <c r="U72" i="4"/>
  <c r="W72" i="4" s="1"/>
  <c r="T73" i="4"/>
  <c r="B75" i="4"/>
  <c r="C75" i="4" s="1"/>
  <c r="H77" i="3"/>
  <c r="I76" i="3"/>
  <c r="K76" i="3" s="1"/>
  <c r="N73" i="4"/>
  <c r="O73" i="4" s="1"/>
  <c r="H75" i="4"/>
  <c r="I75" i="4" s="1"/>
  <c r="K75" i="4" s="1"/>
  <c r="B74" i="3"/>
  <c r="C74" i="3" s="1"/>
  <c r="T74" i="3"/>
  <c r="U74" i="3" s="1"/>
  <c r="W74" i="3" s="1"/>
  <c r="N74" i="3"/>
  <c r="O74" i="3" s="1"/>
  <c r="I73" i="2"/>
  <c r="K73" i="2" s="1"/>
  <c r="H74" i="2"/>
  <c r="U72" i="2"/>
  <c r="W72" i="2" s="1"/>
  <c r="T73" i="2"/>
  <c r="C76" i="2"/>
  <c r="B77" i="2" s="1"/>
  <c r="O73" i="2"/>
  <c r="N74" i="2" s="1"/>
  <c r="N75" i="8" l="1"/>
  <c r="O75" i="8" s="1"/>
  <c r="K140" i="8"/>
  <c r="H141" i="8"/>
  <c r="B76" i="8"/>
  <c r="C76" i="8" s="1"/>
  <c r="W75" i="8"/>
  <c r="T76" i="8"/>
  <c r="U76" i="8" s="1"/>
  <c r="U73" i="6"/>
  <c r="W73" i="6" s="1"/>
  <c r="T74" i="6"/>
  <c r="B75" i="6"/>
  <c r="C75" i="6" s="1"/>
  <c r="H76" i="6"/>
  <c r="I76" i="6" s="1"/>
  <c r="K76" i="6" s="1"/>
  <c r="N74" i="6"/>
  <c r="O74" i="6" s="1"/>
  <c r="U73" i="5"/>
  <c r="W73" i="5" s="1"/>
  <c r="T74" i="5"/>
  <c r="B75" i="5"/>
  <c r="C75" i="5" s="1"/>
  <c r="N74" i="5"/>
  <c r="O74" i="5" s="1"/>
  <c r="U73" i="4"/>
  <c r="W73" i="4" s="1"/>
  <c r="T74" i="4"/>
  <c r="H76" i="5"/>
  <c r="I76" i="5" s="1"/>
  <c r="K76" i="5" s="1"/>
  <c r="N74" i="4"/>
  <c r="O74" i="4" s="1"/>
  <c r="B76" i="4"/>
  <c r="C76" i="4" s="1"/>
  <c r="H76" i="4"/>
  <c r="I76" i="4" s="1"/>
  <c r="K76" i="4" s="1"/>
  <c r="H78" i="3"/>
  <c r="I77" i="3"/>
  <c r="K77" i="3" s="1"/>
  <c r="N75" i="3"/>
  <c r="O75" i="3" s="1"/>
  <c r="B75" i="3"/>
  <c r="C75" i="3" s="1"/>
  <c r="T75" i="3"/>
  <c r="U75" i="3" s="1"/>
  <c r="W75" i="3" s="1"/>
  <c r="H75" i="2"/>
  <c r="I74" i="2"/>
  <c r="K74" i="2" s="1"/>
  <c r="U73" i="2"/>
  <c r="W73" i="2" s="1"/>
  <c r="T74" i="2"/>
  <c r="C77" i="2"/>
  <c r="B78" i="2" s="1"/>
  <c r="O74" i="2"/>
  <c r="N75" i="2" s="1"/>
  <c r="N76" i="8" l="1"/>
  <c r="O76" i="8" s="1"/>
  <c r="W76" i="8"/>
  <c r="T77" i="8"/>
  <c r="U77" i="8" s="1"/>
  <c r="B77" i="8"/>
  <c r="C77" i="8" s="1"/>
  <c r="H142" i="8"/>
  <c r="K141" i="8"/>
  <c r="U74" i="6"/>
  <c r="W74" i="6" s="1"/>
  <c r="T75" i="6"/>
  <c r="N75" i="6"/>
  <c r="O75" i="6" s="1"/>
  <c r="U74" i="5"/>
  <c r="W74" i="5" s="1"/>
  <c r="T75" i="5"/>
  <c r="B76" i="6"/>
  <c r="C76" i="6" s="1"/>
  <c r="H77" i="6"/>
  <c r="I77" i="6" s="1"/>
  <c r="K77" i="6" s="1"/>
  <c r="B76" i="5"/>
  <c r="C76" i="5" s="1"/>
  <c r="N75" i="5"/>
  <c r="O75" i="5" s="1"/>
  <c r="H77" i="5"/>
  <c r="I77" i="5" s="1"/>
  <c r="K77" i="5" s="1"/>
  <c r="U74" i="4"/>
  <c r="W74" i="4" s="1"/>
  <c r="T75" i="4"/>
  <c r="B77" i="4"/>
  <c r="C77" i="4" s="1"/>
  <c r="N75" i="4"/>
  <c r="O75" i="4" s="1"/>
  <c r="H79" i="3"/>
  <c r="I78" i="3"/>
  <c r="K78" i="3" s="1"/>
  <c r="H77" i="4"/>
  <c r="I77" i="4" s="1"/>
  <c r="K77" i="4" s="1"/>
  <c r="N76" i="3"/>
  <c r="O76" i="3" s="1"/>
  <c r="B76" i="3"/>
  <c r="C76" i="3" s="1"/>
  <c r="T76" i="3"/>
  <c r="U76" i="3" s="1"/>
  <c r="W76" i="3" s="1"/>
  <c r="I75" i="2"/>
  <c r="K75" i="2" s="1"/>
  <c r="H76" i="2"/>
  <c r="U74" i="2"/>
  <c r="W74" i="2" s="1"/>
  <c r="T75" i="2"/>
  <c r="C78" i="2"/>
  <c r="B79" i="2" s="1"/>
  <c r="O75" i="2"/>
  <c r="N76" i="2" s="1"/>
  <c r="W77" i="8" l="1"/>
  <c r="B78" i="8"/>
  <c r="C78" i="8" s="1"/>
  <c r="T78" i="8"/>
  <c r="U78" i="8" s="1"/>
  <c r="N77" i="8"/>
  <c r="O77" i="8" s="1"/>
  <c r="H143" i="8"/>
  <c r="K142" i="8"/>
  <c r="U75" i="6"/>
  <c r="W75" i="6" s="1"/>
  <c r="T76" i="6"/>
  <c r="B77" i="6"/>
  <c r="C77" i="6" s="1"/>
  <c r="H78" i="6"/>
  <c r="I78" i="6" s="1"/>
  <c r="K78" i="6" s="1"/>
  <c r="N76" i="6"/>
  <c r="O76" i="6" s="1"/>
  <c r="U75" i="5"/>
  <c r="W75" i="5" s="1"/>
  <c r="T76" i="5"/>
  <c r="N76" i="5"/>
  <c r="O76" i="5" s="1"/>
  <c r="B77" i="5"/>
  <c r="C77" i="5" s="1"/>
  <c r="H78" i="5"/>
  <c r="I78" i="5" s="1"/>
  <c r="K78" i="5" s="1"/>
  <c r="U75" i="4"/>
  <c r="W75" i="4" s="1"/>
  <c r="T76" i="4"/>
  <c r="N76" i="4"/>
  <c r="O76" i="4" s="1"/>
  <c r="B78" i="4"/>
  <c r="C78" i="4" s="1"/>
  <c r="H80" i="3"/>
  <c r="I79" i="3"/>
  <c r="K79" i="3" s="1"/>
  <c r="H78" i="4"/>
  <c r="I78" i="4" s="1"/>
  <c r="K78" i="4" s="1"/>
  <c r="B77" i="3"/>
  <c r="C77" i="3" s="1"/>
  <c r="N77" i="3"/>
  <c r="O77" i="3" s="1"/>
  <c r="T77" i="3"/>
  <c r="U77" i="3" s="1"/>
  <c r="W77" i="3" s="1"/>
  <c r="H77" i="2"/>
  <c r="I76" i="2"/>
  <c r="K76" i="2" s="1"/>
  <c r="U75" i="2"/>
  <c r="W75" i="2" s="1"/>
  <c r="T76" i="2"/>
  <c r="C79" i="2"/>
  <c r="B80" i="2" s="1"/>
  <c r="O76" i="2"/>
  <c r="N77" i="2" s="1"/>
  <c r="N78" i="8" l="1"/>
  <c r="O78" i="8" s="1"/>
  <c r="W78" i="8"/>
  <c r="T79" i="8"/>
  <c r="U79" i="8" s="1"/>
  <c r="B79" i="8"/>
  <c r="C79" i="8" s="1"/>
  <c r="H144" i="8"/>
  <c r="K143" i="8"/>
  <c r="U76" i="6"/>
  <c r="W76" i="6" s="1"/>
  <c r="T77" i="6"/>
  <c r="N77" i="6"/>
  <c r="O77" i="6" s="1"/>
  <c r="U76" i="5"/>
  <c r="W76" i="5" s="1"/>
  <c r="T77" i="5"/>
  <c r="B78" i="6"/>
  <c r="C78" i="6" s="1"/>
  <c r="H79" i="6"/>
  <c r="I79" i="6" s="1"/>
  <c r="K79" i="6" s="1"/>
  <c r="B78" i="5"/>
  <c r="C78" i="5" s="1"/>
  <c r="N77" i="5"/>
  <c r="O77" i="5" s="1"/>
  <c r="H79" i="5"/>
  <c r="I79" i="5" s="1"/>
  <c r="K79" i="5" s="1"/>
  <c r="U76" i="4"/>
  <c r="W76" i="4" s="1"/>
  <c r="T77" i="4"/>
  <c r="B79" i="4"/>
  <c r="C79" i="4" s="1"/>
  <c r="N77" i="4"/>
  <c r="O77" i="4" s="1"/>
  <c r="H79" i="4"/>
  <c r="I79" i="4" s="1"/>
  <c r="K79" i="4" s="1"/>
  <c r="H81" i="3"/>
  <c r="I80" i="3"/>
  <c r="K80" i="3" s="1"/>
  <c r="B78" i="3"/>
  <c r="C78" i="3" s="1"/>
  <c r="N78" i="3"/>
  <c r="O78" i="3" s="1"/>
  <c r="T78" i="3"/>
  <c r="U78" i="3" s="1"/>
  <c r="W78" i="3" s="1"/>
  <c r="I77" i="2"/>
  <c r="K77" i="2" s="1"/>
  <c r="H78" i="2"/>
  <c r="U76" i="2"/>
  <c r="W76" i="2" s="1"/>
  <c r="T77" i="2"/>
  <c r="C80" i="2"/>
  <c r="B81" i="2" s="1"/>
  <c r="O77" i="2"/>
  <c r="N78" i="2" s="1"/>
  <c r="N79" i="8" l="1"/>
  <c r="O79" i="8" s="1"/>
  <c r="B80" i="8"/>
  <c r="C80" i="8" s="1"/>
  <c r="H145" i="8"/>
  <c r="K144" i="8"/>
  <c r="W79" i="8"/>
  <c r="T80" i="8"/>
  <c r="U80" i="8" s="1"/>
  <c r="U77" i="6"/>
  <c r="W77" i="6" s="1"/>
  <c r="T78" i="6"/>
  <c r="N78" i="6"/>
  <c r="O78" i="6" s="1"/>
  <c r="H80" i="6"/>
  <c r="I80" i="6" s="1"/>
  <c r="K80" i="6" s="1"/>
  <c r="U77" i="5"/>
  <c r="W77" i="5" s="1"/>
  <c r="T78" i="5"/>
  <c r="B79" i="6"/>
  <c r="C79" i="6" s="1"/>
  <c r="N78" i="5"/>
  <c r="O78" i="5" s="1"/>
  <c r="B79" i="5"/>
  <c r="C79" i="5" s="1"/>
  <c r="H80" i="5"/>
  <c r="I80" i="5" s="1"/>
  <c r="K80" i="5" s="1"/>
  <c r="U77" i="4"/>
  <c r="W77" i="4" s="1"/>
  <c r="T78" i="4"/>
  <c r="B80" i="4"/>
  <c r="C80" i="4" s="1"/>
  <c r="N78" i="4"/>
  <c r="O78" i="4" s="1"/>
  <c r="H82" i="3"/>
  <c r="I81" i="3"/>
  <c r="K81" i="3" s="1"/>
  <c r="H80" i="4"/>
  <c r="I80" i="4" s="1"/>
  <c r="K80" i="4" s="1"/>
  <c r="B79" i="3"/>
  <c r="C79" i="3" s="1"/>
  <c r="N79" i="3"/>
  <c r="O79" i="3" s="1"/>
  <c r="T79" i="3"/>
  <c r="U79" i="3" s="1"/>
  <c r="W79" i="3" s="1"/>
  <c r="H79" i="2"/>
  <c r="I78" i="2"/>
  <c r="K78" i="2" s="1"/>
  <c r="U77" i="2"/>
  <c r="W77" i="2" s="1"/>
  <c r="T78" i="2"/>
  <c r="C81" i="2"/>
  <c r="B82" i="2" s="1"/>
  <c r="O78" i="2"/>
  <c r="N79" i="2" s="1"/>
  <c r="B81" i="8" l="1"/>
  <c r="C81" i="8" s="1"/>
  <c r="W80" i="8"/>
  <c r="K145" i="8"/>
  <c r="H146" i="8"/>
  <c r="N80" i="8"/>
  <c r="O80" i="8" s="1"/>
  <c r="T81" i="8"/>
  <c r="U81" i="8" s="1"/>
  <c r="U78" i="6"/>
  <c r="W78" i="6" s="1"/>
  <c r="T79" i="6"/>
  <c r="B80" i="6"/>
  <c r="C80" i="6" s="1"/>
  <c r="U78" i="5"/>
  <c r="W78" i="5" s="1"/>
  <c r="T79" i="5"/>
  <c r="N79" i="6"/>
  <c r="O79" i="6" s="1"/>
  <c r="H81" i="6"/>
  <c r="I81" i="6" s="1"/>
  <c r="K81" i="6" s="1"/>
  <c r="B80" i="5"/>
  <c r="C80" i="5" s="1"/>
  <c r="N79" i="5"/>
  <c r="O79" i="5" s="1"/>
  <c r="H81" i="5"/>
  <c r="I81" i="5" s="1"/>
  <c r="K81" i="5" s="1"/>
  <c r="U78" i="4"/>
  <c r="W78" i="4" s="1"/>
  <c r="T79" i="4"/>
  <c r="B81" i="4"/>
  <c r="C81" i="4" s="1"/>
  <c r="H83" i="3"/>
  <c r="I82" i="3"/>
  <c r="K82" i="3" s="1"/>
  <c r="N79" i="4"/>
  <c r="O79" i="4" s="1"/>
  <c r="H81" i="4"/>
  <c r="I81" i="4" s="1"/>
  <c r="K81" i="4" s="1"/>
  <c r="N80" i="3"/>
  <c r="O80" i="3" s="1"/>
  <c r="B80" i="3"/>
  <c r="C80" i="3" s="1"/>
  <c r="T80" i="3"/>
  <c r="U80" i="3" s="1"/>
  <c r="W80" i="3" s="1"/>
  <c r="I79" i="2"/>
  <c r="K79" i="2" s="1"/>
  <c r="H80" i="2"/>
  <c r="U78" i="2"/>
  <c r="W78" i="2" s="1"/>
  <c r="T79" i="2"/>
  <c r="C82" i="2"/>
  <c r="B83" i="2" s="1"/>
  <c r="O79" i="2"/>
  <c r="N80" i="2" s="1"/>
  <c r="N81" i="8" l="1"/>
  <c r="O81" i="8" s="1"/>
  <c r="T82" i="8"/>
  <c r="U82" i="8" s="1"/>
  <c r="B82" i="8"/>
  <c r="C82" i="8" s="1"/>
  <c r="K146" i="8"/>
  <c r="W81" i="8"/>
  <c r="H147" i="8"/>
  <c r="U79" i="6"/>
  <c r="W79" i="6" s="1"/>
  <c r="T80" i="6"/>
  <c r="N80" i="6"/>
  <c r="O80" i="6" s="1"/>
  <c r="U79" i="5"/>
  <c r="W79" i="5" s="1"/>
  <c r="T80" i="5"/>
  <c r="B81" i="6"/>
  <c r="C81" i="6" s="1"/>
  <c r="H82" i="6"/>
  <c r="I82" i="6" s="1"/>
  <c r="K82" i="6" s="1"/>
  <c r="B81" i="5"/>
  <c r="C81" i="5" s="1"/>
  <c r="N80" i="5"/>
  <c r="O80" i="5" s="1"/>
  <c r="H82" i="5"/>
  <c r="I82" i="5" s="1"/>
  <c r="K82" i="5" s="1"/>
  <c r="U79" i="4"/>
  <c r="W79" i="4" s="1"/>
  <c r="T80" i="4"/>
  <c r="N80" i="4"/>
  <c r="O80" i="4" s="1"/>
  <c r="B82" i="4"/>
  <c r="C82" i="4" s="1"/>
  <c r="H84" i="3"/>
  <c r="I83" i="3"/>
  <c r="K83" i="3" s="1"/>
  <c r="H82" i="4"/>
  <c r="I82" i="4" s="1"/>
  <c r="K82" i="4" s="1"/>
  <c r="N81" i="3"/>
  <c r="O81" i="3" s="1"/>
  <c r="T81" i="3"/>
  <c r="U81" i="3" s="1"/>
  <c r="W81" i="3" s="1"/>
  <c r="B81" i="3"/>
  <c r="C81" i="3" s="1"/>
  <c r="I80" i="2"/>
  <c r="K80" i="2" s="1"/>
  <c r="H81" i="2"/>
  <c r="U79" i="2"/>
  <c r="W79" i="2" s="1"/>
  <c r="T80" i="2"/>
  <c r="C83" i="2"/>
  <c r="B84" i="2" s="1"/>
  <c r="O80" i="2"/>
  <c r="N81" i="2" s="1"/>
  <c r="B83" i="8" l="1"/>
  <c r="C83" i="8" s="1"/>
  <c r="N82" i="8"/>
  <c r="O82" i="8" s="1"/>
  <c r="W82" i="8"/>
  <c r="T83" i="8"/>
  <c r="U83" i="8" s="1"/>
  <c r="H148" i="8"/>
  <c r="K147" i="8"/>
  <c r="U80" i="6"/>
  <c r="W80" i="6" s="1"/>
  <c r="T81" i="6"/>
  <c r="N81" i="6"/>
  <c r="O81" i="6" s="1"/>
  <c r="B82" i="6"/>
  <c r="C82" i="6" s="1"/>
  <c r="H83" i="6"/>
  <c r="I83" i="6" s="1"/>
  <c r="K83" i="6" s="1"/>
  <c r="U80" i="5"/>
  <c r="W80" i="5" s="1"/>
  <c r="T81" i="5"/>
  <c r="N81" i="5"/>
  <c r="O81" i="5" s="1"/>
  <c r="U80" i="4"/>
  <c r="W80" i="4" s="1"/>
  <c r="T81" i="4"/>
  <c r="H83" i="5"/>
  <c r="I83" i="5" s="1"/>
  <c r="K83" i="5" s="1"/>
  <c r="B82" i="5"/>
  <c r="C82" i="5" s="1"/>
  <c r="B83" i="4"/>
  <c r="C83" i="4" s="1"/>
  <c r="N81" i="4"/>
  <c r="O81" i="4" s="1"/>
  <c r="H83" i="4"/>
  <c r="I83" i="4" s="1"/>
  <c r="K83" i="4" s="1"/>
  <c r="I84" i="3"/>
  <c r="K84" i="3" s="1"/>
  <c r="H85" i="3"/>
  <c r="N82" i="3"/>
  <c r="O82" i="3" s="1"/>
  <c r="T82" i="3"/>
  <c r="U82" i="3" s="1"/>
  <c r="W82" i="3" s="1"/>
  <c r="B82" i="3"/>
  <c r="C82" i="3" s="1"/>
  <c r="I81" i="2"/>
  <c r="K81" i="2" s="1"/>
  <c r="H82" i="2"/>
  <c r="U80" i="2"/>
  <c r="W80" i="2" s="1"/>
  <c r="T81" i="2"/>
  <c r="C84" i="2"/>
  <c r="B85" i="2" s="1"/>
  <c r="O81" i="2"/>
  <c r="N82" i="2" s="1"/>
  <c r="W83" i="8" l="1"/>
  <c r="T84" i="8"/>
  <c r="U84" i="8" s="1"/>
  <c r="N83" i="8"/>
  <c r="O83" i="8" s="1"/>
  <c r="B84" i="8"/>
  <c r="C84" i="8" s="1"/>
  <c r="H149" i="8"/>
  <c r="K148" i="8"/>
  <c r="U81" i="6"/>
  <c r="W81" i="6" s="1"/>
  <c r="T82" i="6"/>
  <c r="B83" i="6"/>
  <c r="C83" i="6" s="1"/>
  <c r="U81" i="5"/>
  <c r="W81" i="5" s="1"/>
  <c r="T82" i="5"/>
  <c r="N82" i="6"/>
  <c r="O82" i="6" s="1"/>
  <c r="H84" i="6"/>
  <c r="I84" i="6" s="1"/>
  <c r="K84" i="6" s="1"/>
  <c r="N82" i="5"/>
  <c r="O82" i="5" s="1"/>
  <c r="B83" i="5"/>
  <c r="C83" i="5" s="1"/>
  <c r="H84" i="5"/>
  <c r="I84" i="5" s="1"/>
  <c r="K84" i="5" s="1"/>
  <c r="U81" i="4"/>
  <c r="W81" i="4" s="1"/>
  <c r="T82" i="4"/>
  <c r="N82" i="4"/>
  <c r="O82" i="4" s="1"/>
  <c r="B84" i="4"/>
  <c r="C84" i="4" s="1"/>
  <c r="H86" i="3"/>
  <c r="I85" i="3"/>
  <c r="K85" i="3" s="1"/>
  <c r="H84" i="4"/>
  <c r="I84" i="4" s="1"/>
  <c r="K84" i="4" s="1"/>
  <c r="B83" i="3"/>
  <c r="C83" i="3" s="1"/>
  <c r="N83" i="3"/>
  <c r="O83" i="3" s="1"/>
  <c r="T83" i="3"/>
  <c r="U83" i="3" s="1"/>
  <c r="W83" i="3" s="1"/>
  <c r="H83" i="2"/>
  <c r="I82" i="2"/>
  <c r="K82" i="2" s="1"/>
  <c r="U81" i="2"/>
  <c r="W81" i="2" s="1"/>
  <c r="T82" i="2"/>
  <c r="C85" i="2"/>
  <c r="B86" i="2" s="1"/>
  <c r="O82" i="2"/>
  <c r="N83" i="2" s="1"/>
  <c r="B85" i="8" l="1"/>
  <c r="C85" i="8" s="1"/>
  <c r="W84" i="8"/>
  <c r="T85" i="8"/>
  <c r="U85" i="8" s="1"/>
  <c r="N84" i="8"/>
  <c r="O84" i="8" s="1"/>
  <c r="H150" i="8"/>
  <c r="K149" i="8"/>
  <c r="U82" i="6"/>
  <c r="W82" i="6" s="1"/>
  <c r="T83" i="6"/>
  <c r="N83" i="6"/>
  <c r="O83" i="6" s="1"/>
  <c r="B84" i="6"/>
  <c r="C84" i="6" s="1"/>
  <c r="U82" i="5"/>
  <c r="W82" i="5" s="1"/>
  <c r="T83" i="5"/>
  <c r="H85" i="6"/>
  <c r="I85" i="6" s="1"/>
  <c r="K85" i="6" s="1"/>
  <c r="B84" i="5"/>
  <c r="C84" i="5" s="1"/>
  <c r="N83" i="5"/>
  <c r="O83" i="5" s="1"/>
  <c r="H85" i="5"/>
  <c r="I85" i="5" s="1"/>
  <c r="K85" i="5" s="1"/>
  <c r="U82" i="4"/>
  <c r="W82" i="4" s="1"/>
  <c r="T83" i="4"/>
  <c r="N83" i="4"/>
  <c r="O83" i="4" s="1"/>
  <c r="B85" i="4"/>
  <c r="C85" i="4" s="1"/>
  <c r="H85" i="4"/>
  <c r="I85" i="4" s="1"/>
  <c r="K85" i="4" s="1"/>
  <c r="H87" i="3"/>
  <c r="I86" i="3"/>
  <c r="K86" i="3" s="1"/>
  <c r="N84" i="3"/>
  <c r="O84" i="3" s="1"/>
  <c r="B84" i="3"/>
  <c r="C84" i="3" s="1"/>
  <c r="T84" i="3"/>
  <c r="U84" i="3" s="1"/>
  <c r="W84" i="3" s="1"/>
  <c r="U82" i="2"/>
  <c r="W82" i="2" s="1"/>
  <c r="T83" i="2"/>
  <c r="I83" i="2"/>
  <c r="K83" i="2" s="1"/>
  <c r="H84" i="2"/>
  <c r="C86" i="2"/>
  <c r="B87" i="2" s="1"/>
  <c r="O83" i="2"/>
  <c r="N84" i="2" s="1"/>
  <c r="B86" i="8" l="1"/>
  <c r="C86" i="8" s="1"/>
  <c r="N85" i="8"/>
  <c r="O85" i="8" s="1"/>
  <c r="W85" i="8"/>
  <c r="T86" i="8"/>
  <c r="U86" i="8" s="1"/>
  <c r="H151" i="8"/>
  <c r="K150" i="8"/>
  <c r="U83" i="6"/>
  <c r="W83" i="6" s="1"/>
  <c r="T84" i="6"/>
  <c r="U83" i="5"/>
  <c r="W83" i="5" s="1"/>
  <c r="T84" i="5"/>
  <c r="B85" i="6"/>
  <c r="C85" i="6" s="1"/>
  <c r="N84" i="6"/>
  <c r="O84" i="6" s="1"/>
  <c r="H86" i="6"/>
  <c r="I86" i="6" s="1"/>
  <c r="K86" i="6" s="1"/>
  <c r="B85" i="5"/>
  <c r="C85" i="5" s="1"/>
  <c r="N84" i="5"/>
  <c r="O84" i="5" s="1"/>
  <c r="H86" i="5"/>
  <c r="I86" i="5" s="1"/>
  <c r="K86" i="5" s="1"/>
  <c r="U83" i="4"/>
  <c r="W83" i="4" s="1"/>
  <c r="T84" i="4"/>
  <c r="N84" i="4"/>
  <c r="O84" i="4" s="1"/>
  <c r="B86" i="4"/>
  <c r="C86" i="4" s="1"/>
  <c r="H88" i="3"/>
  <c r="I87" i="3"/>
  <c r="K87" i="3" s="1"/>
  <c r="H86" i="4"/>
  <c r="I86" i="4" s="1"/>
  <c r="K86" i="4" s="1"/>
  <c r="N85" i="3"/>
  <c r="O85" i="3" s="1"/>
  <c r="B85" i="3"/>
  <c r="C85" i="3" s="1"/>
  <c r="T85" i="3"/>
  <c r="U85" i="3" s="1"/>
  <c r="W85" i="3" s="1"/>
  <c r="I84" i="2"/>
  <c r="K84" i="2" s="1"/>
  <c r="H85" i="2"/>
  <c r="U83" i="2"/>
  <c r="W83" i="2" s="1"/>
  <c r="T84" i="2"/>
  <c r="C87" i="2"/>
  <c r="B88" i="2" s="1"/>
  <c r="O84" i="2"/>
  <c r="N85" i="2" s="1"/>
  <c r="B87" i="8" l="1"/>
  <c r="C87" i="8" s="1"/>
  <c r="N86" i="8"/>
  <c r="O86" i="8" s="1"/>
  <c r="W86" i="8"/>
  <c r="T87" i="8"/>
  <c r="U87" i="8" s="1"/>
  <c r="H152" i="8"/>
  <c r="K151" i="8"/>
  <c r="U84" i="6"/>
  <c r="W84" i="6" s="1"/>
  <c r="T85" i="6"/>
  <c r="B86" i="6"/>
  <c r="C86" i="6" s="1"/>
  <c r="U84" i="5"/>
  <c r="W84" i="5" s="1"/>
  <c r="T85" i="5"/>
  <c r="H87" i="6"/>
  <c r="I87" i="6" s="1"/>
  <c r="K87" i="6" s="1"/>
  <c r="N85" i="6"/>
  <c r="O85" i="6" s="1"/>
  <c r="N85" i="5"/>
  <c r="O85" i="5" s="1"/>
  <c r="B86" i="5"/>
  <c r="C86" i="5" s="1"/>
  <c r="H87" i="5"/>
  <c r="I87" i="5" s="1"/>
  <c r="K87" i="5" s="1"/>
  <c r="U84" i="4"/>
  <c r="W84" i="4" s="1"/>
  <c r="T85" i="4"/>
  <c r="N85" i="4"/>
  <c r="O85" i="4" s="1"/>
  <c r="B87" i="4"/>
  <c r="C87" i="4" s="1"/>
  <c r="H89" i="3"/>
  <c r="I88" i="3"/>
  <c r="K88" i="3" s="1"/>
  <c r="H87" i="4"/>
  <c r="I87" i="4" s="1"/>
  <c r="K87" i="4" s="1"/>
  <c r="N86" i="3"/>
  <c r="O86" i="3" s="1"/>
  <c r="B86" i="3"/>
  <c r="C86" i="3" s="1"/>
  <c r="T86" i="3"/>
  <c r="U86" i="3" s="1"/>
  <c r="W86" i="3" s="1"/>
  <c r="I85" i="2"/>
  <c r="K85" i="2" s="1"/>
  <c r="H86" i="2"/>
  <c r="U84" i="2"/>
  <c r="W84" i="2" s="1"/>
  <c r="T85" i="2"/>
  <c r="C88" i="2"/>
  <c r="B89" i="2" s="1"/>
  <c r="O85" i="2"/>
  <c r="N86" i="2" s="1"/>
  <c r="N87" i="8" l="1"/>
  <c r="O87" i="8" s="1"/>
  <c r="W87" i="8"/>
  <c r="T88" i="8"/>
  <c r="U88" i="8" s="1"/>
  <c r="B88" i="8"/>
  <c r="C88" i="8" s="1"/>
  <c r="H153" i="8"/>
  <c r="K152" i="8"/>
  <c r="U85" i="6"/>
  <c r="W85" i="6" s="1"/>
  <c r="T86" i="6"/>
  <c r="B87" i="6"/>
  <c r="C87" i="6" s="1"/>
  <c r="N86" i="6"/>
  <c r="O86" i="6" s="1"/>
  <c r="U85" i="5"/>
  <c r="W85" i="5" s="1"/>
  <c r="T86" i="5"/>
  <c r="H88" i="6"/>
  <c r="I88" i="6" s="1"/>
  <c r="K88" i="6" s="1"/>
  <c r="N86" i="5"/>
  <c r="O86" i="5" s="1"/>
  <c r="B87" i="5"/>
  <c r="C87" i="5" s="1"/>
  <c r="H88" i="5"/>
  <c r="I88" i="5" s="1"/>
  <c r="K88" i="5" s="1"/>
  <c r="U85" i="4"/>
  <c r="W85" i="4" s="1"/>
  <c r="T86" i="4"/>
  <c r="N86" i="4"/>
  <c r="O86" i="4" s="1"/>
  <c r="B88" i="4"/>
  <c r="C88" i="4" s="1"/>
  <c r="H88" i="4"/>
  <c r="I88" i="4" s="1"/>
  <c r="K88" i="4" s="1"/>
  <c r="H90" i="3"/>
  <c r="I89" i="3"/>
  <c r="K89" i="3" s="1"/>
  <c r="B87" i="3"/>
  <c r="C87" i="3" s="1"/>
  <c r="N87" i="3"/>
  <c r="O87" i="3" s="1"/>
  <c r="T87" i="3"/>
  <c r="U87" i="3" s="1"/>
  <c r="W87" i="3" s="1"/>
  <c r="H87" i="2"/>
  <c r="I86" i="2"/>
  <c r="K86" i="2" s="1"/>
  <c r="U85" i="2"/>
  <c r="W85" i="2" s="1"/>
  <c r="T86" i="2"/>
  <c r="C89" i="2"/>
  <c r="B90" i="2" s="1"/>
  <c r="O86" i="2"/>
  <c r="N87" i="2" s="1"/>
  <c r="H154" i="8" l="1"/>
  <c r="K153" i="8"/>
  <c r="B89" i="8"/>
  <c r="C89" i="8" s="1"/>
  <c r="N88" i="8"/>
  <c r="O88" i="8" s="1"/>
  <c r="W88" i="8"/>
  <c r="T89" i="8"/>
  <c r="U89" i="8" s="1"/>
  <c r="U86" i="6"/>
  <c r="W86" i="6" s="1"/>
  <c r="T87" i="6"/>
  <c r="N87" i="6"/>
  <c r="O87" i="6" s="1"/>
  <c r="B88" i="6"/>
  <c r="C88" i="6" s="1"/>
  <c r="H89" i="6"/>
  <c r="I89" i="6" s="1"/>
  <c r="K89" i="6" s="1"/>
  <c r="U86" i="5"/>
  <c r="W86" i="5" s="1"/>
  <c r="T87" i="5"/>
  <c r="H89" i="5"/>
  <c r="I89" i="5" s="1"/>
  <c r="K89" i="5" s="1"/>
  <c r="U86" i="4"/>
  <c r="W86" i="4" s="1"/>
  <c r="T87" i="4"/>
  <c r="B88" i="5"/>
  <c r="C88" i="5" s="1"/>
  <c r="N87" i="5"/>
  <c r="O87" i="5" s="1"/>
  <c r="N87" i="4"/>
  <c r="O87" i="4" s="1"/>
  <c r="B89" i="4"/>
  <c r="C89" i="4" s="1"/>
  <c r="H91" i="3"/>
  <c r="I90" i="3"/>
  <c r="K90" i="3" s="1"/>
  <c r="H89" i="4"/>
  <c r="I89" i="4" s="1"/>
  <c r="K89" i="4" s="1"/>
  <c r="N88" i="3"/>
  <c r="O88" i="3" s="1"/>
  <c r="T88" i="3"/>
  <c r="U88" i="3" s="1"/>
  <c r="W88" i="3" s="1"/>
  <c r="B88" i="3"/>
  <c r="C88" i="3" s="1"/>
  <c r="H88" i="2"/>
  <c r="I87" i="2"/>
  <c r="K87" i="2" s="1"/>
  <c r="U86" i="2"/>
  <c r="W86" i="2" s="1"/>
  <c r="T87" i="2"/>
  <c r="C90" i="2"/>
  <c r="B91" i="2" s="1"/>
  <c r="O87" i="2"/>
  <c r="N88" i="2" s="1"/>
  <c r="B90" i="8" l="1"/>
  <c r="C90" i="8" s="1"/>
  <c r="W89" i="8"/>
  <c r="T90" i="8"/>
  <c r="U90" i="8" s="1"/>
  <c r="H155" i="8"/>
  <c r="K154" i="8"/>
  <c r="N89" i="8"/>
  <c r="O89" i="8" s="1"/>
  <c r="U87" i="6"/>
  <c r="W87" i="6" s="1"/>
  <c r="T88" i="6"/>
  <c r="H90" i="6"/>
  <c r="I90" i="6" s="1"/>
  <c r="K90" i="6" s="1"/>
  <c r="B89" i="6"/>
  <c r="C89" i="6" s="1"/>
  <c r="U87" i="5"/>
  <c r="W87" i="5" s="1"/>
  <c r="T88" i="5"/>
  <c r="N88" i="6"/>
  <c r="O88" i="6" s="1"/>
  <c r="B89" i="5"/>
  <c r="C89" i="5" s="1"/>
  <c r="N88" i="5"/>
  <c r="O88" i="5" s="1"/>
  <c r="U87" i="4"/>
  <c r="W87" i="4" s="1"/>
  <c r="T88" i="4"/>
  <c r="H90" i="5"/>
  <c r="I90" i="5" s="1"/>
  <c r="K90" i="5" s="1"/>
  <c r="N88" i="4"/>
  <c r="O88" i="4" s="1"/>
  <c r="B90" i="4"/>
  <c r="C90" i="4" s="1"/>
  <c r="H92" i="3"/>
  <c r="I91" i="3"/>
  <c r="K91" i="3" s="1"/>
  <c r="H90" i="4"/>
  <c r="I90" i="4" s="1"/>
  <c r="K90" i="4" s="1"/>
  <c r="B89" i="3"/>
  <c r="C89" i="3" s="1"/>
  <c r="N89" i="3"/>
  <c r="O89" i="3" s="1"/>
  <c r="T89" i="3"/>
  <c r="U89" i="3" s="1"/>
  <c r="W89" i="3" s="1"/>
  <c r="H89" i="2"/>
  <c r="I88" i="2"/>
  <c r="K88" i="2" s="1"/>
  <c r="U87" i="2"/>
  <c r="W87" i="2" s="1"/>
  <c r="T88" i="2"/>
  <c r="C91" i="2"/>
  <c r="B92" i="2" s="1"/>
  <c r="O88" i="2"/>
  <c r="N89" i="2" s="1"/>
  <c r="H156" i="8" l="1"/>
  <c r="K155" i="8"/>
  <c r="B91" i="8"/>
  <c r="C91" i="8" s="1"/>
  <c r="N90" i="8"/>
  <c r="O90" i="8" s="1"/>
  <c r="W90" i="8"/>
  <c r="T91" i="8"/>
  <c r="U91" i="8" s="1"/>
  <c r="U88" i="6"/>
  <c r="W88" i="6" s="1"/>
  <c r="T89" i="6"/>
  <c r="B90" i="6"/>
  <c r="C90" i="6" s="1"/>
  <c r="N89" i="6"/>
  <c r="O89" i="6" s="1"/>
  <c r="U88" i="5"/>
  <c r="W88" i="5" s="1"/>
  <c r="T89" i="5"/>
  <c r="H91" i="6"/>
  <c r="I91" i="6" s="1"/>
  <c r="K91" i="6" s="1"/>
  <c r="B90" i="5"/>
  <c r="C90" i="5" s="1"/>
  <c r="H91" i="5"/>
  <c r="I91" i="5" s="1"/>
  <c r="K91" i="5" s="1"/>
  <c r="U88" i="4"/>
  <c r="W88" i="4" s="1"/>
  <c r="T89" i="4"/>
  <c r="N89" i="5"/>
  <c r="O89" i="5" s="1"/>
  <c r="B91" i="4"/>
  <c r="C91" i="4" s="1"/>
  <c r="N89" i="4"/>
  <c r="O89" i="4" s="1"/>
  <c r="H91" i="4"/>
  <c r="I91" i="4" s="1"/>
  <c r="K91" i="4" s="1"/>
  <c r="I92" i="3"/>
  <c r="K92" i="3" s="1"/>
  <c r="H93" i="3"/>
  <c r="N90" i="3"/>
  <c r="O90" i="3" s="1"/>
  <c r="B90" i="3"/>
  <c r="C90" i="3" s="1"/>
  <c r="T90" i="3"/>
  <c r="U90" i="3" s="1"/>
  <c r="W90" i="3" s="1"/>
  <c r="U88" i="2"/>
  <c r="W88" i="2" s="1"/>
  <c r="T89" i="2"/>
  <c r="H90" i="2"/>
  <c r="I89" i="2"/>
  <c r="K89" i="2" s="1"/>
  <c r="C92" i="2"/>
  <c r="B93" i="2" s="1"/>
  <c r="O89" i="2"/>
  <c r="N90" i="2" s="1"/>
  <c r="N91" i="8" l="1"/>
  <c r="O91" i="8" s="1"/>
  <c r="H157" i="8"/>
  <c r="K156" i="8"/>
  <c r="W91" i="8"/>
  <c r="T92" i="8"/>
  <c r="U92" i="8" s="1"/>
  <c r="B92" i="8"/>
  <c r="C92" i="8" s="1"/>
  <c r="U89" i="6"/>
  <c r="W89" i="6" s="1"/>
  <c r="T90" i="6"/>
  <c r="B91" i="6"/>
  <c r="C91" i="6" s="1"/>
  <c r="N90" i="6"/>
  <c r="O90" i="6" s="1"/>
  <c r="U89" i="5"/>
  <c r="W89" i="5" s="1"/>
  <c r="T90" i="5"/>
  <c r="H92" i="6"/>
  <c r="I92" i="6" s="1"/>
  <c r="K92" i="6" s="1"/>
  <c r="U89" i="4"/>
  <c r="W89" i="4" s="1"/>
  <c r="T90" i="4"/>
  <c r="N90" i="5"/>
  <c r="O90" i="5" s="1"/>
  <c r="H92" i="5"/>
  <c r="I92" i="5" s="1"/>
  <c r="K92" i="5" s="1"/>
  <c r="B91" i="5"/>
  <c r="C91" i="5" s="1"/>
  <c r="B92" i="4"/>
  <c r="C92" i="4" s="1"/>
  <c r="H94" i="3"/>
  <c r="I93" i="3"/>
  <c r="K93" i="3" s="1"/>
  <c r="H92" i="4"/>
  <c r="I92" i="4" s="1"/>
  <c r="K92" i="4" s="1"/>
  <c r="N90" i="4"/>
  <c r="O90" i="4" s="1"/>
  <c r="B91" i="3"/>
  <c r="C91" i="3" s="1"/>
  <c r="N91" i="3"/>
  <c r="O91" i="3" s="1"/>
  <c r="T91" i="3"/>
  <c r="U91" i="3" s="1"/>
  <c r="W91" i="3" s="1"/>
  <c r="U89" i="2"/>
  <c r="W89" i="2" s="1"/>
  <c r="T90" i="2"/>
  <c r="H91" i="2"/>
  <c r="I90" i="2"/>
  <c r="K90" i="2" s="1"/>
  <c r="C93" i="2"/>
  <c r="B94" i="2" s="1"/>
  <c r="O90" i="2"/>
  <c r="N91" i="2" s="1"/>
  <c r="N92" i="8" l="1"/>
  <c r="O92" i="8" s="1"/>
  <c r="B93" i="8"/>
  <c r="C93" i="8" s="1"/>
  <c r="W92" i="8"/>
  <c r="T93" i="8"/>
  <c r="U93" i="8" s="1"/>
  <c r="H158" i="8"/>
  <c r="K157" i="8"/>
  <c r="U90" i="6"/>
  <c r="W90" i="6" s="1"/>
  <c r="T91" i="6"/>
  <c r="B92" i="6"/>
  <c r="C92" i="6" s="1"/>
  <c r="H93" i="6"/>
  <c r="I93" i="6" s="1"/>
  <c r="K93" i="6" s="1"/>
  <c r="N91" i="6"/>
  <c r="O91" i="6" s="1"/>
  <c r="U90" i="5"/>
  <c r="W90" i="5" s="1"/>
  <c r="T91" i="5"/>
  <c r="B92" i="5"/>
  <c r="C92" i="5" s="1"/>
  <c r="N91" i="5"/>
  <c r="O91" i="5" s="1"/>
  <c r="U90" i="4"/>
  <c r="W90" i="4" s="1"/>
  <c r="T91" i="4"/>
  <c r="H93" i="5"/>
  <c r="I93" i="5" s="1"/>
  <c r="K93" i="5" s="1"/>
  <c r="N91" i="4"/>
  <c r="O91" i="4" s="1"/>
  <c r="B93" i="4"/>
  <c r="C93" i="4" s="1"/>
  <c r="H93" i="4"/>
  <c r="I93" i="4" s="1"/>
  <c r="K93" i="4" s="1"/>
  <c r="H95" i="3"/>
  <c r="I94" i="3"/>
  <c r="K94" i="3" s="1"/>
  <c r="N92" i="3"/>
  <c r="O92" i="3" s="1"/>
  <c r="B92" i="3"/>
  <c r="C92" i="3" s="1"/>
  <c r="T92" i="3"/>
  <c r="U92" i="3" s="1"/>
  <c r="W92" i="3" s="1"/>
  <c r="U90" i="2"/>
  <c r="W90" i="2" s="1"/>
  <c r="T91" i="2"/>
  <c r="I91" i="2"/>
  <c r="K91" i="2" s="1"/>
  <c r="H92" i="2"/>
  <c r="C94" i="2"/>
  <c r="B95" i="2" s="1"/>
  <c r="O91" i="2"/>
  <c r="N92" i="2" s="1"/>
  <c r="W93" i="8" l="1"/>
  <c r="T94" i="8"/>
  <c r="U94" i="8" s="1"/>
  <c r="N93" i="8"/>
  <c r="O93" i="8" s="1"/>
  <c r="B94" i="8"/>
  <c r="C94" i="8" s="1"/>
  <c r="H159" i="8"/>
  <c r="K158" i="8"/>
  <c r="U91" i="6"/>
  <c r="W91" i="6" s="1"/>
  <c r="T92" i="6"/>
  <c r="N92" i="6"/>
  <c r="O92" i="6" s="1"/>
  <c r="B93" i="6"/>
  <c r="C93" i="6" s="1"/>
  <c r="H94" i="6"/>
  <c r="I94" i="6" s="1"/>
  <c r="K94" i="6" s="1"/>
  <c r="U91" i="5"/>
  <c r="W91" i="5" s="1"/>
  <c r="T92" i="5"/>
  <c r="B93" i="5"/>
  <c r="C93" i="5" s="1"/>
  <c r="H94" i="5"/>
  <c r="I94" i="5" s="1"/>
  <c r="K94" i="5" s="1"/>
  <c r="N92" i="5"/>
  <c r="O92" i="5" s="1"/>
  <c r="U91" i="4"/>
  <c r="W91" i="4" s="1"/>
  <c r="T92" i="4"/>
  <c r="N92" i="4"/>
  <c r="O92" i="4" s="1"/>
  <c r="H94" i="4"/>
  <c r="I94" i="4" s="1"/>
  <c r="K94" i="4" s="1"/>
  <c r="B94" i="4"/>
  <c r="C94" i="4" s="1"/>
  <c r="H96" i="3"/>
  <c r="I95" i="3"/>
  <c r="K95" i="3" s="1"/>
  <c r="N93" i="3"/>
  <c r="O93" i="3" s="1"/>
  <c r="T93" i="3"/>
  <c r="U93" i="3" s="1"/>
  <c r="W93" i="3" s="1"/>
  <c r="B93" i="3"/>
  <c r="C93" i="3" s="1"/>
  <c r="U91" i="2"/>
  <c r="W91" i="2" s="1"/>
  <c r="T92" i="2"/>
  <c r="H93" i="2"/>
  <c r="I92" i="2"/>
  <c r="K92" i="2" s="1"/>
  <c r="C95" i="2"/>
  <c r="B96" i="2" s="1"/>
  <c r="O92" i="2"/>
  <c r="N93" i="2" s="1"/>
  <c r="B95" i="8" l="1"/>
  <c r="C95" i="8" s="1"/>
  <c r="N94" i="8"/>
  <c r="O94" i="8" s="1"/>
  <c r="W94" i="8"/>
  <c r="T95" i="8"/>
  <c r="U95" i="8" s="1"/>
  <c r="H160" i="8"/>
  <c r="K159" i="8"/>
  <c r="U92" i="6"/>
  <c r="W92" i="6" s="1"/>
  <c r="T93" i="6"/>
  <c r="B94" i="6"/>
  <c r="C94" i="6" s="1"/>
  <c r="U92" i="5"/>
  <c r="W92" i="5" s="1"/>
  <c r="T93" i="5"/>
  <c r="H95" i="6"/>
  <c r="I95" i="6" s="1"/>
  <c r="K95" i="6" s="1"/>
  <c r="N93" i="6"/>
  <c r="O93" i="6" s="1"/>
  <c r="N93" i="5"/>
  <c r="O93" i="5" s="1"/>
  <c r="H95" i="5"/>
  <c r="I95" i="5" s="1"/>
  <c r="K95" i="5" s="1"/>
  <c r="B94" i="5"/>
  <c r="C94" i="5" s="1"/>
  <c r="U92" i="4"/>
  <c r="W92" i="4" s="1"/>
  <c r="T93" i="4"/>
  <c r="B95" i="4"/>
  <c r="C95" i="4" s="1"/>
  <c r="N93" i="4"/>
  <c r="O93" i="4" s="1"/>
  <c r="H95" i="4"/>
  <c r="I95" i="4" s="1"/>
  <c r="K95" i="4" s="1"/>
  <c r="H97" i="3"/>
  <c r="I96" i="3"/>
  <c r="K96" i="3" s="1"/>
  <c r="B94" i="3"/>
  <c r="C94" i="3" s="1"/>
  <c r="N94" i="3"/>
  <c r="O94" i="3" s="1"/>
  <c r="T94" i="3"/>
  <c r="U94" i="3" s="1"/>
  <c r="W94" i="3" s="1"/>
  <c r="U92" i="2"/>
  <c r="W92" i="2" s="1"/>
  <c r="T93" i="2"/>
  <c r="I93" i="2"/>
  <c r="K93" i="2" s="1"/>
  <c r="H94" i="2"/>
  <c r="C96" i="2"/>
  <c r="B97" i="2" s="1"/>
  <c r="O93" i="2"/>
  <c r="N94" i="2" s="1"/>
  <c r="W95" i="8" l="1"/>
  <c r="B96" i="8"/>
  <c r="C96" i="8" s="1"/>
  <c r="T96" i="8"/>
  <c r="U96" i="8" s="1"/>
  <c r="N95" i="8"/>
  <c r="O95" i="8" s="1"/>
  <c r="H161" i="8"/>
  <c r="K160" i="8"/>
  <c r="U93" i="6"/>
  <c r="W93" i="6" s="1"/>
  <c r="T94" i="6"/>
  <c r="N94" i="6"/>
  <c r="O94" i="6" s="1"/>
  <c r="B95" i="6"/>
  <c r="C95" i="6" s="1"/>
  <c r="H96" i="6"/>
  <c r="I96" i="6" s="1"/>
  <c r="K96" i="6" s="1"/>
  <c r="U93" i="5"/>
  <c r="W93" i="5" s="1"/>
  <c r="T94" i="5"/>
  <c r="N94" i="5"/>
  <c r="O94" i="5" s="1"/>
  <c r="B95" i="5"/>
  <c r="C95" i="5" s="1"/>
  <c r="U93" i="4"/>
  <c r="W93" i="4" s="1"/>
  <c r="T94" i="4"/>
  <c r="H96" i="5"/>
  <c r="I96" i="5" s="1"/>
  <c r="K96" i="5" s="1"/>
  <c r="N94" i="4"/>
  <c r="O94" i="4" s="1"/>
  <c r="B96" i="4"/>
  <c r="C96" i="4" s="1"/>
  <c r="H96" i="4"/>
  <c r="I96" i="4" s="1"/>
  <c r="K96" i="4" s="1"/>
  <c r="H98" i="3"/>
  <c r="I97" i="3"/>
  <c r="K97" i="3" s="1"/>
  <c r="B95" i="3"/>
  <c r="C95" i="3" s="1"/>
  <c r="N95" i="3"/>
  <c r="O95" i="3" s="1"/>
  <c r="T95" i="3"/>
  <c r="U95" i="3" s="1"/>
  <c r="W95" i="3" s="1"/>
  <c r="U93" i="2"/>
  <c r="W93" i="2" s="1"/>
  <c r="T94" i="2"/>
  <c r="H95" i="2"/>
  <c r="I94" i="2"/>
  <c r="K94" i="2" s="1"/>
  <c r="C97" i="2"/>
  <c r="B98" i="2" s="1"/>
  <c r="O94" i="2"/>
  <c r="N95" i="2" s="1"/>
  <c r="N96" i="8" l="1"/>
  <c r="O96" i="8" s="1"/>
  <c r="W96" i="8"/>
  <c r="T97" i="8"/>
  <c r="U97" i="8" s="1"/>
  <c r="B97" i="8"/>
  <c r="C97" i="8" s="1"/>
  <c r="H162" i="8"/>
  <c r="K161" i="8"/>
  <c r="U94" i="6"/>
  <c r="W94" i="6" s="1"/>
  <c r="T95" i="6"/>
  <c r="U94" i="5"/>
  <c r="W94" i="5" s="1"/>
  <c r="T95" i="5"/>
  <c r="B96" i="6"/>
  <c r="C96" i="6" s="1"/>
  <c r="N95" i="6"/>
  <c r="O95" i="6" s="1"/>
  <c r="H97" i="6"/>
  <c r="I97" i="6" s="1"/>
  <c r="K97" i="6" s="1"/>
  <c r="N95" i="5"/>
  <c r="O95" i="5" s="1"/>
  <c r="B96" i="5"/>
  <c r="C96" i="5" s="1"/>
  <c r="H97" i="5"/>
  <c r="I97" i="5" s="1"/>
  <c r="K97" i="5" s="1"/>
  <c r="U94" i="4"/>
  <c r="W94" i="4" s="1"/>
  <c r="T95" i="4"/>
  <c r="N95" i="4"/>
  <c r="O95" i="4" s="1"/>
  <c r="B97" i="4"/>
  <c r="C97" i="4" s="1"/>
  <c r="H99" i="3"/>
  <c r="I98" i="3"/>
  <c r="K98" i="3" s="1"/>
  <c r="H97" i="4"/>
  <c r="I97" i="4" s="1"/>
  <c r="K97" i="4" s="1"/>
  <c r="N96" i="3"/>
  <c r="O96" i="3" s="1"/>
  <c r="B96" i="3"/>
  <c r="C96" i="3" s="1"/>
  <c r="T96" i="3"/>
  <c r="U96" i="3" s="1"/>
  <c r="W96" i="3" s="1"/>
  <c r="U94" i="2"/>
  <c r="W94" i="2" s="1"/>
  <c r="T95" i="2"/>
  <c r="H96" i="2"/>
  <c r="I95" i="2"/>
  <c r="K95" i="2" s="1"/>
  <c r="C98" i="2"/>
  <c r="B99" i="2" s="1"/>
  <c r="O95" i="2"/>
  <c r="N96" i="2" s="1"/>
  <c r="B98" i="8" l="1"/>
  <c r="C98" i="8" s="1"/>
  <c r="N97" i="8"/>
  <c r="O97" i="8" s="1"/>
  <c r="H163" i="8"/>
  <c r="K162" i="8"/>
  <c r="W97" i="8"/>
  <c r="T98" i="8"/>
  <c r="U98" i="8" s="1"/>
  <c r="U95" i="6"/>
  <c r="W95" i="6" s="1"/>
  <c r="T96" i="6"/>
  <c r="N96" i="6"/>
  <c r="O96" i="6" s="1"/>
  <c r="B97" i="6"/>
  <c r="C97" i="6" s="1"/>
  <c r="H98" i="6"/>
  <c r="I98" i="6" s="1"/>
  <c r="K98" i="6" s="1"/>
  <c r="U95" i="5"/>
  <c r="W95" i="5" s="1"/>
  <c r="T96" i="5"/>
  <c r="N96" i="5"/>
  <c r="O96" i="5" s="1"/>
  <c r="B97" i="5"/>
  <c r="C97" i="5" s="1"/>
  <c r="U95" i="4"/>
  <c r="W95" i="4" s="1"/>
  <c r="T96" i="4"/>
  <c r="H98" i="5"/>
  <c r="I98" i="5" s="1"/>
  <c r="K98" i="5" s="1"/>
  <c r="B98" i="4"/>
  <c r="C98" i="4" s="1"/>
  <c r="N96" i="4"/>
  <c r="O96" i="4" s="1"/>
  <c r="H98" i="4"/>
  <c r="I98" i="4" s="1"/>
  <c r="K98" i="4" s="1"/>
  <c r="H100" i="3"/>
  <c r="I99" i="3"/>
  <c r="K99" i="3" s="1"/>
  <c r="N97" i="3"/>
  <c r="O97" i="3" s="1"/>
  <c r="B97" i="3"/>
  <c r="C97" i="3" s="1"/>
  <c r="T97" i="3"/>
  <c r="U97" i="3" s="1"/>
  <c r="W97" i="3" s="1"/>
  <c r="U95" i="2"/>
  <c r="W95" i="2" s="1"/>
  <c r="T96" i="2"/>
  <c r="H97" i="2"/>
  <c r="I96" i="2"/>
  <c r="K96" i="2" s="1"/>
  <c r="C99" i="2"/>
  <c r="B100" i="2" s="1"/>
  <c r="O96" i="2"/>
  <c r="N97" i="2" s="1"/>
  <c r="N98" i="8" l="1"/>
  <c r="O98" i="8" s="1"/>
  <c r="K163" i="8"/>
  <c r="H164" i="8"/>
  <c r="W98" i="8"/>
  <c r="T99" i="8"/>
  <c r="U99" i="8" s="1"/>
  <c r="B99" i="8"/>
  <c r="C99" i="8" s="1"/>
  <c r="U96" i="6"/>
  <c r="W96" i="6" s="1"/>
  <c r="T97" i="6"/>
  <c r="N97" i="6"/>
  <c r="O97" i="6" s="1"/>
  <c r="B98" i="6"/>
  <c r="C98" i="6" s="1"/>
  <c r="U96" i="5"/>
  <c r="W96" i="5" s="1"/>
  <c r="T97" i="5"/>
  <c r="H99" i="6"/>
  <c r="I99" i="6" s="1"/>
  <c r="K99" i="6" s="1"/>
  <c r="B98" i="5"/>
  <c r="C98" i="5" s="1"/>
  <c r="N97" i="5"/>
  <c r="O97" i="5" s="1"/>
  <c r="U96" i="4"/>
  <c r="W96" i="4" s="1"/>
  <c r="T97" i="4"/>
  <c r="H99" i="5"/>
  <c r="I99" i="5" s="1"/>
  <c r="K99" i="5" s="1"/>
  <c r="N97" i="4"/>
  <c r="O97" i="4" s="1"/>
  <c r="B99" i="4"/>
  <c r="C99" i="4" s="1"/>
  <c r="I100" i="3"/>
  <c r="K100" i="3" s="1"/>
  <c r="H101" i="3"/>
  <c r="H99" i="4"/>
  <c r="I99" i="4" s="1"/>
  <c r="K99" i="4" s="1"/>
  <c r="N98" i="3"/>
  <c r="O98" i="3" s="1"/>
  <c r="T98" i="3"/>
  <c r="U98" i="3" s="1"/>
  <c r="W98" i="3" s="1"/>
  <c r="B98" i="3"/>
  <c r="C98" i="3" s="1"/>
  <c r="U96" i="2"/>
  <c r="W96" i="2" s="1"/>
  <c r="T97" i="2"/>
  <c r="H98" i="2"/>
  <c r="I97" i="2"/>
  <c r="K97" i="2" s="1"/>
  <c r="C100" i="2"/>
  <c r="B101" i="2" s="1"/>
  <c r="O97" i="2"/>
  <c r="N98" i="2" s="1"/>
  <c r="B100" i="8" l="1"/>
  <c r="C100" i="8" s="1"/>
  <c r="W99" i="8"/>
  <c r="T100" i="8"/>
  <c r="U100" i="8" s="1"/>
  <c r="N99" i="8"/>
  <c r="O99" i="8" s="1"/>
  <c r="H165" i="8"/>
  <c r="K164" i="8"/>
  <c r="U97" i="6"/>
  <c r="W97" i="6" s="1"/>
  <c r="T98" i="6"/>
  <c r="B99" i="6"/>
  <c r="C99" i="6" s="1"/>
  <c r="U97" i="5"/>
  <c r="W97" i="5" s="1"/>
  <c r="T98" i="5"/>
  <c r="N98" i="6"/>
  <c r="O98" i="6" s="1"/>
  <c r="H100" i="6"/>
  <c r="I100" i="6" s="1"/>
  <c r="K100" i="6" s="1"/>
  <c r="B99" i="5"/>
  <c r="C99" i="5" s="1"/>
  <c r="N98" i="5"/>
  <c r="O98" i="5" s="1"/>
  <c r="H100" i="5"/>
  <c r="I100" i="5" s="1"/>
  <c r="K100" i="5" s="1"/>
  <c r="U97" i="4"/>
  <c r="W97" i="4" s="1"/>
  <c r="T98" i="4"/>
  <c r="N98" i="4"/>
  <c r="O98" i="4" s="1"/>
  <c r="B100" i="4"/>
  <c r="C100" i="4" s="1"/>
  <c r="H102" i="3"/>
  <c r="I101" i="3"/>
  <c r="K101" i="3" s="1"/>
  <c r="H100" i="4"/>
  <c r="I100" i="4" s="1"/>
  <c r="K100" i="4" s="1"/>
  <c r="N99" i="3"/>
  <c r="O99" i="3" s="1"/>
  <c r="T99" i="3"/>
  <c r="U99" i="3" s="1"/>
  <c r="W99" i="3" s="1"/>
  <c r="B99" i="3"/>
  <c r="C99" i="3" s="1"/>
  <c r="U97" i="2"/>
  <c r="W97" i="2" s="1"/>
  <c r="T98" i="2"/>
  <c r="H99" i="2"/>
  <c r="I98" i="2"/>
  <c r="K98" i="2" s="1"/>
  <c r="C101" i="2"/>
  <c r="B102" i="2" s="1"/>
  <c r="O98" i="2"/>
  <c r="N99" i="2" s="1"/>
  <c r="N100" i="8" l="1"/>
  <c r="O100" i="8" s="1"/>
  <c r="B101" i="8"/>
  <c r="C101" i="8" s="1"/>
  <c r="W100" i="8"/>
  <c r="T101" i="8"/>
  <c r="U101" i="8" s="1"/>
  <c r="H166" i="8"/>
  <c r="K165" i="8"/>
  <c r="U98" i="6"/>
  <c r="W98" i="6" s="1"/>
  <c r="T99" i="6"/>
  <c r="N99" i="6"/>
  <c r="O99" i="6" s="1"/>
  <c r="B100" i="6"/>
  <c r="C100" i="6" s="1"/>
  <c r="U98" i="5"/>
  <c r="W98" i="5" s="1"/>
  <c r="T99" i="5"/>
  <c r="H101" i="6"/>
  <c r="I101" i="6" s="1"/>
  <c r="K101" i="6" s="1"/>
  <c r="H101" i="5"/>
  <c r="I101" i="5" s="1"/>
  <c r="K101" i="5" s="1"/>
  <c r="B100" i="5"/>
  <c r="C100" i="5" s="1"/>
  <c r="N99" i="5"/>
  <c r="O99" i="5" s="1"/>
  <c r="U98" i="4"/>
  <c r="W98" i="4" s="1"/>
  <c r="T99" i="4"/>
  <c r="B101" i="4"/>
  <c r="C101" i="4" s="1"/>
  <c r="N99" i="4"/>
  <c r="O99" i="4" s="1"/>
  <c r="H101" i="4"/>
  <c r="I101" i="4" s="1"/>
  <c r="K101" i="4" s="1"/>
  <c r="H103" i="3"/>
  <c r="I102" i="3"/>
  <c r="K102" i="3" s="1"/>
  <c r="B100" i="3"/>
  <c r="C100" i="3" s="1"/>
  <c r="N100" i="3"/>
  <c r="O100" i="3" s="1"/>
  <c r="T100" i="3"/>
  <c r="U100" i="3" s="1"/>
  <c r="W100" i="3" s="1"/>
  <c r="I99" i="2"/>
  <c r="K99" i="2" s="1"/>
  <c r="H100" i="2"/>
  <c r="U98" i="2"/>
  <c r="W98" i="2" s="1"/>
  <c r="T99" i="2"/>
  <c r="C102" i="2"/>
  <c r="B103" i="2" s="1"/>
  <c r="O99" i="2"/>
  <c r="N100" i="2" s="1"/>
  <c r="W101" i="8" l="1"/>
  <c r="T102" i="8"/>
  <c r="U102" i="8" s="1"/>
  <c r="B102" i="8"/>
  <c r="C102" i="8" s="1"/>
  <c r="N101" i="8"/>
  <c r="O101" i="8" s="1"/>
  <c r="H167" i="8"/>
  <c r="K166" i="8"/>
  <c r="U99" i="6"/>
  <c r="W99" i="6" s="1"/>
  <c r="T100" i="6"/>
  <c r="H102" i="6"/>
  <c r="I102" i="6" s="1"/>
  <c r="K102" i="6" s="1"/>
  <c r="B101" i="6"/>
  <c r="C101" i="6" s="1"/>
  <c r="U99" i="5"/>
  <c r="W99" i="5" s="1"/>
  <c r="T100" i="5"/>
  <c r="N100" i="6"/>
  <c r="O100" i="6" s="1"/>
  <c r="U99" i="4"/>
  <c r="W99" i="4" s="1"/>
  <c r="T100" i="4"/>
  <c r="H102" i="5"/>
  <c r="I102" i="5" s="1"/>
  <c r="K102" i="5" s="1"/>
  <c r="N100" i="5"/>
  <c r="O100" i="5" s="1"/>
  <c r="B101" i="5"/>
  <c r="C101" i="5" s="1"/>
  <c r="N100" i="4"/>
  <c r="O100" i="4" s="1"/>
  <c r="B102" i="4"/>
  <c r="C102" i="4" s="1"/>
  <c r="H104" i="3"/>
  <c r="I103" i="3"/>
  <c r="K103" i="3" s="1"/>
  <c r="H102" i="4"/>
  <c r="I102" i="4" s="1"/>
  <c r="K102" i="4" s="1"/>
  <c r="N101" i="3"/>
  <c r="O101" i="3" s="1"/>
  <c r="B101" i="3"/>
  <c r="C101" i="3" s="1"/>
  <c r="T101" i="3"/>
  <c r="U101" i="3" s="1"/>
  <c r="W101" i="3" s="1"/>
  <c r="H101" i="2"/>
  <c r="I100" i="2"/>
  <c r="K100" i="2" s="1"/>
  <c r="U99" i="2"/>
  <c r="W99" i="2" s="1"/>
  <c r="T100" i="2"/>
  <c r="C103" i="2"/>
  <c r="B104" i="2" s="1"/>
  <c r="O100" i="2"/>
  <c r="N101" i="2" s="1"/>
  <c r="B103" i="8" l="1"/>
  <c r="C103" i="8" s="1"/>
  <c r="N102" i="8"/>
  <c r="O102" i="8" s="1"/>
  <c r="W102" i="8"/>
  <c r="T103" i="8"/>
  <c r="U103" i="8" s="1"/>
  <c r="H168" i="8"/>
  <c r="K167" i="8"/>
  <c r="U100" i="6"/>
  <c r="W100" i="6" s="1"/>
  <c r="T101" i="6"/>
  <c r="H103" i="6"/>
  <c r="I103" i="6" s="1"/>
  <c r="K103" i="6" s="1"/>
  <c r="B102" i="6"/>
  <c r="C102" i="6" s="1"/>
  <c r="U100" i="5"/>
  <c r="W100" i="5" s="1"/>
  <c r="T101" i="5"/>
  <c r="N101" i="6"/>
  <c r="O101" i="6" s="1"/>
  <c r="B102" i="5"/>
  <c r="C102" i="5" s="1"/>
  <c r="H103" i="5"/>
  <c r="I103" i="5" s="1"/>
  <c r="K103" i="5" s="1"/>
  <c r="U100" i="4"/>
  <c r="W100" i="4" s="1"/>
  <c r="T101" i="4"/>
  <c r="N101" i="5"/>
  <c r="O101" i="5" s="1"/>
  <c r="N101" i="4"/>
  <c r="O101" i="4" s="1"/>
  <c r="H103" i="4"/>
  <c r="I103" i="4" s="1"/>
  <c r="K103" i="4" s="1"/>
  <c r="I104" i="3"/>
  <c r="K104" i="3" s="1"/>
  <c r="H105" i="3"/>
  <c r="B103" i="4"/>
  <c r="C103" i="4" s="1"/>
  <c r="N102" i="3"/>
  <c r="O102" i="3" s="1"/>
  <c r="B102" i="3"/>
  <c r="C102" i="3" s="1"/>
  <c r="T102" i="3"/>
  <c r="U102" i="3" s="1"/>
  <c r="W102" i="3" s="1"/>
  <c r="I101" i="2"/>
  <c r="K101" i="2" s="1"/>
  <c r="H102" i="2"/>
  <c r="U100" i="2"/>
  <c r="W100" i="2" s="1"/>
  <c r="T101" i="2"/>
  <c r="C104" i="2"/>
  <c r="B105" i="2" s="1"/>
  <c r="O101" i="2"/>
  <c r="N102" i="2" s="1"/>
  <c r="W103" i="8" l="1"/>
  <c r="B104" i="8"/>
  <c r="C104" i="8" s="1"/>
  <c r="N103" i="8"/>
  <c r="O103" i="8" s="1"/>
  <c r="T104" i="8"/>
  <c r="U104" i="8" s="1"/>
  <c r="H169" i="8"/>
  <c r="K168" i="8"/>
  <c r="U101" i="6"/>
  <c r="W101" i="6" s="1"/>
  <c r="T102" i="6"/>
  <c r="N102" i="6"/>
  <c r="O102" i="6" s="1"/>
  <c r="B103" i="6"/>
  <c r="C103" i="6" s="1"/>
  <c r="U101" i="5"/>
  <c r="W101" i="5" s="1"/>
  <c r="T102" i="5"/>
  <c r="H104" i="6"/>
  <c r="I104" i="6" s="1"/>
  <c r="K104" i="6" s="1"/>
  <c r="B103" i="5"/>
  <c r="C103" i="5" s="1"/>
  <c r="N102" i="5"/>
  <c r="O102" i="5" s="1"/>
  <c r="H104" i="5"/>
  <c r="I104" i="5" s="1"/>
  <c r="K104" i="5" s="1"/>
  <c r="U101" i="4"/>
  <c r="W101" i="4" s="1"/>
  <c r="T102" i="4"/>
  <c r="N102" i="4"/>
  <c r="O102" i="4" s="1"/>
  <c r="B104" i="4"/>
  <c r="C104" i="4" s="1"/>
  <c r="H104" i="4"/>
  <c r="I104" i="4" s="1"/>
  <c r="K104" i="4" s="1"/>
  <c r="H106" i="3"/>
  <c r="I105" i="3"/>
  <c r="K105" i="3" s="1"/>
  <c r="B103" i="3"/>
  <c r="C103" i="3" s="1"/>
  <c r="N103" i="3"/>
  <c r="O103" i="3" s="1"/>
  <c r="T103" i="3"/>
  <c r="U103" i="3" s="1"/>
  <c r="W103" i="3" s="1"/>
  <c r="H103" i="2"/>
  <c r="I102" i="2"/>
  <c r="K102" i="2" s="1"/>
  <c r="U101" i="2"/>
  <c r="W101" i="2" s="1"/>
  <c r="T102" i="2"/>
  <c r="C105" i="2"/>
  <c r="B106" i="2" s="1"/>
  <c r="O102" i="2"/>
  <c r="N103" i="2" s="1"/>
  <c r="B105" i="8" l="1"/>
  <c r="C105" i="8" s="1"/>
  <c r="T105" i="8"/>
  <c r="U105" i="8" s="1"/>
  <c r="N104" i="8"/>
  <c r="O104" i="8" s="1"/>
  <c r="W104" i="8"/>
  <c r="H170" i="8"/>
  <c r="K169" i="8"/>
  <c r="U102" i="6"/>
  <c r="W102" i="6" s="1"/>
  <c r="T103" i="6"/>
  <c r="N103" i="6"/>
  <c r="O103" i="6" s="1"/>
  <c r="U102" i="5"/>
  <c r="W102" i="5" s="1"/>
  <c r="T103" i="5"/>
  <c r="B104" i="6"/>
  <c r="C104" i="6" s="1"/>
  <c r="H105" i="6"/>
  <c r="I105" i="6" s="1"/>
  <c r="K105" i="6" s="1"/>
  <c r="B104" i="5"/>
  <c r="C104" i="5" s="1"/>
  <c r="N103" i="5"/>
  <c r="O103" i="5" s="1"/>
  <c r="U102" i="4"/>
  <c r="W102" i="4" s="1"/>
  <c r="T103" i="4"/>
  <c r="H105" i="5"/>
  <c r="I105" i="5" s="1"/>
  <c r="K105" i="5" s="1"/>
  <c r="N103" i="4"/>
  <c r="O103" i="4" s="1"/>
  <c r="B105" i="4"/>
  <c r="C105" i="4" s="1"/>
  <c r="H105" i="4"/>
  <c r="I105" i="4" s="1"/>
  <c r="K105" i="4" s="1"/>
  <c r="H107" i="3"/>
  <c r="I106" i="3"/>
  <c r="K106" i="3" s="1"/>
  <c r="N104" i="3"/>
  <c r="O104" i="3" s="1"/>
  <c r="B104" i="3"/>
  <c r="C104" i="3" s="1"/>
  <c r="T104" i="3"/>
  <c r="U104" i="3" s="1"/>
  <c r="W104" i="3" s="1"/>
  <c r="H104" i="2"/>
  <c r="I103" i="2"/>
  <c r="K103" i="2" s="1"/>
  <c r="U102" i="2"/>
  <c r="W102" i="2" s="1"/>
  <c r="T103" i="2"/>
  <c r="C106" i="2"/>
  <c r="B107" i="2" s="1"/>
  <c r="O103" i="2"/>
  <c r="N104" i="2" s="1"/>
  <c r="W105" i="8" l="1"/>
  <c r="N105" i="8"/>
  <c r="O105" i="8" s="1"/>
  <c r="B106" i="8"/>
  <c r="C106" i="8" s="1"/>
  <c r="H171" i="8"/>
  <c r="K170" i="8"/>
  <c r="T106" i="8"/>
  <c r="U106" i="8" s="1"/>
  <c r="U103" i="6"/>
  <c r="W103" i="6" s="1"/>
  <c r="T104" i="6"/>
  <c r="N104" i="6"/>
  <c r="O104" i="6" s="1"/>
  <c r="H106" i="6"/>
  <c r="I106" i="6" s="1"/>
  <c r="K106" i="6" s="1"/>
  <c r="U103" i="5"/>
  <c r="W103" i="5" s="1"/>
  <c r="T104" i="5"/>
  <c r="B105" i="6"/>
  <c r="C105" i="6" s="1"/>
  <c r="N104" i="5"/>
  <c r="O104" i="5" s="1"/>
  <c r="B105" i="5"/>
  <c r="C105" i="5" s="1"/>
  <c r="U103" i="4"/>
  <c r="W103" i="4" s="1"/>
  <c r="T104" i="4"/>
  <c r="H106" i="5"/>
  <c r="I106" i="5" s="1"/>
  <c r="K106" i="5" s="1"/>
  <c r="N104" i="4"/>
  <c r="O104" i="4" s="1"/>
  <c r="I107" i="3"/>
  <c r="K107" i="3" s="1"/>
  <c r="H108" i="3"/>
  <c r="H106" i="4"/>
  <c r="I106" i="4" s="1"/>
  <c r="K106" i="4" s="1"/>
  <c r="B106" i="4"/>
  <c r="C106" i="4" s="1"/>
  <c r="N105" i="3"/>
  <c r="O105" i="3" s="1"/>
  <c r="B105" i="3"/>
  <c r="C105" i="3" s="1"/>
  <c r="T105" i="3"/>
  <c r="U105" i="3" s="1"/>
  <c r="W105" i="3" s="1"/>
  <c r="U103" i="2"/>
  <c r="W103" i="2" s="1"/>
  <c r="T104" i="2"/>
  <c r="H105" i="2"/>
  <c r="I104" i="2"/>
  <c r="K104" i="2" s="1"/>
  <c r="C107" i="2"/>
  <c r="B108" i="2" s="1"/>
  <c r="O104" i="2"/>
  <c r="N105" i="2" s="1"/>
  <c r="N106" i="8" l="1"/>
  <c r="O106" i="8" s="1"/>
  <c r="H172" i="8"/>
  <c r="K171" i="8"/>
  <c r="T107" i="8"/>
  <c r="U107" i="8" s="1"/>
  <c r="B107" i="8"/>
  <c r="C107" i="8" s="1"/>
  <c r="W106" i="8"/>
  <c r="U104" i="6"/>
  <c r="W104" i="6" s="1"/>
  <c r="T105" i="6"/>
  <c r="H107" i="6"/>
  <c r="I107" i="6" s="1"/>
  <c r="K107" i="6" s="1"/>
  <c r="U104" i="5"/>
  <c r="W104" i="5" s="1"/>
  <c r="T105" i="5"/>
  <c r="N105" i="6"/>
  <c r="O105" i="6" s="1"/>
  <c r="B106" i="6"/>
  <c r="C106" i="6" s="1"/>
  <c r="B106" i="5"/>
  <c r="C106" i="5" s="1"/>
  <c r="N105" i="5"/>
  <c r="O105" i="5" s="1"/>
  <c r="H107" i="5"/>
  <c r="I107" i="5" s="1"/>
  <c r="K107" i="5" s="1"/>
  <c r="U104" i="4"/>
  <c r="W104" i="4" s="1"/>
  <c r="T105" i="4"/>
  <c r="B107" i="4"/>
  <c r="C107" i="4" s="1"/>
  <c r="H107" i="4"/>
  <c r="I107" i="4" s="1"/>
  <c r="K107" i="4" s="1"/>
  <c r="N105" i="4"/>
  <c r="O105" i="4" s="1"/>
  <c r="H109" i="3"/>
  <c r="I108" i="3"/>
  <c r="K108" i="3" s="1"/>
  <c r="B106" i="3"/>
  <c r="C106" i="3" s="1"/>
  <c r="N106" i="3"/>
  <c r="O106" i="3" s="1"/>
  <c r="T106" i="3"/>
  <c r="U106" i="3" s="1"/>
  <c r="W106" i="3" s="1"/>
  <c r="U104" i="2"/>
  <c r="W104" i="2" s="1"/>
  <c r="T105" i="2"/>
  <c r="H106" i="2"/>
  <c r="I105" i="2"/>
  <c r="K105" i="2" s="1"/>
  <c r="C108" i="2"/>
  <c r="B109" i="2" s="1"/>
  <c r="O105" i="2"/>
  <c r="N106" i="2" s="1"/>
  <c r="B108" i="8" l="1"/>
  <c r="C108" i="8" s="1"/>
  <c r="W107" i="8"/>
  <c r="T108" i="8"/>
  <c r="U108" i="8" s="1"/>
  <c r="N107" i="8"/>
  <c r="O107" i="8" s="1"/>
  <c r="H173" i="8"/>
  <c r="K172" i="8"/>
  <c r="U105" i="6"/>
  <c r="W105" i="6" s="1"/>
  <c r="T106" i="6"/>
  <c r="B107" i="6"/>
  <c r="C107" i="6" s="1"/>
  <c r="N106" i="6"/>
  <c r="O106" i="6" s="1"/>
  <c r="U105" i="5"/>
  <c r="W105" i="5" s="1"/>
  <c r="T106" i="5"/>
  <c r="H108" i="6"/>
  <c r="I108" i="6" s="1"/>
  <c r="K108" i="6" s="1"/>
  <c r="B107" i="5"/>
  <c r="C107" i="5" s="1"/>
  <c r="N106" i="5"/>
  <c r="O106" i="5" s="1"/>
  <c r="H108" i="5"/>
  <c r="I108" i="5" s="1"/>
  <c r="K108" i="5" s="1"/>
  <c r="U105" i="4"/>
  <c r="W105" i="4" s="1"/>
  <c r="T106" i="4"/>
  <c r="N106" i="4"/>
  <c r="O106" i="4" s="1"/>
  <c r="H110" i="3"/>
  <c r="I109" i="3"/>
  <c r="K109" i="3" s="1"/>
  <c r="H108" i="4"/>
  <c r="I108" i="4" s="1"/>
  <c r="K108" i="4" s="1"/>
  <c r="B108" i="4"/>
  <c r="C108" i="4" s="1"/>
  <c r="N107" i="3"/>
  <c r="O107" i="3" s="1"/>
  <c r="B107" i="3"/>
  <c r="C107" i="3" s="1"/>
  <c r="T107" i="3"/>
  <c r="U107" i="3" s="1"/>
  <c r="W107" i="3" s="1"/>
  <c r="U105" i="2"/>
  <c r="W105" i="2" s="1"/>
  <c r="T106" i="2"/>
  <c r="H107" i="2"/>
  <c r="I106" i="2"/>
  <c r="K106" i="2" s="1"/>
  <c r="C109" i="2"/>
  <c r="B110" i="2" s="1"/>
  <c r="O106" i="2"/>
  <c r="N107" i="2" s="1"/>
  <c r="N108" i="8" l="1"/>
  <c r="O108" i="8" s="1"/>
  <c r="B109" i="8"/>
  <c r="C109" i="8" s="1"/>
  <c r="H174" i="8"/>
  <c r="K173" i="8"/>
  <c r="W108" i="8"/>
  <c r="T109" i="8"/>
  <c r="U109" i="8" s="1"/>
  <c r="U106" i="6"/>
  <c r="W106" i="6" s="1"/>
  <c r="T107" i="6"/>
  <c r="N107" i="6"/>
  <c r="O107" i="6" s="1"/>
  <c r="U106" i="5"/>
  <c r="W106" i="5" s="1"/>
  <c r="T107" i="5"/>
  <c r="B108" i="6"/>
  <c r="C108" i="6" s="1"/>
  <c r="H109" i="6"/>
  <c r="I109" i="6" s="1"/>
  <c r="K109" i="6" s="1"/>
  <c r="N107" i="5"/>
  <c r="O107" i="5" s="1"/>
  <c r="B108" i="5"/>
  <c r="C108" i="5" s="1"/>
  <c r="U106" i="4"/>
  <c r="W106" i="4" s="1"/>
  <c r="T107" i="4"/>
  <c r="H109" i="5"/>
  <c r="I109" i="5" s="1"/>
  <c r="K109" i="5" s="1"/>
  <c r="B109" i="4"/>
  <c r="C109" i="4" s="1"/>
  <c r="N107" i="4"/>
  <c r="O107" i="4" s="1"/>
  <c r="H109" i="4"/>
  <c r="I109" i="4" s="1"/>
  <c r="K109" i="4" s="1"/>
  <c r="H111" i="3"/>
  <c r="I110" i="3"/>
  <c r="K110" i="3" s="1"/>
  <c r="N108" i="3"/>
  <c r="O108" i="3" s="1"/>
  <c r="T108" i="3"/>
  <c r="U108" i="3" s="1"/>
  <c r="W108" i="3" s="1"/>
  <c r="B108" i="3"/>
  <c r="C108" i="3" s="1"/>
  <c r="U106" i="2"/>
  <c r="W106" i="2" s="1"/>
  <c r="T107" i="2"/>
  <c r="I107" i="2"/>
  <c r="K107" i="2" s="1"/>
  <c r="H108" i="2"/>
  <c r="C110" i="2"/>
  <c r="B111" i="2" s="1"/>
  <c r="O107" i="2"/>
  <c r="N108" i="2" s="1"/>
  <c r="B110" i="8" l="1"/>
  <c r="C110" i="8" s="1"/>
  <c r="K174" i="8"/>
  <c r="H175" i="8"/>
  <c r="N109" i="8"/>
  <c r="O109" i="8" s="1"/>
  <c r="W109" i="8"/>
  <c r="T110" i="8"/>
  <c r="U110" i="8" s="1"/>
  <c r="U107" i="6"/>
  <c r="W107" i="6" s="1"/>
  <c r="T108" i="6"/>
  <c r="N108" i="6"/>
  <c r="O108" i="6" s="1"/>
  <c r="B109" i="6"/>
  <c r="C109" i="6" s="1"/>
  <c r="U107" i="5"/>
  <c r="W107" i="5" s="1"/>
  <c r="T108" i="5"/>
  <c r="H110" i="6"/>
  <c r="I110" i="6" s="1"/>
  <c r="K110" i="6" s="1"/>
  <c r="B109" i="5"/>
  <c r="C109" i="5" s="1"/>
  <c r="U107" i="4"/>
  <c r="W107" i="4" s="1"/>
  <c r="T108" i="4"/>
  <c r="N108" i="5"/>
  <c r="O108" i="5" s="1"/>
  <c r="H110" i="5"/>
  <c r="I110" i="5" s="1"/>
  <c r="K110" i="5" s="1"/>
  <c r="N108" i="4"/>
  <c r="O108" i="4" s="1"/>
  <c r="B110" i="4"/>
  <c r="C110" i="4" s="1"/>
  <c r="H110" i="4"/>
  <c r="I110" i="4" s="1"/>
  <c r="K110" i="4" s="1"/>
  <c r="H112" i="3"/>
  <c r="I111" i="3"/>
  <c r="K111" i="3" s="1"/>
  <c r="B109" i="3"/>
  <c r="C109" i="3" s="1"/>
  <c r="N109" i="3"/>
  <c r="O109" i="3" s="1"/>
  <c r="T109" i="3"/>
  <c r="U109" i="3" s="1"/>
  <c r="W109" i="3" s="1"/>
  <c r="U107" i="2"/>
  <c r="W107" i="2" s="1"/>
  <c r="T108" i="2"/>
  <c r="H109" i="2"/>
  <c r="I108" i="2"/>
  <c r="K108" i="2" s="1"/>
  <c r="C111" i="2"/>
  <c r="B112" i="2" s="1"/>
  <c r="O108" i="2"/>
  <c r="N109" i="2" s="1"/>
  <c r="N110" i="8" l="1"/>
  <c r="O110" i="8" s="1"/>
  <c r="B111" i="8"/>
  <c r="C111" i="8" s="1"/>
  <c r="W110" i="8"/>
  <c r="T111" i="8"/>
  <c r="U111" i="8" s="1"/>
  <c r="H176" i="8"/>
  <c r="K175" i="8"/>
  <c r="U108" i="6"/>
  <c r="W108" i="6" s="1"/>
  <c r="T109" i="6"/>
  <c r="B110" i="6"/>
  <c r="C110" i="6" s="1"/>
  <c r="U108" i="5"/>
  <c r="W108" i="5" s="1"/>
  <c r="T109" i="5"/>
  <c r="N109" i="6"/>
  <c r="O109" i="6" s="1"/>
  <c r="H111" i="6"/>
  <c r="I111" i="6" s="1"/>
  <c r="K111" i="6" s="1"/>
  <c r="N109" i="5"/>
  <c r="O109" i="5" s="1"/>
  <c r="H111" i="5"/>
  <c r="I111" i="5" s="1"/>
  <c r="K111" i="5" s="1"/>
  <c r="U108" i="4"/>
  <c r="W108" i="4" s="1"/>
  <c r="T109" i="4"/>
  <c r="B110" i="5"/>
  <c r="C110" i="5" s="1"/>
  <c r="B111" i="4"/>
  <c r="C111" i="4" s="1"/>
  <c r="N109" i="4"/>
  <c r="O109" i="4" s="1"/>
  <c r="H111" i="4"/>
  <c r="I111" i="4" s="1"/>
  <c r="K111" i="4" s="1"/>
  <c r="H113" i="3"/>
  <c r="I112" i="3"/>
  <c r="K112" i="3" s="1"/>
  <c r="B110" i="3"/>
  <c r="C110" i="3" s="1"/>
  <c r="T110" i="3"/>
  <c r="U110" i="3" s="1"/>
  <c r="W110" i="3" s="1"/>
  <c r="N110" i="3"/>
  <c r="O110" i="3" s="1"/>
  <c r="U108" i="2"/>
  <c r="W108" i="2" s="1"/>
  <c r="T109" i="2"/>
  <c r="I109" i="2"/>
  <c r="K109" i="2" s="1"/>
  <c r="H110" i="2"/>
  <c r="C112" i="2"/>
  <c r="B113" i="2" s="1"/>
  <c r="O109" i="2"/>
  <c r="N110" i="2" s="1"/>
  <c r="B112" i="8" l="1"/>
  <c r="C112" i="8" s="1"/>
  <c r="N111" i="8"/>
  <c r="O111" i="8" s="1"/>
  <c r="W111" i="8"/>
  <c r="T112" i="8"/>
  <c r="U112" i="8" s="1"/>
  <c r="H177" i="8"/>
  <c r="K176" i="8"/>
  <c r="U109" i="6"/>
  <c r="W109" i="6" s="1"/>
  <c r="T110" i="6"/>
  <c r="N110" i="6"/>
  <c r="O110" i="6" s="1"/>
  <c r="H112" i="6"/>
  <c r="I112" i="6" s="1"/>
  <c r="K112" i="6" s="1"/>
  <c r="B111" i="6"/>
  <c r="C111" i="6" s="1"/>
  <c r="U109" i="5"/>
  <c r="W109" i="5" s="1"/>
  <c r="T110" i="5"/>
  <c r="B111" i="5"/>
  <c r="C111" i="5" s="1"/>
  <c r="H112" i="5"/>
  <c r="I112" i="5" s="1"/>
  <c r="K112" i="5" s="1"/>
  <c r="N110" i="5"/>
  <c r="O110" i="5" s="1"/>
  <c r="U109" i="4"/>
  <c r="W109" i="4" s="1"/>
  <c r="T110" i="4"/>
  <c r="N110" i="4"/>
  <c r="O110" i="4" s="1"/>
  <c r="H114" i="3"/>
  <c r="I113" i="3"/>
  <c r="K113" i="3" s="1"/>
  <c r="B112" i="4"/>
  <c r="C112" i="4" s="1"/>
  <c r="H112" i="4"/>
  <c r="I112" i="4" s="1"/>
  <c r="K112" i="4" s="1"/>
  <c r="B111" i="3"/>
  <c r="C111" i="3" s="1"/>
  <c r="T111" i="3"/>
  <c r="U111" i="3" s="1"/>
  <c r="W111" i="3" s="1"/>
  <c r="N111" i="3"/>
  <c r="O111" i="3" s="1"/>
  <c r="U109" i="2"/>
  <c r="W109" i="2" s="1"/>
  <c r="T110" i="2"/>
  <c r="H111" i="2"/>
  <c r="I110" i="2"/>
  <c r="K110" i="2" s="1"/>
  <c r="C113" i="2"/>
  <c r="B114" i="2" s="1"/>
  <c r="O110" i="2"/>
  <c r="N111" i="2" s="1"/>
  <c r="W112" i="8" l="1"/>
  <c r="T113" i="8"/>
  <c r="U113" i="8" s="1"/>
  <c r="N112" i="8"/>
  <c r="O112" i="8" s="1"/>
  <c r="B113" i="8"/>
  <c r="C113" i="8" s="1"/>
  <c r="H178" i="8"/>
  <c r="K177" i="8"/>
  <c r="U110" i="6"/>
  <c r="W110" i="6" s="1"/>
  <c r="T111" i="6"/>
  <c r="B112" i="6"/>
  <c r="C112" i="6" s="1"/>
  <c r="N111" i="6"/>
  <c r="O111" i="6" s="1"/>
  <c r="U110" i="5"/>
  <c r="W110" i="5" s="1"/>
  <c r="T111" i="5"/>
  <c r="H113" i="6"/>
  <c r="I113" i="6" s="1"/>
  <c r="K113" i="6" s="1"/>
  <c r="B112" i="5"/>
  <c r="C112" i="5" s="1"/>
  <c r="N111" i="5"/>
  <c r="O111" i="5" s="1"/>
  <c r="H113" i="5"/>
  <c r="I113" i="5" s="1"/>
  <c r="K113" i="5" s="1"/>
  <c r="U110" i="4"/>
  <c r="W110" i="4" s="1"/>
  <c r="T111" i="4"/>
  <c r="H113" i="4"/>
  <c r="I113" i="4" s="1"/>
  <c r="K113" i="4" s="1"/>
  <c r="B113" i="4"/>
  <c r="C113" i="4" s="1"/>
  <c r="N111" i="4"/>
  <c r="O111" i="4" s="1"/>
  <c r="H115" i="3"/>
  <c r="I114" i="3"/>
  <c r="K114" i="3" s="1"/>
  <c r="N112" i="3"/>
  <c r="O112" i="3" s="1"/>
  <c r="B112" i="3"/>
  <c r="C112" i="3" s="1"/>
  <c r="T112" i="3"/>
  <c r="U112" i="3" s="1"/>
  <c r="W112" i="3" s="1"/>
  <c r="U110" i="2"/>
  <c r="W110" i="2" s="1"/>
  <c r="T111" i="2"/>
  <c r="H112" i="2"/>
  <c r="I111" i="2"/>
  <c r="K111" i="2" s="1"/>
  <c r="C114" i="2"/>
  <c r="B115" i="2" s="1"/>
  <c r="O111" i="2"/>
  <c r="N112" i="2" s="1"/>
  <c r="N113" i="8" l="1"/>
  <c r="O113" i="8" s="1"/>
  <c r="W113" i="8"/>
  <c r="B114" i="8"/>
  <c r="C114" i="8" s="1"/>
  <c r="T114" i="8"/>
  <c r="U114" i="8" s="1"/>
  <c r="H179" i="8"/>
  <c r="K178" i="8"/>
  <c r="U111" i="6"/>
  <c r="W111" i="6" s="1"/>
  <c r="T112" i="6"/>
  <c r="B113" i="6"/>
  <c r="C113" i="6" s="1"/>
  <c r="H114" i="6"/>
  <c r="I114" i="6" s="1"/>
  <c r="K114" i="6" s="1"/>
  <c r="U111" i="5"/>
  <c r="W111" i="5" s="1"/>
  <c r="T112" i="5"/>
  <c r="N112" i="6"/>
  <c r="O112" i="6" s="1"/>
  <c r="N112" i="5"/>
  <c r="O112" i="5" s="1"/>
  <c r="B113" i="5"/>
  <c r="C113" i="5" s="1"/>
  <c r="H114" i="5"/>
  <c r="I114" i="5" s="1"/>
  <c r="K114" i="5" s="1"/>
  <c r="U111" i="4"/>
  <c r="W111" i="4" s="1"/>
  <c r="T112" i="4"/>
  <c r="B114" i="4"/>
  <c r="C114" i="4" s="1"/>
  <c r="N112" i="4"/>
  <c r="O112" i="4" s="1"/>
  <c r="H116" i="3"/>
  <c r="I115" i="3"/>
  <c r="K115" i="3" s="1"/>
  <c r="H114" i="4"/>
  <c r="I114" i="4" s="1"/>
  <c r="K114" i="4" s="1"/>
  <c r="N113" i="3"/>
  <c r="O113" i="3" s="1"/>
  <c r="B113" i="3"/>
  <c r="C113" i="3" s="1"/>
  <c r="T113" i="3"/>
  <c r="U113" i="3" s="1"/>
  <c r="W113" i="3" s="1"/>
  <c r="U111" i="2"/>
  <c r="W111" i="2" s="1"/>
  <c r="T112" i="2"/>
  <c r="H113" i="2"/>
  <c r="I112" i="2"/>
  <c r="K112" i="2" s="1"/>
  <c r="C115" i="2"/>
  <c r="B116" i="2" s="1"/>
  <c r="O112" i="2"/>
  <c r="N113" i="2" s="1"/>
  <c r="B115" i="8" l="1"/>
  <c r="C115" i="8" s="1"/>
  <c r="W114" i="8"/>
  <c r="T115" i="8"/>
  <c r="U115" i="8" s="1"/>
  <c r="N114" i="8"/>
  <c r="O114" i="8" s="1"/>
  <c r="H180" i="8"/>
  <c r="K179" i="8"/>
  <c r="U112" i="6"/>
  <c r="W112" i="6" s="1"/>
  <c r="T113" i="6"/>
  <c r="B114" i="6"/>
  <c r="C114" i="6" s="1"/>
  <c r="U112" i="5"/>
  <c r="W112" i="5" s="1"/>
  <c r="T113" i="5"/>
  <c r="N113" i="6"/>
  <c r="O113" i="6" s="1"/>
  <c r="H115" i="6"/>
  <c r="I115" i="6" s="1"/>
  <c r="K115" i="6" s="1"/>
  <c r="B114" i="5"/>
  <c r="C114" i="5" s="1"/>
  <c r="H115" i="5"/>
  <c r="I115" i="5" s="1"/>
  <c r="K115" i="5" s="1"/>
  <c r="N113" i="5"/>
  <c r="O113" i="5" s="1"/>
  <c r="U112" i="4"/>
  <c r="W112" i="4" s="1"/>
  <c r="T113" i="4"/>
  <c r="N113" i="4"/>
  <c r="O113" i="4" s="1"/>
  <c r="B115" i="4"/>
  <c r="C115" i="4" s="1"/>
  <c r="H117" i="3"/>
  <c r="I116" i="3"/>
  <c r="K116" i="3" s="1"/>
  <c r="H115" i="4"/>
  <c r="I115" i="4" s="1"/>
  <c r="K115" i="4" s="1"/>
  <c r="N114" i="3"/>
  <c r="O114" i="3" s="1"/>
  <c r="B114" i="3"/>
  <c r="C114" i="3" s="1"/>
  <c r="T114" i="3"/>
  <c r="U114" i="3" s="1"/>
  <c r="W114" i="3" s="1"/>
  <c r="I113" i="2"/>
  <c r="K113" i="2" s="1"/>
  <c r="H114" i="2"/>
  <c r="U112" i="2"/>
  <c r="W112" i="2" s="1"/>
  <c r="T113" i="2"/>
  <c r="C116" i="2"/>
  <c r="B117" i="2" s="1"/>
  <c r="O113" i="2"/>
  <c r="N114" i="2" s="1"/>
  <c r="W115" i="8" l="1"/>
  <c r="T116" i="8"/>
  <c r="U116" i="8" s="1"/>
  <c r="B116" i="8"/>
  <c r="C116" i="8" s="1"/>
  <c r="N115" i="8"/>
  <c r="O115" i="8" s="1"/>
  <c r="H181" i="8"/>
  <c r="K180" i="8"/>
  <c r="U113" i="6"/>
  <c r="W113" i="6" s="1"/>
  <c r="T114" i="6"/>
  <c r="N114" i="6"/>
  <c r="O114" i="6" s="1"/>
  <c r="H116" i="6"/>
  <c r="I116" i="6" s="1"/>
  <c r="K116" i="6" s="1"/>
  <c r="U113" i="5"/>
  <c r="W113" i="5" s="1"/>
  <c r="T114" i="5"/>
  <c r="B115" i="6"/>
  <c r="C115" i="6" s="1"/>
  <c r="N114" i="5"/>
  <c r="O114" i="5" s="1"/>
  <c r="B115" i="5"/>
  <c r="C115" i="5" s="1"/>
  <c r="U113" i="4"/>
  <c r="W113" i="4" s="1"/>
  <c r="T114" i="4"/>
  <c r="H116" i="5"/>
  <c r="I116" i="5" s="1"/>
  <c r="K116" i="5" s="1"/>
  <c r="B116" i="4"/>
  <c r="C116" i="4" s="1"/>
  <c r="H116" i="4"/>
  <c r="I116" i="4" s="1"/>
  <c r="K116" i="4" s="1"/>
  <c r="N114" i="4"/>
  <c r="O114" i="4" s="1"/>
  <c r="H118" i="3"/>
  <c r="I117" i="3"/>
  <c r="K117" i="3" s="1"/>
  <c r="B115" i="3"/>
  <c r="C115" i="3" s="1"/>
  <c r="T115" i="3"/>
  <c r="U115" i="3" s="1"/>
  <c r="W115" i="3" s="1"/>
  <c r="N115" i="3"/>
  <c r="O115" i="3" s="1"/>
  <c r="H115" i="2"/>
  <c r="I114" i="2"/>
  <c r="K114" i="2" s="1"/>
  <c r="U113" i="2"/>
  <c r="W113" i="2" s="1"/>
  <c r="T114" i="2"/>
  <c r="C117" i="2"/>
  <c r="B118" i="2" s="1"/>
  <c r="O114" i="2"/>
  <c r="N115" i="2" s="1"/>
  <c r="W116" i="8" l="1"/>
  <c r="T117" i="8"/>
  <c r="U117" i="8" s="1"/>
  <c r="B117" i="8"/>
  <c r="C117" i="8" s="1"/>
  <c r="N116" i="8"/>
  <c r="O116" i="8" s="1"/>
  <c r="H182" i="8"/>
  <c r="K181" i="8"/>
  <c r="U114" i="6"/>
  <c r="W114" i="6" s="1"/>
  <c r="T115" i="6"/>
  <c r="N115" i="6"/>
  <c r="O115" i="6" s="1"/>
  <c r="H117" i="6"/>
  <c r="I117" i="6" s="1"/>
  <c r="K117" i="6" s="1"/>
  <c r="U114" i="5"/>
  <c r="W114" i="5" s="1"/>
  <c r="T115" i="5"/>
  <c r="B116" i="6"/>
  <c r="C116" i="6" s="1"/>
  <c r="H117" i="5"/>
  <c r="I117" i="5" s="1"/>
  <c r="K117" i="5" s="1"/>
  <c r="N115" i="5"/>
  <c r="O115" i="5" s="1"/>
  <c r="B116" i="5"/>
  <c r="C116" i="5" s="1"/>
  <c r="U114" i="4"/>
  <c r="W114" i="4" s="1"/>
  <c r="T115" i="4"/>
  <c r="B117" i="4"/>
  <c r="C117" i="4" s="1"/>
  <c r="N115" i="4"/>
  <c r="O115" i="4" s="1"/>
  <c r="H119" i="3"/>
  <c r="I118" i="3"/>
  <c r="K118" i="3" s="1"/>
  <c r="H117" i="4"/>
  <c r="I117" i="4" s="1"/>
  <c r="K117" i="4" s="1"/>
  <c r="N116" i="3"/>
  <c r="O116" i="3" s="1"/>
  <c r="B116" i="3"/>
  <c r="C116" i="3" s="1"/>
  <c r="T116" i="3"/>
  <c r="U116" i="3" s="1"/>
  <c r="W116" i="3" s="1"/>
  <c r="I115" i="2"/>
  <c r="K115" i="2" s="1"/>
  <c r="H116" i="2"/>
  <c r="U114" i="2"/>
  <c r="W114" i="2" s="1"/>
  <c r="T115" i="2"/>
  <c r="C118" i="2"/>
  <c r="B119" i="2" s="1"/>
  <c r="O115" i="2"/>
  <c r="N116" i="2" s="1"/>
  <c r="B118" i="8" l="1"/>
  <c r="C118" i="8" s="1"/>
  <c r="W117" i="8"/>
  <c r="N117" i="8"/>
  <c r="O117" i="8" s="1"/>
  <c r="T118" i="8"/>
  <c r="U118" i="8" s="1"/>
  <c r="H183" i="8"/>
  <c r="K182" i="8"/>
  <c r="U115" i="6"/>
  <c r="W115" i="6" s="1"/>
  <c r="T116" i="6"/>
  <c r="N116" i="6"/>
  <c r="O116" i="6" s="1"/>
  <c r="U115" i="5"/>
  <c r="W115" i="5" s="1"/>
  <c r="T116" i="5"/>
  <c r="B117" i="6"/>
  <c r="C117" i="6" s="1"/>
  <c r="H118" i="6"/>
  <c r="I118" i="6" s="1"/>
  <c r="K118" i="6" s="1"/>
  <c r="N116" i="5"/>
  <c r="O116" i="5" s="1"/>
  <c r="H118" i="5"/>
  <c r="I118" i="5" s="1"/>
  <c r="K118" i="5" s="1"/>
  <c r="U115" i="4"/>
  <c r="W115" i="4" s="1"/>
  <c r="T116" i="4"/>
  <c r="B117" i="5"/>
  <c r="C117" i="5" s="1"/>
  <c r="H118" i="4"/>
  <c r="I118" i="4" s="1"/>
  <c r="K118" i="4" s="1"/>
  <c r="H120" i="3"/>
  <c r="I119" i="3"/>
  <c r="K119" i="3" s="1"/>
  <c r="N116" i="4"/>
  <c r="O116" i="4" s="1"/>
  <c r="B118" i="4"/>
  <c r="C118" i="4" s="1"/>
  <c r="N117" i="3"/>
  <c r="O117" i="3" s="1"/>
  <c r="B117" i="3"/>
  <c r="C117" i="3" s="1"/>
  <c r="T117" i="3"/>
  <c r="U117" i="3" s="1"/>
  <c r="W117" i="3" s="1"/>
  <c r="U115" i="2"/>
  <c r="W115" i="2" s="1"/>
  <c r="T116" i="2"/>
  <c r="H117" i="2"/>
  <c r="I116" i="2"/>
  <c r="K116" i="2" s="1"/>
  <c r="C119" i="2"/>
  <c r="B120" i="2" s="1"/>
  <c r="O116" i="2"/>
  <c r="N117" i="2" s="1"/>
  <c r="B119" i="8" l="1"/>
  <c r="C119" i="8" s="1"/>
  <c r="W118" i="8"/>
  <c r="T119" i="8"/>
  <c r="U119" i="8" s="1"/>
  <c r="N118" i="8"/>
  <c r="O118" i="8" s="1"/>
  <c r="H184" i="8"/>
  <c r="K183" i="8"/>
  <c r="U116" i="6"/>
  <c r="W116" i="6" s="1"/>
  <c r="T117" i="6"/>
  <c r="N117" i="6"/>
  <c r="O117" i="6" s="1"/>
  <c r="U116" i="5"/>
  <c r="W116" i="5" s="1"/>
  <c r="T117" i="5"/>
  <c r="B118" i="6"/>
  <c r="C118" i="6" s="1"/>
  <c r="H119" i="6"/>
  <c r="I119" i="6" s="1"/>
  <c r="K119" i="6" s="1"/>
  <c r="N117" i="5"/>
  <c r="O117" i="5" s="1"/>
  <c r="B118" i="5"/>
  <c r="C118" i="5" s="1"/>
  <c r="U116" i="4"/>
  <c r="W116" i="4" s="1"/>
  <c r="T117" i="4"/>
  <c r="H119" i="5"/>
  <c r="I119" i="5" s="1"/>
  <c r="K119" i="5" s="1"/>
  <c r="N117" i="4"/>
  <c r="O117" i="4" s="1"/>
  <c r="B119" i="4"/>
  <c r="C119" i="4" s="1"/>
  <c r="H119" i="4"/>
  <c r="I119" i="4" s="1"/>
  <c r="K119" i="4" s="1"/>
  <c r="H121" i="3"/>
  <c r="I120" i="3"/>
  <c r="K120" i="3" s="1"/>
  <c r="T118" i="3"/>
  <c r="U118" i="3" s="1"/>
  <c r="W118" i="3" s="1"/>
  <c r="B118" i="3"/>
  <c r="C118" i="3" s="1"/>
  <c r="N118" i="3"/>
  <c r="O118" i="3" s="1"/>
  <c r="U116" i="2"/>
  <c r="W116" i="2" s="1"/>
  <c r="T117" i="2"/>
  <c r="I117" i="2"/>
  <c r="K117" i="2" s="1"/>
  <c r="H118" i="2"/>
  <c r="C120" i="2"/>
  <c r="B121" i="2" s="1"/>
  <c r="O117" i="2"/>
  <c r="N118" i="2" s="1"/>
  <c r="W119" i="8" l="1"/>
  <c r="N119" i="8"/>
  <c r="O119" i="8" s="1"/>
  <c r="B120" i="8"/>
  <c r="C120" i="8" s="1"/>
  <c r="H185" i="8"/>
  <c r="K184" i="8"/>
  <c r="T120" i="8"/>
  <c r="U120" i="8" s="1"/>
  <c r="U117" i="6"/>
  <c r="W117" i="6" s="1"/>
  <c r="T118" i="6"/>
  <c r="N118" i="6"/>
  <c r="O118" i="6" s="1"/>
  <c r="B119" i="6"/>
  <c r="C119" i="6" s="1"/>
  <c r="H120" i="6"/>
  <c r="I120" i="6" s="1"/>
  <c r="K120" i="6" s="1"/>
  <c r="U117" i="5"/>
  <c r="W117" i="5" s="1"/>
  <c r="T118" i="5"/>
  <c r="H120" i="5"/>
  <c r="I120" i="5" s="1"/>
  <c r="K120" i="5" s="1"/>
  <c r="U117" i="4"/>
  <c r="W117" i="4" s="1"/>
  <c r="T118" i="4"/>
  <c r="B119" i="5"/>
  <c r="C119" i="5" s="1"/>
  <c r="N118" i="5"/>
  <c r="O118" i="5" s="1"/>
  <c r="N118" i="4"/>
  <c r="O118" i="4" s="1"/>
  <c r="B120" i="4"/>
  <c r="C120" i="4" s="1"/>
  <c r="H122" i="3"/>
  <c r="I121" i="3"/>
  <c r="K121" i="3" s="1"/>
  <c r="H120" i="4"/>
  <c r="I120" i="4" s="1"/>
  <c r="K120" i="4" s="1"/>
  <c r="B119" i="3"/>
  <c r="C119" i="3" s="1"/>
  <c r="N119" i="3"/>
  <c r="O119" i="3" s="1"/>
  <c r="T119" i="3"/>
  <c r="U119" i="3" s="1"/>
  <c r="W119" i="3" s="1"/>
  <c r="U117" i="2"/>
  <c r="W117" i="2" s="1"/>
  <c r="T118" i="2"/>
  <c r="H119" i="2"/>
  <c r="I118" i="2"/>
  <c r="K118" i="2" s="1"/>
  <c r="C121" i="2"/>
  <c r="B122" i="2" s="1"/>
  <c r="O118" i="2"/>
  <c r="N119" i="2" s="1"/>
  <c r="H186" i="8" l="1"/>
  <c r="K185" i="8"/>
  <c r="N120" i="8"/>
  <c r="O120" i="8" s="1"/>
  <c r="T121" i="8"/>
  <c r="U121" i="8" s="1"/>
  <c r="B121" i="8"/>
  <c r="C121" i="8" s="1"/>
  <c r="W120" i="8"/>
  <c r="U118" i="6"/>
  <c r="W118" i="6" s="1"/>
  <c r="T119" i="6"/>
  <c r="N119" i="6"/>
  <c r="O119" i="6" s="1"/>
  <c r="B120" i="6"/>
  <c r="C120" i="6" s="1"/>
  <c r="H121" i="6"/>
  <c r="I121" i="6" s="1"/>
  <c r="K121" i="6" s="1"/>
  <c r="U118" i="5"/>
  <c r="W118" i="5" s="1"/>
  <c r="T119" i="5"/>
  <c r="N119" i="5"/>
  <c r="O119" i="5" s="1"/>
  <c r="B120" i="5"/>
  <c r="C120" i="5" s="1"/>
  <c r="U118" i="4"/>
  <c r="W118" i="4" s="1"/>
  <c r="T119" i="4"/>
  <c r="H121" i="5"/>
  <c r="I121" i="5" s="1"/>
  <c r="K121" i="5" s="1"/>
  <c r="N119" i="4"/>
  <c r="O119" i="4" s="1"/>
  <c r="H121" i="4"/>
  <c r="I121" i="4" s="1"/>
  <c r="K121" i="4" s="1"/>
  <c r="H123" i="3"/>
  <c r="I122" i="3"/>
  <c r="K122" i="3" s="1"/>
  <c r="B121" i="4"/>
  <c r="C121" i="4" s="1"/>
  <c r="N120" i="3"/>
  <c r="O120" i="3" s="1"/>
  <c r="B120" i="3"/>
  <c r="C120" i="3" s="1"/>
  <c r="T120" i="3"/>
  <c r="U120" i="3" s="1"/>
  <c r="W120" i="3" s="1"/>
  <c r="U118" i="2"/>
  <c r="W118" i="2" s="1"/>
  <c r="T119" i="2"/>
  <c r="H120" i="2"/>
  <c r="I119" i="2"/>
  <c r="K119" i="2" s="1"/>
  <c r="C122" i="2"/>
  <c r="B123" i="2" s="1"/>
  <c r="O119" i="2"/>
  <c r="N120" i="2" s="1"/>
  <c r="N121" i="8" l="1"/>
  <c r="O121" i="8" s="1"/>
  <c r="B122" i="8"/>
  <c r="C122" i="8" s="1"/>
  <c r="T122" i="8"/>
  <c r="U122" i="8" s="1"/>
  <c r="W121" i="8"/>
  <c r="H187" i="8"/>
  <c r="K186" i="8"/>
  <c r="U119" i="6"/>
  <c r="W119" i="6" s="1"/>
  <c r="T120" i="6"/>
  <c r="B121" i="6"/>
  <c r="C121" i="6" s="1"/>
  <c r="N120" i="6"/>
  <c r="O120" i="6" s="1"/>
  <c r="H122" i="6"/>
  <c r="I122" i="6" s="1"/>
  <c r="K122" i="6" s="1"/>
  <c r="U119" i="5"/>
  <c r="W119" i="5" s="1"/>
  <c r="T120" i="5"/>
  <c r="B121" i="5"/>
  <c r="C121" i="5" s="1"/>
  <c r="N120" i="5"/>
  <c r="O120" i="5" s="1"/>
  <c r="U119" i="4"/>
  <c r="W119" i="4" s="1"/>
  <c r="T120" i="4"/>
  <c r="H122" i="5"/>
  <c r="I122" i="5" s="1"/>
  <c r="K122" i="5" s="1"/>
  <c r="B122" i="4"/>
  <c r="C122" i="4" s="1"/>
  <c r="H122" i="4"/>
  <c r="I122" i="4" s="1"/>
  <c r="K122" i="4" s="1"/>
  <c r="N120" i="4"/>
  <c r="O120" i="4" s="1"/>
  <c r="I123" i="3"/>
  <c r="K123" i="3" s="1"/>
  <c r="H124" i="3"/>
  <c r="B121" i="3"/>
  <c r="C121" i="3" s="1"/>
  <c r="N121" i="3"/>
  <c r="O121" i="3" s="1"/>
  <c r="T121" i="3"/>
  <c r="U121" i="3" s="1"/>
  <c r="W121" i="3" s="1"/>
  <c r="H121" i="2"/>
  <c r="I120" i="2"/>
  <c r="K120" i="2" s="1"/>
  <c r="U119" i="2"/>
  <c r="W119" i="2" s="1"/>
  <c r="T120" i="2"/>
  <c r="C123" i="2"/>
  <c r="B124" i="2" s="1"/>
  <c r="O120" i="2"/>
  <c r="N121" i="2" s="1"/>
  <c r="N122" i="8" l="1"/>
  <c r="O122" i="8" s="1"/>
  <c r="W122" i="8"/>
  <c r="T123" i="8"/>
  <c r="U123" i="8" s="1"/>
  <c r="B123" i="8"/>
  <c r="C123" i="8" s="1"/>
  <c r="H188" i="8"/>
  <c r="K187" i="8"/>
  <c r="U120" i="6"/>
  <c r="W120" i="6" s="1"/>
  <c r="T121" i="6"/>
  <c r="B122" i="6"/>
  <c r="C122" i="6" s="1"/>
  <c r="N121" i="6"/>
  <c r="O121" i="6" s="1"/>
  <c r="U120" i="5"/>
  <c r="W120" i="5" s="1"/>
  <c r="T121" i="5"/>
  <c r="H123" i="6"/>
  <c r="I123" i="6" s="1"/>
  <c r="K123" i="6" s="1"/>
  <c r="B122" i="5"/>
  <c r="C122" i="5" s="1"/>
  <c r="U120" i="4"/>
  <c r="W120" i="4" s="1"/>
  <c r="T121" i="4"/>
  <c r="N121" i="5"/>
  <c r="O121" i="5" s="1"/>
  <c r="H123" i="5"/>
  <c r="I123" i="5" s="1"/>
  <c r="K123" i="5" s="1"/>
  <c r="I124" i="3"/>
  <c r="K124" i="3" s="1"/>
  <c r="H125" i="3"/>
  <c r="N121" i="4"/>
  <c r="O121" i="4" s="1"/>
  <c r="H123" i="4"/>
  <c r="I123" i="4" s="1"/>
  <c r="K123" i="4" s="1"/>
  <c r="B123" i="4"/>
  <c r="C123" i="4" s="1"/>
  <c r="B122" i="3"/>
  <c r="C122" i="3" s="1"/>
  <c r="N122" i="3"/>
  <c r="O122" i="3" s="1"/>
  <c r="T122" i="3"/>
  <c r="U122" i="3" s="1"/>
  <c r="W122" i="3" s="1"/>
  <c r="H122" i="2"/>
  <c r="I121" i="2"/>
  <c r="K121" i="2" s="1"/>
  <c r="U120" i="2"/>
  <c r="W120" i="2" s="1"/>
  <c r="T121" i="2"/>
  <c r="C124" i="2"/>
  <c r="B125" i="2" s="1"/>
  <c r="O121" i="2"/>
  <c r="N122" i="2" s="1"/>
  <c r="W123" i="8" l="1"/>
  <c r="N123" i="8"/>
  <c r="O123" i="8" s="1"/>
  <c r="H189" i="8"/>
  <c r="K188" i="8"/>
  <c r="B124" i="8"/>
  <c r="C124" i="8" s="1"/>
  <c r="T124" i="8"/>
  <c r="U124" i="8" s="1"/>
  <c r="U121" i="6"/>
  <c r="W121" i="6" s="1"/>
  <c r="T122" i="6"/>
  <c r="U121" i="5"/>
  <c r="W121" i="5" s="1"/>
  <c r="T122" i="5"/>
  <c r="N122" i="6"/>
  <c r="O122" i="6" s="1"/>
  <c r="B123" i="6"/>
  <c r="C123" i="6" s="1"/>
  <c r="H124" i="6"/>
  <c r="I124" i="6" s="1"/>
  <c r="K124" i="6" s="1"/>
  <c r="N122" i="5"/>
  <c r="O122" i="5" s="1"/>
  <c r="B123" i="5"/>
  <c r="C123" i="5" s="1"/>
  <c r="H124" i="5"/>
  <c r="I124" i="5" s="1"/>
  <c r="K124" i="5" s="1"/>
  <c r="U121" i="4"/>
  <c r="W121" i="4" s="1"/>
  <c r="T122" i="4"/>
  <c r="N122" i="4"/>
  <c r="O122" i="4" s="1"/>
  <c r="B124" i="4"/>
  <c r="C124" i="4" s="1"/>
  <c r="H124" i="4"/>
  <c r="I124" i="4" s="1"/>
  <c r="K124" i="4" s="1"/>
  <c r="H126" i="3"/>
  <c r="I125" i="3"/>
  <c r="K125" i="3" s="1"/>
  <c r="N123" i="3"/>
  <c r="O123" i="3" s="1"/>
  <c r="B123" i="3"/>
  <c r="C123" i="3" s="1"/>
  <c r="T123" i="3"/>
  <c r="U123" i="3" s="1"/>
  <c r="W123" i="3" s="1"/>
  <c r="U121" i="2"/>
  <c r="W121" i="2" s="1"/>
  <c r="T122" i="2"/>
  <c r="H123" i="2"/>
  <c r="I122" i="2"/>
  <c r="K122" i="2" s="1"/>
  <c r="C125" i="2"/>
  <c r="B126" i="2" s="1"/>
  <c r="O122" i="2"/>
  <c r="N123" i="2" s="1"/>
  <c r="N124" i="8" l="1"/>
  <c r="O124" i="8" s="1"/>
  <c r="W124" i="8"/>
  <c r="T125" i="8"/>
  <c r="U125" i="8" s="1"/>
  <c r="B125" i="8"/>
  <c r="C125" i="8" s="1"/>
  <c r="H190" i="8"/>
  <c r="K189" i="8"/>
  <c r="U122" i="6"/>
  <c r="W122" i="6" s="1"/>
  <c r="T123" i="6"/>
  <c r="N123" i="6"/>
  <c r="O123" i="6" s="1"/>
  <c r="B124" i="6"/>
  <c r="C124" i="6" s="1"/>
  <c r="H125" i="6"/>
  <c r="I125" i="6" s="1"/>
  <c r="K125" i="6" s="1"/>
  <c r="U122" i="5"/>
  <c r="W122" i="5" s="1"/>
  <c r="T123" i="5"/>
  <c r="B124" i="5"/>
  <c r="C124" i="5" s="1"/>
  <c r="N123" i="5"/>
  <c r="O123" i="5" s="1"/>
  <c r="H125" i="5"/>
  <c r="I125" i="5" s="1"/>
  <c r="K125" i="5" s="1"/>
  <c r="U122" i="4"/>
  <c r="W122" i="4" s="1"/>
  <c r="T123" i="4"/>
  <c r="B125" i="4"/>
  <c r="C125" i="4" s="1"/>
  <c r="I126" i="3"/>
  <c r="K126" i="3" s="1"/>
  <c r="H127" i="3"/>
  <c r="H125" i="4"/>
  <c r="I125" i="4" s="1"/>
  <c r="K125" i="4" s="1"/>
  <c r="N123" i="4"/>
  <c r="O123" i="4" s="1"/>
  <c r="N124" i="3"/>
  <c r="O124" i="3" s="1"/>
  <c r="B124" i="3"/>
  <c r="C124" i="3" s="1"/>
  <c r="T124" i="3"/>
  <c r="U124" i="3" s="1"/>
  <c r="W124" i="3" s="1"/>
  <c r="U122" i="2"/>
  <c r="W122" i="2" s="1"/>
  <c r="T123" i="2"/>
  <c r="I123" i="2"/>
  <c r="K123" i="2" s="1"/>
  <c r="H124" i="2"/>
  <c r="C126" i="2"/>
  <c r="B127" i="2" s="1"/>
  <c r="O123" i="2"/>
  <c r="N124" i="2" s="1"/>
  <c r="N125" i="8" l="1"/>
  <c r="O125" i="8" s="1"/>
  <c r="B126" i="8"/>
  <c r="C126" i="8" s="1"/>
  <c r="H191" i="8"/>
  <c r="K190" i="8"/>
  <c r="W125" i="8"/>
  <c r="T126" i="8"/>
  <c r="U126" i="8" s="1"/>
  <c r="U123" i="6"/>
  <c r="W123" i="6" s="1"/>
  <c r="T124" i="6"/>
  <c r="N124" i="6"/>
  <c r="O124" i="6" s="1"/>
  <c r="B125" i="6"/>
  <c r="C125" i="6" s="1"/>
  <c r="H126" i="6"/>
  <c r="I126" i="6" s="1"/>
  <c r="K126" i="6" s="1"/>
  <c r="U123" i="5"/>
  <c r="W123" i="5" s="1"/>
  <c r="T124" i="5"/>
  <c r="B125" i="5"/>
  <c r="C125" i="5" s="1"/>
  <c r="N124" i="5"/>
  <c r="O124" i="5" s="1"/>
  <c r="U123" i="4"/>
  <c r="W123" i="4" s="1"/>
  <c r="T124" i="4"/>
  <c r="H126" i="5"/>
  <c r="I126" i="5" s="1"/>
  <c r="K126" i="5" s="1"/>
  <c r="N124" i="4"/>
  <c r="O124" i="4" s="1"/>
  <c r="H128" i="3"/>
  <c r="I127" i="3"/>
  <c r="K127" i="3" s="1"/>
  <c r="B126" i="4"/>
  <c r="C126" i="4" s="1"/>
  <c r="H126" i="4"/>
  <c r="I126" i="4" s="1"/>
  <c r="K126" i="4" s="1"/>
  <c r="N125" i="3"/>
  <c r="O125" i="3" s="1"/>
  <c r="B125" i="3"/>
  <c r="C125" i="3" s="1"/>
  <c r="T125" i="3"/>
  <c r="U125" i="3" s="1"/>
  <c r="W125" i="3" s="1"/>
  <c r="H125" i="2"/>
  <c r="I124" i="2"/>
  <c r="K124" i="2" s="1"/>
  <c r="U123" i="2"/>
  <c r="W123" i="2" s="1"/>
  <c r="T124" i="2"/>
  <c r="C127" i="2"/>
  <c r="B128" i="2" s="1"/>
  <c r="O124" i="2"/>
  <c r="N125" i="2" s="1"/>
  <c r="B127" i="8" l="1"/>
  <c r="C127" i="8" s="1"/>
  <c r="K191" i="8"/>
  <c r="N126" i="8"/>
  <c r="O126" i="8" s="1"/>
  <c r="H192" i="8"/>
  <c r="W126" i="8"/>
  <c r="T127" i="8"/>
  <c r="U127" i="8" s="1"/>
  <c r="U124" i="6"/>
  <c r="W124" i="6" s="1"/>
  <c r="T125" i="6"/>
  <c r="U124" i="5"/>
  <c r="W124" i="5" s="1"/>
  <c r="T125" i="5"/>
  <c r="B126" i="6"/>
  <c r="C126" i="6" s="1"/>
  <c r="N125" i="6"/>
  <c r="O125" i="6" s="1"/>
  <c r="H127" i="6"/>
  <c r="I127" i="6" s="1"/>
  <c r="K127" i="6" s="1"/>
  <c r="N125" i="5"/>
  <c r="O125" i="5" s="1"/>
  <c r="U124" i="4"/>
  <c r="W124" i="4" s="1"/>
  <c r="T125" i="4"/>
  <c r="B126" i="5"/>
  <c r="C126" i="5" s="1"/>
  <c r="H127" i="5"/>
  <c r="I127" i="5" s="1"/>
  <c r="K127" i="5" s="1"/>
  <c r="N125" i="4"/>
  <c r="O125" i="4" s="1"/>
  <c r="B127" i="4"/>
  <c r="C127" i="4" s="1"/>
  <c r="H127" i="4"/>
  <c r="I127" i="4" s="1"/>
  <c r="K127" i="4" s="1"/>
  <c r="H129" i="3"/>
  <c r="I128" i="3"/>
  <c r="K128" i="3" s="1"/>
  <c r="B126" i="3"/>
  <c r="C126" i="3" s="1"/>
  <c r="N126" i="3"/>
  <c r="O126" i="3" s="1"/>
  <c r="T126" i="3"/>
  <c r="U126" i="3" s="1"/>
  <c r="W126" i="3" s="1"/>
  <c r="I125" i="2"/>
  <c r="K125" i="2" s="1"/>
  <c r="H126" i="2"/>
  <c r="U124" i="2"/>
  <c r="W124" i="2" s="1"/>
  <c r="T125" i="2"/>
  <c r="C128" i="2"/>
  <c r="B129" i="2" s="1"/>
  <c r="O125" i="2"/>
  <c r="N126" i="2" s="1"/>
  <c r="N127" i="8" l="1"/>
  <c r="O127" i="8" s="1"/>
  <c r="H193" i="8"/>
  <c r="K192" i="8"/>
  <c r="B128" i="8"/>
  <c r="C128" i="8" s="1"/>
  <c r="W127" i="8"/>
  <c r="T128" i="8"/>
  <c r="U128" i="8" s="1"/>
  <c r="U125" i="6"/>
  <c r="W125" i="6" s="1"/>
  <c r="T126" i="6"/>
  <c r="N126" i="6"/>
  <c r="O126" i="6" s="1"/>
  <c r="B127" i="6"/>
  <c r="C127" i="6" s="1"/>
  <c r="H128" i="6"/>
  <c r="I128" i="6" s="1"/>
  <c r="K128" i="6" s="1"/>
  <c r="U125" i="5"/>
  <c r="W125" i="5" s="1"/>
  <c r="T126" i="5"/>
  <c r="N126" i="5"/>
  <c r="O126" i="5" s="1"/>
  <c r="B127" i="5"/>
  <c r="C127" i="5" s="1"/>
  <c r="H128" i="5"/>
  <c r="I128" i="5" s="1"/>
  <c r="K128" i="5" s="1"/>
  <c r="U125" i="4"/>
  <c r="W125" i="4" s="1"/>
  <c r="T126" i="4"/>
  <c r="B128" i="4"/>
  <c r="C128" i="4" s="1"/>
  <c r="N126" i="4"/>
  <c r="O126" i="4" s="1"/>
  <c r="H130" i="3"/>
  <c r="I129" i="3"/>
  <c r="K129" i="3" s="1"/>
  <c r="H128" i="4"/>
  <c r="I128" i="4" s="1"/>
  <c r="K128" i="4" s="1"/>
  <c r="N127" i="3"/>
  <c r="O127" i="3" s="1"/>
  <c r="B127" i="3"/>
  <c r="C127" i="3" s="1"/>
  <c r="T127" i="3"/>
  <c r="U127" i="3" s="1"/>
  <c r="W127" i="3" s="1"/>
  <c r="H127" i="2"/>
  <c r="I126" i="2"/>
  <c r="K126" i="2" s="1"/>
  <c r="U125" i="2"/>
  <c r="W125" i="2" s="1"/>
  <c r="T126" i="2"/>
  <c r="C129" i="2"/>
  <c r="B130" i="2" s="1"/>
  <c r="O126" i="2"/>
  <c r="N127" i="2" s="1"/>
  <c r="H194" i="8" l="1"/>
  <c r="K193" i="8"/>
  <c r="B129" i="8"/>
  <c r="C129" i="8" s="1"/>
  <c r="N128" i="8"/>
  <c r="O128" i="8" s="1"/>
  <c r="W128" i="8"/>
  <c r="T129" i="8"/>
  <c r="U129" i="8" s="1"/>
  <c r="U126" i="6"/>
  <c r="W126" i="6" s="1"/>
  <c r="T127" i="6"/>
  <c r="H129" i="6"/>
  <c r="I129" i="6" s="1"/>
  <c r="K129" i="6" s="1"/>
  <c r="N127" i="6"/>
  <c r="O127" i="6" s="1"/>
  <c r="U126" i="5"/>
  <c r="W126" i="5" s="1"/>
  <c r="T127" i="5"/>
  <c r="B128" i="6"/>
  <c r="C128" i="6" s="1"/>
  <c r="H129" i="5"/>
  <c r="I129" i="5" s="1"/>
  <c r="K129" i="5" s="1"/>
  <c r="B128" i="5"/>
  <c r="C128" i="5" s="1"/>
  <c r="N127" i="5"/>
  <c r="O127" i="5" s="1"/>
  <c r="U126" i="4"/>
  <c r="W126" i="4" s="1"/>
  <c r="T127" i="4"/>
  <c r="N127" i="4"/>
  <c r="O127" i="4" s="1"/>
  <c r="H131" i="3"/>
  <c r="I130" i="3"/>
  <c r="K130" i="3" s="1"/>
  <c r="H129" i="4"/>
  <c r="I129" i="4" s="1"/>
  <c r="K129" i="4" s="1"/>
  <c r="B129" i="4"/>
  <c r="C129" i="4" s="1"/>
  <c r="N128" i="3"/>
  <c r="O128" i="3" s="1"/>
  <c r="B128" i="3"/>
  <c r="C128" i="3" s="1"/>
  <c r="T128" i="3"/>
  <c r="U128" i="3" s="1"/>
  <c r="W128" i="3" s="1"/>
  <c r="U126" i="2"/>
  <c r="W126" i="2" s="1"/>
  <c r="T127" i="2"/>
  <c r="H128" i="2"/>
  <c r="I127" i="2"/>
  <c r="K127" i="2" s="1"/>
  <c r="C130" i="2"/>
  <c r="B131" i="2" s="1"/>
  <c r="O127" i="2"/>
  <c r="N128" i="2" s="1"/>
  <c r="B130" i="8" l="1"/>
  <c r="C130" i="8" s="1"/>
  <c r="K194" i="8"/>
  <c r="N129" i="8"/>
  <c r="O129" i="8" s="1"/>
  <c r="W129" i="8"/>
  <c r="T130" i="8"/>
  <c r="U130" i="8" s="1"/>
  <c r="H195" i="8"/>
  <c r="U127" i="6"/>
  <c r="W127" i="6" s="1"/>
  <c r="T128" i="6"/>
  <c r="B129" i="6"/>
  <c r="C129" i="6" s="1"/>
  <c r="H130" i="6"/>
  <c r="I130" i="6" s="1"/>
  <c r="K130" i="6" s="1"/>
  <c r="N128" i="6"/>
  <c r="O128" i="6" s="1"/>
  <c r="U127" i="5"/>
  <c r="W127" i="5" s="1"/>
  <c r="T128" i="5"/>
  <c r="B129" i="5"/>
  <c r="C129" i="5" s="1"/>
  <c r="H130" i="5"/>
  <c r="I130" i="5" s="1"/>
  <c r="K130" i="5" s="1"/>
  <c r="U127" i="4"/>
  <c r="W127" i="4" s="1"/>
  <c r="T128" i="4"/>
  <c r="N128" i="5"/>
  <c r="O128" i="5" s="1"/>
  <c r="N128" i="4"/>
  <c r="O128" i="4" s="1"/>
  <c r="B130" i="4"/>
  <c r="C130" i="4" s="1"/>
  <c r="H130" i="4"/>
  <c r="I130" i="4" s="1"/>
  <c r="K130" i="4" s="1"/>
  <c r="H132" i="3"/>
  <c r="I131" i="3"/>
  <c r="K131" i="3" s="1"/>
  <c r="B129" i="3"/>
  <c r="C129" i="3" s="1"/>
  <c r="N129" i="3"/>
  <c r="O129" i="3" s="1"/>
  <c r="T129" i="3"/>
  <c r="U129" i="3" s="1"/>
  <c r="W129" i="3" s="1"/>
  <c r="U127" i="2"/>
  <c r="W127" i="2" s="1"/>
  <c r="T128" i="2"/>
  <c r="H129" i="2"/>
  <c r="I128" i="2"/>
  <c r="K128" i="2" s="1"/>
  <c r="C131" i="2"/>
  <c r="B132" i="2" s="1"/>
  <c r="O128" i="2"/>
  <c r="N129" i="2" s="1"/>
  <c r="W130" i="8" l="1"/>
  <c r="T131" i="8"/>
  <c r="U131" i="8" s="1"/>
  <c r="N130" i="8"/>
  <c r="O130" i="8" s="1"/>
  <c r="B131" i="8"/>
  <c r="C131" i="8" s="1"/>
  <c r="H196" i="8"/>
  <c r="K195" i="8"/>
  <c r="U128" i="6"/>
  <c r="W128" i="6" s="1"/>
  <c r="T129" i="6"/>
  <c r="N129" i="6"/>
  <c r="O129" i="6" s="1"/>
  <c r="U128" i="5"/>
  <c r="W128" i="5" s="1"/>
  <c r="T129" i="5"/>
  <c r="H131" i="6"/>
  <c r="I131" i="6" s="1"/>
  <c r="K131" i="6" s="1"/>
  <c r="B130" i="6"/>
  <c r="C130" i="6" s="1"/>
  <c r="N129" i="5"/>
  <c r="O129" i="5" s="1"/>
  <c r="H131" i="5"/>
  <c r="I131" i="5" s="1"/>
  <c r="K131" i="5" s="1"/>
  <c r="B130" i="5"/>
  <c r="C130" i="5" s="1"/>
  <c r="U128" i="4"/>
  <c r="W128" i="4" s="1"/>
  <c r="T129" i="4"/>
  <c r="B131" i="4"/>
  <c r="C131" i="4" s="1"/>
  <c r="H131" i="4"/>
  <c r="I131" i="4" s="1"/>
  <c r="K131" i="4" s="1"/>
  <c r="H133" i="3"/>
  <c r="I132" i="3"/>
  <c r="K132" i="3" s="1"/>
  <c r="N129" i="4"/>
  <c r="O129" i="4" s="1"/>
  <c r="B130" i="3"/>
  <c r="C130" i="3" s="1"/>
  <c r="T130" i="3"/>
  <c r="U130" i="3" s="1"/>
  <c r="W130" i="3" s="1"/>
  <c r="N130" i="3"/>
  <c r="O130" i="3" s="1"/>
  <c r="U128" i="2"/>
  <c r="W128" i="2" s="1"/>
  <c r="T129" i="2"/>
  <c r="H130" i="2"/>
  <c r="I129" i="2"/>
  <c r="K129" i="2" s="1"/>
  <c r="C132" i="2"/>
  <c r="B133" i="2" s="1"/>
  <c r="O129" i="2"/>
  <c r="N130" i="2" s="1"/>
  <c r="N131" i="8" l="1"/>
  <c r="O131" i="8" s="1"/>
  <c r="B132" i="8"/>
  <c r="C132" i="8" s="1"/>
  <c r="W131" i="8"/>
  <c r="T132" i="8"/>
  <c r="U132" i="8" s="1"/>
  <c r="H197" i="8"/>
  <c r="K196" i="8"/>
  <c r="U129" i="6"/>
  <c r="W129" i="6" s="1"/>
  <c r="T130" i="6"/>
  <c r="B131" i="6"/>
  <c r="C131" i="6" s="1"/>
  <c r="U129" i="5"/>
  <c r="W129" i="5" s="1"/>
  <c r="T130" i="5"/>
  <c r="N130" i="6"/>
  <c r="O130" i="6" s="1"/>
  <c r="H132" i="6"/>
  <c r="I132" i="6" s="1"/>
  <c r="K132" i="6" s="1"/>
  <c r="B131" i="5"/>
  <c r="C131" i="5" s="1"/>
  <c r="N130" i="5"/>
  <c r="O130" i="5" s="1"/>
  <c r="H132" i="5"/>
  <c r="I132" i="5" s="1"/>
  <c r="K132" i="5" s="1"/>
  <c r="U129" i="4"/>
  <c r="W129" i="4" s="1"/>
  <c r="T130" i="4"/>
  <c r="B132" i="4"/>
  <c r="C132" i="4" s="1"/>
  <c r="N130" i="4"/>
  <c r="O130" i="4" s="1"/>
  <c r="H134" i="3"/>
  <c r="I133" i="3"/>
  <c r="K133" i="3" s="1"/>
  <c r="H132" i="4"/>
  <c r="I132" i="4" s="1"/>
  <c r="K132" i="4" s="1"/>
  <c r="N131" i="3"/>
  <c r="O131" i="3" s="1"/>
  <c r="B131" i="3"/>
  <c r="C131" i="3" s="1"/>
  <c r="T131" i="3"/>
  <c r="U131" i="3" s="1"/>
  <c r="W131" i="3" s="1"/>
  <c r="U129" i="2"/>
  <c r="W129" i="2" s="1"/>
  <c r="T130" i="2"/>
  <c r="H131" i="2"/>
  <c r="I130" i="2"/>
  <c r="K130" i="2" s="1"/>
  <c r="C133" i="2"/>
  <c r="B134" i="2" s="1"/>
  <c r="O130" i="2"/>
  <c r="N131" i="2" s="1"/>
  <c r="W132" i="8" l="1"/>
  <c r="T133" i="8"/>
  <c r="U133" i="8" s="1"/>
  <c r="B133" i="8"/>
  <c r="C133" i="8" s="1"/>
  <c r="N132" i="8"/>
  <c r="O132" i="8" s="1"/>
  <c r="H198" i="8"/>
  <c r="K197" i="8"/>
  <c r="U130" i="6"/>
  <c r="W130" i="6" s="1"/>
  <c r="T131" i="6"/>
  <c r="B132" i="6"/>
  <c r="C132" i="6" s="1"/>
  <c r="H133" i="6"/>
  <c r="I133" i="6" s="1"/>
  <c r="K133" i="6" s="1"/>
  <c r="U130" i="5"/>
  <c r="W130" i="5" s="1"/>
  <c r="T131" i="5"/>
  <c r="N131" i="6"/>
  <c r="O131" i="6" s="1"/>
  <c r="B132" i="5"/>
  <c r="C132" i="5" s="1"/>
  <c r="N131" i="5"/>
  <c r="O131" i="5" s="1"/>
  <c r="U130" i="4"/>
  <c r="W130" i="4" s="1"/>
  <c r="T131" i="4"/>
  <c r="H133" i="5"/>
  <c r="I133" i="5" s="1"/>
  <c r="K133" i="5" s="1"/>
  <c r="N131" i="4"/>
  <c r="O131" i="4" s="1"/>
  <c r="B133" i="4"/>
  <c r="C133" i="4" s="1"/>
  <c r="H133" i="4"/>
  <c r="I133" i="4" s="1"/>
  <c r="K133" i="4" s="1"/>
  <c r="H135" i="3"/>
  <c r="I134" i="3"/>
  <c r="K134" i="3" s="1"/>
  <c r="N132" i="3"/>
  <c r="O132" i="3" s="1"/>
  <c r="T132" i="3"/>
  <c r="U132" i="3" s="1"/>
  <c r="W132" i="3" s="1"/>
  <c r="B132" i="3"/>
  <c r="C132" i="3" s="1"/>
  <c r="U130" i="2"/>
  <c r="W130" i="2" s="1"/>
  <c r="T131" i="2"/>
  <c r="I131" i="2"/>
  <c r="K131" i="2" s="1"/>
  <c r="H132" i="2"/>
  <c r="C134" i="2"/>
  <c r="B135" i="2" s="1"/>
  <c r="O131" i="2"/>
  <c r="N132" i="2" s="1"/>
  <c r="B134" i="8" l="1"/>
  <c r="C134" i="8" s="1"/>
  <c r="W133" i="8"/>
  <c r="N133" i="8"/>
  <c r="O133" i="8" s="1"/>
  <c r="T134" i="8"/>
  <c r="U134" i="8" s="1"/>
  <c r="K198" i="8"/>
  <c r="H199" i="8"/>
  <c r="U131" i="6"/>
  <c r="W131" i="6" s="1"/>
  <c r="T132" i="6"/>
  <c r="U131" i="5"/>
  <c r="W131" i="5" s="1"/>
  <c r="T132" i="5"/>
  <c r="N132" i="6"/>
  <c r="O132" i="6" s="1"/>
  <c r="B133" i="6"/>
  <c r="C133" i="6" s="1"/>
  <c r="H134" i="6"/>
  <c r="I134" i="6" s="1"/>
  <c r="K134" i="6" s="1"/>
  <c r="U131" i="4"/>
  <c r="W131" i="4" s="1"/>
  <c r="T132" i="4"/>
  <c r="H134" i="5"/>
  <c r="I134" i="5" s="1"/>
  <c r="K134" i="5" s="1"/>
  <c r="N132" i="5"/>
  <c r="O132" i="5" s="1"/>
  <c r="B133" i="5"/>
  <c r="C133" i="5" s="1"/>
  <c r="B134" i="4"/>
  <c r="C134" i="4" s="1"/>
  <c r="H136" i="3"/>
  <c r="I135" i="3"/>
  <c r="K135" i="3" s="1"/>
  <c r="H134" i="4"/>
  <c r="I134" i="4" s="1"/>
  <c r="K134" i="4" s="1"/>
  <c r="N132" i="4"/>
  <c r="O132" i="4" s="1"/>
  <c r="B133" i="3"/>
  <c r="C133" i="3" s="1"/>
  <c r="N133" i="3"/>
  <c r="O133" i="3" s="1"/>
  <c r="T133" i="3"/>
  <c r="U133" i="3" s="1"/>
  <c r="W133" i="3" s="1"/>
  <c r="U131" i="2"/>
  <c r="W131" i="2" s="1"/>
  <c r="T132" i="2"/>
  <c r="H133" i="2"/>
  <c r="I132" i="2"/>
  <c r="K132" i="2" s="1"/>
  <c r="C135" i="2"/>
  <c r="B136" i="2" s="1"/>
  <c r="O132" i="2"/>
  <c r="N133" i="2" s="1"/>
  <c r="N134" i="8" l="1"/>
  <c r="O134" i="8" s="1"/>
  <c r="W134" i="8"/>
  <c r="T135" i="8"/>
  <c r="U135" i="8" s="1"/>
  <c r="B135" i="8"/>
  <c r="C135" i="8" s="1"/>
  <c r="H200" i="8"/>
  <c r="K199" i="8"/>
  <c r="U132" i="6"/>
  <c r="W132" i="6" s="1"/>
  <c r="T133" i="6"/>
  <c r="N133" i="6"/>
  <c r="O133" i="6" s="1"/>
  <c r="H135" i="6"/>
  <c r="I135" i="6" s="1"/>
  <c r="K135" i="6" s="1"/>
  <c r="B134" i="6"/>
  <c r="C134" i="6" s="1"/>
  <c r="U132" i="5"/>
  <c r="W132" i="5" s="1"/>
  <c r="T133" i="5"/>
  <c r="N133" i="5"/>
  <c r="O133" i="5" s="1"/>
  <c r="H135" i="5"/>
  <c r="I135" i="5" s="1"/>
  <c r="K135" i="5" s="1"/>
  <c r="B134" i="5"/>
  <c r="C134" i="5" s="1"/>
  <c r="U132" i="4"/>
  <c r="W132" i="4" s="1"/>
  <c r="T133" i="4"/>
  <c r="N133" i="4"/>
  <c r="O133" i="4" s="1"/>
  <c r="H137" i="3"/>
  <c r="I136" i="3"/>
  <c r="K136" i="3" s="1"/>
  <c r="B135" i="4"/>
  <c r="C135" i="4" s="1"/>
  <c r="H135" i="4"/>
  <c r="I135" i="4" s="1"/>
  <c r="K135" i="4" s="1"/>
  <c r="T134" i="3"/>
  <c r="U134" i="3" s="1"/>
  <c r="W134" i="3" s="1"/>
  <c r="N134" i="3"/>
  <c r="O134" i="3" s="1"/>
  <c r="B134" i="3"/>
  <c r="C134" i="3" s="1"/>
  <c r="I133" i="2"/>
  <c r="K133" i="2" s="1"/>
  <c r="H134" i="2"/>
  <c r="U132" i="2"/>
  <c r="W132" i="2" s="1"/>
  <c r="T133" i="2"/>
  <c r="C136" i="2"/>
  <c r="B137" i="2" s="1"/>
  <c r="O133" i="2"/>
  <c r="N134" i="2" s="1"/>
  <c r="W135" i="8" l="1"/>
  <c r="T136" i="8"/>
  <c r="U136" i="8" s="1"/>
  <c r="N135" i="8"/>
  <c r="O135" i="8" s="1"/>
  <c r="B136" i="8"/>
  <c r="C136" i="8" s="1"/>
  <c r="H201" i="8"/>
  <c r="K200" i="8"/>
  <c r="U133" i="6"/>
  <c r="W133" i="6" s="1"/>
  <c r="T134" i="6"/>
  <c r="N134" i="6"/>
  <c r="O134" i="6" s="1"/>
  <c r="B135" i="6"/>
  <c r="C135" i="6" s="1"/>
  <c r="U133" i="5"/>
  <c r="W133" i="5" s="1"/>
  <c r="T134" i="5"/>
  <c r="H136" i="6"/>
  <c r="I136" i="6" s="1"/>
  <c r="K136" i="6" s="1"/>
  <c r="B135" i="5"/>
  <c r="C135" i="5" s="1"/>
  <c r="H136" i="5"/>
  <c r="I136" i="5" s="1"/>
  <c r="K136" i="5" s="1"/>
  <c r="N134" i="5"/>
  <c r="O134" i="5" s="1"/>
  <c r="U133" i="4"/>
  <c r="W133" i="4" s="1"/>
  <c r="T134" i="4"/>
  <c r="B136" i="4"/>
  <c r="C136" i="4" s="1"/>
  <c r="N134" i="4"/>
  <c r="O134" i="4" s="1"/>
  <c r="H136" i="4"/>
  <c r="I136" i="4" s="1"/>
  <c r="K136" i="4" s="1"/>
  <c r="H138" i="3"/>
  <c r="I137" i="3"/>
  <c r="K137" i="3" s="1"/>
  <c r="B135" i="3"/>
  <c r="C135" i="3" s="1"/>
  <c r="N135" i="3"/>
  <c r="O135" i="3" s="1"/>
  <c r="T135" i="3"/>
  <c r="U135" i="3" s="1"/>
  <c r="W135" i="3" s="1"/>
  <c r="H135" i="2"/>
  <c r="I134" i="2"/>
  <c r="K134" i="2" s="1"/>
  <c r="U133" i="2"/>
  <c r="W133" i="2" s="1"/>
  <c r="T134" i="2"/>
  <c r="C137" i="2"/>
  <c r="B138" i="2" s="1"/>
  <c r="O134" i="2"/>
  <c r="N135" i="2" s="1"/>
  <c r="W136" i="8" l="1"/>
  <c r="B137" i="8"/>
  <c r="C137" i="8" s="1"/>
  <c r="T137" i="8"/>
  <c r="U137" i="8" s="1"/>
  <c r="N136" i="8"/>
  <c r="O136" i="8" s="1"/>
  <c r="H202" i="8"/>
  <c r="K201" i="8"/>
  <c r="U134" i="6"/>
  <c r="W134" i="6" s="1"/>
  <c r="T135" i="6"/>
  <c r="H137" i="6"/>
  <c r="I137" i="6" s="1"/>
  <c r="K137" i="6" s="1"/>
  <c r="B136" i="6"/>
  <c r="C136" i="6" s="1"/>
  <c r="N135" i="6"/>
  <c r="O135" i="6" s="1"/>
  <c r="U134" i="5"/>
  <c r="W134" i="5" s="1"/>
  <c r="T135" i="5"/>
  <c r="B136" i="5"/>
  <c r="C136" i="5" s="1"/>
  <c r="N135" i="5"/>
  <c r="O135" i="5" s="1"/>
  <c r="U134" i="4"/>
  <c r="W134" i="4" s="1"/>
  <c r="T135" i="4"/>
  <c r="H137" i="5"/>
  <c r="I137" i="5" s="1"/>
  <c r="K137" i="5" s="1"/>
  <c r="N135" i="4"/>
  <c r="O135" i="4" s="1"/>
  <c r="B137" i="4"/>
  <c r="C137" i="4" s="1"/>
  <c r="H139" i="3"/>
  <c r="I138" i="3"/>
  <c r="K138" i="3" s="1"/>
  <c r="H137" i="4"/>
  <c r="I137" i="4" s="1"/>
  <c r="K137" i="4" s="1"/>
  <c r="N136" i="3"/>
  <c r="O136" i="3" s="1"/>
  <c r="B136" i="3"/>
  <c r="C136" i="3" s="1"/>
  <c r="T136" i="3"/>
  <c r="U136" i="3" s="1"/>
  <c r="W136" i="3" s="1"/>
  <c r="H136" i="2"/>
  <c r="I135" i="2"/>
  <c r="K135" i="2" s="1"/>
  <c r="U134" i="2"/>
  <c r="W134" i="2" s="1"/>
  <c r="T135" i="2"/>
  <c r="C138" i="2"/>
  <c r="B139" i="2" s="1"/>
  <c r="O135" i="2"/>
  <c r="N136" i="2" s="1"/>
  <c r="N137" i="8" l="1"/>
  <c r="O137" i="8" s="1"/>
  <c r="B138" i="8"/>
  <c r="C138" i="8" s="1"/>
  <c r="W137" i="8"/>
  <c r="T138" i="8"/>
  <c r="U138" i="8" s="1"/>
  <c r="H203" i="8"/>
  <c r="K202" i="8"/>
  <c r="U135" i="6"/>
  <c r="W135" i="6" s="1"/>
  <c r="T136" i="6"/>
  <c r="N136" i="6"/>
  <c r="O136" i="6" s="1"/>
  <c r="U135" i="5"/>
  <c r="W135" i="5" s="1"/>
  <c r="T136" i="5"/>
  <c r="B137" i="6"/>
  <c r="C137" i="6" s="1"/>
  <c r="H138" i="6"/>
  <c r="I138" i="6" s="1"/>
  <c r="K138" i="6" s="1"/>
  <c r="B137" i="5"/>
  <c r="C137" i="5" s="1"/>
  <c r="U135" i="4"/>
  <c r="W135" i="4" s="1"/>
  <c r="T136" i="4"/>
  <c r="N136" i="5"/>
  <c r="O136" i="5" s="1"/>
  <c r="H138" i="5"/>
  <c r="I138" i="5" s="1"/>
  <c r="K138" i="5" s="1"/>
  <c r="B138" i="4"/>
  <c r="C138" i="4" s="1"/>
  <c r="H138" i="4"/>
  <c r="I138" i="4" s="1"/>
  <c r="K138" i="4" s="1"/>
  <c r="N136" i="4"/>
  <c r="O136" i="4" s="1"/>
  <c r="H140" i="3"/>
  <c r="I139" i="3"/>
  <c r="K139" i="3" s="1"/>
  <c r="B137" i="3"/>
  <c r="C137" i="3" s="1"/>
  <c r="N137" i="3"/>
  <c r="O137" i="3" s="1"/>
  <c r="T137" i="3"/>
  <c r="U137" i="3" s="1"/>
  <c r="W137" i="3" s="1"/>
  <c r="H137" i="2"/>
  <c r="I136" i="2"/>
  <c r="K136" i="2" s="1"/>
  <c r="U135" i="2"/>
  <c r="W135" i="2" s="1"/>
  <c r="T136" i="2"/>
  <c r="C139" i="2"/>
  <c r="B140" i="2" s="1"/>
  <c r="O136" i="2"/>
  <c r="N137" i="2" s="1"/>
  <c r="B139" i="8" l="1"/>
  <c r="C139" i="8" s="1"/>
  <c r="N138" i="8"/>
  <c r="O138" i="8" s="1"/>
  <c r="T139" i="8"/>
  <c r="U139" i="8" s="1"/>
  <c r="W138" i="8"/>
  <c r="H204" i="8"/>
  <c r="K203" i="8"/>
  <c r="U136" i="6"/>
  <c r="W136" i="6" s="1"/>
  <c r="T137" i="6"/>
  <c r="N137" i="6"/>
  <c r="O137" i="6" s="1"/>
  <c r="B138" i="6"/>
  <c r="C138" i="6" s="1"/>
  <c r="U136" i="5"/>
  <c r="W136" i="5" s="1"/>
  <c r="T137" i="5"/>
  <c r="H139" i="6"/>
  <c r="I139" i="6" s="1"/>
  <c r="K139" i="6" s="1"/>
  <c r="H139" i="5"/>
  <c r="I139" i="5" s="1"/>
  <c r="K139" i="5" s="1"/>
  <c r="U136" i="4"/>
  <c r="W136" i="4" s="1"/>
  <c r="T137" i="4"/>
  <c r="N137" i="5"/>
  <c r="O137" i="5" s="1"/>
  <c r="B138" i="5"/>
  <c r="C138" i="5" s="1"/>
  <c r="B139" i="4"/>
  <c r="C139" i="4" s="1"/>
  <c r="I140" i="3"/>
  <c r="K140" i="3" s="1"/>
  <c r="H141" i="3"/>
  <c r="N137" i="4"/>
  <c r="O137" i="4" s="1"/>
  <c r="H139" i="4"/>
  <c r="I139" i="4" s="1"/>
  <c r="K139" i="4" s="1"/>
  <c r="B138" i="3"/>
  <c r="C138" i="3" s="1"/>
  <c r="N138" i="3"/>
  <c r="O138" i="3" s="1"/>
  <c r="T138" i="3"/>
  <c r="U138" i="3" s="1"/>
  <c r="W138" i="3" s="1"/>
  <c r="I137" i="2"/>
  <c r="K137" i="2" s="1"/>
  <c r="H138" i="2"/>
  <c r="U136" i="2"/>
  <c r="W136" i="2" s="1"/>
  <c r="T137" i="2"/>
  <c r="C140" i="2"/>
  <c r="B141" i="2" s="1"/>
  <c r="O137" i="2"/>
  <c r="N138" i="2" s="1"/>
  <c r="T140" i="8" l="1"/>
  <c r="U140" i="8" s="1"/>
  <c r="W139" i="8"/>
  <c r="B140" i="8"/>
  <c r="C140" i="8" s="1"/>
  <c r="N139" i="8"/>
  <c r="O139" i="8" s="1"/>
  <c r="H205" i="8"/>
  <c r="K204" i="8"/>
  <c r="U137" i="6"/>
  <c r="W137" i="6" s="1"/>
  <c r="T138" i="6"/>
  <c r="N138" i="6"/>
  <c r="O138" i="6" s="1"/>
  <c r="B139" i="6"/>
  <c r="C139" i="6" s="1"/>
  <c r="H140" i="6"/>
  <c r="I140" i="6" s="1"/>
  <c r="K140" i="6" s="1"/>
  <c r="U137" i="5"/>
  <c r="W137" i="5" s="1"/>
  <c r="T138" i="5"/>
  <c r="N138" i="5"/>
  <c r="O138" i="5" s="1"/>
  <c r="H140" i="5"/>
  <c r="I140" i="5" s="1"/>
  <c r="K140" i="5" s="1"/>
  <c r="U137" i="4"/>
  <c r="W137" i="4" s="1"/>
  <c r="T138" i="4"/>
  <c r="B139" i="5"/>
  <c r="C139" i="5" s="1"/>
  <c r="H140" i="4"/>
  <c r="I140" i="4" s="1"/>
  <c r="K140" i="4" s="1"/>
  <c r="B140" i="4"/>
  <c r="C140" i="4" s="1"/>
  <c r="N138" i="4"/>
  <c r="O138" i="4" s="1"/>
  <c r="H142" i="3"/>
  <c r="I141" i="3"/>
  <c r="K141" i="3" s="1"/>
  <c r="N139" i="3"/>
  <c r="O139" i="3" s="1"/>
  <c r="B139" i="3"/>
  <c r="C139" i="3" s="1"/>
  <c r="T139" i="3"/>
  <c r="U139" i="3" s="1"/>
  <c r="W139" i="3" s="1"/>
  <c r="H139" i="2"/>
  <c r="I138" i="2"/>
  <c r="K138" i="2" s="1"/>
  <c r="U137" i="2"/>
  <c r="W137" i="2" s="1"/>
  <c r="T138" i="2"/>
  <c r="C141" i="2"/>
  <c r="B142" i="2" s="1"/>
  <c r="O138" i="2"/>
  <c r="N139" i="2" s="1"/>
  <c r="N140" i="8" l="1"/>
  <c r="O140" i="8" s="1"/>
  <c r="B141" i="8"/>
  <c r="C141" i="8" s="1"/>
  <c r="T141" i="8"/>
  <c r="U141" i="8" s="1"/>
  <c r="W140" i="8"/>
  <c r="H206" i="8"/>
  <c r="K205" i="8"/>
  <c r="U138" i="6"/>
  <c r="W138" i="6" s="1"/>
  <c r="T139" i="6"/>
  <c r="B140" i="6"/>
  <c r="C140" i="6" s="1"/>
  <c r="N139" i="6"/>
  <c r="O139" i="6" s="1"/>
  <c r="U138" i="5"/>
  <c r="W138" i="5" s="1"/>
  <c r="T139" i="5"/>
  <c r="H141" i="6"/>
  <c r="I141" i="6" s="1"/>
  <c r="K141" i="6" s="1"/>
  <c r="B140" i="5"/>
  <c r="C140" i="5" s="1"/>
  <c r="U138" i="4"/>
  <c r="W138" i="4" s="1"/>
  <c r="T139" i="4"/>
  <c r="N139" i="5"/>
  <c r="O139" i="5" s="1"/>
  <c r="H141" i="5"/>
  <c r="I141" i="5" s="1"/>
  <c r="K141" i="5" s="1"/>
  <c r="B141" i="4"/>
  <c r="C141" i="4" s="1"/>
  <c r="N139" i="4"/>
  <c r="O139" i="4" s="1"/>
  <c r="H141" i="4"/>
  <c r="I141" i="4" s="1"/>
  <c r="K141" i="4" s="1"/>
  <c r="I142" i="3"/>
  <c r="K142" i="3" s="1"/>
  <c r="H143" i="3"/>
  <c r="N140" i="3"/>
  <c r="O140" i="3" s="1"/>
  <c r="B140" i="3"/>
  <c r="C140" i="3" s="1"/>
  <c r="T140" i="3"/>
  <c r="U140" i="3" s="1"/>
  <c r="W140" i="3" s="1"/>
  <c r="I139" i="2"/>
  <c r="K139" i="2" s="1"/>
  <c r="H140" i="2"/>
  <c r="U138" i="2"/>
  <c r="W138" i="2" s="1"/>
  <c r="T139" i="2"/>
  <c r="C142" i="2"/>
  <c r="B143" i="2" s="1"/>
  <c r="O139" i="2"/>
  <c r="N140" i="2" s="1"/>
  <c r="B142" i="8" l="1"/>
  <c r="C142" i="8" s="1"/>
  <c r="T142" i="8"/>
  <c r="U142" i="8" s="1"/>
  <c r="W141" i="8"/>
  <c r="N141" i="8"/>
  <c r="O141" i="8" s="1"/>
  <c r="H207" i="8"/>
  <c r="K206" i="8"/>
  <c r="U139" i="6"/>
  <c r="W139" i="6" s="1"/>
  <c r="T140" i="6"/>
  <c r="N140" i="6"/>
  <c r="O140" i="6" s="1"/>
  <c r="B141" i="6"/>
  <c r="C141" i="6" s="1"/>
  <c r="U139" i="5"/>
  <c r="W139" i="5" s="1"/>
  <c r="T140" i="5"/>
  <c r="H142" i="6"/>
  <c r="I142" i="6" s="1"/>
  <c r="K142" i="6" s="1"/>
  <c r="N140" i="5"/>
  <c r="O140" i="5" s="1"/>
  <c r="H142" i="5"/>
  <c r="I142" i="5" s="1"/>
  <c r="K142" i="5" s="1"/>
  <c r="U139" i="4"/>
  <c r="W139" i="4" s="1"/>
  <c r="T140" i="4"/>
  <c r="B141" i="5"/>
  <c r="C141" i="5" s="1"/>
  <c r="H142" i="4"/>
  <c r="I142" i="4" s="1"/>
  <c r="K142" i="4" s="1"/>
  <c r="B142" i="4"/>
  <c r="C142" i="4" s="1"/>
  <c r="H144" i="3"/>
  <c r="I143" i="3"/>
  <c r="K143" i="3" s="1"/>
  <c r="N140" i="4"/>
  <c r="O140" i="4" s="1"/>
  <c r="B141" i="3"/>
  <c r="C141" i="3" s="1"/>
  <c r="N141" i="3"/>
  <c r="O141" i="3" s="1"/>
  <c r="T141" i="3"/>
  <c r="U141" i="3" s="1"/>
  <c r="W141" i="3" s="1"/>
  <c r="H141" i="2"/>
  <c r="I140" i="2"/>
  <c r="K140" i="2" s="1"/>
  <c r="U139" i="2"/>
  <c r="W139" i="2" s="1"/>
  <c r="T140" i="2"/>
  <c r="C143" i="2"/>
  <c r="B144" i="2" s="1"/>
  <c r="O140" i="2"/>
  <c r="N141" i="2" s="1"/>
  <c r="N142" i="8" l="1"/>
  <c r="O142" i="8" s="1"/>
  <c r="B143" i="8"/>
  <c r="C143" i="8" s="1"/>
  <c r="H208" i="8"/>
  <c r="K207" i="8"/>
  <c r="T143" i="8"/>
  <c r="U143" i="8" s="1"/>
  <c r="W142" i="8"/>
  <c r="U140" i="6"/>
  <c r="W140" i="6" s="1"/>
  <c r="T141" i="6"/>
  <c r="B142" i="6"/>
  <c r="C142" i="6" s="1"/>
  <c r="N141" i="6"/>
  <c r="O141" i="6" s="1"/>
  <c r="H143" i="6"/>
  <c r="I143" i="6" s="1"/>
  <c r="K143" i="6" s="1"/>
  <c r="U140" i="5"/>
  <c r="W140" i="5" s="1"/>
  <c r="T141" i="5"/>
  <c r="B142" i="5"/>
  <c r="C142" i="5" s="1"/>
  <c r="N141" i="5"/>
  <c r="O141" i="5" s="1"/>
  <c r="H143" i="5"/>
  <c r="I143" i="5" s="1"/>
  <c r="K143" i="5" s="1"/>
  <c r="U140" i="4"/>
  <c r="W140" i="4" s="1"/>
  <c r="T141" i="4"/>
  <c r="N141" i="4"/>
  <c r="O141" i="4" s="1"/>
  <c r="B143" i="4"/>
  <c r="C143" i="4" s="1"/>
  <c r="H145" i="3"/>
  <c r="I144" i="3"/>
  <c r="K144" i="3" s="1"/>
  <c r="H143" i="4"/>
  <c r="I143" i="4" s="1"/>
  <c r="K143" i="4" s="1"/>
  <c r="N142" i="3"/>
  <c r="O142" i="3" s="1"/>
  <c r="T142" i="3"/>
  <c r="U142" i="3" s="1"/>
  <c r="W142" i="3" s="1"/>
  <c r="B142" i="3"/>
  <c r="C142" i="3" s="1"/>
  <c r="I141" i="2"/>
  <c r="K141" i="2" s="1"/>
  <c r="H142" i="2"/>
  <c r="U140" i="2"/>
  <c r="W140" i="2" s="1"/>
  <c r="T141" i="2"/>
  <c r="C144" i="2"/>
  <c r="B145" i="2" s="1"/>
  <c r="O141" i="2"/>
  <c r="N142" i="2" s="1"/>
  <c r="B144" i="8" l="1"/>
  <c r="C144" i="8" s="1"/>
  <c r="N143" i="8"/>
  <c r="O143" i="8" s="1"/>
  <c r="H209" i="8"/>
  <c r="K208" i="8"/>
  <c r="T144" i="8"/>
  <c r="U144" i="8" s="1"/>
  <c r="W143" i="8"/>
  <c r="U141" i="6"/>
  <c r="W141" i="6" s="1"/>
  <c r="T142" i="6"/>
  <c r="N142" i="6"/>
  <c r="O142" i="6" s="1"/>
  <c r="H144" i="6"/>
  <c r="I144" i="6" s="1"/>
  <c r="K144" i="6" s="1"/>
  <c r="B143" i="6"/>
  <c r="C143" i="6" s="1"/>
  <c r="U141" i="5"/>
  <c r="W141" i="5" s="1"/>
  <c r="T142" i="5"/>
  <c r="U141" i="4"/>
  <c r="W141" i="4" s="1"/>
  <c r="T142" i="4"/>
  <c r="N142" i="5"/>
  <c r="O142" i="5" s="1"/>
  <c r="H144" i="5"/>
  <c r="I144" i="5" s="1"/>
  <c r="K144" i="5" s="1"/>
  <c r="B143" i="5"/>
  <c r="C143" i="5" s="1"/>
  <c r="H144" i="4"/>
  <c r="I144" i="4" s="1"/>
  <c r="K144" i="4" s="1"/>
  <c r="B144" i="4"/>
  <c r="C144" i="4" s="1"/>
  <c r="N142" i="4"/>
  <c r="O142" i="4" s="1"/>
  <c r="H146" i="3"/>
  <c r="I145" i="3"/>
  <c r="K145" i="3" s="1"/>
  <c r="B143" i="3"/>
  <c r="C143" i="3" s="1"/>
  <c r="N143" i="3"/>
  <c r="O143" i="3" s="1"/>
  <c r="T143" i="3"/>
  <c r="U143" i="3" s="1"/>
  <c r="W143" i="3" s="1"/>
  <c r="U141" i="2"/>
  <c r="W141" i="2" s="1"/>
  <c r="T142" i="2"/>
  <c r="H143" i="2"/>
  <c r="I142" i="2"/>
  <c r="K142" i="2" s="1"/>
  <c r="C145" i="2"/>
  <c r="B146" i="2" s="1"/>
  <c r="O142" i="2"/>
  <c r="N143" i="2" s="1"/>
  <c r="B145" i="8" l="1"/>
  <c r="C145" i="8" s="1"/>
  <c r="H210" i="8"/>
  <c r="K209" i="8"/>
  <c r="T145" i="8"/>
  <c r="U145" i="8" s="1"/>
  <c r="W144" i="8"/>
  <c r="N144" i="8"/>
  <c r="O144" i="8" s="1"/>
  <c r="U142" i="6"/>
  <c r="W142" i="6" s="1"/>
  <c r="T143" i="6"/>
  <c r="B144" i="6"/>
  <c r="C144" i="6" s="1"/>
  <c r="N143" i="6"/>
  <c r="O143" i="6" s="1"/>
  <c r="U142" i="5"/>
  <c r="W142" i="5" s="1"/>
  <c r="T143" i="5"/>
  <c r="H145" i="6"/>
  <c r="I145" i="6" s="1"/>
  <c r="K145" i="6" s="1"/>
  <c r="B144" i="5"/>
  <c r="C144" i="5" s="1"/>
  <c r="H145" i="5"/>
  <c r="I145" i="5" s="1"/>
  <c r="K145" i="5" s="1"/>
  <c r="N143" i="5"/>
  <c r="O143" i="5" s="1"/>
  <c r="U142" i="4"/>
  <c r="W142" i="4" s="1"/>
  <c r="T143" i="4"/>
  <c r="N143" i="4"/>
  <c r="O143" i="4" s="1"/>
  <c r="H147" i="3"/>
  <c r="I146" i="3"/>
  <c r="K146" i="3" s="1"/>
  <c r="B145" i="4"/>
  <c r="C145" i="4" s="1"/>
  <c r="H145" i="4"/>
  <c r="I145" i="4" s="1"/>
  <c r="K145" i="4" s="1"/>
  <c r="N144" i="3"/>
  <c r="O144" i="3" s="1"/>
  <c r="T144" i="3"/>
  <c r="U144" i="3" s="1"/>
  <c r="W144" i="3" s="1"/>
  <c r="B144" i="3"/>
  <c r="C144" i="3" s="1"/>
  <c r="U142" i="2"/>
  <c r="W142" i="2" s="1"/>
  <c r="T143" i="2"/>
  <c r="H144" i="2"/>
  <c r="I143" i="2"/>
  <c r="K143" i="2" s="1"/>
  <c r="C146" i="2"/>
  <c r="B147" i="2" s="1"/>
  <c r="O143" i="2"/>
  <c r="N144" i="2" s="1"/>
  <c r="N145" i="8" l="1"/>
  <c r="O145" i="8" s="1"/>
  <c r="B146" i="8"/>
  <c r="C146" i="8" s="1"/>
  <c r="T146" i="8"/>
  <c r="U146" i="8" s="1"/>
  <c r="W145" i="8"/>
  <c r="H211" i="8"/>
  <c r="K210" i="8"/>
  <c r="U143" i="6"/>
  <c r="W143" i="6" s="1"/>
  <c r="T144" i="6"/>
  <c r="B145" i="6"/>
  <c r="C145" i="6" s="1"/>
  <c r="H146" i="6"/>
  <c r="I146" i="6" s="1"/>
  <c r="K146" i="6" s="1"/>
  <c r="N144" i="6"/>
  <c r="O144" i="6" s="1"/>
  <c r="U143" i="5"/>
  <c r="W143" i="5" s="1"/>
  <c r="T144" i="5"/>
  <c r="N144" i="5"/>
  <c r="O144" i="5" s="1"/>
  <c r="B145" i="5"/>
  <c r="C145" i="5" s="1"/>
  <c r="U143" i="4"/>
  <c r="W143" i="4" s="1"/>
  <c r="T144" i="4"/>
  <c r="H146" i="5"/>
  <c r="I146" i="5" s="1"/>
  <c r="K146" i="5" s="1"/>
  <c r="N144" i="4"/>
  <c r="O144" i="4" s="1"/>
  <c r="B146" i="4"/>
  <c r="C146" i="4" s="1"/>
  <c r="H146" i="4"/>
  <c r="I146" i="4" s="1"/>
  <c r="K146" i="4" s="1"/>
  <c r="H148" i="3"/>
  <c r="I147" i="3"/>
  <c r="K147" i="3" s="1"/>
  <c r="B145" i="3"/>
  <c r="C145" i="3" s="1"/>
  <c r="N145" i="3"/>
  <c r="O145" i="3" s="1"/>
  <c r="T145" i="3"/>
  <c r="U145" i="3" s="1"/>
  <c r="W145" i="3" s="1"/>
  <c r="U143" i="2"/>
  <c r="W143" i="2" s="1"/>
  <c r="T144" i="2"/>
  <c r="H145" i="2"/>
  <c r="I144" i="2"/>
  <c r="K144" i="2" s="1"/>
  <c r="C147" i="2"/>
  <c r="B148" i="2" s="1"/>
  <c r="O144" i="2"/>
  <c r="N145" i="2" s="1"/>
  <c r="B147" i="8" l="1"/>
  <c r="C147" i="8" s="1"/>
  <c r="N146" i="8"/>
  <c r="O146" i="8" s="1"/>
  <c r="T147" i="8"/>
  <c r="U147" i="8" s="1"/>
  <c r="W146" i="8"/>
  <c r="H212" i="8"/>
  <c r="K211" i="8"/>
  <c r="U144" i="6"/>
  <c r="W144" i="6" s="1"/>
  <c r="T145" i="6"/>
  <c r="N145" i="6"/>
  <c r="O145" i="6" s="1"/>
  <c r="B146" i="6"/>
  <c r="C146" i="6" s="1"/>
  <c r="H147" i="6"/>
  <c r="I147" i="6" s="1"/>
  <c r="K147" i="6" s="1"/>
  <c r="U144" i="5"/>
  <c r="W144" i="5" s="1"/>
  <c r="T145" i="5"/>
  <c r="B146" i="5"/>
  <c r="C146" i="5" s="1"/>
  <c r="U144" i="4"/>
  <c r="W144" i="4" s="1"/>
  <c r="T145" i="4"/>
  <c r="N145" i="5"/>
  <c r="O145" i="5" s="1"/>
  <c r="H147" i="5"/>
  <c r="I147" i="5" s="1"/>
  <c r="K147" i="5" s="1"/>
  <c r="B147" i="4"/>
  <c r="C147" i="4" s="1"/>
  <c r="H149" i="3"/>
  <c r="I148" i="3"/>
  <c r="K148" i="3" s="1"/>
  <c r="N145" i="4"/>
  <c r="O145" i="4" s="1"/>
  <c r="H147" i="4"/>
  <c r="I147" i="4" s="1"/>
  <c r="K147" i="4" s="1"/>
  <c r="N146" i="3"/>
  <c r="O146" i="3" s="1"/>
  <c r="B146" i="3"/>
  <c r="C146" i="3" s="1"/>
  <c r="T146" i="3"/>
  <c r="U146" i="3" s="1"/>
  <c r="W146" i="3" s="1"/>
  <c r="H146" i="2"/>
  <c r="I145" i="2"/>
  <c r="K145" i="2" s="1"/>
  <c r="U144" i="2"/>
  <c r="W144" i="2" s="1"/>
  <c r="T145" i="2"/>
  <c r="C148" i="2"/>
  <c r="B149" i="2" s="1"/>
  <c r="O145" i="2"/>
  <c r="N146" i="2" s="1"/>
  <c r="B148" i="8" l="1"/>
  <c r="C148" i="8" s="1"/>
  <c r="N147" i="8"/>
  <c r="O147" i="8" s="1"/>
  <c r="T148" i="8"/>
  <c r="U148" i="8" s="1"/>
  <c r="W147" i="8"/>
  <c r="H213" i="8"/>
  <c r="K212" i="8"/>
  <c r="U145" i="6"/>
  <c r="W145" i="6" s="1"/>
  <c r="T146" i="6"/>
  <c r="N146" i="6"/>
  <c r="O146" i="6" s="1"/>
  <c r="H148" i="6"/>
  <c r="I148" i="6" s="1"/>
  <c r="K148" i="6" s="1"/>
  <c r="B147" i="6"/>
  <c r="C147" i="6" s="1"/>
  <c r="U145" i="5"/>
  <c r="W145" i="5" s="1"/>
  <c r="T146" i="5"/>
  <c r="B147" i="5"/>
  <c r="C147" i="5" s="1"/>
  <c r="H148" i="5"/>
  <c r="I148" i="5" s="1"/>
  <c r="K148" i="5" s="1"/>
  <c r="U145" i="4"/>
  <c r="W145" i="4" s="1"/>
  <c r="T146" i="4"/>
  <c r="N146" i="5"/>
  <c r="O146" i="5" s="1"/>
  <c r="N146" i="4"/>
  <c r="O146" i="4" s="1"/>
  <c r="B148" i="4"/>
  <c r="C148" i="4" s="1"/>
  <c r="H148" i="4"/>
  <c r="I148" i="4" s="1"/>
  <c r="K148" i="4" s="1"/>
  <c r="H150" i="3"/>
  <c r="I149" i="3"/>
  <c r="K149" i="3" s="1"/>
  <c r="B147" i="3"/>
  <c r="C147" i="3" s="1"/>
  <c r="N147" i="3"/>
  <c r="O147" i="3" s="1"/>
  <c r="T147" i="3"/>
  <c r="U147" i="3" s="1"/>
  <c r="W147" i="3" s="1"/>
  <c r="U145" i="2"/>
  <c r="W145" i="2" s="1"/>
  <c r="T146" i="2"/>
  <c r="H147" i="2"/>
  <c r="I146" i="2"/>
  <c r="K146" i="2" s="1"/>
  <c r="C149" i="2"/>
  <c r="B150" i="2" s="1"/>
  <c r="O146" i="2"/>
  <c r="N147" i="2" s="1"/>
  <c r="B149" i="8" l="1"/>
  <c r="C149" i="8" s="1"/>
  <c r="T149" i="8"/>
  <c r="U149" i="8" s="1"/>
  <c r="W148" i="8"/>
  <c r="N148" i="8"/>
  <c r="O148" i="8" s="1"/>
  <c r="H214" i="8"/>
  <c r="K213" i="8"/>
  <c r="U146" i="6"/>
  <c r="W146" i="6" s="1"/>
  <c r="T147" i="6"/>
  <c r="B148" i="6"/>
  <c r="C148" i="6" s="1"/>
  <c r="U146" i="5"/>
  <c r="W146" i="5" s="1"/>
  <c r="T147" i="5"/>
  <c r="H149" i="6"/>
  <c r="I149" i="6" s="1"/>
  <c r="K149" i="6" s="1"/>
  <c r="N147" i="6"/>
  <c r="O147" i="6" s="1"/>
  <c r="N147" i="5"/>
  <c r="O147" i="5" s="1"/>
  <c r="U146" i="4"/>
  <c r="W146" i="4" s="1"/>
  <c r="T147" i="4"/>
  <c r="H149" i="5"/>
  <c r="I149" i="5" s="1"/>
  <c r="K149" i="5" s="1"/>
  <c r="B148" i="5"/>
  <c r="C148" i="5" s="1"/>
  <c r="B149" i="4"/>
  <c r="C149" i="4" s="1"/>
  <c r="H151" i="3"/>
  <c r="I150" i="3"/>
  <c r="K150" i="3" s="1"/>
  <c r="N147" i="4"/>
  <c r="O147" i="4" s="1"/>
  <c r="H149" i="4"/>
  <c r="I149" i="4" s="1"/>
  <c r="K149" i="4" s="1"/>
  <c r="N148" i="3"/>
  <c r="O148" i="3" s="1"/>
  <c r="B148" i="3"/>
  <c r="C148" i="3" s="1"/>
  <c r="T148" i="3"/>
  <c r="U148" i="3" s="1"/>
  <c r="W148" i="3" s="1"/>
  <c r="U146" i="2"/>
  <c r="W146" i="2" s="1"/>
  <c r="T147" i="2"/>
  <c r="I147" i="2"/>
  <c r="K147" i="2" s="1"/>
  <c r="H148" i="2"/>
  <c r="C150" i="2"/>
  <c r="B151" i="2" s="1"/>
  <c r="O147" i="2"/>
  <c r="N148" i="2" s="1"/>
  <c r="N149" i="8" l="1"/>
  <c r="O149" i="8" s="1"/>
  <c r="B150" i="8"/>
  <c r="C150" i="8" s="1"/>
  <c r="H215" i="8"/>
  <c r="K214" i="8"/>
  <c r="T150" i="8"/>
  <c r="U150" i="8" s="1"/>
  <c r="W149" i="8"/>
  <c r="U147" i="6"/>
  <c r="W147" i="6" s="1"/>
  <c r="T148" i="6"/>
  <c r="N148" i="6"/>
  <c r="O148" i="6" s="1"/>
  <c r="B149" i="6"/>
  <c r="C149" i="6" s="1"/>
  <c r="U147" i="5"/>
  <c r="W147" i="5" s="1"/>
  <c r="T148" i="5"/>
  <c r="H150" i="6"/>
  <c r="I150" i="6" s="1"/>
  <c r="K150" i="6" s="1"/>
  <c r="B149" i="5"/>
  <c r="C149" i="5" s="1"/>
  <c r="H150" i="5"/>
  <c r="I150" i="5" s="1"/>
  <c r="K150" i="5" s="1"/>
  <c r="N148" i="5"/>
  <c r="O148" i="5" s="1"/>
  <c r="U147" i="4"/>
  <c r="W147" i="4" s="1"/>
  <c r="T148" i="4"/>
  <c r="N148" i="4"/>
  <c r="O148" i="4" s="1"/>
  <c r="B150" i="4"/>
  <c r="C150" i="4" s="1"/>
  <c r="H152" i="3"/>
  <c r="I151" i="3"/>
  <c r="K151" i="3" s="1"/>
  <c r="H150" i="4"/>
  <c r="I150" i="4" s="1"/>
  <c r="K150" i="4" s="1"/>
  <c r="B149" i="3"/>
  <c r="C149" i="3" s="1"/>
  <c r="N149" i="3"/>
  <c r="O149" i="3" s="1"/>
  <c r="T149" i="3"/>
  <c r="U149" i="3" s="1"/>
  <c r="W149" i="3" s="1"/>
  <c r="U147" i="2"/>
  <c r="W147" i="2" s="1"/>
  <c r="T148" i="2"/>
  <c r="H149" i="2"/>
  <c r="I148" i="2"/>
  <c r="K148" i="2" s="1"/>
  <c r="C151" i="2"/>
  <c r="B152" i="2" s="1"/>
  <c r="O148" i="2"/>
  <c r="N149" i="2" s="1"/>
  <c r="N150" i="8" l="1"/>
  <c r="O150" i="8" s="1"/>
  <c r="H216" i="8"/>
  <c r="K215" i="8"/>
  <c r="B151" i="8"/>
  <c r="C151" i="8" s="1"/>
  <c r="T151" i="8"/>
  <c r="U151" i="8" s="1"/>
  <c r="W150" i="8"/>
  <c r="U148" i="6"/>
  <c r="W148" i="6" s="1"/>
  <c r="T149" i="6"/>
  <c r="B150" i="6"/>
  <c r="C150" i="6" s="1"/>
  <c r="U148" i="5"/>
  <c r="W148" i="5" s="1"/>
  <c r="T149" i="5"/>
  <c r="N149" i="6"/>
  <c r="O149" i="6" s="1"/>
  <c r="H151" i="6"/>
  <c r="I151" i="6" s="1"/>
  <c r="K151" i="6" s="1"/>
  <c r="N149" i="5"/>
  <c r="O149" i="5" s="1"/>
  <c r="U148" i="4"/>
  <c r="W148" i="4" s="1"/>
  <c r="T149" i="4"/>
  <c r="H151" i="5"/>
  <c r="I151" i="5" s="1"/>
  <c r="K151" i="5" s="1"/>
  <c r="B150" i="5"/>
  <c r="C150" i="5" s="1"/>
  <c r="B151" i="4"/>
  <c r="C151" i="4" s="1"/>
  <c r="N149" i="4"/>
  <c r="O149" i="4" s="1"/>
  <c r="H153" i="3"/>
  <c r="I152" i="3"/>
  <c r="K152" i="3" s="1"/>
  <c r="H151" i="4"/>
  <c r="I151" i="4" s="1"/>
  <c r="K151" i="4" s="1"/>
  <c r="B150" i="3"/>
  <c r="C150" i="3" s="1"/>
  <c r="T150" i="3"/>
  <c r="U150" i="3" s="1"/>
  <c r="W150" i="3" s="1"/>
  <c r="N150" i="3"/>
  <c r="O150" i="3" s="1"/>
  <c r="U148" i="2"/>
  <c r="W148" i="2" s="1"/>
  <c r="T149" i="2"/>
  <c r="I149" i="2"/>
  <c r="K149" i="2" s="1"/>
  <c r="H150" i="2"/>
  <c r="C152" i="2"/>
  <c r="B153" i="2" s="1"/>
  <c r="O149" i="2"/>
  <c r="N150" i="2" s="1"/>
  <c r="B152" i="8" l="1"/>
  <c r="C152" i="8" s="1"/>
  <c r="N151" i="8"/>
  <c r="O151" i="8" s="1"/>
  <c r="T152" i="8"/>
  <c r="U152" i="8" s="1"/>
  <c r="W151" i="8"/>
  <c r="K216" i="8"/>
  <c r="H217" i="8"/>
  <c r="U149" i="6"/>
  <c r="W149" i="6" s="1"/>
  <c r="T150" i="6"/>
  <c r="B151" i="6"/>
  <c r="C151" i="6" s="1"/>
  <c r="N150" i="6"/>
  <c r="O150" i="6" s="1"/>
  <c r="U149" i="5"/>
  <c r="W149" i="5" s="1"/>
  <c r="T150" i="5"/>
  <c r="H152" i="6"/>
  <c r="I152" i="6" s="1"/>
  <c r="K152" i="6" s="1"/>
  <c r="U149" i="4"/>
  <c r="W149" i="4" s="1"/>
  <c r="T150" i="4"/>
  <c r="N150" i="5"/>
  <c r="O150" i="5" s="1"/>
  <c r="B151" i="5"/>
  <c r="C151" i="5" s="1"/>
  <c r="H152" i="5"/>
  <c r="I152" i="5" s="1"/>
  <c r="K152" i="5" s="1"/>
  <c r="B152" i="4"/>
  <c r="C152" i="4" s="1"/>
  <c r="H154" i="3"/>
  <c r="I153" i="3"/>
  <c r="K153" i="3" s="1"/>
  <c r="H152" i="4"/>
  <c r="I152" i="4" s="1"/>
  <c r="K152" i="4" s="1"/>
  <c r="N150" i="4"/>
  <c r="O150" i="4" s="1"/>
  <c r="N151" i="3"/>
  <c r="O151" i="3" s="1"/>
  <c r="B151" i="3"/>
  <c r="C151" i="3" s="1"/>
  <c r="T151" i="3"/>
  <c r="U151" i="3" s="1"/>
  <c r="W151" i="3" s="1"/>
  <c r="H151" i="2"/>
  <c r="I150" i="2"/>
  <c r="K150" i="2" s="1"/>
  <c r="U149" i="2"/>
  <c r="W149" i="2" s="1"/>
  <c r="T150" i="2"/>
  <c r="C153" i="2"/>
  <c r="B154" i="2" s="1"/>
  <c r="O150" i="2"/>
  <c r="N151" i="2" s="1"/>
  <c r="N152" i="8" l="1"/>
  <c r="O152" i="8" s="1"/>
  <c r="B153" i="8"/>
  <c r="C153" i="8" s="1"/>
  <c r="T153" i="8"/>
  <c r="U153" i="8" s="1"/>
  <c r="W152" i="8"/>
  <c r="K217" i="8"/>
  <c r="H218" i="8"/>
  <c r="U150" i="6"/>
  <c r="W150" i="6" s="1"/>
  <c r="T151" i="6"/>
  <c r="N151" i="6"/>
  <c r="O151" i="6" s="1"/>
  <c r="U150" i="5"/>
  <c r="W150" i="5" s="1"/>
  <c r="T151" i="5"/>
  <c r="H153" i="6"/>
  <c r="I153" i="6" s="1"/>
  <c r="K153" i="6" s="1"/>
  <c r="B152" i="6"/>
  <c r="C152" i="6" s="1"/>
  <c r="N151" i="5"/>
  <c r="O151" i="5" s="1"/>
  <c r="H153" i="5"/>
  <c r="I153" i="5" s="1"/>
  <c r="K153" i="5" s="1"/>
  <c r="B152" i="5"/>
  <c r="C152" i="5" s="1"/>
  <c r="U150" i="4"/>
  <c r="W150" i="4" s="1"/>
  <c r="T151" i="4"/>
  <c r="B153" i="4"/>
  <c r="C153" i="4" s="1"/>
  <c r="N151" i="4"/>
  <c r="O151" i="4" s="1"/>
  <c r="H155" i="3"/>
  <c r="I154" i="3"/>
  <c r="K154" i="3" s="1"/>
  <c r="H153" i="4"/>
  <c r="I153" i="4" s="1"/>
  <c r="K153" i="4" s="1"/>
  <c r="B152" i="3"/>
  <c r="C152" i="3" s="1"/>
  <c r="N152" i="3"/>
  <c r="O152" i="3" s="1"/>
  <c r="T152" i="3"/>
  <c r="U152" i="3" s="1"/>
  <c r="W152" i="3" s="1"/>
  <c r="H152" i="2"/>
  <c r="I151" i="2"/>
  <c r="K151" i="2" s="1"/>
  <c r="U150" i="2"/>
  <c r="W150" i="2" s="1"/>
  <c r="T151" i="2"/>
  <c r="C154" i="2"/>
  <c r="B155" i="2" s="1"/>
  <c r="O151" i="2"/>
  <c r="N152" i="2" s="1"/>
  <c r="B154" i="8" l="1"/>
  <c r="C154" i="8" s="1"/>
  <c r="W153" i="8"/>
  <c r="N153" i="8"/>
  <c r="O153" i="8" s="1"/>
  <c r="K218" i="8"/>
  <c r="H219" i="8"/>
  <c r="T154" i="8"/>
  <c r="U154" i="8" s="1"/>
  <c r="U151" i="6"/>
  <c r="W151" i="6" s="1"/>
  <c r="T152" i="6"/>
  <c r="N152" i="6"/>
  <c r="O152" i="6" s="1"/>
  <c r="B153" i="6"/>
  <c r="C153" i="6" s="1"/>
  <c r="U151" i="5"/>
  <c r="W151" i="5" s="1"/>
  <c r="T152" i="5"/>
  <c r="H154" i="6"/>
  <c r="I154" i="6" s="1"/>
  <c r="K154" i="6" s="1"/>
  <c r="B153" i="5"/>
  <c r="C153" i="5" s="1"/>
  <c r="N152" i="5"/>
  <c r="O152" i="5" s="1"/>
  <c r="H154" i="5"/>
  <c r="I154" i="5" s="1"/>
  <c r="K154" i="5" s="1"/>
  <c r="U151" i="4"/>
  <c r="W151" i="4" s="1"/>
  <c r="T152" i="4"/>
  <c r="B154" i="4"/>
  <c r="C154" i="4" s="1"/>
  <c r="H156" i="3"/>
  <c r="I155" i="3"/>
  <c r="K155" i="3" s="1"/>
  <c r="H154" i="4"/>
  <c r="I154" i="4" s="1"/>
  <c r="K154" i="4" s="1"/>
  <c r="N152" i="4"/>
  <c r="O152" i="4" s="1"/>
  <c r="N153" i="3"/>
  <c r="O153" i="3" s="1"/>
  <c r="B153" i="3"/>
  <c r="C153" i="3" s="1"/>
  <c r="T153" i="3"/>
  <c r="U153" i="3" s="1"/>
  <c r="W153" i="3" s="1"/>
  <c r="H153" i="2"/>
  <c r="I152" i="2"/>
  <c r="K152" i="2" s="1"/>
  <c r="U151" i="2"/>
  <c r="W151" i="2" s="1"/>
  <c r="T152" i="2"/>
  <c r="C155" i="2"/>
  <c r="B156" i="2" s="1"/>
  <c r="O152" i="2"/>
  <c r="N153" i="2" s="1"/>
  <c r="B155" i="8" l="1"/>
  <c r="C155" i="8" s="1"/>
  <c r="W154" i="8"/>
  <c r="N154" i="8"/>
  <c r="O154" i="8" s="1"/>
  <c r="K219" i="8"/>
  <c r="H220" i="8"/>
  <c r="T155" i="8"/>
  <c r="U155" i="8" s="1"/>
  <c r="U152" i="6"/>
  <c r="W152" i="6" s="1"/>
  <c r="T153" i="6"/>
  <c r="B154" i="6"/>
  <c r="C154" i="6" s="1"/>
  <c r="N153" i="6"/>
  <c r="O153" i="6" s="1"/>
  <c r="U152" i="5"/>
  <c r="W152" i="5" s="1"/>
  <c r="T153" i="5"/>
  <c r="H155" i="6"/>
  <c r="I155" i="6" s="1"/>
  <c r="K155" i="6" s="1"/>
  <c r="N153" i="5"/>
  <c r="O153" i="5" s="1"/>
  <c r="B154" i="5"/>
  <c r="C154" i="5" s="1"/>
  <c r="H155" i="5"/>
  <c r="I155" i="5" s="1"/>
  <c r="K155" i="5" s="1"/>
  <c r="U152" i="4"/>
  <c r="W152" i="4" s="1"/>
  <c r="T153" i="4"/>
  <c r="B155" i="4"/>
  <c r="C155" i="4" s="1"/>
  <c r="N153" i="4"/>
  <c r="O153" i="4" s="1"/>
  <c r="H157" i="3"/>
  <c r="I156" i="3"/>
  <c r="K156" i="3" s="1"/>
  <c r="H155" i="4"/>
  <c r="I155" i="4" s="1"/>
  <c r="K155" i="4" s="1"/>
  <c r="N154" i="3"/>
  <c r="O154" i="3" s="1"/>
  <c r="T154" i="3"/>
  <c r="U154" i="3" s="1"/>
  <c r="W154" i="3" s="1"/>
  <c r="B154" i="3"/>
  <c r="C154" i="3" s="1"/>
  <c r="I153" i="2"/>
  <c r="K153" i="2" s="1"/>
  <c r="H154" i="2"/>
  <c r="U152" i="2"/>
  <c r="W152" i="2" s="1"/>
  <c r="T153" i="2"/>
  <c r="C156" i="2"/>
  <c r="B157" i="2" s="1"/>
  <c r="O153" i="2"/>
  <c r="N154" i="2" s="1"/>
  <c r="N155" i="8" l="1"/>
  <c r="O155" i="8" s="1"/>
  <c r="B156" i="8"/>
  <c r="C156" i="8" s="1"/>
  <c r="K220" i="8"/>
  <c r="H221" i="8"/>
  <c r="W155" i="8"/>
  <c r="T156" i="8"/>
  <c r="U156" i="8" s="1"/>
  <c r="U153" i="6"/>
  <c r="W153" i="6" s="1"/>
  <c r="T154" i="6"/>
  <c r="B155" i="6"/>
  <c r="C155" i="6" s="1"/>
  <c r="N154" i="6"/>
  <c r="O154" i="6" s="1"/>
  <c r="U153" i="5"/>
  <c r="W153" i="5" s="1"/>
  <c r="T154" i="5"/>
  <c r="H156" i="6"/>
  <c r="I156" i="6" s="1"/>
  <c r="K156" i="6" s="1"/>
  <c r="N154" i="5"/>
  <c r="O154" i="5" s="1"/>
  <c r="H156" i="5"/>
  <c r="I156" i="5" s="1"/>
  <c r="K156" i="5" s="1"/>
  <c r="U153" i="4"/>
  <c r="W153" i="4" s="1"/>
  <c r="T154" i="4"/>
  <c r="B155" i="5"/>
  <c r="C155" i="5" s="1"/>
  <c r="B156" i="4"/>
  <c r="C156" i="4" s="1"/>
  <c r="N154" i="4"/>
  <c r="O154" i="4" s="1"/>
  <c r="H156" i="4"/>
  <c r="I156" i="4" s="1"/>
  <c r="K156" i="4" s="1"/>
  <c r="H158" i="3"/>
  <c r="I157" i="3"/>
  <c r="K157" i="3" s="1"/>
  <c r="B155" i="3"/>
  <c r="C155" i="3" s="1"/>
  <c r="N155" i="3"/>
  <c r="O155" i="3" s="1"/>
  <c r="T155" i="3"/>
  <c r="U155" i="3" s="1"/>
  <c r="W155" i="3" s="1"/>
  <c r="U153" i="2"/>
  <c r="W153" i="2" s="1"/>
  <c r="T154" i="2"/>
  <c r="H155" i="2"/>
  <c r="I154" i="2"/>
  <c r="K154" i="2" s="1"/>
  <c r="C157" i="2"/>
  <c r="B158" i="2" s="1"/>
  <c r="O154" i="2"/>
  <c r="N155" i="2" s="1"/>
  <c r="N156" i="8" l="1"/>
  <c r="O156" i="8" s="1"/>
  <c r="B157" i="8"/>
  <c r="C157" i="8" s="1"/>
  <c r="K221" i="8"/>
  <c r="H222" i="8"/>
  <c r="W156" i="8"/>
  <c r="T157" i="8"/>
  <c r="U157" i="8" s="1"/>
  <c r="U154" i="6"/>
  <c r="W154" i="6" s="1"/>
  <c r="T155" i="6"/>
  <c r="N155" i="6"/>
  <c r="O155" i="6" s="1"/>
  <c r="B156" i="6"/>
  <c r="C156" i="6" s="1"/>
  <c r="U154" i="5"/>
  <c r="W154" i="5" s="1"/>
  <c r="T155" i="5"/>
  <c r="H157" i="6"/>
  <c r="I157" i="6" s="1"/>
  <c r="K157" i="6" s="1"/>
  <c r="N155" i="5"/>
  <c r="O155" i="5" s="1"/>
  <c r="U154" i="4"/>
  <c r="W154" i="4" s="1"/>
  <c r="T155" i="4"/>
  <c r="B156" i="5"/>
  <c r="C156" i="5" s="1"/>
  <c r="H157" i="5"/>
  <c r="I157" i="5" s="1"/>
  <c r="K157" i="5" s="1"/>
  <c r="N155" i="4"/>
  <c r="O155" i="4" s="1"/>
  <c r="B157" i="4"/>
  <c r="C157" i="4" s="1"/>
  <c r="I158" i="3"/>
  <c r="K158" i="3" s="1"/>
  <c r="H159" i="3"/>
  <c r="H157" i="4"/>
  <c r="I157" i="4" s="1"/>
  <c r="K157" i="4" s="1"/>
  <c r="T156" i="3"/>
  <c r="U156" i="3" s="1"/>
  <c r="W156" i="3" s="1"/>
  <c r="N156" i="3"/>
  <c r="O156" i="3" s="1"/>
  <c r="B156" i="3"/>
  <c r="C156" i="3" s="1"/>
  <c r="U154" i="2"/>
  <c r="W154" i="2" s="1"/>
  <c r="T155" i="2"/>
  <c r="I155" i="2"/>
  <c r="K155" i="2" s="1"/>
  <c r="H156" i="2"/>
  <c r="C158" i="2"/>
  <c r="B159" i="2" s="1"/>
  <c r="O155" i="2"/>
  <c r="N156" i="2" s="1"/>
  <c r="N157" i="8" l="1"/>
  <c r="O157" i="8" s="1"/>
  <c r="B158" i="8"/>
  <c r="C158" i="8" s="1"/>
  <c r="K222" i="8"/>
  <c r="H223" i="8"/>
  <c r="W157" i="8"/>
  <c r="T158" i="8"/>
  <c r="U158" i="8" s="1"/>
  <c r="U155" i="6"/>
  <c r="W155" i="6" s="1"/>
  <c r="T156" i="6"/>
  <c r="N156" i="6"/>
  <c r="O156" i="6" s="1"/>
  <c r="U155" i="5"/>
  <c r="W155" i="5" s="1"/>
  <c r="T156" i="5"/>
  <c r="B157" i="6"/>
  <c r="C157" i="6" s="1"/>
  <c r="H158" i="6"/>
  <c r="I158" i="6" s="1"/>
  <c r="K158" i="6" s="1"/>
  <c r="B157" i="5"/>
  <c r="C157" i="5" s="1"/>
  <c r="N156" i="5"/>
  <c r="O156" i="5" s="1"/>
  <c r="H158" i="5"/>
  <c r="I158" i="5" s="1"/>
  <c r="K158" i="5" s="1"/>
  <c r="U155" i="4"/>
  <c r="W155" i="4" s="1"/>
  <c r="T156" i="4"/>
  <c r="H158" i="4"/>
  <c r="I158" i="4" s="1"/>
  <c r="K158" i="4" s="1"/>
  <c r="I159" i="3"/>
  <c r="K159" i="3" s="1"/>
  <c r="H160" i="3"/>
  <c r="N156" i="4"/>
  <c r="O156" i="4" s="1"/>
  <c r="B158" i="4"/>
  <c r="C158" i="4" s="1"/>
  <c r="N157" i="3"/>
  <c r="O157" i="3" s="1"/>
  <c r="B157" i="3"/>
  <c r="C157" i="3" s="1"/>
  <c r="T157" i="3"/>
  <c r="U157" i="3" s="1"/>
  <c r="W157" i="3" s="1"/>
  <c r="U155" i="2"/>
  <c r="W155" i="2" s="1"/>
  <c r="T156" i="2"/>
  <c r="H157" i="2"/>
  <c r="I156" i="2"/>
  <c r="K156" i="2" s="1"/>
  <c r="C159" i="2"/>
  <c r="B160" i="2" s="1"/>
  <c r="O156" i="2"/>
  <c r="N157" i="2" s="1"/>
  <c r="N158" i="8" l="1"/>
  <c r="O158" i="8" s="1"/>
  <c r="W158" i="8"/>
  <c r="K223" i="8"/>
  <c r="H224" i="8"/>
  <c r="B159" i="8"/>
  <c r="C159" i="8" s="1"/>
  <c r="T159" i="8"/>
  <c r="U159" i="8" s="1"/>
  <c r="U156" i="6"/>
  <c r="W156" i="6" s="1"/>
  <c r="T157" i="6"/>
  <c r="N157" i="6"/>
  <c r="O157" i="6" s="1"/>
  <c r="H159" i="6"/>
  <c r="I159" i="6" s="1"/>
  <c r="K159" i="6" s="1"/>
  <c r="U156" i="5"/>
  <c r="W156" i="5" s="1"/>
  <c r="T157" i="5"/>
  <c r="B158" i="6"/>
  <c r="C158" i="6" s="1"/>
  <c r="B158" i="5"/>
  <c r="C158" i="5" s="1"/>
  <c r="N157" i="5"/>
  <c r="O157" i="5" s="1"/>
  <c r="U156" i="4"/>
  <c r="W156" i="4" s="1"/>
  <c r="T157" i="4"/>
  <c r="H159" i="5"/>
  <c r="I159" i="5" s="1"/>
  <c r="K159" i="5" s="1"/>
  <c r="B159" i="4"/>
  <c r="C159" i="4" s="1"/>
  <c r="H161" i="3"/>
  <c r="I160" i="3"/>
  <c r="K160" i="3" s="1"/>
  <c r="N157" i="4"/>
  <c r="O157" i="4" s="1"/>
  <c r="H159" i="4"/>
  <c r="I159" i="4" s="1"/>
  <c r="K159" i="4" s="1"/>
  <c r="N158" i="3"/>
  <c r="O158" i="3" s="1"/>
  <c r="B158" i="3"/>
  <c r="C158" i="3" s="1"/>
  <c r="T158" i="3"/>
  <c r="U158" i="3" s="1"/>
  <c r="W158" i="3" s="1"/>
  <c r="U156" i="2"/>
  <c r="W156" i="2" s="1"/>
  <c r="T157" i="2"/>
  <c r="I157" i="2"/>
  <c r="K157" i="2" s="1"/>
  <c r="H158" i="2"/>
  <c r="C160" i="2"/>
  <c r="B161" i="2" s="1"/>
  <c r="O157" i="2"/>
  <c r="N158" i="2" s="1"/>
  <c r="B160" i="8" l="1"/>
  <c r="C160" i="8" s="1"/>
  <c r="N159" i="8"/>
  <c r="O159" i="8" s="1"/>
  <c r="K224" i="8"/>
  <c r="H225" i="8"/>
  <c r="T160" i="8"/>
  <c r="U160" i="8" s="1"/>
  <c r="W159" i="8"/>
  <c r="U157" i="6"/>
  <c r="W157" i="6" s="1"/>
  <c r="T158" i="6"/>
  <c r="H160" i="6"/>
  <c r="I160" i="6" s="1"/>
  <c r="K160" i="6" s="1"/>
  <c r="U157" i="5"/>
  <c r="W157" i="5" s="1"/>
  <c r="T158" i="5"/>
  <c r="N158" i="6"/>
  <c r="O158" i="6" s="1"/>
  <c r="B159" i="6"/>
  <c r="C159" i="6" s="1"/>
  <c r="N158" i="5"/>
  <c r="O158" i="5" s="1"/>
  <c r="B159" i="5"/>
  <c r="C159" i="5" s="1"/>
  <c r="H160" i="5"/>
  <c r="I160" i="5" s="1"/>
  <c r="K160" i="5" s="1"/>
  <c r="U157" i="4"/>
  <c r="W157" i="4" s="1"/>
  <c r="T158" i="4"/>
  <c r="I161" i="3"/>
  <c r="K161" i="3" s="1"/>
  <c r="H162" i="3"/>
  <c r="N158" i="4"/>
  <c r="O158" i="4" s="1"/>
  <c r="B160" i="4"/>
  <c r="C160" i="4" s="1"/>
  <c r="H160" i="4"/>
  <c r="I160" i="4" s="1"/>
  <c r="K160" i="4" s="1"/>
  <c r="B159" i="3"/>
  <c r="C159" i="3" s="1"/>
  <c r="N159" i="3"/>
  <c r="O159" i="3" s="1"/>
  <c r="T159" i="3"/>
  <c r="U159" i="3" s="1"/>
  <c r="W159" i="3" s="1"/>
  <c r="U157" i="2"/>
  <c r="W157" i="2" s="1"/>
  <c r="T158" i="2"/>
  <c r="H159" i="2"/>
  <c r="I158" i="2"/>
  <c r="K158" i="2" s="1"/>
  <c r="C161" i="2"/>
  <c r="B162" i="2" s="1"/>
  <c r="O158" i="2"/>
  <c r="N159" i="2" s="1"/>
  <c r="B161" i="8" l="1"/>
  <c r="C161" i="8" s="1"/>
  <c r="N160" i="8"/>
  <c r="O160" i="8" s="1"/>
  <c r="K225" i="8"/>
  <c r="H226" i="8"/>
  <c r="T161" i="8"/>
  <c r="U161" i="8" s="1"/>
  <c r="W160" i="8"/>
  <c r="U158" i="6"/>
  <c r="W158" i="6" s="1"/>
  <c r="T159" i="6"/>
  <c r="B160" i="6"/>
  <c r="C160" i="6" s="1"/>
  <c r="N159" i="6"/>
  <c r="O159" i="6" s="1"/>
  <c r="U158" i="5"/>
  <c r="W158" i="5" s="1"/>
  <c r="T159" i="5"/>
  <c r="H161" i="6"/>
  <c r="I161" i="6" s="1"/>
  <c r="K161" i="6" s="1"/>
  <c r="N159" i="5"/>
  <c r="O159" i="5" s="1"/>
  <c r="H161" i="5"/>
  <c r="I161" i="5" s="1"/>
  <c r="K161" i="5" s="1"/>
  <c r="B160" i="5"/>
  <c r="C160" i="5" s="1"/>
  <c r="U158" i="4"/>
  <c r="W158" i="4" s="1"/>
  <c r="T159" i="4"/>
  <c r="I162" i="3"/>
  <c r="K162" i="3" s="1"/>
  <c r="H163" i="3"/>
  <c r="H161" i="4"/>
  <c r="I161" i="4" s="1"/>
  <c r="K161" i="4" s="1"/>
  <c r="N159" i="4"/>
  <c r="O159" i="4" s="1"/>
  <c r="B161" i="4"/>
  <c r="C161" i="4" s="1"/>
  <c r="B160" i="3"/>
  <c r="C160" i="3" s="1"/>
  <c r="N160" i="3"/>
  <c r="O160" i="3" s="1"/>
  <c r="T160" i="3"/>
  <c r="U160" i="3" s="1"/>
  <c r="W160" i="3" s="1"/>
  <c r="H160" i="2"/>
  <c r="I159" i="2"/>
  <c r="K159" i="2" s="1"/>
  <c r="U158" i="2"/>
  <c r="W158" i="2" s="1"/>
  <c r="T159" i="2"/>
  <c r="C162" i="2"/>
  <c r="B163" i="2" s="1"/>
  <c r="O159" i="2"/>
  <c r="N160" i="2" s="1"/>
  <c r="N161" i="8" l="1"/>
  <c r="O161" i="8" s="1"/>
  <c r="B162" i="8"/>
  <c r="C162" i="8" s="1"/>
  <c r="K226" i="8"/>
  <c r="H227" i="8"/>
  <c r="T162" i="8"/>
  <c r="U162" i="8" s="1"/>
  <c r="W161" i="8"/>
  <c r="U159" i="6"/>
  <c r="W159" i="6" s="1"/>
  <c r="T160" i="6"/>
  <c r="N160" i="6"/>
  <c r="O160" i="6" s="1"/>
  <c r="H162" i="6"/>
  <c r="I162" i="6" s="1"/>
  <c r="K162" i="6" s="1"/>
  <c r="B161" i="6"/>
  <c r="C161" i="6" s="1"/>
  <c r="U159" i="5"/>
  <c r="W159" i="5" s="1"/>
  <c r="T160" i="5"/>
  <c r="B161" i="5"/>
  <c r="C161" i="5" s="1"/>
  <c r="N160" i="5"/>
  <c r="O160" i="5" s="1"/>
  <c r="U159" i="4"/>
  <c r="W159" i="4" s="1"/>
  <c r="T160" i="4"/>
  <c r="H162" i="5"/>
  <c r="I162" i="5" s="1"/>
  <c r="K162" i="5" s="1"/>
  <c r="N160" i="4"/>
  <c r="O160" i="4" s="1"/>
  <c r="B162" i="4"/>
  <c r="C162" i="4" s="1"/>
  <c r="H162" i="4"/>
  <c r="I162" i="4" s="1"/>
  <c r="K162" i="4" s="1"/>
  <c r="I163" i="3"/>
  <c r="K163" i="3" s="1"/>
  <c r="H164" i="3"/>
  <c r="N161" i="3"/>
  <c r="O161" i="3" s="1"/>
  <c r="B161" i="3"/>
  <c r="C161" i="3" s="1"/>
  <c r="T161" i="3"/>
  <c r="U161" i="3" s="1"/>
  <c r="W161" i="3" s="1"/>
  <c r="U159" i="2"/>
  <c r="W159" i="2" s="1"/>
  <c r="T160" i="2"/>
  <c r="H161" i="2"/>
  <c r="I160" i="2"/>
  <c r="K160" i="2" s="1"/>
  <c r="C163" i="2"/>
  <c r="B164" i="2" s="1"/>
  <c r="O160" i="2"/>
  <c r="N161" i="2" s="1"/>
  <c r="B163" i="8" l="1"/>
  <c r="C163" i="8" s="1"/>
  <c r="N162" i="8"/>
  <c r="O162" i="8" s="1"/>
  <c r="K227" i="8"/>
  <c r="H228" i="8"/>
  <c r="T163" i="8"/>
  <c r="U163" i="8" s="1"/>
  <c r="W162" i="8"/>
  <c r="U160" i="6"/>
  <c r="W160" i="6" s="1"/>
  <c r="T161" i="6"/>
  <c r="B162" i="6"/>
  <c r="C162" i="6" s="1"/>
  <c r="U160" i="5"/>
  <c r="W160" i="5" s="1"/>
  <c r="T161" i="5"/>
  <c r="N161" i="6"/>
  <c r="O161" i="6" s="1"/>
  <c r="H163" i="6"/>
  <c r="I163" i="6" s="1"/>
  <c r="K163" i="6" s="1"/>
  <c r="H163" i="5"/>
  <c r="I163" i="5" s="1"/>
  <c r="K163" i="5" s="1"/>
  <c r="N161" i="5"/>
  <c r="O161" i="5" s="1"/>
  <c r="B162" i="5"/>
  <c r="C162" i="5" s="1"/>
  <c r="U160" i="4"/>
  <c r="W160" i="4" s="1"/>
  <c r="T161" i="4"/>
  <c r="N161" i="4"/>
  <c r="O161" i="4" s="1"/>
  <c r="I164" i="3"/>
  <c r="K164" i="3" s="1"/>
  <c r="H165" i="3"/>
  <c r="H163" i="4"/>
  <c r="I163" i="4" s="1"/>
  <c r="K163" i="4" s="1"/>
  <c r="B163" i="4"/>
  <c r="C163" i="4" s="1"/>
  <c r="B162" i="3"/>
  <c r="C162" i="3" s="1"/>
  <c r="T162" i="3"/>
  <c r="U162" i="3" s="1"/>
  <c r="W162" i="3" s="1"/>
  <c r="N162" i="3"/>
  <c r="O162" i="3" s="1"/>
  <c r="U160" i="2"/>
  <c r="W160" i="2" s="1"/>
  <c r="T161" i="2"/>
  <c r="H162" i="2"/>
  <c r="I161" i="2"/>
  <c r="K161" i="2" s="1"/>
  <c r="C164" i="2"/>
  <c r="B165" i="2" s="1"/>
  <c r="O161" i="2"/>
  <c r="N162" i="2" s="1"/>
  <c r="N163" i="8" l="1"/>
  <c r="O163" i="8" s="1"/>
  <c r="B164" i="8"/>
  <c r="C164" i="8" s="1"/>
  <c r="K228" i="8"/>
  <c r="H229" i="8"/>
  <c r="T164" i="8"/>
  <c r="U164" i="8" s="1"/>
  <c r="W163" i="8"/>
  <c r="U161" i="6"/>
  <c r="W161" i="6" s="1"/>
  <c r="T162" i="6"/>
  <c r="N162" i="6"/>
  <c r="O162" i="6" s="1"/>
  <c r="B163" i="6"/>
  <c r="C163" i="6" s="1"/>
  <c r="U161" i="5"/>
  <c r="W161" i="5" s="1"/>
  <c r="T162" i="5"/>
  <c r="H164" i="6"/>
  <c r="I164" i="6" s="1"/>
  <c r="K164" i="6" s="1"/>
  <c r="B163" i="5"/>
  <c r="C163" i="5" s="1"/>
  <c r="H164" i="5"/>
  <c r="I164" i="5" s="1"/>
  <c r="K164" i="5" s="1"/>
  <c r="N162" i="5"/>
  <c r="O162" i="5" s="1"/>
  <c r="U161" i="4"/>
  <c r="W161" i="4" s="1"/>
  <c r="T162" i="4"/>
  <c r="N162" i="4"/>
  <c r="O162" i="4" s="1"/>
  <c r="H164" i="4"/>
  <c r="I164" i="4" s="1"/>
  <c r="K164" i="4" s="1"/>
  <c r="I165" i="3"/>
  <c r="K165" i="3" s="1"/>
  <c r="H166" i="3"/>
  <c r="B164" i="4"/>
  <c r="C164" i="4" s="1"/>
  <c r="B163" i="3"/>
  <c r="C163" i="3" s="1"/>
  <c r="T163" i="3"/>
  <c r="U163" i="3" s="1"/>
  <c r="W163" i="3" s="1"/>
  <c r="N163" i="3"/>
  <c r="O163" i="3" s="1"/>
  <c r="U161" i="2"/>
  <c r="W161" i="2" s="1"/>
  <c r="T162" i="2"/>
  <c r="H163" i="2"/>
  <c r="I162" i="2"/>
  <c r="K162" i="2" s="1"/>
  <c r="C165" i="2"/>
  <c r="B166" i="2" s="1"/>
  <c r="O162" i="2"/>
  <c r="N163" i="2" s="1"/>
  <c r="B165" i="8" l="1"/>
  <c r="C165" i="8" s="1"/>
  <c r="N164" i="8"/>
  <c r="O164" i="8" s="1"/>
  <c r="K229" i="8"/>
  <c r="H230" i="8"/>
  <c r="T165" i="8"/>
  <c r="U165" i="8" s="1"/>
  <c r="W164" i="8"/>
  <c r="U162" i="6"/>
  <c r="W162" i="6" s="1"/>
  <c r="T163" i="6"/>
  <c r="U162" i="5"/>
  <c r="W162" i="5" s="1"/>
  <c r="T163" i="5"/>
  <c r="B164" i="6"/>
  <c r="C164" i="6" s="1"/>
  <c r="N163" i="6"/>
  <c r="O163" i="6" s="1"/>
  <c r="H165" i="6"/>
  <c r="I165" i="6" s="1"/>
  <c r="K165" i="6" s="1"/>
  <c r="B164" i="5"/>
  <c r="C164" i="5" s="1"/>
  <c r="N163" i="5"/>
  <c r="O163" i="5" s="1"/>
  <c r="U162" i="4"/>
  <c r="W162" i="4" s="1"/>
  <c r="T163" i="4"/>
  <c r="H165" i="5"/>
  <c r="I165" i="5" s="1"/>
  <c r="K165" i="5" s="1"/>
  <c r="I166" i="3"/>
  <c r="K166" i="3" s="1"/>
  <c r="H167" i="3"/>
  <c r="H165" i="4"/>
  <c r="I165" i="4" s="1"/>
  <c r="K165" i="4" s="1"/>
  <c r="B165" i="4"/>
  <c r="C165" i="4" s="1"/>
  <c r="N163" i="4"/>
  <c r="O163" i="4" s="1"/>
  <c r="N164" i="3"/>
  <c r="O164" i="3" s="1"/>
  <c r="B164" i="3"/>
  <c r="C164" i="3" s="1"/>
  <c r="T164" i="3"/>
  <c r="U164" i="3" s="1"/>
  <c r="W164" i="3" s="1"/>
  <c r="I163" i="2"/>
  <c r="K163" i="2" s="1"/>
  <c r="H164" i="2"/>
  <c r="U162" i="2"/>
  <c r="W162" i="2" s="1"/>
  <c r="T163" i="2"/>
  <c r="C166" i="2"/>
  <c r="B167" i="2" s="1"/>
  <c r="O163" i="2"/>
  <c r="N164" i="2" s="1"/>
  <c r="N165" i="8" l="1"/>
  <c r="O165" i="8" s="1"/>
  <c r="B166" i="8"/>
  <c r="C166" i="8" s="1"/>
  <c r="K230" i="8"/>
  <c r="H231" i="8"/>
  <c r="T166" i="8"/>
  <c r="U166" i="8" s="1"/>
  <c r="W165" i="8"/>
  <c r="U163" i="6"/>
  <c r="W163" i="6" s="1"/>
  <c r="T164" i="6"/>
  <c r="B165" i="6"/>
  <c r="C165" i="6" s="1"/>
  <c r="U163" i="5"/>
  <c r="W163" i="5" s="1"/>
  <c r="T164" i="5"/>
  <c r="H166" i="6"/>
  <c r="I166" i="6" s="1"/>
  <c r="K166" i="6" s="1"/>
  <c r="N164" i="6"/>
  <c r="O164" i="6" s="1"/>
  <c r="B165" i="5"/>
  <c r="C165" i="5" s="1"/>
  <c r="U163" i="4"/>
  <c r="W163" i="4" s="1"/>
  <c r="T164" i="4"/>
  <c r="N164" i="5"/>
  <c r="O164" i="5" s="1"/>
  <c r="H166" i="5"/>
  <c r="I166" i="5" s="1"/>
  <c r="K166" i="5" s="1"/>
  <c r="H166" i="4"/>
  <c r="I166" i="4" s="1"/>
  <c r="K166" i="4" s="1"/>
  <c r="N164" i="4"/>
  <c r="O164" i="4" s="1"/>
  <c r="B166" i="4"/>
  <c r="C166" i="4" s="1"/>
  <c r="I167" i="3"/>
  <c r="K167" i="3" s="1"/>
  <c r="H168" i="3"/>
  <c r="N165" i="3"/>
  <c r="O165" i="3" s="1"/>
  <c r="B165" i="3"/>
  <c r="C165" i="3" s="1"/>
  <c r="T165" i="3"/>
  <c r="U165" i="3" s="1"/>
  <c r="W165" i="3" s="1"/>
  <c r="H165" i="2"/>
  <c r="I164" i="2"/>
  <c r="K164" i="2" s="1"/>
  <c r="U163" i="2"/>
  <c r="W163" i="2" s="1"/>
  <c r="T164" i="2"/>
  <c r="C167" i="2"/>
  <c r="B168" i="2" s="1"/>
  <c r="O164" i="2"/>
  <c r="N165" i="2" s="1"/>
  <c r="B167" i="8" l="1"/>
  <c r="C167" i="8" s="1"/>
  <c r="N166" i="8"/>
  <c r="O166" i="8" s="1"/>
  <c r="K231" i="8"/>
  <c r="H232" i="8"/>
  <c r="T167" i="8"/>
  <c r="U167" i="8" s="1"/>
  <c r="W166" i="8"/>
  <c r="U164" i="6"/>
  <c r="W164" i="6" s="1"/>
  <c r="T165" i="6"/>
  <c r="N165" i="6"/>
  <c r="O165" i="6" s="1"/>
  <c r="B166" i="6"/>
  <c r="C166" i="6" s="1"/>
  <c r="H167" i="6"/>
  <c r="I167" i="6" s="1"/>
  <c r="K167" i="6" s="1"/>
  <c r="U164" i="5"/>
  <c r="W164" i="5" s="1"/>
  <c r="T165" i="5"/>
  <c r="B166" i="5"/>
  <c r="C166" i="5" s="1"/>
  <c r="N165" i="5"/>
  <c r="O165" i="5" s="1"/>
  <c r="U164" i="4"/>
  <c r="W164" i="4" s="1"/>
  <c r="T165" i="4"/>
  <c r="H167" i="5"/>
  <c r="I167" i="5" s="1"/>
  <c r="K167" i="5" s="1"/>
  <c r="N165" i="4"/>
  <c r="O165" i="4" s="1"/>
  <c r="I168" i="3"/>
  <c r="K168" i="3" s="1"/>
  <c r="H169" i="3"/>
  <c r="H167" i="4"/>
  <c r="I167" i="4" s="1"/>
  <c r="K167" i="4" s="1"/>
  <c r="B167" i="4"/>
  <c r="C167" i="4" s="1"/>
  <c r="B166" i="3"/>
  <c r="C166" i="3" s="1"/>
  <c r="N166" i="3"/>
  <c r="O166" i="3" s="1"/>
  <c r="T166" i="3"/>
  <c r="U166" i="3" s="1"/>
  <c r="W166" i="3" s="1"/>
  <c r="I165" i="2"/>
  <c r="K165" i="2" s="1"/>
  <c r="H166" i="2"/>
  <c r="U164" i="2"/>
  <c r="W164" i="2" s="1"/>
  <c r="T165" i="2"/>
  <c r="C168" i="2"/>
  <c r="B169" i="2" s="1"/>
  <c r="O165" i="2"/>
  <c r="N166" i="2" s="1"/>
  <c r="B168" i="8" l="1"/>
  <c r="C168" i="8" s="1"/>
  <c r="K232" i="8"/>
  <c r="H233" i="8"/>
  <c r="N167" i="8"/>
  <c r="O167" i="8" s="1"/>
  <c r="T168" i="8"/>
  <c r="U168" i="8" s="1"/>
  <c r="W167" i="8"/>
  <c r="U165" i="6"/>
  <c r="W165" i="6" s="1"/>
  <c r="T166" i="6"/>
  <c r="N166" i="6"/>
  <c r="O166" i="6" s="1"/>
  <c r="B167" i="6"/>
  <c r="C167" i="6" s="1"/>
  <c r="H168" i="6"/>
  <c r="I168" i="6" s="1"/>
  <c r="K168" i="6" s="1"/>
  <c r="U165" i="5"/>
  <c r="W165" i="5" s="1"/>
  <c r="T166" i="5"/>
  <c r="B167" i="5"/>
  <c r="C167" i="5" s="1"/>
  <c r="H168" i="5"/>
  <c r="I168" i="5" s="1"/>
  <c r="K168" i="5" s="1"/>
  <c r="N166" i="5"/>
  <c r="O166" i="5" s="1"/>
  <c r="U165" i="4"/>
  <c r="W165" i="4" s="1"/>
  <c r="T166" i="4"/>
  <c r="B168" i="4"/>
  <c r="C168" i="4" s="1"/>
  <c r="H168" i="4"/>
  <c r="I168" i="4" s="1"/>
  <c r="K168" i="4" s="1"/>
  <c r="I169" i="3"/>
  <c r="K169" i="3" s="1"/>
  <c r="H170" i="3"/>
  <c r="N166" i="4"/>
  <c r="O166" i="4" s="1"/>
  <c r="N167" i="3"/>
  <c r="O167" i="3" s="1"/>
  <c r="T167" i="3"/>
  <c r="U167" i="3" s="1"/>
  <c r="W167" i="3" s="1"/>
  <c r="B167" i="3"/>
  <c r="C167" i="3" s="1"/>
  <c r="H167" i="2"/>
  <c r="I166" i="2"/>
  <c r="K166" i="2" s="1"/>
  <c r="U165" i="2"/>
  <c r="W165" i="2" s="1"/>
  <c r="T166" i="2"/>
  <c r="C169" i="2"/>
  <c r="B170" i="2" s="1"/>
  <c r="O166" i="2"/>
  <c r="N167" i="2" s="1"/>
  <c r="N168" i="8" l="1"/>
  <c r="O168" i="8" s="1"/>
  <c r="W168" i="8"/>
  <c r="B169" i="8"/>
  <c r="C169" i="8" s="1"/>
  <c r="K233" i="8"/>
  <c r="H234" i="8"/>
  <c r="T169" i="8"/>
  <c r="U169" i="8" s="1"/>
  <c r="U166" i="6"/>
  <c r="W166" i="6" s="1"/>
  <c r="T167" i="6"/>
  <c r="B168" i="6"/>
  <c r="C168" i="6" s="1"/>
  <c r="H169" i="6"/>
  <c r="I169" i="6" s="1"/>
  <c r="K169" i="6" s="1"/>
  <c r="N167" i="6"/>
  <c r="O167" i="6" s="1"/>
  <c r="U166" i="5"/>
  <c r="W166" i="5" s="1"/>
  <c r="T167" i="5"/>
  <c r="B168" i="5"/>
  <c r="C168" i="5" s="1"/>
  <c r="N167" i="5"/>
  <c r="O167" i="5" s="1"/>
  <c r="H169" i="5"/>
  <c r="I169" i="5" s="1"/>
  <c r="K169" i="5" s="1"/>
  <c r="U166" i="4"/>
  <c r="W166" i="4" s="1"/>
  <c r="T167" i="4"/>
  <c r="N167" i="4"/>
  <c r="O167" i="4" s="1"/>
  <c r="B169" i="4"/>
  <c r="C169" i="4" s="1"/>
  <c r="I170" i="3"/>
  <c r="K170" i="3" s="1"/>
  <c r="H171" i="3"/>
  <c r="H169" i="4"/>
  <c r="I169" i="4" s="1"/>
  <c r="K169" i="4" s="1"/>
  <c r="B168" i="3"/>
  <c r="C168" i="3" s="1"/>
  <c r="N168" i="3"/>
  <c r="O168" i="3" s="1"/>
  <c r="T168" i="3"/>
  <c r="U168" i="3" s="1"/>
  <c r="W168" i="3" s="1"/>
  <c r="U166" i="2"/>
  <c r="W166" i="2" s="1"/>
  <c r="T167" i="2"/>
  <c r="H168" i="2"/>
  <c r="I167" i="2"/>
  <c r="K167" i="2" s="1"/>
  <c r="C170" i="2"/>
  <c r="B171" i="2" s="1"/>
  <c r="O167" i="2"/>
  <c r="N168" i="2" s="1"/>
  <c r="B170" i="8" l="1"/>
  <c r="C170" i="8" s="1"/>
  <c r="N169" i="8"/>
  <c r="O169" i="8" s="1"/>
  <c r="K234" i="8"/>
  <c r="H235" i="8"/>
  <c r="T170" i="8"/>
  <c r="U170" i="8" s="1"/>
  <c r="W169" i="8"/>
  <c r="U167" i="6"/>
  <c r="W167" i="6" s="1"/>
  <c r="T168" i="6"/>
  <c r="B169" i="6"/>
  <c r="C169" i="6" s="1"/>
  <c r="N168" i="6"/>
  <c r="O168" i="6" s="1"/>
  <c r="H170" i="6"/>
  <c r="I170" i="6" s="1"/>
  <c r="K170" i="6" s="1"/>
  <c r="U167" i="5"/>
  <c r="W167" i="5" s="1"/>
  <c r="T168" i="5"/>
  <c r="B169" i="5"/>
  <c r="C169" i="5" s="1"/>
  <c r="H170" i="5"/>
  <c r="I170" i="5" s="1"/>
  <c r="K170" i="5" s="1"/>
  <c r="N168" i="5"/>
  <c r="O168" i="5" s="1"/>
  <c r="U167" i="4"/>
  <c r="W167" i="4" s="1"/>
  <c r="T168" i="4"/>
  <c r="B170" i="4"/>
  <c r="C170" i="4" s="1"/>
  <c r="N168" i="4"/>
  <c r="O168" i="4" s="1"/>
  <c r="H170" i="4"/>
  <c r="I170" i="4" s="1"/>
  <c r="K170" i="4" s="1"/>
  <c r="I171" i="3"/>
  <c r="K171" i="3" s="1"/>
  <c r="H172" i="3"/>
  <c r="N169" i="3"/>
  <c r="O169" i="3" s="1"/>
  <c r="B169" i="3"/>
  <c r="C169" i="3" s="1"/>
  <c r="T169" i="3"/>
  <c r="U169" i="3" s="1"/>
  <c r="W169" i="3" s="1"/>
  <c r="U167" i="2"/>
  <c r="W167" i="2" s="1"/>
  <c r="T168" i="2"/>
  <c r="H169" i="2"/>
  <c r="I168" i="2"/>
  <c r="K168" i="2" s="1"/>
  <c r="C171" i="2"/>
  <c r="B172" i="2" s="1"/>
  <c r="O168" i="2"/>
  <c r="N169" i="2" s="1"/>
  <c r="B171" i="8" l="1"/>
  <c r="C171" i="8" s="1"/>
  <c r="K235" i="8"/>
  <c r="H236" i="8"/>
  <c r="N170" i="8"/>
  <c r="O170" i="8" s="1"/>
  <c r="T171" i="8"/>
  <c r="U171" i="8" s="1"/>
  <c r="W170" i="8"/>
  <c r="U168" i="6"/>
  <c r="W168" i="6" s="1"/>
  <c r="T169" i="6"/>
  <c r="B170" i="6"/>
  <c r="C170" i="6" s="1"/>
  <c r="N169" i="6"/>
  <c r="O169" i="6" s="1"/>
  <c r="U168" i="5"/>
  <c r="W168" i="5" s="1"/>
  <c r="T169" i="5"/>
  <c r="H171" i="6"/>
  <c r="I171" i="6" s="1"/>
  <c r="K171" i="6" s="1"/>
  <c r="N169" i="5"/>
  <c r="O169" i="5" s="1"/>
  <c r="B170" i="5"/>
  <c r="C170" i="5" s="1"/>
  <c r="H171" i="5"/>
  <c r="I171" i="5" s="1"/>
  <c r="K171" i="5" s="1"/>
  <c r="U168" i="4"/>
  <c r="W168" i="4" s="1"/>
  <c r="T169" i="4"/>
  <c r="N169" i="4"/>
  <c r="O169" i="4" s="1"/>
  <c r="H171" i="4"/>
  <c r="I171" i="4" s="1"/>
  <c r="K171" i="4" s="1"/>
  <c r="I172" i="3"/>
  <c r="K172" i="3" s="1"/>
  <c r="H173" i="3"/>
  <c r="B171" i="4"/>
  <c r="C171" i="4" s="1"/>
  <c r="B170" i="3"/>
  <c r="C170" i="3" s="1"/>
  <c r="N170" i="3"/>
  <c r="O170" i="3" s="1"/>
  <c r="T170" i="3"/>
  <c r="U170" i="3" s="1"/>
  <c r="W170" i="3" s="1"/>
  <c r="I169" i="2"/>
  <c r="K169" i="2" s="1"/>
  <c r="H170" i="2"/>
  <c r="U168" i="2"/>
  <c r="W168" i="2" s="1"/>
  <c r="T169" i="2"/>
  <c r="C172" i="2"/>
  <c r="B173" i="2" s="1"/>
  <c r="O169" i="2"/>
  <c r="N170" i="2" s="1"/>
  <c r="N171" i="8" l="1"/>
  <c r="O171" i="8" s="1"/>
  <c r="W171" i="8"/>
  <c r="B172" i="8"/>
  <c r="C172" i="8" s="1"/>
  <c r="K236" i="8"/>
  <c r="H237" i="8"/>
  <c r="T172" i="8"/>
  <c r="U172" i="8" s="1"/>
  <c r="U169" i="6"/>
  <c r="W169" i="6" s="1"/>
  <c r="T170" i="6"/>
  <c r="B171" i="6"/>
  <c r="C171" i="6" s="1"/>
  <c r="N170" i="6"/>
  <c r="O170" i="6" s="1"/>
  <c r="H172" i="6"/>
  <c r="I172" i="6" s="1"/>
  <c r="K172" i="6" s="1"/>
  <c r="U169" i="5"/>
  <c r="W169" i="5" s="1"/>
  <c r="T170" i="5"/>
  <c r="N170" i="5"/>
  <c r="O170" i="5" s="1"/>
  <c r="B171" i="5"/>
  <c r="C171" i="5" s="1"/>
  <c r="U169" i="4"/>
  <c r="W169" i="4" s="1"/>
  <c r="T170" i="4"/>
  <c r="H172" i="5"/>
  <c r="I172" i="5" s="1"/>
  <c r="K172" i="5" s="1"/>
  <c r="B172" i="4"/>
  <c r="C172" i="4" s="1"/>
  <c r="N170" i="4"/>
  <c r="O170" i="4" s="1"/>
  <c r="I173" i="3"/>
  <c r="K173" i="3" s="1"/>
  <c r="H174" i="3"/>
  <c r="H172" i="4"/>
  <c r="I172" i="4" s="1"/>
  <c r="K172" i="4" s="1"/>
  <c r="N171" i="3"/>
  <c r="O171" i="3" s="1"/>
  <c r="B171" i="3"/>
  <c r="C171" i="3" s="1"/>
  <c r="T171" i="3"/>
  <c r="U171" i="3" s="1"/>
  <c r="W171" i="3" s="1"/>
  <c r="H171" i="2"/>
  <c r="I170" i="2"/>
  <c r="K170" i="2" s="1"/>
  <c r="U169" i="2"/>
  <c r="W169" i="2" s="1"/>
  <c r="T170" i="2"/>
  <c r="C173" i="2"/>
  <c r="B174" i="2" s="1"/>
  <c r="O170" i="2"/>
  <c r="N171" i="2" s="1"/>
  <c r="B173" i="8" l="1"/>
  <c r="C173" i="8" s="1"/>
  <c r="N172" i="8"/>
  <c r="O172" i="8" s="1"/>
  <c r="K237" i="8"/>
  <c r="H238" i="8"/>
  <c r="W172" i="8"/>
  <c r="T173" i="8"/>
  <c r="U173" i="8" s="1"/>
  <c r="U170" i="6"/>
  <c r="W170" i="6" s="1"/>
  <c r="T171" i="6"/>
  <c r="B172" i="6"/>
  <c r="C172" i="6" s="1"/>
  <c r="N171" i="6"/>
  <c r="O171" i="6" s="1"/>
  <c r="H173" i="6"/>
  <c r="I173" i="6" s="1"/>
  <c r="K173" i="6" s="1"/>
  <c r="U170" i="5"/>
  <c r="W170" i="5" s="1"/>
  <c r="T171" i="5"/>
  <c r="N171" i="5"/>
  <c r="O171" i="5" s="1"/>
  <c r="B172" i="5"/>
  <c r="C172" i="5" s="1"/>
  <c r="H173" i="5"/>
  <c r="I173" i="5" s="1"/>
  <c r="K173" i="5" s="1"/>
  <c r="U170" i="4"/>
  <c r="W170" i="4" s="1"/>
  <c r="T171" i="4"/>
  <c r="N171" i="4"/>
  <c r="O171" i="4" s="1"/>
  <c r="B173" i="4"/>
  <c r="C173" i="4" s="1"/>
  <c r="H173" i="4"/>
  <c r="I173" i="4" s="1"/>
  <c r="K173" i="4" s="1"/>
  <c r="I174" i="3"/>
  <c r="K174" i="3" s="1"/>
  <c r="H175" i="3"/>
  <c r="B172" i="3"/>
  <c r="C172" i="3" s="1"/>
  <c r="T172" i="3"/>
  <c r="U172" i="3" s="1"/>
  <c r="W172" i="3" s="1"/>
  <c r="N172" i="3"/>
  <c r="O172" i="3" s="1"/>
  <c r="I171" i="2"/>
  <c r="K171" i="2" s="1"/>
  <c r="H172" i="2"/>
  <c r="U170" i="2"/>
  <c r="W170" i="2" s="1"/>
  <c r="T171" i="2"/>
  <c r="C174" i="2"/>
  <c r="B175" i="2" s="1"/>
  <c r="O171" i="2"/>
  <c r="N172" i="2" s="1"/>
  <c r="B174" i="8" l="1"/>
  <c r="C174" i="8" s="1"/>
  <c r="N173" i="8"/>
  <c r="O173" i="8" s="1"/>
  <c r="K238" i="8"/>
  <c r="H239" i="8"/>
  <c r="T174" i="8"/>
  <c r="U174" i="8" s="1"/>
  <c r="W173" i="8"/>
  <c r="U171" i="6"/>
  <c r="W171" i="6" s="1"/>
  <c r="T172" i="6"/>
  <c r="H174" i="6"/>
  <c r="I174" i="6" s="1"/>
  <c r="K174" i="6" s="1"/>
  <c r="N172" i="6"/>
  <c r="O172" i="6" s="1"/>
  <c r="B173" i="6"/>
  <c r="C173" i="6" s="1"/>
  <c r="U171" i="5"/>
  <c r="W171" i="5" s="1"/>
  <c r="T172" i="5"/>
  <c r="H174" i="5"/>
  <c r="I174" i="5" s="1"/>
  <c r="K174" i="5" s="1"/>
  <c r="B173" i="5"/>
  <c r="C173" i="5" s="1"/>
  <c r="U171" i="4"/>
  <c r="W171" i="4" s="1"/>
  <c r="T172" i="4"/>
  <c r="N172" i="5"/>
  <c r="O172" i="5" s="1"/>
  <c r="N172" i="4"/>
  <c r="O172" i="4" s="1"/>
  <c r="I175" i="3"/>
  <c r="K175" i="3" s="1"/>
  <c r="H176" i="3"/>
  <c r="B174" i="4"/>
  <c r="C174" i="4" s="1"/>
  <c r="H174" i="4"/>
  <c r="I174" i="4" s="1"/>
  <c r="K174" i="4" s="1"/>
  <c r="N173" i="3"/>
  <c r="O173" i="3" s="1"/>
  <c r="B173" i="3"/>
  <c r="C173" i="3" s="1"/>
  <c r="T173" i="3"/>
  <c r="U173" i="3" s="1"/>
  <c r="W173" i="3" s="1"/>
  <c r="U171" i="2"/>
  <c r="W171" i="2" s="1"/>
  <c r="T172" i="2"/>
  <c r="H173" i="2"/>
  <c r="I172" i="2"/>
  <c r="K172" i="2" s="1"/>
  <c r="C175" i="2"/>
  <c r="B176" i="2" s="1"/>
  <c r="O172" i="2"/>
  <c r="N173" i="2" s="1"/>
  <c r="B175" i="8" l="1"/>
  <c r="C175" i="8" s="1"/>
  <c r="K239" i="8"/>
  <c r="H240" i="8"/>
  <c r="N174" i="8"/>
  <c r="O174" i="8" s="1"/>
  <c r="T175" i="8"/>
  <c r="U175" i="8" s="1"/>
  <c r="W174" i="8"/>
  <c r="U172" i="6"/>
  <c r="W172" i="6" s="1"/>
  <c r="T173" i="6"/>
  <c r="B174" i="6"/>
  <c r="C174" i="6" s="1"/>
  <c r="N173" i="6"/>
  <c r="O173" i="6" s="1"/>
  <c r="U172" i="5"/>
  <c r="W172" i="5" s="1"/>
  <c r="T173" i="5"/>
  <c r="H175" i="6"/>
  <c r="I175" i="6" s="1"/>
  <c r="K175" i="6" s="1"/>
  <c r="B174" i="5"/>
  <c r="C174" i="5" s="1"/>
  <c r="N173" i="5"/>
  <c r="O173" i="5" s="1"/>
  <c r="U172" i="4"/>
  <c r="W172" i="4" s="1"/>
  <c r="T173" i="4"/>
  <c r="H175" i="5"/>
  <c r="I175" i="5" s="1"/>
  <c r="K175" i="5" s="1"/>
  <c r="N173" i="4"/>
  <c r="O173" i="4" s="1"/>
  <c r="B175" i="4"/>
  <c r="C175" i="4" s="1"/>
  <c r="H175" i="4"/>
  <c r="I175" i="4" s="1"/>
  <c r="K175" i="4" s="1"/>
  <c r="H177" i="3"/>
  <c r="I176" i="3"/>
  <c r="K176" i="3" s="1"/>
  <c r="B174" i="3"/>
  <c r="C174" i="3" s="1"/>
  <c r="N174" i="3"/>
  <c r="O174" i="3" s="1"/>
  <c r="T174" i="3"/>
  <c r="U174" i="3" s="1"/>
  <c r="W174" i="3" s="1"/>
  <c r="U172" i="2"/>
  <c r="W172" i="2" s="1"/>
  <c r="T173" i="2"/>
  <c r="I173" i="2"/>
  <c r="K173" i="2" s="1"/>
  <c r="H174" i="2"/>
  <c r="C176" i="2"/>
  <c r="B177" i="2" s="1"/>
  <c r="O173" i="2"/>
  <c r="N174" i="2" s="1"/>
  <c r="N175" i="8" l="1"/>
  <c r="O175" i="8" s="1"/>
  <c r="B176" i="8"/>
  <c r="C176" i="8" s="1"/>
  <c r="K240" i="8"/>
  <c r="H241" i="8"/>
  <c r="T176" i="8"/>
  <c r="U176" i="8" s="1"/>
  <c r="W175" i="8"/>
  <c r="U173" i="6"/>
  <c r="W173" i="6" s="1"/>
  <c r="T174" i="6"/>
  <c r="B175" i="6"/>
  <c r="C175" i="6" s="1"/>
  <c r="U173" i="5"/>
  <c r="W173" i="5" s="1"/>
  <c r="T174" i="5"/>
  <c r="N174" i="6"/>
  <c r="O174" i="6" s="1"/>
  <c r="H176" i="6"/>
  <c r="I176" i="6" s="1"/>
  <c r="K176" i="6" s="1"/>
  <c r="N174" i="5"/>
  <c r="O174" i="5" s="1"/>
  <c r="B175" i="5"/>
  <c r="C175" i="5" s="1"/>
  <c r="H176" i="5"/>
  <c r="I176" i="5" s="1"/>
  <c r="K176" i="5" s="1"/>
  <c r="U173" i="4"/>
  <c r="W173" i="4" s="1"/>
  <c r="T174" i="4"/>
  <c r="B176" i="4"/>
  <c r="C176" i="4" s="1"/>
  <c r="H176" i="4"/>
  <c r="I176" i="4" s="1"/>
  <c r="K176" i="4" s="1"/>
  <c r="N174" i="4"/>
  <c r="O174" i="4" s="1"/>
  <c r="I177" i="3"/>
  <c r="K177" i="3" s="1"/>
  <c r="H178" i="3"/>
  <c r="B175" i="3"/>
  <c r="C175" i="3" s="1"/>
  <c r="T175" i="3"/>
  <c r="U175" i="3" s="1"/>
  <c r="W175" i="3" s="1"/>
  <c r="N175" i="3"/>
  <c r="O175" i="3" s="1"/>
  <c r="U173" i="2"/>
  <c r="W173" i="2" s="1"/>
  <c r="T174" i="2"/>
  <c r="H175" i="2"/>
  <c r="I174" i="2"/>
  <c r="K174" i="2" s="1"/>
  <c r="C177" i="2"/>
  <c r="B178" i="2" s="1"/>
  <c r="O174" i="2"/>
  <c r="N175" i="2" s="1"/>
  <c r="B177" i="8" l="1"/>
  <c r="C177" i="8" s="1"/>
  <c r="W176" i="8"/>
  <c r="N176" i="8"/>
  <c r="O176" i="8" s="1"/>
  <c r="K241" i="8"/>
  <c r="H242" i="8"/>
  <c r="T177" i="8"/>
  <c r="U177" i="8" s="1"/>
  <c r="U174" i="6"/>
  <c r="W174" i="6" s="1"/>
  <c r="T175" i="6"/>
  <c r="U174" i="5"/>
  <c r="W174" i="5" s="1"/>
  <c r="T175" i="5"/>
  <c r="N175" i="6"/>
  <c r="O175" i="6" s="1"/>
  <c r="B176" i="6"/>
  <c r="C176" i="6" s="1"/>
  <c r="H177" i="6"/>
  <c r="I177" i="6" s="1"/>
  <c r="K177" i="6" s="1"/>
  <c r="B176" i="5"/>
  <c r="C176" i="5" s="1"/>
  <c r="H177" i="5"/>
  <c r="I177" i="5" s="1"/>
  <c r="K177" i="5" s="1"/>
  <c r="N175" i="5"/>
  <c r="O175" i="5" s="1"/>
  <c r="U174" i="4"/>
  <c r="W174" i="4" s="1"/>
  <c r="T175" i="4"/>
  <c r="N175" i="4"/>
  <c r="O175" i="4" s="1"/>
  <c r="B177" i="4"/>
  <c r="C177" i="4" s="1"/>
  <c r="I178" i="3"/>
  <c r="K178" i="3" s="1"/>
  <c r="H179" i="3"/>
  <c r="H177" i="4"/>
  <c r="I177" i="4" s="1"/>
  <c r="K177" i="4" s="1"/>
  <c r="N176" i="3"/>
  <c r="O176" i="3" s="1"/>
  <c r="B176" i="3"/>
  <c r="C176" i="3" s="1"/>
  <c r="T176" i="3"/>
  <c r="U176" i="3" s="1"/>
  <c r="W176" i="3" s="1"/>
  <c r="U174" i="2"/>
  <c r="W174" i="2" s="1"/>
  <c r="T175" i="2"/>
  <c r="H176" i="2"/>
  <c r="I175" i="2"/>
  <c r="K175" i="2" s="1"/>
  <c r="C178" i="2"/>
  <c r="B179" i="2" s="1"/>
  <c r="O175" i="2"/>
  <c r="N176" i="2" s="1"/>
  <c r="N177" i="8" l="1"/>
  <c r="O177" i="8" s="1"/>
  <c r="B178" i="8"/>
  <c r="C178" i="8" s="1"/>
  <c r="K242" i="8"/>
  <c r="H243" i="8"/>
  <c r="W177" i="8"/>
  <c r="T178" i="8"/>
  <c r="U178" i="8" s="1"/>
  <c r="U175" i="6"/>
  <c r="W175" i="6" s="1"/>
  <c r="T176" i="6"/>
  <c r="N176" i="6"/>
  <c r="O176" i="6" s="1"/>
  <c r="H178" i="6"/>
  <c r="I178" i="6" s="1"/>
  <c r="K178" i="6" s="1"/>
  <c r="B177" i="6"/>
  <c r="C177" i="6" s="1"/>
  <c r="U175" i="5"/>
  <c r="W175" i="5" s="1"/>
  <c r="T176" i="5"/>
  <c r="N176" i="5"/>
  <c r="O176" i="5" s="1"/>
  <c r="U175" i="4"/>
  <c r="W175" i="4" s="1"/>
  <c r="T176" i="4"/>
  <c r="H178" i="5"/>
  <c r="I178" i="5" s="1"/>
  <c r="K178" i="5" s="1"/>
  <c r="B177" i="5"/>
  <c r="C177" i="5" s="1"/>
  <c r="I179" i="3"/>
  <c r="K179" i="3" s="1"/>
  <c r="H180" i="3"/>
  <c r="N176" i="4"/>
  <c r="O176" i="4" s="1"/>
  <c r="B178" i="4"/>
  <c r="C178" i="4" s="1"/>
  <c r="H178" i="4"/>
  <c r="I178" i="4" s="1"/>
  <c r="K178" i="4" s="1"/>
  <c r="N177" i="3"/>
  <c r="O177" i="3" s="1"/>
  <c r="T177" i="3"/>
  <c r="U177" i="3" s="1"/>
  <c r="W177" i="3" s="1"/>
  <c r="B177" i="3"/>
  <c r="C177" i="3" s="1"/>
  <c r="U175" i="2"/>
  <c r="W175" i="2" s="1"/>
  <c r="T176" i="2"/>
  <c r="H177" i="2"/>
  <c r="I176" i="2"/>
  <c r="K176" i="2" s="1"/>
  <c r="C179" i="2"/>
  <c r="B180" i="2" s="1"/>
  <c r="O176" i="2"/>
  <c r="N177" i="2" s="1"/>
  <c r="N178" i="8" l="1"/>
  <c r="O178" i="8" s="1"/>
  <c r="B179" i="8"/>
  <c r="C179" i="8" s="1"/>
  <c r="K243" i="8"/>
  <c r="H244" i="8"/>
  <c r="T179" i="8"/>
  <c r="U179" i="8" s="1"/>
  <c r="W178" i="8"/>
  <c r="U176" i="6"/>
  <c r="W176" i="6" s="1"/>
  <c r="T177" i="6"/>
  <c r="N177" i="6"/>
  <c r="O177" i="6" s="1"/>
  <c r="B178" i="6"/>
  <c r="C178" i="6" s="1"/>
  <c r="H179" i="6"/>
  <c r="I179" i="6" s="1"/>
  <c r="K179" i="6" s="1"/>
  <c r="U176" i="5"/>
  <c r="W176" i="5" s="1"/>
  <c r="T177" i="5"/>
  <c r="N177" i="5"/>
  <c r="O177" i="5" s="1"/>
  <c r="B178" i="5"/>
  <c r="C178" i="5" s="1"/>
  <c r="U176" i="4"/>
  <c r="W176" i="4" s="1"/>
  <c r="T177" i="4"/>
  <c r="H179" i="5"/>
  <c r="I179" i="5" s="1"/>
  <c r="K179" i="5" s="1"/>
  <c r="B179" i="4"/>
  <c r="C179" i="4" s="1"/>
  <c r="N177" i="4"/>
  <c r="O177" i="4" s="1"/>
  <c r="I180" i="3"/>
  <c r="K180" i="3" s="1"/>
  <c r="H181" i="3"/>
  <c r="H179" i="4"/>
  <c r="I179" i="4" s="1"/>
  <c r="K179" i="4" s="1"/>
  <c r="T178" i="3"/>
  <c r="U178" i="3" s="1"/>
  <c r="W178" i="3" s="1"/>
  <c r="N178" i="3"/>
  <c r="O178" i="3" s="1"/>
  <c r="B178" i="3"/>
  <c r="C178" i="3" s="1"/>
  <c r="U176" i="2"/>
  <c r="W176" i="2" s="1"/>
  <c r="T177" i="2"/>
  <c r="H178" i="2"/>
  <c r="I177" i="2"/>
  <c r="K177" i="2" s="1"/>
  <c r="C180" i="2"/>
  <c r="B181" i="2" s="1"/>
  <c r="O177" i="2"/>
  <c r="N178" i="2" s="1"/>
  <c r="B180" i="8" l="1"/>
  <c r="C180" i="8" s="1"/>
  <c r="K244" i="8"/>
  <c r="H245" i="8"/>
  <c r="N179" i="8"/>
  <c r="O179" i="8" s="1"/>
  <c r="T180" i="8"/>
  <c r="U180" i="8" s="1"/>
  <c r="W179" i="8"/>
  <c r="U177" i="6"/>
  <c r="W177" i="6" s="1"/>
  <c r="T178" i="6"/>
  <c r="N178" i="6"/>
  <c r="O178" i="6" s="1"/>
  <c r="B179" i="6"/>
  <c r="C179" i="6" s="1"/>
  <c r="H180" i="6"/>
  <c r="I180" i="6" s="1"/>
  <c r="K180" i="6" s="1"/>
  <c r="U177" i="5"/>
  <c r="W177" i="5" s="1"/>
  <c r="T178" i="5"/>
  <c r="N178" i="5"/>
  <c r="O178" i="5" s="1"/>
  <c r="B179" i="5"/>
  <c r="C179" i="5" s="1"/>
  <c r="H180" i="5"/>
  <c r="I180" i="5" s="1"/>
  <c r="K180" i="5" s="1"/>
  <c r="U177" i="4"/>
  <c r="W177" i="4" s="1"/>
  <c r="T178" i="4"/>
  <c r="N178" i="4"/>
  <c r="O178" i="4" s="1"/>
  <c r="B180" i="4"/>
  <c r="C180" i="4" s="1"/>
  <c r="I181" i="3"/>
  <c r="K181" i="3" s="1"/>
  <c r="H182" i="3"/>
  <c r="H180" i="4"/>
  <c r="I180" i="4" s="1"/>
  <c r="K180" i="4" s="1"/>
  <c r="B179" i="3"/>
  <c r="C179" i="3" s="1"/>
  <c r="T179" i="3"/>
  <c r="U179" i="3" s="1"/>
  <c r="W179" i="3" s="1"/>
  <c r="N179" i="3"/>
  <c r="O179" i="3" s="1"/>
  <c r="U177" i="2"/>
  <c r="W177" i="2" s="1"/>
  <c r="T178" i="2"/>
  <c r="H179" i="2"/>
  <c r="I178" i="2"/>
  <c r="K178" i="2" s="1"/>
  <c r="C181" i="2"/>
  <c r="B182" i="2" s="1"/>
  <c r="O178" i="2"/>
  <c r="N179" i="2" s="1"/>
  <c r="N180" i="8" l="1"/>
  <c r="O180" i="8" s="1"/>
  <c r="W180" i="8"/>
  <c r="B181" i="8"/>
  <c r="C181" i="8" s="1"/>
  <c r="K245" i="8"/>
  <c r="H246" i="8"/>
  <c r="T181" i="8"/>
  <c r="U181" i="8" s="1"/>
  <c r="U178" i="6"/>
  <c r="W178" i="6" s="1"/>
  <c r="T179" i="6"/>
  <c r="B180" i="6"/>
  <c r="C180" i="6" s="1"/>
  <c r="N179" i="6"/>
  <c r="O179" i="6" s="1"/>
  <c r="U178" i="5"/>
  <c r="W178" i="5" s="1"/>
  <c r="T179" i="5"/>
  <c r="H181" i="6"/>
  <c r="I181" i="6" s="1"/>
  <c r="K181" i="6" s="1"/>
  <c r="B180" i="5"/>
  <c r="C180" i="5" s="1"/>
  <c r="N179" i="5"/>
  <c r="O179" i="5" s="1"/>
  <c r="H181" i="5"/>
  <c r="I181" i="5" s="1"/>
  <c r="K181" i="5" s="1"/>
  <c r="U178" i="4"/>
  <c r="W178" i="4" s="1"/>
  <c r="T179" i="4"/>
  <c r="B181" i="4"/>
  <c r="C181" i="4" s="1"/>
  <c r="N179" i="4"/>
  <c r="O179" i="4" s="1"/>
  <c r="I182" i="3"/>
  <c r="K182" i="3" s="1"/>
  <c r="H183" i="3"/>
  <c r="H181" i="4"/>
  <c r="I181" i="4" s="1"/>
  <c r="K181" i="4" s="1"/>
  <c r="N180" i="3"/>
  <c r="O180" i="3" s="1"/>
  <c r="B180" i="3"/>
  <c r="C180" i="3" s="1"/>
  <c r="T180" i="3"/>
  <c r="U180" i="3" s="1"/>
  <c r="W180" i="3" s="1"/>
  <c r="U178" i="2"/>
  <c r="W178" i="2" s="1"/>
  <c r="T179" i="2"/>
  <c r="I179" i="2"/>
  <c r="K179" i="2" s="1"/>
  <c r="H180" i="2"/>
  <c r="C182" i="2"/>
  <c r="B183" i="2" s="1"/>
  <c r="O179" i="2"/>
  <c r="N180" i="2" s="1"/>
  <c r="B182" i="8" l="1"/>
  <c r="C182" i="8" s="1"/>
  <c r="N181" i="8"/>
  <c r="O181" i="8" s="1"/>
  <c r="K246" i="8"/>
  <c r="H247" i="8"/>
  <c r="W181" i="8"/>
  <c r="T182" i="8"/>
  <c r="U182" i="8" s="1"/>
  <c r="U179" i="6"/>
  <c r="W179" i="6" s="1"/>
  <c r="T180" i="6"/>
  <c r="N180" i="6"/>
  <c r="O180" i="6" s="1"/>
  <c r="B181" i="6"/>
  <c r="C181" i="6" s="1"/>
  <c r="U179" i="5"/>
  <c r="W179" i="5" s="1"/>
  <c r="T180" i="5"/>
  <c r="H182" i="6"/>
  <c r="I182" i="6" s="1"/>
  <c r="K182" i="6" s="1"/>
  <c r="B181" i="5"/>
  <c r="C181" i="5" s="1"/>
  <c r="N180" i="5"/>
  <c r="O180" i="5" s="1"/>
  <c r="U179" i="4"/>
  <c r="W179" i="4" s="1"/>
  <c r="T180" i="4"/>
  <c r="H182" i="5"/>
  <c r="I182" i="5" s="1"/>
  <c r="K182" i="5" s="1"/>
  <c r="B182" i="4"/>
  <c r="C182" i="4" s="1"/>
  <c r="N180" i="4"/>
  <c r="O180" i="4" s="1"/>
  <c r="H182" i="4"/>
  <c r="I182" i="4" s="1"/>
  <c r="K182" i="4" s="1"/>
  <c r="I183" i="3"/>
  <c r="K183" i="3" s="1"/>
  <c r="H184" i="3"/>
  <c r="B181" i="3"/>
  <c r="C181" i="3" s="1"/>
  <c r="T181" i="3"/>
  <c r="U181" i="3" s="1"/>
  <c r="W181" i="3" s="1"/>
  <c r="N181" i="3"/>
  <c r="O181" i="3" s="1"/>
  <c r="U179" i="2"/>
  <c r="W179" i="2" s="1"/>
  <c r="T180" i="2"/>
  <c r="H181" i="2"/>
  <c r="I180" i="2"/>
  <c r="K180" i="2" s="1"/>
  <c r="C183" i="2"/>
  <c r="B184" i="2" s="1"/>
  <c r="O180" i="2"/>
  <c r="N181" i="2" s="1"/>
  <c r="B183" i="8" l="1"/>
  <c r="C183" i="8" s="1"/>
  <c r="W182" i="8"/>
  <c r="N182" i="8"/>
  <c r="O182" i="8" s="1"/>
  <c r="K247" i="8"/>
  <c r="H248" i="8"/>
  <c r="T183" i="8"/>
  <c r="U183" i="8" s="1"/>
  <c r="U180" i="6"/>
  <c r="W180" i="6" s="1"/>
  <c r="T181" i="6"/>
  <c r="H183" i="6"/>
  <c r="I183" i="6" s="1"/>
  <c r="K183" i="6" s="1"/>
  <c r="N181" i="6"/>
  <c r="O181" i="6" s="1"/>
  <c r="B182" i="6"/>
  <c r="C182" i="6" s="1"/>
  <c r="U180" i="5"/>
  <c r="W180" i="5" s="1"/>
  <c r="T181" i="5"/>
  <c r="N181" i="5"/>
  <c r="O181" i="5" s="1"/>
  <c r="B182" i="5"/>
  <c r="C182" i="5" s="1"/>
  <c r="U180" i="4"/>
  <c r="W180" i="4" s="1"/>
  <c r="T181" i="4"/>
  <c r="H183" i="5"/>
  <c r="I183" i="5" s="1"/>
  <c r="K183" i="5" s="1"/>
  <c r="N181" i="4"/>
  <c r="O181" i="4" s="1"/>
  <c r="B183" i="4"/>
  <c r="C183" i="4" s="1"/>
  <c r="I184" i="3"/>
  <c r="K184" i="3" s="1"/>
  <c r="H185" i="3"/>
  <c r="H183" i="4"/>
  <c r="I183" i="4" s="1"/>
  <c r="K183" i="4" s="1"/>
  <c r="N182" i="3"/>
  <c r="O182" i="3" s="1"/>
  <c r="B182" i="3"/>
  <c r="C182" i="3" s="1"/>
  <c r="T182" i="3"/>
  <c r="U182" i="3" s="1"/>
  <c r="W182" i="3" s="1"/>
  <c r="U180" i="2"/>
  <c r="W180" i="2" s="1"/>
  <c r="T181" i="2"/>
  <c r="I181" i="2"/>
  <c r="K181" i="2" s="1"/>
  <c r="H182" i="2"/>
  <c r="C184" i="2"/>
  <c r="B185" i="2" s="1"/>
  <c r="O181" i="2"/>
  <c r="N182" i="2" s="1"/>
  <c r="N183" i="8" l="1"/>
  <c r="O183" i="8" s="1"/>
  <c r="B184" i="8"/>
  <c r="C184" i="8" s="1"/>
  <c r="K248" i="8"/>
  <c r="H249" i="8"/>
  <c r="W183" i="8"/>
  <c r="T184" i="8"/>
  <c r="U184" i="8" s="1"/>
  <c r="U181" i="6"/>
  <c r="W181" i="6" s="1"/>
  <c r="T182" i="6"/>
  <c r="B183" i="6"/>
  <c r="C183" i="6" s="1"/>
  <c r="N182" i="6"/>
  <c r="O182" i="6" s="1"/>
  <c r="U181" i="5"/>
  <c r="W181" i="5" s="1"/>
  <c r="T182" i="5"/>
  <c r="H184" i="6"/>
  <c r="I184" i="6" s="1"/>
  <c r="K184" i="6" s="1"/>
  <c r="B183" i="5"/>
  <c r="C183" i="5" s="1"/>
  <c r="N182" i="5"/>
  <c r="O182" i="5" s="1"/>
  <c r="U181" i="4"/>
  <c r="W181" i="4" s="1"/>
  <c r="T182" i="4"/>
  <c r="H184" i="5"/>
  <c r="I184" i="5" s="1"/>
  <c r="K184" i="5" s="1"/>
  <c r="N182" i="4"/>
  <c r="O182" i="4" s="1"/>
  <c r="H184" i="4"/>
  <c r="I184" i="4" s="1"/>
  <c r="K184" i="4" s="1"/>
  <c r="I185" i="3"/>
  <c r="K185" i="3" s="1"/>
  <c r="H186" i="3"/>
  <c r="B184" i="4"/>
  <c r="C184" i="4" s="1"/>
  <c r="T183" i="3"/>
  <c r="U183" i="3" s="1"/>
  <c r="W183" i="3" s="1"/>
  <c r="N183" i="3"/>
  <c r="O183" i="3" s="1"/>
  <c r="B183" i="3"/>
  <c r="C183" i="3" s="1"/>
  <c r="U181" i="2"/>
  <c r="W181" i="2" s="1"/>
  <c r="T182" i="2"/>
  <c r="H183" i="2"/>
  <c r="I182" i="2"/>
  <c r="K182" i="2" s="1"/>
  <c r="C185" i="2"/>
  <c r="B186" i="2" s="1"/>
  <c r="O182" i="2"/>
  <c r="N183" i="2" s="1"/>
  <c r="N184" i="8" l="1"/>
  <c r="O184" i="8" s="1"/>
  <c r="W184" i="8"/>
  <c r="B185" i="8"/>
  <c r="C185" i="8" s="1"/>
  <c r="K249" i="8"/>
  <c r="H250" i="8"/>
  <c r="T185" i="8"/>
  <c r="U185" i="8" s="1"/>
  <c r="U182" i="6"/>
  <c r="W182" i="6" s="1"/>
  <c r="T183" i="6"/>
  <c r="N183" i="6"/>
  <c r="O183" i="6" s="1"/>
  <c r="B184" i="6"/>
  <c r="C184" i="6" s="1"/>
  <c r="U182" i="5"/>
  <c r="W182" i="5" s="1"/>
  <c r="T183" i="5"/>
  <c r="H185" i="6"/>
  <c r="I185" i="6" s="1"/>
  <c r="K185" i="6" s="1"/>
  <c r="H185" i="5"/>
  <c r="I185" i="5" s="1"/>
  <c r="K185" i="5" s="1"/>
  <c r="U182" i="4"/>
  <c r="W182" i="4" s="1"/>
  <c r="T183" i="4"/>
  <c r="N183" i="5"/>
  <c r="O183" i="5" s="1"/>
  <c r="B184" i="5"/>
  <c r="C184" i="5" s="1"/>
  <c r="N183" i="4"/>
  <c r="O183" i="4" s="1"/>
  <c r="B185" i="4"/>
  <c r="C185" i="4" s="1"/>
  <c r="H185" i="4"/>
  <c r="I185" i="4" s="1"/>
  <c r="K185" i="4" s="1"/>
  <c r="I186" i="3"/>
  <c r="K186" i="3" s="1"/>
  <c r="H187" i="3"/>
  <c r="N184" i="3"/>
  <c r="O184" i="3" s="1"/>
  <c r="T184" i="3"/>
  <c r="U184" i="3" s="1"/>
  <c r="W184" i="3" s="1"/>
  <c r="B184" i="3"/>
  <c r="C184" i="3" s="1"/>
  <c r="U182" i="2"/>
  <c r="W182" i="2" s="1"/>
  <c r="T183" i="2"/>
  <c r="H184" i="2"/>
  <c r="I183" i="2"/>
  <c r="K183" i="2" s="1"/>
  <c r="C186" i="2"/>
  <c r="B187" i="2" s="1"/>
  <c r="O183" i="2"/>
  <c r="N184" i="2" s="1"/>
  <c r="B186" i="8" l="1"/>
  <c r="C186" i="8" s="1"/>
  <c r="N185" i="8"/>
  <c r="O185" i="8" s="1"/>
  <c r="K250" i="8"/>
  <c r="H251" i="8"/>
  <c r="W185" i="8"/>
  <c r="T186" i="8"/>
  <c r="U186" i="8" s="1"/>
  <c r="U183" i="6"/>
  <c r="W183" i="6" s="1"/>
  <c r="T184" i="6"/>
  <c r="N184" i="6"/>
  <c r="O184" i="6" s="1"/>
  <c r="B185" i="6"/>
  <c r="C185" i="6" s="1"/>
  <c r="H186" i="6"/>
  <c r="I186" i="6" s="1"/>
  <c r="K186" i="6" s="1"/>
  <c r="U183" i="5"/>
  <c r="W183" i="5" s="1"/>
  <c r="T184" i="5"/>
  <c r="H186" i="5"/>
  <c r="I186" i="5" s="1"/>
  <c r="K186" i="5" s="1"/>
  <c r="B185" i="5"/>
  <c r="C185" i="5" s="1"/>
  <c r="N184" i="5"/>
  <c r="O184" i="5" s="1"/>
  <c r="U183" i="4"/>
  <c r="W183" i="4" s="1"/>
  <c r="T184" i="4"/>
  <c r="B186" i="4"/>
  <c r="C186" i="4" s="1"/>
  <c r="N184" i="4"/>
  <c r="O184" i="4" s="1"/>
  <c r="H186" i="4"/>
  <c r="I186" i="4" s="1"/>
  <c r="K186" i="4" s="1"/>
  <c r="I187" i="3"/>
  <c r="K187" i="3" s="1"/>
  <c r="H188" i="3"/>
  <c r="B185" i="3"/>
  <c r="C185" i="3" s="1"/>
  <c r="N185" i="3"/>
  <c r="O185" i="3" s="1"/>
  <c r="T185" i="3"/>
  <c r="U185" i="3" s="1"/>
  <c r="W185" i="3" s="1"/>
  <c r="U183" i="2"/>
  <c r="W183" i="2" s="1"/>
  <c r="T184" i="2"/>
  <c r="H185" i="2"/>
  <c r="I184" i="2"/>
  <c r="K184" i="2" s="1"/>
  <c r="C187" i="2"/>
  <c r="B188" i="2" s="1"/>
  <c r="O184" i="2"/>
  <c r="N185" i="2" s="1"/>
  <c r="B187" i="8" l="1"/>
  <c r="C187" i="8" s="1"/>
  <c r="K251" i="8"/>
  <c r="H252" i="8"/>
  <c r="N186" i="8"/>
  <c r="O186" i="8" s="1"/>
  <c r="W186" i="8"/>
  <c r="T187" i="8"/>
  <c r="U187" i="8" s="1"/>
  <c r="U184" i="6"/>
  <c r="W184" i="6" s="1"/>
  <c r="T185" i="6"/>
  <c r="N185" i="6"/>
  <c r="O185" i="6" s="1"/>
  <c r="B186" i="6"/>
  <c r="C186" i="6" s="1"/>
  <c r="H187" i="6"/>
  <c r="I187" i="6" s="1"/>
  <c r="K187" i="6" s="1"/>
  <c r="U184" i="5"/>
  <c r="W184" i="5" s="1"/>
  <c r="T185" i="5"/>
  <c r="B186" i="5"/>
  <c r="C186" i="5" s="1"/>
  <c r="H187" i="5"/>
  <c r="I187" i="5" s="1"/>
  <c r="K187" i="5" s="1"/>
  <c r="U184" i="4"/>
  <c r="W184" i="4" s="1"/>
  <c r="T185" i="4"/>
  <c r="N185" i="5"/>
  <c r="O185" i="5" s="1"/>
  <c r="I188" i="3"/>
  <c r="K188" i="3" s="1"/>
  <c r="H189" i="3"/>
  <c r="N185" i="4"/>
  <c r="O185" i="4" s="1"/>
  <c r="B187" i="4"/>
  <c r="C187" i="4" s="1"/>
  <c r="H187" i="4"/>
  <c r="I187" i="4" s="1"/>
  <c r="K187" i="4" s="1"/>
  <c r="T186" i="3"/>
  <c r="U186" i="3" s="1"/>
  <c r="W186" i="3" s="1"/>
  <c r="N186" i="3"/>
  <c r="O186" i="3" s="1"/>
  <c r="B186" i="3"/>
  <c r="C186" i="3" s="1"/>
  <c r="U184" i="2"/>
  <c r="W184" i="2" s="1"/>
  <c r="T185" i="2"/>
  <c r="I185" i="2"/>
  <c r="K185" i="2" s="1"/>
  <c r="H186" i="2"/>
  <c r="C188" i="2"/>
  <c r="B189" i="2" s="1"/>
  <c r="O185" i="2"/>
  <c r="N186" i="2" s="1"/>
  <c r="N187" i="8" l="1"/>
  <c r="O187" i="8" s="1"/>
  <c r="B188" i="8"/>
  <c r="C188" i="8" s="1"/>
  <c r="K252" i="8"/>
  <c r="H253" i="8"/>
  <c r="T188" i="8"/>
  <c r="U188" i="8" s="1"/>
  <c r="W187" i="8"/>
  <c r="U185" i="6"/>
  <c r="W185" i="6" s="1"/>
  <c r="T186" i="6"/>
  <c r="H188" i="6"/>
  <c r="I188" i="6" s="1"/>
  <c r="K188" i="6" s="1"/>
  <c r="B187" i="6"/>
  <c r="C187" i="6" s="1"/>
  <c r="N186" i="6"/>
  <c r="O186" i="6" s="1"/>
  <c r="U185" i="5"/>
  <c r="W185" i="5" s="1"/>
  <c r="T186" i="5"/>
  <c r="B187" i="5"/>
  <c r="C187" i="5" s="1"/>
  <c r="N186" i="5"/>
  <c r="O186" i="5" s="1"/>
  <c r="H188" i="5"/>
  <c r="I188" i="5" s="1"/>
  <c r="K188" i="5" s="1"/>
  <c r="U185" i="4"/>
  <c r="W185" i="4" s="1"/>
  <c r="T186" i="4"/>
  <c r="H188" i="4"/>
  <c r="I188" i="4" s="1"/>
  <c r="K188" i="4" s="1"/>
  <c r="B188" i="4"/>
  <c r="C188" i="4" s="1"/>
  <c r="N186" i="4"/>
  <c r="O186" i="4" s="1"/>
  <c r="H190" i="3"/>
  <c r="I189" i="3"/>
  <c r="K189" i="3" s="1"/>
  <c r="N187" i="3"/>
  <c r="O187" i="3" s="1"/>
  <c r="B187" i="3"/>
  <c r="C187" i="3" s="1"/>
  <c r="T187" i="3"/>
  <c r="U187" i="3" s="1"/>
  <c r="W187" i="3" s="1"/>
  <c r="U185" i="2"/>
  <c r="W185" i="2" s="1"/>
  <c r="T186" i="2"/>
  <c r="H187" i="2"/>
  <c r="I186" i="2"/>
  <c r="K186" i="2" s="1"/>
  <c r="C189" i="2"/>
  <c r="B190" i="2" s="1"/>
  <c r="O186" i="2"/>
  <c r="N187" i="2" s="1"/>
  <c r="N188" i="8" l="1"/>
  <c r="O188" i="8" s="1"/>
  <c r="K253" i="8"/>
  <c r="H254" i="8"/>
  <c r="B189" i="8"/>
  <c r="C189" i="8" s="1"/>
  <c r="T189" i="8"/>
  <c r="U189" i="8" s="1"/>
  <c r="W188" i="8"/>
  <c r="U186" i="6"/>
  <c r="W186" i="6" s="1"/>
  <c r="T187" i="6"/>
  <c r="B188" i="6"/>
  <c r="C188" i="6" s="1"/>
  <c r="H189" i="6"/>
  <c r="I189" i="6" s="1"/>
  <c r="K189" i="6" s="1"/>
  <c r="N187" i="6"/>
  <c r="O187" i="6" s="1"/>
  <c r="U186" i="5"/>
  <c r="W186" i="5" s="1"/>
  <c r="T187" i="5"/>
  <c r="N187" i="5"/>
  <c r="O187" i="5" s="1"/>
  <c r="H189" i="5"/>
  <c r="I189" i="5" s="1"/>
  <c r="K189" i="5" s="1"/>
  <c r="B188" i="5"/>
  <c r="C188" i="5" s="1"/>
  <c r="U186" i="4"/>
  <c r="W186" i="4" s="1"/>
  <c r="T187" i="4"/>
  <c r="H189" i="4"/>
  <c r="I189" i="4" s="1"/>
  <c r="K189" i="4" s="1"/>
  <c r="I190" i="3"/>
  <c r="K190" i="3" s="1"/>
  <c r="H191" i="3"/>
  <c r="N187" i="4"/>
  <c r="O187" i="4" s="1"/>
  <c r="B189" i="4"/>
  <c r="C189" i="4" s="1"/>
  <c r="T188" i="3"/>
  <c r="U188" i="3" s="1"/>
  <c r="W188" i="3" s="1"/>
  <c r="B188" i="3"/>
  <c r="C188" i="3" s="1"/>
  <c r="N188" i="3"/>
  <c r="O188" i="3" s="1"/>
  <c r="U186" i="2"/>
  <c r="W186" i="2" s="1"/>
  <c r="T187" i="2"/>
  <c r="I187" i="2"/>
  <c r="K187" i="2" s="1"/>
  <c r="H188" i="2"/>
  <c r="C190" i="2"/>
  <c r="B191" i="2" s="1"/>
  <c r="O187" i="2"/>
  <c r="N188" i="2" s="1"/>
  <c r="B190" i="8" l="1"/>
  <c r="C190" i="8" s="1"/>
  <c r="N189" i="8"/>
  <c r="O189" i="8" s="1"/>
  <c r="K254" i="8"/>
  <c r="H255" i="8"/>
  <c r="T190" i="8"/>
  <c r="U190" i="8" s="1"/>
  <c r="W189" i="8"/>
  <c r="U187" i="6"/>
  <c r="W187" i="6" s="1"/>
  <c r="T188" i="6"/>
  <c r="B189" i="6"/>
  <c r="C189" i="6" s="1"/>
  <c r="N188" i="6"/>
  <c r="O188" i="6" s="1"/>
  <c r="U187" i="5"/>
  <c r="W187" i="5" s="1"/>
  <c r="T188" i="5"/>
  <c r="H190" i="6"/>
  <c r="I190" i="6" s="1"/>
  <c r="K190" i="6" s="1"/>
  <c r="B189" i="5"/>
  <c r="C189" i="5" s="1"/>
  <c r="N188" i="5"/>
  <c r="O188" i="5" s="1"/>
  <c r="U187" i="4"/>
  <c r="W187" i="4" s="1"/>
  <c r="T188" i="4"/>
  <c r="H190" i="5"/>
  <c r="I190" i="5" s="1"/>
  <c r="K190" i="5" s="1"/>
  <c r="B190" i="4"/>
  <c r="C190" i="4" s="1"/>
  <c r="N188" i="4"/>
  <c r="O188" i="4" s="1"/>
  <c r="H190" i="4"/>
  <c r="I190" i="4" s="1"/>
  <c r="K190" i="4" s="1"/>
  <c r="I191" i="3"/>
  <c r="K191" i="3" s="1"/>
  <c r="H192" i="3"/>
  <c r="B189" i="3"/>
  <c r="C189" i="3" s="1"/>
  <c r="N189" i="3"/>
  <c r="O189" i="3" s="1"/>
  <c r="T189" i="3"/>
  <c r="U189" i="3" s="1"/>
  <c r="W189" i="3" s="1"/>
  <c r="U187" i="2"/>
  <c r="W187" i="2" s="1"/>
  <c r="T188" i="2"/>
  <c r="H189" i="2"/>
  <c r="I188" i="2"/>
  <c r="K188" i="2" s="1"/>
  <c r="C191" i="2"/>
  <c r="B192" i="2" s="1"/>
  <c r="O188" i="2"/>
  <c r="N189" i="2" s="1"/>
  <c r="N190" i="8" l="1"/>
  <c r="O190" i="8" s="1"/>
  <c r="B191" i="8"/>
  <c r="C191" i="8" s="1"/>
  <c r="K255" i="8"/>
  <c r="H256" i="8"/>
  <c r="T191" i="8"/>
  <c r="U191" i="8" s="1"/>
  <c r="W190" i="8"/>
  <c r="U188" i="6"/>
  <c r="W188" i="6" s="1"/>
  <c r="T189" i="6"/>
  <c r="B190" i="6"/>
  <c r="C190" i="6" s="1"/>
  <c r="N189" i="6"/>
  <c r="O189" i="6" s="1"/>
  <c r="U188" i="5"/>
  <c r="W188" i="5" s="1"/>
  <c r="T189" i="5"/>
  <c r="H191" i="6"/>
  <c r="I191" i="6" s="1"/>
  <c r="K191" i="6" s="1"/>
  <c r="B190" i="5"/>
  <c r="C190" i="5" s="1"/>
  <c r="H191" i="5"/>
  <c r="I191" i="5" s="1"/>
  <c r="K191" i="5" s="1"/>
  <c r="N189" i="5"/>
  <c r="O189" i="5" s="1"/>
  <c r="U188" i="4"/>
  <c r="W188" i="4" s="1"/>
  <c r="T189" i="4"/>
  <c r="N189" i="4"/>
  <c r="O189" i="4" s="1"/>
  <c r="B191" i="4"/>
  <c r="C191" i="4" s="1"/>
  <c r="H191" i="4"/>
  <c r="I191" i="4" s="1"/>
  <c r="K191" i="4" s="1"/>
  <c r="H193" i="3"/>
  <c r="I192" i="3"/>
  <c r="K192" i="3" s="1"/>
  <c r="N190" i="3"/>
  <c r="O190" i="3" s="1"/>
  <c r="T190" i="3"/>
  <c r="U190" i="3" s="1"/>
  <c r="W190" i="3" s="1"/>
  <c r="B190" i="3"/>
  <c r="C190" i="3" s="1"/>
  <c r="U188" i="2"/>
  <c r="W188" i="2" s="1"/>
  <c r="T189" i="2"/>
  <c r="I189" i="2"/>
  <c r="K189" i="2" s="1"/>
  <c r="H190" i="2"/>
  <c r="C192" i="2"/>
  <c r="B193" i="2" s="1"/>
  <c r="O189" i="2"/>
  <c r="N190" i="2" s="1"/>
  <c r="N191" i="8" l="1"/>
  <c r="O191" i="8" s="1"/>
  <c r="K256" i="8"/>
  <c r="B192" i="8"/>
  <c r="C192" i="8" s="1"/>
  <c r="H257" i="8"/>
  <c r="T192" i="8"/>
  <c r="U192" i="8" s="1"/>
  <c r="W191" i="8"/>
  <c r="U189" i="6"/>
  <c r="W189" i="6" s="1"/>
  <c r="T190" i="6"/>
  <c r="B191" i="6"/>
  <c r="C191" i="6" s="1"/>
  <c r="H192" i="6"/>
  <c r="I192" i="6" s="1"/>
  <c r="K192" i="6" s="1"/>
  <c r="N190" i="6"/>
  <c r="O190" i="6" s="1"/>
  <c r="U189" i="5"/>
  <c r="W189" i="5" s="1"/>
  <c r="T190" i="5"/>
  <c r="N190" i="5"/>
  <c r="O190" i="5" s="1"/>
  <c r="B191" i="5"/>
  <c r="C191" i="5" s="1"/>
  <c r="H192" i="5"/>
  <c r="I192" i="5" s="1"/>
  <c r="K192" i="5" s="1"/>
  <c r="U189" i="4"/>
  <c r="W189" i="4" s="1"/>
  <c r="T190" i="4"/>
  <c r="B192" i="4"/>
  <c r="C192" i="4" s="1"/>
  <c r="H192" i="4"/>
  <c r="I192" i="4" s="1"/>
  <c r="K192" i="4" s="1"/>
  <c r="N190" i="4"/>
  <c r="O190" i="4" s="1"/>
  <c r="I193" i="3"/>
  <c r="K193" i="3" s="1"/>
  <c r="H194" i="3"/>
  <c r="T191" i="3"/>
  <c r="U191" i="3" s="1"/>
  <c r="W191" i="3" s="1"/>
  <c r="N191" i="3"/>
  <c r="O191" i="3" s="1"/>
  <c r="B191" i="3"/>
  <c r="C191" i="3" s="1"/>
  <c r="U189" i="2"/>
  <c r="W189" i="2" s="1"/>
  <c r="T190" i="2"/>
  <c r="H191" i="2"/>
  <c r="I190" i="2"/>
  <c r="K190" i="2" s="1"/>
  <c r="C193" i="2"/>
  <c r="B194" i="2" s="1"/>
  <c r="O190" i="2"/>
  <c r="N191" i="2" s="1"/>
  <c r="B193" i="8" l="1"/>
  <c r="C193" i="8" s="1"/>
  <c r="N192" i="8"/>
  <c r="O192" i="8" s="1"/>
  <c r="H258" i="8"/>
  <c r="K257" i="8"/>
  <c r="T193" i="8"/>
  <c r="U193" i="8" s="1"/>
  <c r="W192" i="8"/>
  <c r="U190" i="6"/>
  <c r="W190" i="6" s="1"/>
  <c r="T191" i="6"/>
  <c r="B192" i="6"/>
  <c r="C192" i="6" s="1"/>
  <c r="N191" i="6"/>
  <c r="O191" i="6" s="1"/>
  <c r="H193" i="6"/>
  <c r="I193" i="6" s="1"/>
  <c r="K193" i="6" s="1"/>
  <c r="U190" i="5"/>
  <c r="W190" i="5" s="1"/>
  <c r="T191" i="5"/>
  <c r="N191" i="5"/>
  <c r="O191" i="5" s="1"/>
  <c r="B192" i="5"/>
  <c r="C192" i="5" s="1"/>
  <c r="H193" i="5"/>
  <c r="I193" i="5" s="1"/>
  <c r="K193" i="5" s="1"/>
  <c r="U190" i="4"/>
  <c r="W190" i="4" s="1"/>
  <c r="T191" i="4"/>
  <c r="N191" i="4"/>
  <c r="O191" i="4" s="1"/>
  <c r="B193" i="4"/>
  <c r="C193" i="4" s="1"/>
  <c r="I194" i="3"/>
  <c r="K194" i="3" s="1"/>
  <c r="H195" i="3"/>
  <c r="H193" i="4"/>
  <c r="I193" i="4" s="1"/>
  <c r="K193" i="4" s="1"/>
  <c r="B192" i="3"/>
  <c r="C192" i="3" s="1"/>
  <c r="N192" i="3"/>
  <c r="O192" i="3" s="1"/>
  <c r="T192" i="3"/>
  <c r="U192" i="3" s="1"/>
  <c r="W192" i="3" s="1"/>
  <c r="U190" i="2"/>
  <c r="W190" i="2" s="1"/>
  <c r="T191" i="2"/>
  <c r="H192" i="2"/>
  <c r="I191" i="2"/>
  <c r="K191" i="2" s="1"/>
  <c r="C194" i="2"/>
  <c r="B195" i="2" s="1"/>
  <c r="O191" i="2"/>
  <c r="N192" i="2" s="1"/>
  <c r="B194" i="8" l="1"/>
  <c r="C194" i="8" s="1"/>
  <c r="N193" i="8"/>
  <c r="O193" i="8" s="1"/>
  <c r="K258" i="8"/>
  <c r="H259" i="8"/>
  <c r="T194" i="8"/>
  <c r="U194" i="8" s="1"/>
  <c r="W193" i="8"/>
  <c r="U191" i="6"/>
  <c r="W191" i="6" s="1"/>
  <c r="T192" i="6"/>
  <c r="B193" i="6"/>
  <c r="C193" i="6" s="1"/>
  <c r="H194" i="6"/>
  <c r="I194" i="6" s="1"/>
  <c r="K194" i="6" s="1"/>
  <c r="N192" i="6"/>
  <c r="O192" i="6" s="1"/>
  <c r="U191" i="5"/>
  <c r="W191" i="5" s="1"/>
  <c r="T192" i="5"/>
  <c r="U191" i="4"/>
  <c r="W191" i="4" s="1"/>
  <c r="T192" i="4"/>
  <c r="B193" i="5"/>
  <c r="C193" i="5" s="1"/>
  <c r="N192" i="5"/>
  <c r="O192" i="5" s="1"/>
  <c r="H194" i="5"/>
  <c r="I194" i="5" s="1"/>
  <c r="K194" i="5" s="1"/>
  <c r="B194" i="4"/>
  <c r="C194" i="4" s="1"/>
  <c r="I195" i="3"/>
  <c r="K195" i="3" s="1"/>
  <c r="H196" i="3"/>
  <c r="N192" i="4"/>
  <c r="O192" i="4" s="1"/>
  <c r="H194" i="4"/>
  <c r="I194" i="4" s="1"/>
  <c r="K194" i="4" s="1"/>
  <c r="N193" i="3"/>
  <c r="O193" i="3" s="1"/>
  <c r="T193" i="3"/>
  <c r="U193" i="3" s="1"/>
  <c r="W193" i="3" s="1"/>
  <c r="B193" i="3"/>
  <c r="C193" i="3" s="1"/>
  <c r="U191" i="2"/>
  <c r="W191" i="2" s="1"/>
  <c r="T192" i="2"/>
  <c r="H193" i="2"/>
  <c r="I192" i="2"/>
  <c r="K192" i="2" s="1"/>
  <c r="C195" i="2"/>
  <c r="B196" i="2" s="1"/>
  <c r="O192" i="2"/>
  <c r="N193" i="2" s="1"/>
  <c r="N194" i="8" l="1"/>
  <c r="O194" i="8" s="1"/>
  <c r="B195" i="8"/>
  <c r="C195" i="8" s="1"/>
  <c r="K259" i="8"/>
  <c r="H260" i="8"/>
  <c r="T195" i="8"/>
  <c r="U195" i="8" s="1"/>
  <c r="W194" i="8"/>
  <c r="U192" i="6"/>
  <c r="W192" i="6" s="1"/>
  <c r="T193" i="6"/>
  <c r="B194" i="6"/>
  <c r="C194" i="6" s="1"/>
  <c r="N193" i="6"/>
  <c r="O193" i="6" s="1"/>
  <c r="H195" i="6"/>
  <c r="I195" i="6" s="1"/>
  <c r="K195" i="6" s="1"/>
  <c r="U192" i="5"/>
  <c r="W192" i="5" s="1"/>
  <c r="T193" i="5"/>
  <c r="N193" i="5"/>
  <c r="O193" i="5" s="1"/>
  <c r="B194" i="5"/>
  <c r="C194" i="5" s="1"/>
  <c r="H195" i="5"/>
  <c r="I195" i="5" s="1"/>
  <c r="K195" i="5" s="1"/>
  <c r="U192" i="4"/>
  <c r="W192" i="4" s="1"/>
  <c r="T193" i="4"/>
  <c r="N193" i="4"/>
  <c r="O193" i="4" s="1"/>
  <c r="B195" i="4"/>
  <c r="C195" i="4" s="1"/>
  <c r="H195" i="4"/>
  <c r="I195" i="4" s="1"/>
  <c r="K195" i="4" s="1"/>
  <c r="I196" i="3"/>
  <c r="K196" i="3" s="1"/>
  <c r="H197" i="3"/>
  <c r="T194" i="3"/>
  <c r="U194" i="3" s="1"/>
  <c r="W194" i="3" s="1"/>
  <c r="B194" i="3"/>
  <c r="C194" i="3" s="1"/>
  <c r="N194" i="3"/>
  <c r="O194" i="3" s="1"/>
  <c r="U192" i="2"/>
  <c r="W192" i="2" s="1"/>
  <c r="T193" i="2"/>
  <c r="H194" i="2"/>
  <c r="I193" i="2"/>
  <c r="K193" i="2" s="1"/>
  <c r="C196" i="2"/>
  <c r="B197" i="2" s="1"/>
  <c r="O193" i="2"/>
  <c r="N194" i="2" s="1"/>
  <c r="N195" i="8" l="1"/>
  <c r="O195" i="8" s="1"/>
  <c r="B196" i="8"/>
  <c r="C196" i="8" s="1"/>
  <c r="K260" i="8"/>
  <c r="H261" i="8"/>
  <c r="T196" i="8"/>
  <c r="U196" i="8" s="1"/>
  <c r="W195" i="8"/>
  <c r="U193" i="6"/>
  <c r="W193" i="6" s="1"/>
  <c r="T194" i="6"/>
  <c r="N194" i="6"/>
  <c r="O194" i="6" s="1"/>
  <c r="U193" i="5"/>
  <c r="W193" i="5" s="1"/>
  <c r="T194" i="5"/>
  <c r="B195" i="6"/>
  <c r="C195" i="6" s="1"/>
  <c r="H196" i="6"/>
  <c r="I196" i="6" s="1"/>
  <c r="K196" i="6" s="1"/>
  <c r="B195" i="5"/>
  <c r="C195" i="5" s="1"/>
  <c r="H196" i="5"/>
  <c r="I196" i="5" s="1"/>
  <c r="K196" i="5" s="1"/>
  <c r="N194" i="5"/>
  <c r="O194" i="5" s="1"/>
  <c r="U193" i="4"/>
  <c r="W193" i="4" s="1"/>
  <c r="T194" i="4"/>
  <c r="N194" i="4"/>
  <c r="O194" i="4" s="1"/>
  <c r="H198" i="3"/>
  <c r="I197" i="3"/>
  <c r="K197" i="3" s="1"/>
  <c r="H196" i="4"/>
  <c r="I196" i="4" s="1"/>
  <c r="K196" i="4" s="1"/>
  <c r="B196" i="4"/>
  <c r="C196" i="4" s="1"/>
  <c r="N195" i="3"/>
  <c r="O195" i="3" s="1"/>
  <c r="B195" i="3"/>
  <c r="C195" i="3" s="1"/>
  <c r="T195" i="3"/>
  <c r="U195" i="3" s="1"/>
  <c r="W195" i="3" s="1"/>
  <c r="U193" i="2"/>
  <c r="W193" i="2" s="1"/>
  <c r="T194" i="2"/>
  <c r="H195" i="2"/>
  <c r="I194" i="2"/>
  <c r="K194" i="2" s="1"/>
  <c r="C197" i="2"/>
  <c r="B198" i="2" s="1"/>
  <c r="O194" i="2"/>
  <c r="N195" i="2" s="1"/>
  <c r="B197" i="8" l="1"/>
  <c r="C197" i="8" s="1"/>
  <c r="N196" i="8"/>
  <c r="O196" i="8" s="1"/>
  <c r="K261" i="8"/>
  <c r="H262" i="8"/>
  <c r="T197" i="8"/>
  <c r="U197" i="8" s="1"/>
  <c r="W196" i="8"/>
  <c r="U194" i="6"/>
  <c r="W194" i="6" s="1"/>
  <c r="T195" i="6"/>
  <c r="B196" i="6"/>
  <c r="C196" i="6" s="1"/>
  <c r="N195" i="6"/>
  <c r="O195" i="6" s="1"/>
  <c r="H197" i="6"/>
  <c r="I197" i="6" s="1"/>
  <c r="K197" i="6" s="1"/>
  <c r="U194" i="5"/>
  <c r="W194" i="5" s="1"/>
  <c r="T195" i="5"/>
  <c r="B196" i="5"/>
  <c r="C196" i="5" s="1"/>
  <c r="N195" i="5"/>
  <c r="O195" i="5" s="1"/>
  <c r="H197" i="5"/>
  <c r="I197" i="5" s="1"/>
  <c r="K197" i="5" s="1"/>
  <c r="U194" i="4"/>
  <c r="W194" i="4" s="1"/>
  <c r="T195" i="4"/>
  <c r="N195" i="4"/>
  <c r="O195" i="4" s="1"/>
  <c r="H197" i="4"/>
  <c r="I197" i="4" s="1"/>
  <c r="K197" i="4" s="1"/>
  <c r="B197" i="4"/>
  <c r="C197" i="4" s="1"/>
  <c r="I198" i="3"/>
  <c r="K198" i="3" s="1"/>
  <c r="H199" i="3"/>
  <c r="B196" i="3"/>
  <c r="C196" i="3" s="1"/>
  <c r="T196" i="3"/>
  <c r="U196" i="3" s="1"/>
  <c r="W196" i="3" s="1"/>
  <c r="N196" i="3"/>
  <c r="O196" i="3" s="1"/>
  <c r="I195" i="2"/>
  <c r="K195" i="2" s="1"/>
  <c r="H196" i="2"/>
  <c r="U194" i="2"/>
  <c r="W194" i="2" s="1"/>
  <c r="T195" i="2"/>
  <c r="C198" i="2"/>
  <c r="B199" i="2" s="1"/>
  <c r="O195" i="2"/>
  <c r="N196" i="2" s="1"/>
  <c r="N197" i="8" l="1"/>
  <c r="O197" i="8" s="1"/>
  <c r="K262" i="8"/>
  <c r="H263" i="8"/>
  <c r="B198" i="8"/>
  <c r="C198" i="8" s="1"/>
  <c r="T198" i="8"/>
  <c r="U198" i="8" s="1"/>
  <c r="W197" i="8"/>
  <c r="U195" i="6"/>
  <c r="W195" i="6" s="1"/>
  <c r="T196" i="6"/>
  <c r="N196" i="6"/>
  <c r="O196" i="6" s="1"/>
  <c r="H198" i="6"/>
  <c r="I198" i="6" s="1"/>
  <c r="K198" i="6" s="1"/>
  <c r="B197" i="6"/>
  <c r="C197" i="6" s="1"/>
  <c r="U195" i="5"/>
  <c r="W195" i="5" s="1"/>
  <c r="T196" i="5"/>
  <c r="B197" i="5"/>
  <c r="C197" i="5" s="1"/>
  <c r="U195" i="4"/>
  <c r="W195" i="4" s="1"/>
  <c r="T196" i="4"/>
  <c r="N196" i="5"/>
  <c r="O196" i="5" s="1"/>
  <c r="H198" i="5"/>
  <c r="I198" i="5" s="1"/>
  <c r="K198" i="5" s="1"/>
  <c r="B198" i="4"/>
  <c r="C198" i="4" s="1"/>
  <c r="N196" i="4"/>
  <c r="O196" i="4" s="1"/>
  <c r="I199" i="3"/>
  <c r="K199" i="3" s="1"/>
  <c r="H200" i="3"/>
  <c r="H198" i="4"/>
  <c r="I198" i="4" s="1"/>
  <c r="K198" i="4" s="1"/>
  <c r="N197" i="3"/>
  <c r="O197" i="3" s="1"/>
  <c r="T197" i="3"/>
  <c r="U197" i="3" s="1"/>
  <c r="W197" i="3" s="1"/>
  <c r="B197" i="3"/>
  <c r="C197" i="3" s="1"/>
  <c r="H197" i="2"/>
  <c r="I196" i="2"/>
  <c r="K196" i="2" s="1"/>
  <c r="U195" i="2"/>
  <c r="W195" i="2" s="1"/>
  <c r="T196" i="2"/>
  <c r="C199" i="2"/>
  <c r="B200" i="2" s="1"/>
  <c r="O196" i="2"/>
  <c r="N197" i="2" s="1"/>
  <c r="N198" i="8" l="1"/>
  <c r="O198" i="8" s="1"/>
  <c r="B199" i="8"/>
  <c r="C199" i="8" s="1"/>
  <c r="K263" i="8"/>
  <c r="H264" i="8"/>
  <c r="T199" i="8"/>
  <c r="U199" i="8" s="1"/>
  <c r="W198" i="8"/>
  <c r="U196" i="6"/>
  <c r="W196" i="6" s="1"/>
  <c r="T197" i="6"/>
  <c r="N197" i="6"/>
  <c r="O197" i="6" s="1"/>
  <c r="B198" i="6"/>
  <c r="C198" i="6" s="1"/>
  <c r="H199" i="6"/>
  <c r="I199" i="6" s="1"/>
  <c r="K199" i="6" s="1"/>
  <c r="U196" i="5"/>
  <c r="W196" i="5" s="1"/>
  <c r="T197" i="5"/>
  <c r="N197" i="5"/>
  <c r="O197" i="5" s="1"/>
  <c r="B198" i="5"/>
  <c r="C198" i="5" s="1"/>
  <c r="U196" i="4"/>
  <c r="W196" i="4" s="1"/>
  <c r="T197" i="4"/>
  <c r="H199" i="5"/>
  <c r="I199" i="5" s="1"/>
  <c r="K199" i="5" s="1"/>
  <c r="B199" i="4"/>
  <c r="C199" i="4" s="1"/>
  <c r="H199" i="4"/>
  <c r="I199" i="4" s="1"/>
  <c r="K199" i="4" s="1"/>
  <c r="I200" i="3"/>
  <c r="K200" i="3" s="1"/>
  <c r="H201" i="3"/>
  <c r="N197" i="4"/>
  <c r="O197" i="4" s="1"/>
  <c r="B198" i="3"/>
  <c r="C198" i="3" s="1"/>
  <c r="T198" i="3"/>
  <c r="U198" i="3" s="1"/>
  <c r="W198" i="3" s="1"/>
  <c r="N198" i="3"/>
  <c r="O198" i="3" s="1"/>
  <c r="U196" i="2"/>
  <c r="W196" i="2" s="1"/>
  <c r="T197" i="2"/>
  <c r="I197" i="2"/>
  <c r="K197" i="2" s="1"/>
  <c r="H198" i="2"/>
  <c r="C200" i="2"/>
  <c r="B201" i="2" s="1"/>
  <c r="O197" i="2"/>
  <c r="N198" i="2" s="1"/>
  <c r="N199" i="8" l="1"/>
  <c r="O199" i="8" s="1"/>
  <c r="B200" i="8"/>
  <c r="C200" i="8" s="1"/>
  <c r="K264" i="8"/>
  <c r="H265" i="8"/>
  <c r="T200" i="8"/>
  <c r="U200" i="8" s="1"/>
  <c r="W199" i="8"/>
  <c r="U197" i="6"/>
  <c r="W197" i="6" s="1"/>
  <c r="T198" i="6"/>
  <c r="B199" i="6"/>
  <c r="C199" i="6" s="1"/>
  <c r="U197" i="5"/>
  <c r="W197" i="5" s="1"/>
  <c r="T198" i="5"/>
  <c r="N198" i="6"/>
  <c r="O198" i="6" s="1"/>
  <c r="H200" i="6"/>
  <c r="I200" i="6" s="1"/>
  <c r="K200" i="6" s="1"/>
  <c r="N198" i="5"/>
  <c r="O198" i="5" s="1"/>
  <c r="U197" i="4"/>
  <c r="W197" i="4" s="1"/>
  <c r="T198" i="4"/>
  <c r="B199" i="5"/>
  <c r="C199" i="5" s="1"/>
  <c r="H200" i="5"/>
  <c r="I200" i="5" s="1"/>
  <c r="K200" i="5" s="1"/>
  <c r="N198" i="4"/>
  <c r="O198" i="4" s="1"/>
  <c r="B200" i="4"/>
  <c r="C200" i="4" s="1"/>
  <c r="I201" i="3"/>
  <c r="K201" i="3" s="1"/>
  <c r="H202" i="3"/>
  <c r="H200" i="4"/>
  <c r="I200" i="4" s="1"/>
  <c r="K200" i="4" s="1"/>
  <c r="N199" i="3"/>
  <c r="O199" i="3" s="1"/>
  <c r="T199" i="3"/>
  <c r="U199" i="3" s="1"/>
  <c r="W199" i="3" s="1"/>
  <c r="B199" i="3"/>
  <c r="C199" i="3" s="1"/>
  <c r="U197" i="2"/>
  <c r="W197" i="2" s="1"/>
  <c r="T198" i="2"/>
  <c r="H199" i="2"/>
  <c r="I198" i="2"/>
  <c r="K198" i="2" s="1"/>
  <c r="C201" i="2"/>
  <c r="B202" i="2" s="1"/>
  <c r="O198" i="2"/>
  <c r="N199" i="2" s="1"/>
  <c r="B201" i="8" l="1"/>
  <c r="C201" i="8" s="1"/>
  <c r="N200" i="8"/>
  <c r="O200" i="8" s="1"/>
  <c r="K265" i="8"/>
  <c r="H266" i="8"/>
  <c r="T201" i="8"/>
  <c r="U201" i="8" s="1"/>
  <c r="W200" i="8"/>
  <c r="U198" i="6"/>
  <c r="W198" i="6" s="1"/>
  <c r="T199" i="6"/>
  <c r="N199" i="6"/>
  <c r="O199" i="6" s="1"/>
  <c r="B200" i="6"/>
  <c r="C200" i="6" s="1"/>
  <c r="H201" i="6"/>
  <c r="I201" i="6" s="1"/>
  <c r="K201" i="6" s="1"/>
  <c r="U198" i="5"/>
  <c r="W198" i="5" s="1"/>
  <c r="T199" i="5"/>
  <c r="B200" i="5"/>
  <c r="C200" i="5" s="1"/>
  <c r="N199" i="5"/>
  <c r="O199" i="5" s="1"/>
  <c r="U198" i="4"/>
  <c r="W198" i="4" s="1"/>
  <c r="T199" i="4"/>
  <c r="H201" i="5"/>
  <c r="I201" i="5" s="1"/>
  <c r="K201" i="5" s="1"/>
  <c r="B201" i="4"/>
  <c r="C201" i="4" s="1"/>
  <c r="N199" i="4"/>
  <c r="O199" i="4" s="1"/>
  <c r="H201" i="4"/>
  <c r="I201" i="4" s="1"/>
  <c r="K201" i="4" s="1"/>
  <c r="I202" i="3"/>
  <c r="K202" i="3" s="1"/>
  <c r="H203" i="3"/>
  <c r="B200" i="3"/>
  <c r="C200" i="3" s="1"/>
  <c r="T200" i="3"/>
  <c r="U200" i="3" s="1"/>
  <c r="W200" i="3" s="1"/>
  <c r="N200" i="3"/>
  <c r="O200" i="3" s="1"/>
  <c r="H200" i="2"/>
  <c r="I199" i="2"/>
  <c r="K199" i="2" s="1"/>
  <c r="U198" i="2"/>
  <c r="W198" i="2" s="1"/>
  <c r="T199" i="2"/>
  <c r="C202" i="2"/>
  <c r="B203" i="2" s="1"/>
  <c r="O199" i="2"/>
  <c r="N200" i="2" s="1"/>
  <c r="B202" i="8" l="1"/>
  <c r="C202" i="8" s="1"/>
  <c r="N201" i="8"/>
  <c r="O201" i="8" s="1"/>
  <c r="K266" i="8"/>
  <c r="H267" i="8"/>
  <c r="T202" i="8"/>
  <c r="U202" i="8" s="1"/>
  <c r="W201" i="8"/>
  <c r="U199" i="6"/>
  <c r="W199" i="6" s="1"/>
  <c r="T200" i="6"/>
  <c r="N200" i="6"/>
  <c r="O200" i="6" s="1"/>
  <c r="B201" i="6"/>
  <c r="C201" i="6" s="1"/>
  <c r="H202" i="6"/>
  <c r="I202" i="6" s="1"/>
  <c r="K202" i="6" s="1"/>
  <c r="U199" i="5"/>
  <c r="W199" i="5" s="1"/>
  <c r="T200" i="5"/>
  <c r="N200" i="5"/>
  <c r="O200" i="5" s="1"/>
  <c r="B201" i="5"/>
  <c r="C201" i="5" s="1"/>
  <c r="H202" i="5"/>
  <c r="I202" i="5" s="1"/>
  <c r="K202" i="5" s="1"/>
  <c r="U199" i="4"/>
  <c r="W199" i="4" s="1"/>
  <c r="T200" i="4"/>
  <c r="N200" i="4"/>
  <c r="O200" i="4" s="1"/>
  <c r="B202" i="4"/>
  <c r="C202" i="4" s="1"/>
  <c r="H204" i="3"/>
  <c r="I203" i="3"/>
  <c r="K203" i="3" s="1"/>
  <c r="H202" i="4"/>
  <c r="I202" i="4" s="1"/>
  <c r="K202" i="4" s="1"/>
  <c r="B201" i="3"/>
  <c r="C201" i="3" s="1"/>
  <c r="N201" i="3"/>
  <c r="O201" i="3" s="1"/>
  <c r="T201" i="3"/>
  <c r="U201" i="3" s="1"/>
  <c r="W201" i="3" s="1"/>
  <c r="H201" i="2"/>
  <c r="I200" i="2"/>
  <c r="K200" i="2" s="1"/>
  <c r="U199" i="2"/>
  <c r="W199" i="2" s="1"/>
  <c r="T200" i="2"/>
  <c r="C203" i="2"/>
  <c r="B204" i="2" s="1"/>
  <c r="O200" i="2"/>
  <c r="N201" i="2" s="1"/>
  <c r="N202" i="8" l="1"/>
  <c r="O202" i="8" s="1"/>
  <c r="B203" i="8"/>
  <c r="C203" i="8" s="1"/>
  <c r="K267" i="8"/>
  <c r="H268" i="8"/>
  <c r="T203" i="8"/>
  <c r="U203" i="8" s="1"/>
  <c r="W202" i="8"/>
  <c r="U200" i="6"/>
  <c r="W200" i="6" s="1"/>
  <c r="T201" i="6"/>
  <c r="B202" i="6"/>
  <c r="C202" i="6" s="1"/>
  <c r="H203" i="6"/>
  <c r="I203" i="6" s="1"/>
  <c r="K203" i="6" s="1"/>
  <c r="N201" i="6"/>
  <c r="O201" i="6" s="1"/>
  <c r="U200" i="5"/>
  <c r="W200" i="5" s="1"/>
  <c r="T201" i="5"/>
  <c r="N201" i="5"/>
  <c r="O201" i="5" s="1"/>
  <c r="B202" i="5"/>
  <c r="C202" i="5" s="1"/>
  <c r="U200" i="4"/>
  <c r="W200" i="4" s="1"/>
  <c r="T201" i="4"/>
  <c r="H203" i="5"/>
  <c r="I203" i="5" s="1"/>
  <c r="K203" i="5" s="1"/>
  <c r="B203" i="4"/>
  <c r="C203" i="4" s="1"/>
  <c r="H203" i="4"/>
  <c r="I203" i="4" s="1"/>
  <c r="K203" i="4" s="1"/>
  <c r="N201" i="4"/>
  <c r="O201" i="4" s="1"/>
  <c r="I204" i="3"/>
  <c r="K204" i="3" s="1"/>
  <c r="H205" i="3"/>
  <c r="N202" i="3"/>
  <c r="O202" i="3" s="1"/>
  <c r="T202" i="3"/>
  <c r="U202" i="3" s="1"/>
  <c r="W202" i="3" s="1"/>
  <c r="B202" i="3"/>
  <c r="C202" i="3" s="1"/>
  <c r="I201" i="2"/>
  <c r="K201" i="2" s="1"/>
  <c r="H202" i="2"/>
  <c r="U200" i="2"/>
  <c r="W200" i="2" s="1"/>
  <c r="T201" i="2"/>
  <c r="C204" i="2"/>
  <c r="B205" i="2" s="1"/>
  <c r="O201" i="2"/>
  <c r="N202" i="2" s="1"/>
  <c r="N203" i="8" l="1"/>
  <c r="O203" i="8" s="1"/>
  <c r="B204" i="8"/>
  <c r="C204" i="8" s="1"/>
  <c r="K268" i="8"/>
  <c r="H269" i="8"/>
  <c r="T204" i="8"/>
  <c r="U204" i="8" s="1"/>
  <c r="W203" i="8"/>
  <c r="U201" i="6"/>
  <c r="W201" i="6" s="1"/>
  <c r="T202" i="6"/>
  <c r="N202" i="6"/>
  <c r="O202" i="6" s="1"/>
  <c r="U201" i="5"/>
  <c r="W201" i="5" s="1"/>
  <c r="T202" i="5"/>
  <c r="H204" i="6"/>
  <c r="I204" i="6" s="1"/>
  <c r="K204" i="6" s="1"/>
  <c r="B203" i="6"/>
  <c r="C203" i="6" s="1"/>
  <c r="N202" i="5"/>
  <c r="O202" i="5" s="1"/>
  <c r="B203" i="5"/>
  <c r="C203" i="5" s="1"/>
  <c r="U201" i="4"/>
  <c r="W201" i="4" s="1"/>
  <c r="T202" i="4"/>
  <c r="H204" i="5"/>
  <c r="I204" i="5" s="1"/>
  <c r="K204" i="5" s="1"/>
  <c r="N202" i="4"/>
  <c r="O202" i="4" s="1"/>
  <c r="I205" i="3"/>
  <c r="K205" i="3" s="1"/>
  <c r="H206" i="3"/>
  <c r="H204" i="4"/>
  <c r="I204" i="4" s="1"/>
  <c r="K204" i="4" s="1"/>
  <c r="B204" i="4"/>
  <c r="C204" i="4" s="1"/>
  <c r="N203" i="3"/>
  <c r="O203" i="3" s="1"/>
  <c r="T203" i="3"/>
  <c r="U203" i="3" s="1"/>
  <c r="W203" i="3" s="1"/>
  <c r="B203" i="3"/>
  <c r="C203" i="3" s="1"/>
  <c r="H203" i="2"/>
  <c r="I202" i="2"/>
  <c r="K202" i="2" s="1"/>
  <c r="U201" i="2"/>
  <c r="W201" i="2" s="1"/>
  <c r="T202" i="2"/>
  <c r="C205" i="2"/>
  <c r="B206" i="2" s="1"/>
  <c r="O202" i="2"/>
  <c r="N203" i="2" s="1"/>
  <c r="W204" i="8" l="1"/>
  <c r="B205" i="8"/>
  <c r="C205" i="8" s="1"/>
  <c r="N204" i="8"/>
  <c r="O204" i="8" s="1"/>
  <c r="K269" i="8"/>
  <c r="H270" i="8"/>
  <c r="T205" i="8"/>
  <c r="U205" i="8" s="1"/>
  <c r="U202" i="6"/>
  <c r="W202" i="6" s="1"/>
  <c r="T203" i="6"/>
  <c r="N203" i="6"/>
  <c r="O203" i="6" s="1"/>
  <c r="B204" i="6"/>
  <c r="C204" i="6" s="1"/>
  <c r="U202" i="5"/>
  <c r="W202" i="5" s="1"/>
  <c r="T203" i="5"/>
  <c r="H205" i="6"/>
  <c r="I205" i="6" s="1"/>
  <c r="K205" i="6" s="1"/>
  <c r="N203" i="5"/>
  <c r="O203" i="5" s="1"/>
  <c r="H205" i="5"/>
  <c r="I205" i="5" s="1"/>
  <c r="K205" i="5" s="1"/>
  <c r="B204" i="5"/>
  <c r="C204" i="5" s="1"/>
  <c r="U202" i="4"/>
  <c r="W202" i="4" s="1"/>
  <c r="T203" i="4"/>
  <c r="B205" i="4"/>
  <c r="C205" i="4" s="1"/>
  <c r="N203" i="4"/>
  <c r="O203" i="4" s="1"/>
  <c r="I206" i="3"/>
  <c r="K206" i="3" s="1"/>
  <c r="H207" i="3"/>
  <c r="H205" i="4"/>
  <c r="I205" i="4" s="1"/>
  <c r="K205" i="4" s="1"/>
  <c r="B204" i="3"/>
  <c r="C204" i="3" s="1"/>
  <c r="N204" i="3"/>
  <c r="O204" i="3" s="1"/>
  <c r="T204" i="3"/>
  <c r="U204" i="3" s="1"/>
  <c r="W204" i="3" s="1"/>
  <c r="I203" i="2"/>
  <c r="K203" i="2" s="1"/>
  <c r="H204" i="2"/>
  <c r="U202" i="2"/>
  <c r="W202" i="2" s="1"/>
  <c r="T203" i="2"/>
  <c r="C206" i="2"/>
  <c r="B207" i="2" s="1"/>
  <c r="O203" i="2"/>
  <c r="N204" i="2" s="1"/>
  <c r="N205" i="8" l="1"/>
  <c r="O205" i="8" s="1"/>
  <c r="B206" i="8"/>
  <c r="C206" i="8" s="1"/>
  <c r="K270" i="8"/>
  <c r="H271" i="8"/>
  <c r="T206" i="8"/>
  <c r="U206" i="8" s="1"/>
  <c r="W205" i="8"/>
  <c r="U203" i="6"/>
  <c r="W203" i="6" s="1"/>
  <c r="T204" i="6"/>
  <c r="N204" i="6"/>
  <c r="O204" i="6" s="1"/>
  <c r="B205" i="6"/>
  <c r="C205" i="6" s="1"/>
  <c r="H206" i="6"/>
  <c r="I206" i="6" s="1"/>
  <c r="K206" i="6" s="1"/>
  <c r="U203" i="5"/>
  <c r="W203" i="5" s="1"/>
  <c r="T204" i="5"/>
  <c r="B205" i="5"/>
  <c r="C205" i="5" s="1"/>
  <c r="H206" i="5"/>
  <c r="I206" i="5" s="1"/>
  <c r="K206" i="5" s="1"/>
  <c r="N204" i="5"/>
  <c r="O204" i="5" s="1"/>
  <c r="U203" i="4"/>
  <c r="W203" i="4" s="1"/>
  <c r="T204" i="4"/>
  <c r="N204" i="4"/>
  <c r="O204" i="4" s="1"/>
  <c r="B206" i="4"/>
  <c r="C206" i="4" s="1"/>
  <c r="H206" i="4"/>
  <c r="I206" i="4" s="1"/>
  <c r="K206" i="4" s="1"/>
  <c r="I207" i="3"/>
  <c r="K207" i="3" s="1"/>
  <c r="H208" i="3"/>
  <c r="B205" i="3"/>
  <c r="C205" i="3" s="1"/>
  <c r="T205" i="3"/>
  <c r="U205" i="3" s="1"/>
  <c r="W205" i="3" s="1"/>
  <c r="N205" i="3"/>
  <c r="O205" i="3" s="1"/>
  <c r="H205" i="2"/>
  <c r="I204" i="2"/>
  <c r="K204" i="2" s="1"/>
  <c r="U203" i="2"/>
  <c r="W203" i="2" s="1"/>
  <c r="T204" i="2"/>
  <c r="C207" i="2"/>
  <c r="B208" i="2" s="1"/>
  <c r="O204" i="2"/>
  <c r="N205" i="2" s="1"/>
  <c r="B207" i="8" l="1"/>
  <c r="C207" i="8" s="1"/>
  <c r="N206" i="8"/>
  <c r="O206" i="8" s="1"/>
  <c r="T207" i="8"/>
  <c r="U207" i="8" s="1"/>
  <c r="W206" i="8"/>
  <c r="K271" i="8"/>
  <c r="H272" i="8"/>
  <c r="U204" i="6"/>
  <c r="W204" i="6" s="1"/>
  <c r="T205" i="6"/>
  <c r="B206" i="6"/>
  <c r="C206" i="6" s="1"/>
  <c r="N205" i="6"/>
  <c r="O205" i="6" s="1"/>
  <c r="H207" i="6"/>
  <c r="I207" i="6" s="1"/>
  <c r="K207" i="6" s="1"/>
  <c r="U204" i="5"/>
  <c r="W204" i="5" s="1"/>
  <c r="T205" i="5"/>
  <c r="N205" i="5"/>
  <c r="O205" i="5" s="1"/>
  <c r="H207" i="5"/>
  <c r="I207" i="5" s="1"/>
  <c r="K207" i="5" s="1"/>
  <c r="B206" i="5"/>
  <c r="C206" i="5" s="1"/>
  <c r="U204" i="4"/>
  <c r="W204" i="4" s="1"/>
  <c r="T205" i="4"/>
  <c r="H207" i="4"/>
  <c r="I207" i="4" s="1"/>
  <c r="K207" i="4" s="1"/>
  <c r="N205" i="4"/>
  <c r="O205" i="4" s="1"/>
  <c r="I208" i="3"/>
  <c r="K208" i="3" s="1"/>
  <c r="H209" i="3"/>
  <c r="B207" i="4"/>
  <c r="C207" i="4" s="1"/>
  <c r="B206" i="3"/>
  <c r="C206" i="3" s="1"/>
  <c r="N206" i="3"/>
  <c r="O206" i="3" s="1"/>
  <c r="T206" i="3"/>
  <c r="U206" i="3" s="1"/>
  <c r="W206" i="3" s="1"/>
  <c r="I205" i="2"/>
  <c r="K205" i="2" s="1"/>
  <c r="H206" i="2"/>
  <c r="U204" i="2"/>
  <c r="W204" i="2" s="1"/>
  <c r="T205" i="2"/>
  <c r="C208" i="2"/>
  <c r="B209" i="2" s="1"/>
  <c r="O205" i="2"/>
  <c r="N206" i="2" s="1"/>
  <c r="B208" i="8" l="1"/>
  <c r="C208" i="8" s="1"/>
  <c r="N207" i="8"/>
  <c r="O207" i="8" s="1"/>
  <c r="T208" i="8"/>
  <c r="U208" i="8" s="1"/>
  <c r="W207" i="8"/>
  <c r="K272" i="8"/>
  <c r="H273" i="8"/>
  <c r="U205" i="6"/>
  <c r="W205" i="6" s="1"/>
  <c r="T206" i="6"/>
  <c r="H208" i="6"/>
  <c r="I208" i="6" s="1"/>
  <c r="K208" i="6" s="1"/>
  <c r="N206" i="6"/>
  <c r="O206" i="6" s="1"/>
  <c r="B207" i="6"/>
  <c r="C207" i="6" s="1"/>
  <c r="U205" i="5"/>
  <c r="W205" i="5" s="1"/>
  <c r="T206" i="5"/>
  <c r="B207" i="5"/>
  <c r="C207" i="5" s="1"/>
  <c r="H208" i="5"/>
  <c r="I208" i="5" s="1"/>
  <c r="K208" i="5" s="1"/>
  <c r="N206" i="5"/>
  <c r="O206" i="5" s="1"/>
  <c r="U205" i="4"/>
  <c r="W205" i="4" s="1"/>
  <c r="T206" i="4"/>
  <c r="B208" i="4"/>
  <c r="C208" i="4" s="1"/>
  <c r="H208" i="4"/>
  <c r="I208" i="4" s="1"/>
  <c r="K208" i="4" s="1"/>
  <c r="N206" i="4"/>
  <c r="O206" i="4" s="1"/>
  <c r="I209" i="3"/>
  <c r="K209" i="3" s="1"/>
  <c r="H210" i="3"/>
  <c r="T207" i="3"/>
  <c r="U207" i="3" s="1"/>
  <c r="W207" i="3" s="1"/>
  <c r="B207" i="3"/>
  <c r="C207" i="3" s="1"/>
  <c r="N207" i="3"/>
  <c r="O207" i="3" s="1"/>
  <c r="H207" i="2"/>
  <c r="I206" i="2"/>
  <c r="K206" i="2" s="1"/>
  <c r="U205" i="2"/>
  <c r="W205" i="2" s="1"/>
  <c r="T206" i="2"/>
  <c r="C209" i="2"/>
  <c r="B210" i="2" s="1"/>
  <c r="O206" i="2"/>
  <c r="N207" i="2" s="1"/>
  <c r="N208" i="8" l="1"/>
  <c r="O208" i="8" s="1"/>
  <c r="B209" i="8"/>
  <c r="C209" i="8" s="1"/>
  <c r="T209" i="8"/>
  <c r="U209" i="8" s="1"/>
  <c r="W208" i="8"/>
  <c r="K273" i="8"/>
  <c r="H274" i="8"/>
  <c r="U206" i="6"/>
  <c r="W206" i="6" s="1"/>
  <c r="T207" i="6"/>
  <c r="B208" i="6"/>
  <c r="C208" i="6" s="1"/>
  <c r="N207" i="6"/>
  <c r="O207" i="6" s="1"/>
  <c r="H209" i="6"/>
  <c r="I209" i="6" s="1"/>
  <c r="K209" i="6" s="1"/>
  <c r="U206" i="5"/>
  <c r="W206" i="5" s="1"/>
  <c r="T207" i="5"/>
  <c r="N207" i="5"/>
  <c r="O207" i="5" s="1"/>
  <c r="B208" i="5"/>
  <c r="C208" i="5" s="1"/>
  <c r="H209" i="5"/>
  <c r="I209" i="5" s="1"/>
  <c r="K209" i="5" s="1"/>
  <c r="U206" i="4"/>
  <c r="W206" i="4" s="1"/>
  <c r="T207" i="4"/>
  <c r="B209" i="4"/>
  <c r="C209" i="4" s="1"/>
  <c r="I210" i="3"/>
  <c r="K210" i="3" s="1"/>
  <c r="H211" i="3"/>
  <c r="N207" i="4"/>
  <c r="O207" i="4" s="1"/>
  <c r="H209" i="4"/>
  <c r="I209" i="4" s="1"/>
  <c r="K209" i="4" s="1"/>
  <c r="B208" i="3"/>
  <c r="C208" i="3" s="1"/>
  <c r="N208" i="3"/>
  <c r="O208" i="3" s="1"/>
  <c r="T208" i="3"/>
  <c r="U208" i="3" s="1"/>
  <c r="W208" i="3" s="1"/>
  <c r="H208" i="2"/>
  <c r="I207" i="2"/>
  <c r="K207" i="2" s="1"/>
  <c r="U206" i="2"/>
  <c r="W206" i="2" s="1"/>
  <c r="T207" i="2"/>
  <c r="C210" i="2"/>
  <c r="B211" i="2" s="1"/>
  <c r="O207" i="2"/>
  <c r="N208" i="2" s="1"/>
  <c r="B210" i="8" l="1"/>
  <c r="C210" i="8" s="1"/>
  <c r="N209" i="8"/>
  <c r="O209" i="8" s="1"/>
  <c r="K274" i="8"/>
  <c r="T210" i="8"/>
  <c r="U210" i="8" s="1"/>
  <c r="W209" i="8"/>
  <c r="H275" i="8"/>
  <c r="U207" i="6"/>
  <c r="W207" i="6" s="1"/>
  <c r="T208" i="6"/>
  <c r="N208" i="6"/>
  <c r="O208" i="6" s="1"/>
  <c r="B209" i="6"/>
  <c r="C209" i="6" s="1"/>
  <c r="U207" i="5"/>
  <c r="W207" i="5" s="1"/>
  <c r="T208" i="5"/>
  <c r="H210" i="6"/>
  <c r="I210" i="6" s="1"/>
  <c r="K210" i="6" s="1"/>
  <c r="N208" i="5"/>
  <c r="O208" i="5" s="1"/>
  <c r="U207" i="4"/>
  <c r="W207" i="4" s="1"/>
  <c r="T208" i="4"/>
  <c r="H210" i="5"/>
  <c r="I210" i="5" s="1"/>
  <c r="K210" i="5" s="1"/>
  <c r="B209" i="5"/>
  <c r="C209" i="5" s="1"/>
  <c r="B210" i="4"/>
  <c r="C210" i="4" s="1"/>
  <c r="N208" i="4"/>
  <c r="O208" i="4" s="1"/>
  <c r="I211" i="3"/>
  <c r="K211" i="3" s="1"/>
  <c r="H212" i="3"/>
  <c r="H210" i="4"/>
  <c r="I210" i="4" s="1"/>
  <c r="K210" i="4" s="1"/>
  <c r="N209" i="3"/>
  <c r="O209" i="3" s="1"/>
  <c r="T209" i="3"/>
  <c r="U209" i="3" s="1"/>
  <c r="W209" i="3" s="1"/>
  <c r="B209" i="3"/>
  <c r="C209" i="3" s="1"/>
  <c r="H209" i="2"/>
  <c r="I208" i="2"/>
  <c r="K208" i="2" s="1"/>
  <c r="U207" i="2"/>
  <c r="W207" i="2" s="1"/>
  <c r="T208" i="2"/>
  <c r="C211" i="2"/>
  <c r="B212" i="2" s="1"/>
  <c r="O208" i="2"/>
  <c r="N209" i="2" s="1"/>
  <c r="B211" i="8" l="1"/>
  <c r="C211" i="8" s="1"/>
  <c r="N210" i="8"/>
  <c r="O210" i="8" s="1"/>
  <c r="T211" i="8"/>
  <c r="U211" i="8" s="1"/>
  <c r="W210" i="8"/>
  <c r="K275" i="8"/>
  <c r="H276" i="8"/>
  <c r="U208" i="6"/>
  <c r="W208" i="6" s="1"/>
  <c r="T209" i="6"/>
  <c r="N209" i="6"/>
  <c r="O209" i="6" s="1"/>
  <c r="U208" i="5"/>
  <c r="W208" i="5" s="1"/>
  <c r="T209" i="5"/>
  <c r="B210" i="6"/>
  <c r="C210" i="6" s="1"/>
  <c r="H211" i="6"/>
  <c r="I211" i="6" s="1"/>
  <c r="K211" i="6" s="1"/>
  <c r="N209" i="5"/>
  <c r="O209" i="5" s="1"/>
  <c r="B210" i="5"/>
  <c r="C210" i="5" s="1"/>
  <c r="U208" i="4"/>
  <c r="W208" i="4" s="1"/>
  <c r="T209" i="4"/>
  <c r="H211" i="5"/>
  <c r="I211" i="5" s="1"/>
  <c r="K211" i="5" s="1"/>
  <c r="H211" i="4"/>
  <c r="I211" i="4" s="1"/>
  <c r="K211" i="4" s="1"/>
  <c r="B211" i="4"/>
  <c r="C211" i="4" s="1"/>
  <c r="I212" i="3"/>
  <c r="K212" i="3" s="1"/>
  <c r="H213" i="3"/>
  <c r="N209" i="4"/>
  <c r="O209" i="4" s="1"/>
  <c r="N210" i="3"/>
  <c r="O210" i="3" s="1"/>
  <c r="B210" i="3"/>
  <c r="C210" i="3" s="1"/>
  <c r="T210" i="3"/>
  <c r="U210" i="3" s="1"/>
  <c r="W210" i="3" s="1"/>
  <c r="H210" i="2"/>
  <c r="I209" i="2"/>
  <c r="K209" i="2" s="1"/>
  <c r="U208" i="2"/>
  <c r="W208" i="2" s="1"/>
  <c r="T209" i="2"/>
  <c r="C212" i="2"/>
  <c r="B213" i="2" s="1"/>
  <c r="O209" i="2"/>
  <c r="N210" i="2" s="1"/>
  <c r="W211" i="8" l="1"/>
  <c r="B212" i="8"/>
  <c r="C212" i="8" s="1"/>
  <c r="N211" i="8"/>
  <c r="O211" i="8" s="1"/>
  <c r="T212" i="8"/>
  <c r="U212" i="8" s="1"/>
  <c r="K276" i="8"/>
  <c r="H277" i="8"/>
  <c r="U209" i="6"/>
  <c r="W209" i="6" s="1"/>
  <c r="T210" i="6"/>
  <c r="B211" i="6"/>
  <c r="C211" i="6" s="1"/>
  <c r="N210" i="6"/>
  <c r="O210" i="6" s="1"/>
  <c r="U209" i="5"/>
  <c r="W209" i="5" s="1"/>
  <c r="T210" i="5"/>
  <c r="H212" i="6"/>
  <c r="I212" i="6" s="1"/>
  <c r="K212" i="6" s="1"/>
  <c r="B211" i="5"/>
  <c r="C211" i="5" s="1"/>
  <c r="H212" i="5"/>
  <c r="I212" i="5" s="1"/>
  <c r="K212" i="5" s="1"/>
  <c r="U209" i="4"/>
  <c r="W209" i="4" s="1"/>
  <c r="T210" i="4"/>
  <c r="N210" i="5"/>
  <c r="O210" i="5" s="1"/>
  <c r="N210" i="4"/>
  <c r="O210" i="4" s="1"/>
  <c r="H212" i="4"/>
  <c r="I212" i="4" s="1"/>
  <c r="K212" i="4" s="1"/>
  <c r="I213" i="3"/>
  <c r="K213" i="3" s="1"/>
  <c r="H214" i="3"/>
  <c r="B212" i="4"/>
  <c r="C212" i="4" s="1"/>
  <c r="N211" i="3"/>
  <c r="O211" i="3" s="1"/>
  <c r="T211" i="3"/>
  <c r="U211" i="3" s="1"/>
  <c r="W211" i="3" s="1"/>
  <c r="B211" i="3"/>
  <c r="C211" i="3" s="1"/>
  <c r="H211" i="2"/>
  <c r="I210" i="2"/>
  <c r="K210" i="2" s="1"/>
  <c r="U209" i="2"/>
  <c r="W209" i="2" s="1"/>
  <c r="T210" i="2"/>
  <c r="C213" i="2"/>
  <c r="B214" i="2" s="1"/>
  <c r="O210" i="2"/>
  <c r="N211" i="2" s="1"/>
  <c r="N212" i="8" l="1"/>
  <c r="O212" i="8" s="1"/>
  <c r="B213" i="8"/>
  <c r="C213" i="8" s="1"/>
  <c r="T213" i="8"/>
  <c r="U213" i="8" s="1"/>
  <c r="W212" i="8"/>
  <c r="K277" i="8"/>
  <c r="H278" i="8"/>
  <c r="U210" i="6"/>
  <c r="W210" i="6" s="1"/>
  <c r="T211" i="6"/>
  <c r="N211" i="6"/>
  <c r="O211" i="6" s="1"/>
  <c r="U210" i="5"/>
  <c r="W210" i="5" s="1"/>
  <c r="T211" i="5"/>
  <c r="B212" i="6"/>
  <c r="C212" i="6" s="1"/>
  <c r="H213" i="6"/>
  <c r="I213" i="6" s="1"/>
  <c r="K213" i="6" s="1"/>
  <c r="H213" i="5"/>
  <c r="I213" i="5" s="1"/>
  <c r="K213" i="5" s="1"/>
  <c r="U210" i="4"/>
  <c r="W210" i="4" s="1"/>
  <c r="T211" i="4"/>
  <c r="B212" i="5"/>
  <c r="C212" i="5" s="1"/>
  <c r="N211" i="5"/>
  <c r="O211" i="5" s="1"/>
  <c r="B213" i="4"/>
  <c r="C213" i="4" s="1"/>
  <c r="H213" i="4"/>
  <c r="I213" i="4" s="1"/>
  <c r="K213" i="4" s="1"/>
  <c r="H215" i="3"/>
  <c r="I214" i="3"/>
  <c r="K214" i="3" s="1"/>
  <c r="N211" i="4"/>
  <c r="O211" i="4" s="1"/>
  <c r="B212" i="3"/>
  <c r="C212" i="3" s="1"/>
  <c r="N212" i="3"/>
  <c r="O212" i="3" s="1"/>
  <c r="T212" i="3"/>
  <c r="U212" i="3" s="1"/>
  <c r="W212" i="3" s="1"/>
  <c r="I211" i="2"/>
  <c r="K211" i="2" s="1"/>
  <c r="H212" i="2"/>
  <c r="U210" i="2"/>
  <c r="W210" i="2" s="1"/>
  <c r="T211" i="2"/>
  <c r="C214" i="2"/>
  <c r="B215" i="2" s="1"/>
  <c r="O211" i="2"/>
  <c r="N212" i="2" s="1"/>
  <c r="N213" i="8" l="1"/>
  <c r="O213" i="8" s="1"/>
  <c r="B214" i="8"/>
  <c r="C214" i="8" s="1"/>
  <c r="T214" i="8"/>
  <c r="U214" i="8" s="1"/>
  <c r="W213" i="8"/>
  <c r="K278" i="8"/>
  <c r="H279" i="8"/>
  <c r="U211" i="6"/>
  <c r="W211" i="6" s="1"/>
  <c r="T212" i="6"/>
  <c r="B213" i="6"/>
  <c r="C213" i="6" s="1"/>
  <c r="N212" i="6"/>
  <c r="O212" i="6" s="1"/>
  <c r="H214" i="6"/>
  <c r="I214" i="6" s="1"/>
  <c r="K214" i="6" s="1"/>
  <c r="U211" i="5"/>
  <c r="W211" i="5" s="1"/>
  <c r="T212" i="5"/>
  <c r="N212" i="5"/>
  <c r="O212" i="5" s="1"/>
  <c r="B213" i="5"/>
  <c r="C213" i="5" s="1"/>
  <c r="U211" i="4"/>
  <c r="W211" i="4" s="1"/>
  <c r="T212" i="4"/>
  <c r="H214" i="5"/>
  <c r="I214" i="5" s="1"/>
  <c r="K214" i="5" s="1"/>
  <c r="I215" i="3"/>
  <c r="K215" i="3" s="1"/>
  <c r="H216" i="3"/>
  <c r="B214" i="4"/>
  <c r="C214" i="4" s="1"/>
  <c r="N212" i="4"/>
  <c r="O212" i="4" s="1"/>
  <c r="H214" i="4"/>
  <c r="I214" i="4" s="1"/>
  <c r="K214" i="4" s="1"/>
  <c r="N213" i="3"/>
  <c r="O213" i="3" s="1"/>
  <c r="B213" i="3"/>
  <c r="C213" i="3" s="1"/>
  <c r="T213" i="3"/>
  <c r="U213" i="3" s="1"/>
  <c r="W213" i="3" s="1"/>
  <c r="H213" i="2"/>
  <c r="I212" i="2"/>
  <c r="K212" i="2" s="1"/>
  <c r="U211" i="2"/>
  <c r="W211" i="2" s="1"/>
  <c r="T212" i="2"/>
  <c r="C215" i="2"/>
  <c r="B216" i="2" s="1"/>
  <c r="O212" i="2"/>
  <c r="N213" i="2" s="1"/>
  <c r="B215" i="8" l="1"/>
  <c r="C215" i="8" s="1"/>
  <c r="K279" i="8"/>
  <c r="N214" i="8"/>
  <c r="O214" i="8" s="1"/>
  <c r="T215" i="8"/>
  <c r="U215" i="8" s="1"/>
  <c r="W214" i="8"/>
  <c r="H280" i="8"/>
  <c r="U212" i="6"/>
  <c r="W212" i="6" s="1"/>
  <c r="T213" i="6"/>
  <c r="B214" i="6"/>
  <c r="C214" i="6" s="1"/>
  <c r="N213" i="6"/>
  <c r="O213" i="6" s="1"/>
  <c r="H215" i="6"/>
  <c r="I215" i="6" s="1"/>
  <c r="K215" i="6" s="1"/>
  <c r="U212" i="5"/>
  <c r="W212" i="5" s="1"/>
  <c r="T213" i="5"/>
  <c r="B214" i="5"/>
  <c r="C214" i="5" s="1"/>
  <c r="N213" i="5"/>
  <c r="O213" i="5" s="1"/>
  <c r="U212" i="4"/>
  <c r="W212" i="4" s="1"/>
  <c r="T213" i="4"/>
  <c r="H215" i="5"/>
  <c r="I215" i="5" s="1"/>
  <c r="K215" i="5" s="1"/>
  <c r="N213" i="4"/>
  <c r="O213" i="4" s="1"/>
  <c r="H215" i="4"/>
  <c r="I215" i="4" s="1"/>
  <c r="K215" i="4" s="1"/>
  <c r="B215" i="4"/>
  <c r="C215" i="4" s="1"/>
  <c r="I216" i="3"/>
  <c r="K216" i="3" s="1"/>
  <c r="H217" i="3"/>
  <c r="N214" i="3"/>
  <c r="O214" i="3" s="1"/>
  <c r="B214" i="3"/>
  <c r="C214" i="3" s="1"/>
  <c r="T214" i="3"/>
  <c r="U214" i="3" s="1"/>
  <c r="W214" i="3" s="1"/>
  <c r="I213" i="2"/>
  <c r="K213" i="2" s="1"/>
  <c r="H214" i="2"/>
  <c r="U212" i="2"/>
  <c r="W212" i="2" s="1"/>
  <c r="T213" i="2"/>
  <c r="C216" i="2"/>
  <c r="B217" i="2" s="1"/>
  <c r="O213" i="2"/>
  <c r="N214" i="2" s="1"/>
  <c r="N215" i="8" l="1"/>
  <c r="O215" i="8" s="1"/>
  <c r="B216" i="8"/>
  <c r="C216" i="8" s="1"/>
  <c r="T216" i="8"/>
  <c r="U216" i="8" s="1"/>
  <c r="W215" i="8"/>
  <c r="H281" i="8"/>
  <c r="K280" i="8"/>
  <c r="U213" i="6"/>
  <c r="W213" i="6" s="1"/>
  <c r="T214" i="6"/>
  <c r="N214" i="6"/>
  <c r="O214" i="6" s="1"/>
  <c r="H216" i="6"/>
  <c r="I216" i="6" s="1"/>
  <c r="K216" i="6" s="1"/>
  <c r="U213" i="5"/>
  <c r="W213" i="5" s="1"/>
  <c r="T214" i="5"/>
  <c r="B215" i="6"/>
  <c r="C215" i="6" s="1"/>
  <c r="B215" i="5"/>
  <c r="C215" i="5" s="1"/>
  <c r="N214" i="5"/>
  <c r="O214" i="5" s="1"/>
  <c r="U213" i="4"/>
  <c r="W213" i="4" s="1"/>
  <c r="T214" i="4"/>
  <c r="H216" i="5"/>
  <c r="I216" i="5" s="1"/>
  <c r="K216" i="5" s="1"/>
  <c r="B216" i="4"/>
  <c r="C216" i="4" s="1"/>
  <c r="N214" i="4"/>
  <c r="O214" i="4" s="1"/>
  <c r="H218" i="3"/>
  <c r="I217" i="3"/>
  <c r="K217" i="3" s="1"/>
  <c r="H216" i="4"/>
  <c r="I216" i="4" s="1"/>
  <c r="K216" i="4" s="1"/>
  <c r="B215" i="3"/>
  <c r="C215" i="3" s="1"/>
  <c r="N215" i="3"/>
  <c r="O215" i="3" s="1"/>
  <c r="T215" i="3"/>
  <c r="U215" i="3" s="1"/>
  <c r="W215" i="3" s="1"/>
  <c r="H215" i="2"/>
  <c r="I214" i="2"/>
  <c r="K214" i="2" s="1"/>
  <c r="U213" i="2"/>
  <c r="W213" i="2" s="1"/>
  <c r="T214" i="2"/>
  <c r="C217" i="2"/>
  <c r="B218" i="2" s="1"/>
  <c r="O214" i="2"/>
  <c r="N215" i="2" s="1"/>
  <c r="N216" i="8" l="1"/>
  <c r="O216" i="8" s="1"/>
  <c r="B217" i="8"/>
  <c r="C217" i="8" s="1"/>
  <c r="W216" i="8"/>
  <c r="T217" i="8"/>
  <c r="U217" i="8" s="1"/>
  <c r="K281" i="8"/>
  <c r="H282" i="8"/>
  <c r="U214" i="6"/>
  <c r="W214" i="6" s="1"/>
  <c r="T215" i="6"/>
  <c r="B216" i="6"/>
  <c r="C216" i="6" s="1"/>
  <c r="U214" i="5"/>
  <c r="W214" i="5" s="1"/>
  <c r="T215" i="5"/>
  <c r="H217" i="6"/>
  <c r="I217" i="6" s="1"/>
  <c r="K217" i="6" s="1"/>
  <c r="N215" i="6"/>
  <c r="O215" i="6" s="1"/>
  <c r="B216" i="5"/>
  <c r="C216" i="5" s="1"/>
  <c r="H217" i="5"/>
  <c r="I217" i="5" s="1"/>
  <c r="K217" i="5" s="1"/>
  <c r="N215" i="5"/>
  <c r="O215" i="5" s="1"/>
  <c r="U214" i="4"/>
  <c r="W214" i="4" s="1"/>
  <c r="T215" i="4"/>
  <c r="N215" i="4"/>
  <c r="O215" i="4" s="1"/>
  <c r="B217" i="4"/>
  <c r="C217" i="4" s="1"/>
  <c r="H217" i="4"/>
  <c r="I217" i="4" s="1"/>
  <c r="K217" i="4" s="1"/>
  <c r="I218" i="3"/>
  <c r="K218" i="3" s="1"/>
  <c r="H219" i="3"/>
  <c r="N216" i="3"/>
  <c r="O216" i="3" s="1"/>
  <c r="T216" i="3"/>
  <c r="U216" i="3" s="1"/>
  <c r="W216" i="3" s="1"/>
  <c r="B216" i="3"/>
  <c r="C216" i="3" s="1"/>
  <c r="H216" i="2"/>
  <c r="I215" i="2"/>
  <c r="K215" i="2" s="1"/>
  <c r="U214" i="2"/>
  <c r="W214" i="2" s="1"/>
  <c r="T215" i="2"/>
  <c r="C218" i="2"/>
  <c r="B219" i="2" s="1"/>
  <c r="O215" i="2"/>
  <c r="N216" i="2" s="1"/>
  <c r="B218" i="8" l="1"/>
  <c r="C218" i="8" s="1"/>
  <c r="K282" i="8"/>
  <c r="N217" i="8"/>
  <c r="O217" i="8" s="1"/>
  <c r="W217" i="8"/>
  <c r="T218" i="8"/>
  <c r="U218" i="8" s="1"/>
  <c r="H283" i="8"/>
  <c r="U215" i="6"/>
  <c r="W215" i="6" s="1"/>
  <c r="T216" i="6"/>
  <c r="N216" i="6"/>
  <c r="O216" i="6" s="1"/>
  <c r="U215" i="5"/>
  <c r="W215" i="5" s="1"/>
  <c r="T216" i="5"/>
  <c r="H218" i="6"/>
  <c r="I218" i="6" s="1"/>
  <c r="K218" i="6" s="1"/>
  <c r="B217" i="6"/>
  <c r="C217" i="6" s="1"/>
  <c r="N216" i="5"/>
  <c r="O216" i="5" s="1"/>
  <c r="B217" i="5"/>
  <c r="C217" i="5" s="1"/>
  <c r="H218" i="5"/>
  <c r="I218" i="5" s="1"/>
  <c r="K218" i="5" s="1"/>
  <c r="U215" i="4"/>
  <c r="W215" i="4" s="1"/>
  <c r="T216" i="4"/>
  <c r="N216" i="4"/>
  <c r="O216" i="4" s="1"/>
  <c r="I219" i="3"/>
  <c r="K219" i="3" s="1"/>
  <c r="H220" i="3"/>
  <c r="B218" i="4"/>
  <c r="C218" i="4" s="1"/>
  <c r="H218" i="4"/>
  <c r="I218" i="4" s="1"/>
  <c r="K218" i="4" s="1"/>
  <c r="N217" i="3"/>
  <c r="O217" i="3" s="1"/>
  <c r="B217" i="3"/>
  <c r="C217" i="3" s="1"/>
  <c r="T217" i="3"/>
  <c r="U217" i="3" s="1"/>
  <c r="W217" i="3" s="1"/>
  <c r="H217" i="2"/>
  <c r="I216" i="2"/>
  <c r="K216" i="2" s="1"/>
  <c r="U215" i="2"/>
  <c r="W215" i="2" s="1"/>
  <c r="T216" i="2"/>
  <c r="C219" i="2"/>
  <c r="B220" i="2" s="1"/>
  <c r="O216" i="2"/>
  <c r="N217" i="2" s="1"/>
  <c r="T219" i="8" l="1"/>
  <c r="U219" i="8" s="1"/>
  <c r="W218" i="8"/>
  <c r="K283" i="8"/>
  <c r="B219" i="8"/>
  <c r="C219" i="8" s="1"/>
  <c r="H284" i="8"/>
  <c r="N218" i="8"/>
  <c r="O218" i="8" s="1"/>
  <c r="U216" i="6"/>
  <c r="W216" i="6" s="1"/>
  <c r="T217" i="6"/>
  <c r="U216" i="5"/>
  <c r="W216" i="5" s="1"/>
  <c r="T217" i="5"/>
  <c r="N217" i="6"/>
  <c r="O217" i="6" s="1"/>
  <c r="B218" i="6"/>
  <c r="C218" i="6" s="1"/>
  <c r="H219" i="6"/>
  <c r="I219" i="6" s="1"/>
  <c r="K219" i="6" s="1"/>
  <c r="N217" i="5"/>
  <c r="O217" i="5" s="1"/>
  <c r="B218" i="5"/>
  <c r="C218" i="5" s="1"/>
  <c r="H219" i="5"/>
  <c r="I219" i="5" s="1"/>
  <c r="K219" i="5" s="1"/>
  <c r="U216" i="4"/>
  <c r="W216" i="4" s="1"/>
  <c r="T217" i="4"/>
  <c r="B219" i="4"/>
  <c r="C219" i="4" s="1"/>
  <c r="N217" i="4"/>
  <c r="O217" i="4" s="1"/>
  <c r="H221" i="3"/>
  <c r="I220" i="3"/>
  <c r="K220" i="3" s="1"/>
  <c r="H219" i="4"/>
  <c r="I219" i="4" s="1"/>
  <c r="K219" i="4" s="1"/>
  <c r="N218" i="3"/>
  <c r="O218" i="3" s="1"/>
  <c r="T218" i="3"/>
  <c r="U218" i="3" s="1"/>
  <c r="W218" i="3" s="1"/>
  <c r="B218" i="3"/>
  <c r="C218" i="3" s="1"/>
  <c r="I217" i="2"/>
  <c r="K217" i="2" s="1"/>
  <c r="H218" i="2"/>
  <c r="U216" i="2"/>
  <c r="W216" i="2" s="1"/>
  <c r="T217" i="2"/>
  <c r="C220" i="2"/>
  <c r="B221" i="2" s="1"/>
  <c r="O217" i="2"/>
  <c r="N218" i="2" s="1"/>
  <c r="B220" i="8" l="1"/>
  <c r="C220" i="8" s="1"/>
  <c r="N219" i="8"/>
  <c r="O219" i="8" s="1"/>
  <c r="K284" i="8"/>
  <c r="H285" i="8"/>
  <c r="W219" i="8"/>
  <c r="T220" i="8"/>
  <c r="U220" i="8" s="1"/>
  <c r="U217" i="6"/>
  <c r="W217" i="6" s="1"/>
  <c r="T218" i="6"/>
  <c r="B219" i="6"/>
  <c r="C219" i="6" s="1"/>
  <c r="N218" i="6"/>
  <c r="O218" i="6" s="1"/>
  <c r="H220" i="6"/>
  <c r="I220" i="6" s="1"/>
  <c r="K220" i="6" s="1"/>
  <c r="U217" i="5"/>
  <c r="W217" i="5" s="1"/>
  <c r="T218" i="5"/>
  <c r="U217" i="4"/>
  <c r="W217" i="4" s="1"/>
  <c r="T218" i="4"/>
  <c r="N218" i="5"/>
  <c r="O218" i="5" s="1"/>
  <c r="B219" i="5"/>
  <c r="C219" i="5" s="1"/>
  <c r="H220" i="5"/>
  <c r="I220" i="5" s="1"/>
  <c r="K220" i="5" s="1"/>
  <c r="N218" i="4"/>
  <c r="O218" i="4" s="1"/>
  <c r="H220" i="4"/>
  <c r="I220" i="4" s="1"/>
  <c r="K220" i="4" s="1"/>
  <c r="B220" i="4"/>
  <c r="C220" i="4" s="1"/>
  <c r="I221" i="3"/>
  <c r="K221" i="3" s="1"/>
  <c r="H222" i="3"/>
  <c r="B219" i="3"/>
  <c r="C219" i="3" s="1"/>
  <c r="N219" i="3"/>
  <c r="O219" i="3" s="1"/>
  <c r="T219" i="3"/>
  <c r="U219" i="3" s="1"/>
  <c r="W219" i="3" s="1"/>
  <c r="U217" i="2"/>
  <c r="W217" i="2" s="1"/>
  <c r="T218" i="2"/>
  <c r="H219" i="2"/>
  <c r="I218" i="2"/>
  <c r="K218" i="2" s="1"/>
  <c r="C221" i="2"/>
  <c r="B222" i="2" s="1"/>
  <c r="O218" i="2"/>
  <c r="N219" i="2" s="1"/>
  <c r="N220" i="8" l="1"/>
  <c r="O220" i="8" s="1"/>
  <c r="W220" i="8"/>
  <c r="B221" i="8"/>
  <c r="C221" i="8" s="1"/>
  <c r="K285" i="8"/>
  <c r="H286" i="8"/>
  <c r="T221" i="8"/>
  <c r="U221" i="8" s="1"/>
  <c r="U218" i="6"/>
  <c r="W218" i="6" s="1"/>
  <c r="T219" i="6"/>
  <c r="N219" i="6"/>
  <c r="O219" i="6" s="1"/>
  <c r="H221" i="6"/>
  <c r="I221" i="6" s="1"/>
  <c r="K221" i="6" s="1"/>
  <c r="B220" i="6"/>
  <c r="C220" i="6" s="1"/>
  <c r="U218" i="5"/>
  <c r="W218" i="5" s="1"/>
  <c r="T219" i="5"/>
  <c r="N219" i="5"/>
  <c r="O219" i="5" s="1"/>
  <c r="B220" i="5"/>
  <c r="C220" i="5" s="1"/>
  <c r="U218" i="4"/>
  <c r="W218" i="4" s="1"/>
  <c r="T219" i="4"/>
  <c r="H221" i="5"/>
  <c r="I221" i="5" s="1"/>
  <c r="K221" i="5" s="1"/>
  <c r="I222" i="3"/>
  <c r="K222" i="3" s="1"/>
  <c r="H223" i="3"/>
  <c r="B221" i="4"/>
  <c r="C221" i="4" s="1"/>
  <c r="H221" i="4"/>
  <c r="I221" i="4" s="1"/>
  <c r="K221" i="4" s="1"/>
  <c r="N219" i="4"/>
  <c r="O219" i="4" s="1"/>
  <c r="N220" i="3"/>
  <c r="O220" i="3" s="1"/>
  <c r="B220" i="3"/>
  <c r="C220" i="3" s="1"/>
  <c r="T220" i="3"/>
  <c r="U220" i="3" s="1"/>
  <c r="W220" i="3" s="1"/>
  <c r="U218" i="2"/>
  <c r="W218" i="2" s="1"/>
  <c r="T219" i="2"/>
  <c r="I219" i="2"/>
  <c r="K219" i="2" s="1"/>
  <c r="H220" i="2"/>
  <c r="C222" i="2"/>
  <c r="B223" i="2" s="1"/>
  <c r="O219" i="2"/>
  <c r="N220" i="2" s="1"/>
  <c r="B222" i="8" l="1"/>
  <c r="C222" i="8" s="1"/>
  <c r="N221" i="8"/>
  <c r="O221" i="8" s="1"/>
  <c r="K286" i="8"/>
  <c r="H287" i="8"/>
  <c r="W221" i="8"/>
  <c r="T222" i="8"/>
  <c r="U222" i="8" s="1"/>
  <c r="U219" i="6"/>
  <c r="W219" i="6" s="1"/>
  <c r="T220" i="6"/>
  <c r="N220" i="6"/>
  <c r="O220" i="6" s="1"/>
  <c r="B221" i="6"/>
  <c r="C221" i="6" s="1"/>
  <c r="H222" i="6"/>
  <c r="I222" i="6" s="1"/>
  <c r="K222" i="6" s="1"/>
  <c r="U219" i="5"/>
  <c r="W219" i="5" s="1"/>
  <c r="T220" i="5"/>
  <c r="B221" i="5"/>
  <c r="C221" i="5" s="1"/>
  <c r="N220" i="5"/>
  <c r="O220" i="5" s="1"/>
  <c r="U219" i="4"/>
  <c r="W219" i="4" s="1"/>
  <c r="T220" i="4"/>
  <c r="H222" i="5"/>
  <c r="I222" i="5" s="1"/>
  <c r="K222" i="5" s="1"/>
  <c r="B222" i="4"/>
  <c r="C222" i="4" s="1"/>
  <c r="N220" i="4"/>
  <c r="O220" i="4" s="1"/>
  <c r="I223" i="3"/>
  <c r="K223" i="3" s="1"/>
  <c r="H224" i="3"/>
  <c r="H222" i="4"/>
  <c r="I222" i="4" s="1"/>
  <c r="K222" i="4" s="1"/>
  <c r="B221" i="3"/>
  <c r="C221" i="3" s="1"/>
  <c r="N221" i="3"/>
  <c r="O221" i="3" s="1"/>
  <c r="T221" i="3"/>
  <c r="U221" i="3" s="1"/>
  <c r="W221" i="3" s="1"/>
  <c r="U219" i="2"/>
  <c r="W219" i="2" s="1"/>
  <c r="T220" i="2"/>
  <c r="H221" i="2"/>
  <c r="I220" i="2"/>
  <c r="K220" i="2" s="1"/>
  <c r="C223" i="2"/>
  <c r="B224" i="2" s="1"/>
  <c r="O220" i="2"/>
  <c r="N221" i="2" s="1"/>
  <c r="N222" i="8" l="1"/>
  <c r="O222" i="8" s="1"/>
  <c r="W222" i="8"/>
  <c r="K287" i="8"/>
  <c r="H288" i="8"/>
  <c r="B223" i="8"/>
  <c r="C223" i="8" s="1"/>
  <c r="T223" i="8"/>
  <c r="U223" i="8" s="1"/>
  <c r="U220" i="6"/>
  <c r="W220" i="6" s="1"/>
  <c r="T221" i="6"/>
  <c r="B222" i="6"/>
  <c r="C222" i="6" s="1"/>
  <c r="N221" i="6"/>
  <c r="O221" i="6" s="1"/>
  <c r="H223" i="6"/>
  <c r="I223" i="6" s="1"/>
  <c r="K223" i="6" s="1"/>
  <c r="U220" i="5"/>
  <c r="W220" i="5" s="1"/>
  <c r="T221" i="5"/>
  <c r="N221" i="5"/>
  <c r="O221" i="5" s="1"/>
  <c r="U220" i="4"/>
  <c r="W220" i="4" s="1"/>
  <c r="T221" i="4"/>
  <c r="B222" i="5"/>
  <c r="C222" i="5" s="1"/>
  <c r="H223" i="5"/>
  <c r="I223" i="5" s="1"/>
  <c r="K223" i="5" s="1"/>
  <c r="N221" i="4"/>
  <c r="O221" i="4" s="1"/>
  <c r="B223" i="4"/>
  <c r="C223" i="4" s="1"/>
  <c r="H223" i="4"/>
  <c r="I223" i="4" s="1"/>
  <c r="K223" i="4" s="1"/>
  <c r="I224" i="3"/>
  <c r="K224" i="3" s="1"/>
  <c r="H225" i="3"/>
  <c r="N222" i="3"/>
  <c r="O222" i="3" s="1"/>
  <c r="T222" i="3"/>
  <c r="U222" i="3" s="1"/>
  <c r="W222" i="3" s="1"/>
  <c r="B222" i="3"/>
  <c r="C222" i="3" s="1"/>
  <c r="U220" i="2"/>
  <c r="W220" i="2" s="1"/>
  <c r="T221" i="2"/>
  <c r="I221" i="2"/>
  <c r="K221" i="2" s="1"/>
  <c r="H222" i="2"/>
  <c r="C224" i="2"/>
  <c r="B225" i="2" s="1"/>
  <c r="O221" i="2"/>
  <c r="N222" i="2" s="1"/>
  <c r="B224" i="8" l="1"/>
  <c r="C224" i="8" s="1"/>
  <c r="W223" i="8"/>
  <c r="N223" i="8"/>
  <c r="O223" i="8" s="1"/>
  <c r="T224" i="8"/>
  <c r="U224" i="8" s="1"/>
  <c r="K288" i="8"/>
  <c r="H289" i="8"/>
  <c r="U221" i="6"/>
  <c r="W221" i="6" s="1"/>
  <c r="T222" i="6"/>
  <c r="N222" i="6"/>
  <c r="O222" i="6" s="1"/>
  <c r="U221" i="5"/>
  <c r="W221" i="5" s="1"/>
  <c r="T222" i="5"/>
  <c r="B223" i="6"/>
  <c r="C223" i="6" s="1"/>
  <c r="H224" i="6"/>
  <c r="I224" i="6" s="1"/>
  <c r="K224" i="6" s="1"/>
  <c r="B223" i="5"/>
  <c r="C223" i="5" s="1"/>
  <c r="N222" i="5"/>
  <c r="O222" i="5" s="1"/>
  <c r="U221" i="4"/>
  <c r="W221" i="4" s="1"/>
  <c r="T222" i="4"/>
  <c r="H224" i="5"/>
  <c r="I224" i="5" s="1"/>
  <c r="K224" i="5" s="1"/>
  <c r="B224" i="4"/>
  <c r="C224" i="4" s="1"/>
  <c r="N222" i="4"/>
  <c r="O222" i="4" s="1"/>
  <c r="I225" i="3"/>
  <c r="K225" i="3" s="1"/>
  <c r="H226" i="3"/>
  <c r="H224" i="4"/>
  <c r="I224" i="4" s="1"/>
  <c r="K224" i="4" s="1"/>
  <c r="B223" i="3"/>
  <c r="C223" i="3" s="1"/>
  <c r="N223" i="3"/>
  <c r="O223" i="3" s="1"/>
  <c r="T223" i="3"/>
  <c r="U223" i="3" s="1"/>
  <c r="W223" i="3" s="1"/>
  <c r="U221" i="2"/>
  <c r="W221" i="2" s="1"/>
  <c r="T222" i="2"/>
  <c r="H223" i="2"/>
  <c r="I222" i="2"/>
  <c r="K222" i="2" s="1"/>
  <c r="C225" i="2"/>
  <c r="B226" i="2" s="1"/>
  <c r="O222" i="2"/>
  <c r="N223" i="2" s="1"/>
  <c r="T225" i="8" l="1"/>
  <c r="U225" i="8" s="1"/>
  <c r="W224" i="8"/>
  <c r="B225" i="8"/>
  <c r="C225" i="8" s="1"/>
  <c r="K289" i="8"/>
  <c r="H290" i="8"/>
  <c r="N224" i="8"/>
  <c r="O224" i="8" s="1"/>
  <c r="U222" i="6"/>
  <c r="W222" i="6" s="1"/>
  <c r="T223" i="6"/>
  <c r="B224" i="6"/>
  <c r="C224" i="6" s="1"/>
  <c r="U222" i="5"/>
  <c r="W222" i="5" s="1"/>
  <c r="T223" i="5"/>
  <c r="N223" i="6"/>
  <c r="O223" i="6" s="1"/>
  <c r="H225" i="6"/>
  <c r="I225" i="6" s="1"/>
  <c r="K225" i="6" s="1"/>
  <c r="N223" i="5"/>
  <c r="O223" i="5" s="1"/>
  <c r="B224" i="5"/>
  <c r="C224" i="5" s="1"/>
  <c r="H225" i="5"/>
  <c r="I225" i="5" s="1"/>
  <c r="K225" i="5" s="1"/>
  <c r="U222" i="4"/>
  <c r="W222" i="4" s="1"/>
  <c r="T223" i="4"/>
  <c r="N223" i="4"/>
  <c r="O223" i="4" s="1"/>
  <c r="B225" i="4"/>
  <c r="C225" i="4" s="1"/>
  <c r="I226" i="3"/>
  <c r="K226" i="3" s="1"/>
  <c r="H227" i="3"/>
  <c r="H225" i="4"/>
  <c r="I225" i="4" s="1"/>
  <c r="K225" i="4" s="1"/>
  <c r="N224" i="3"/>
  <c r="O224" i="3" s="1"/>
  <c r="B224" i="3"/>
  <c r="C224" i="3" s="1"/>
  <c r="T224" i="3"/>
  <c r="U224" i="3" s="1"/>
  <c r="W224" i="3" s="1"/>
  <c r="U222" i="2"/>
  <c r="W222" i="2" s="1"/>
  <c r="T223" i="2"/>
  <c r="H224" i="2"/>
  <c r="I223" i="2"/>
  <c r="K223" i="2" s="1"/>
  <c r="C226" i="2"/>
  <c r="B227" i="2" s="1"/>
  <c r="O223" i="2"/>
  <c r="N224" i="2" s="1"/>
  <c r="H291" i="8" l="1"/>
  <c r="K290" i="8"/>
  <c r="W225" i="8"/>
  <c r="T226" i="8"/>
  <c r="U226" i="8" s="1"/>
  <c r="N225" i="8"/>
  <c r="O225" i="8" s="1"/>
  <c r="B226" i="8"/>
  <c r="C226" i="8" s="1"/>
  <c r="U223" i="6"/>
  <c r="W223" i="6" s="1"/>
  <c r="T224" i="6"/>
  <c r="B225" i="6"/>
  <c r="C225" i="6" s="1"/>
  <c r="N224" i="6"/>
  <c r="O224" i="6" s="1"/>
  <c r="H226" i="6"/>
  <c r="I226" i="6" s="1"/>
  <c r="K226" i="6" s="1"/>
  <c r="U223" i="5"/>
  <c r="W223" i="5" s="1"/>
  <c r="T224" i="5"/>
  <c r="N224" i="5"/>
  <c r="O224" i="5" s="1"/>
  <c r="B225" i="5"/>
  <c r="C225" i="5" s="1"/>
  <c r="U223" i="4"/>
  <c r="W223" i="4" s="1"/>
  <c r="T224" i="4"/>
  <c r="H226" i="5"/>
  <c r="I226" i="5" s="1"/>
  <c r="K226" i="5" s="1"/>
  <c r="N224" i="4"/>
  <c r="O224" i="4" s="1"/>
  <c r="B226" i="4"/>
  <c r="C226" i="4" s="1"/>
  <c r="H226" i="4"/>
  <c r="I226" i="4" s="1"/>
  <c r="K226" i="4" s="1"/>
  <c r="I227" i="3"/>
  <c r="K227" i="3" s="1"/>
  <c r="H228" i="3"/>
  <c r="B225" i="3"/>
  <c r="C225" i="3" s="1"/>
  <c r="T225" i="3"/>
  <c r="U225" i="3" s="1"/>
  <c r="W225" i="3" s="1"/>
  <c r="N225" i="3"/>
  <c r="O225" i="3" s="1"/>
  <c r="U223" i="2"/>
  <c r="W223" i="2" s="1"/>
  <c r="T224" i="2"/>
  <c r="H225" i="2"/>
  <c r="I224" i="2"/>
  <c r="K224" i="2" s="1"/>
  <c r="C227" i="2"/>
  <c r="B228" i="2" s="1"/>
  <c r="O224" i="2"/>
  <c r="N225" i="2" s="1"/>
  <c r="N226" i="8" l="1"/>
  <c r="O226" i="8" s="1"/>
  <c r="K291" i="8"/>
  <c r="W226" i="8"/>
  <c r="B227" i="8"/>
  <c r="C227" i="8" s="1"/>
  <c r="T227" i="8"/>
  <c r="U227" i="8" s="1"/>
  <c r="H292" i="8"/>
  <c r="U224" i="6"/>
  <c r="W224" i="6" s="1"/>
  <c r="T225" i="6"/>
  <c r="B226" i="6"/>
  <c r="C226" i="6" s="1"/>
  <c r="H227" i="6"/>
  <c r="I227" i="6" s="1"/>
  <c r="K227" i="6" s="1"/>
  <c r="N225" i="6"/>
  <c r="O225" i="6" s="1"/>
  <c r="U224" i="5"/>
  <c r="W224" i="5" s="1"/>
  <c r="T225" i="5"/>
  <c r="U224" i="4"/>
  <c r="W224" i="4" s="1"/>
  <c r="T225" i="4"/>
  <c r="B226" i="5"/>
  <c r="C226" i="5" s="1"/>
  <c r="N225" i="5"/>
  <c r="O225" i="5" s="1"/>
  <c r="H227" i="5"/>
  <c r="I227" i="5" s="1"/>
  <c r="K227" i="5" s="1"/>
  <c r="B227" i="4"/>
  <c r="C227" i="4" s="1"/>
  <c r="I228" i="3"/>
  <c r="K228" i="3" s="1"/>
  <c r="H229" i="3"/>
  <c r="N225" i="4"/>
  <c r="O225" i="4" s="1"/>
  <c r="H227" i="4"/>
  <c r="I227" i="4" s="1"/>
  <c r="K227" i="4" s="1"/>
  <c r="B226" i="3"/>
  <c r="C226" i="3" s="1"/>
  <c r="T226" i="3"/>
  <c r="U226" i="3" s="1"/>
  <c r="W226" i="3" s="1"/>
  <c r="N226" i="3"/>
  <c r="O226" i="3" s="1"/>
  <c r="U224" i="2"/>
  <c r="W224" i="2" s="1"/>
  <c r="T225" i="2"/>
  <c r="H226" i="2"/>
  <c r="I225" i="2"/>
  <c r="K225" i="2" s="1"/>
  <c r="C228" i="2"/>
  <c r="B229" i="2" s="1"/>
  <c r="O225" i="2"/>
  <c r="N226" i="2" s="1"/>
  <c r="W227" i="8" l="1"/>
  <c r="T228" i="8"/>
  <c r="U228" i="8" s="1"/>
  <c r="B228" i="8"/>
  <c r="C228" i="8" s="1"/>
  <c r="N227" i="8"/>
  <c r="O227" i="8" s="1"/>
  <c r="H293" i="8"/>
  <c r="K292" i="8"/>
  <c r="U225" i="6"/>
  <c r="W225" i="6" s="1"/>
  <c r="T226" i="6"/>
  <c r="N226" i="6"/>
  <c r="O226" i="6" s="1"/>
  <c r="U225" i="5"/>
  <c r="W225" i="5" s="1"/>
  <c r="T226" i="5"/>
  <c r="H228" i="6"/>
  <c r="I228" i="6" s="1"/>
  <c r="K228" i="6" s="1"/>
  <c r="B227" i="6"/>
  <c r="C227" i="6" s="1"/>
  <c r="B227" i="5"/>
  <c r="C227" i="5" s="1"/>
  <c r="N226" i="5"/>
  <c r="O226" i="5" s="1"/>
  <c r="H228" i="5"/>
  <c r="I228" i="5" s="1"/>
  <c r="K228" i="5" s="1"/>
  <c r="U225" i="4"/>
  <c r="W225" i="4" s="1"/>
  <c r="T226" i="4"/>
  <c r="H228" i="4"/>
  <c r="I228" i="4" s="1"/>
  <c r="K228" i="4" s="1"/>
  <c r="B228" i="4"/>
  <c r="C228" i="4" s="1"/>
  <c r="N226" i="4"/>
  <c r="O226" i="4" s="1"/>
  <c r="I229" i="3"/>
  <c r="K229" i="3" s="1"/>
  <c r="H230" i="3"/>
  <c r="N227" i="3"/>
  <c r="O227" i="3" s="1"/>
  <c r="B227" i="3"/>
  <c r="C227" i="3" s="1"/>
  <c r="T227" i="3"/>
  <c r="U227" i="3" s="1"/>
  <c r="W227" i="3" s="1"/>
  <c r="U225" i="2"/>
  <c r="W225" i="2" s="1"/>
  <c r="T226" i="2"/>
  <c r="H227" i="2"/>
  <c r="I226" i="2"/>
  <c r="K226" i="2" s="1"/>
  <c r="C229" i="2"/>
  <c r="B230" i="2" s="1"/>
  <c r="O226" i="2"/>
  <c r="N227" i="2" s="1"/>
  <c r="N228" i="8" l="1"/>
  <c r="O228" i="8" s="1"/>
  <c r="B229" i="8"/>
  <c r="C229" i="8" s="1"/>
  <c r="W228" i="8"/>
  <c r="T229" i="8"/>
  <c r="U229" i="8" s="1"/>
  <c r="H294" i="8"/>
  <c r="K293" i="8"/>
  <c r="U226" i="6"/>
  <c r="W226" i="6" s="1"/>
  <c r="T227" i="6"/>
  <c r="H229" i="6"/>
  <c r="I229" i="6" s="1"/>
  <c r="K229" i="6" s="1"/>
  <c r="N227" i="6"/>
  <c r="O227" i="6" s="1"/>
  <c r="U226" i="5"/>
  <c r="W226" i="5" s="1"/>
  <c r="T227" i="5"/>
  <c r="B228" i="6"/>
  <c r="C228" i="6" s="1"/>
  <c r="N227" i="5"/>
  <c r="O227" i="5" s="1"/>
  <c r="B228" i="5"/>
  <c r="C228" i="5" s="1"/>
  <c r="U226" i="4"/>
  <c r="W226" i="4" s="1"/>
  <c r="T227" i="4"/>
  <c r="H229" i="5"/>
  <c r="I229" i="5" s="1"/>
  <c r="K229" i="5" s="1"/>
  <c r="B229" i="4"/>
  <c r="C229" i="4" s="1"/>
  <c r="N227" i="4"/>
  <c r="O227" i="4" s="1"/>
  <c r="H229" i="4"/>
  <c r="I229" i="4" s="1"/>
  <c r="K229" i="4" s="1"/>
  <c r="I230" i="3"/>
  <c r="K230" i="3" s="1"/>
  <c r="H231" i="3"/>
  <c r="B228" i="3"/>
  <c r="C228" i="3" s="1"/>
  <c r="T228" i="3"/>
  <c r="U228" i="3" s="1"/>
  <c r="W228" i="3" s="1"/>
  <c r="N228" i="3"/>
  <c r="O228" i="3" s="1"/>
  <c r="U226" i="2"/>
  <c r="W226" i="2" s="1"/>
  <c r="T227" i="2"/>
  <c r="I227" i="2"/>
  <c r="K227" i="2" s="1"/>
  <c r="H228" i="2"/>
  <c r="C230" i="2"/>
  <c r="B231" i="2" s="1"/>
  <c r="O227" i="2"/>
  <c r="N228" i="2" s="1"/>
  <c r="B230" i="8" l="1"/>
  <c r="C230" i="8" s="1"/>
  <c r="W229" i="8"/>
  <c r="T230" i="8"/>
  <c r="U230" i="8" s="1"/>
  <c r="N229" i="8"/>
  <c r="O229" i="8" s="1"/>
  <c r="H295" i="8"/>
  <c r="K294" i="8"/>
  <c r="U227" i="6"/>
  <c r="W227" i="6" s="1"/>
  <c r="T228" i="6"/>
  <c r="N228" i="6"/>
  <c r="O228" i="6" s="1"/>
  <c r="H230" i="6"/>
  <c r="I230" i="6" s="1"/>
  <c r="K230" i="6" s="1"/>
  <c r="U227" i="5"/>
  <c r="W227" i="5" s="1"/>
  <c r="T228" i="5"/>
  <c r="B229" i="6"/>
  <c r="C229" i="6" s="1"/>
  <c r="B229" i="5"/>
  <c r="C229" i="5" s="1"/>
  <c r="N228" i="5"/>
  <c r="O228" i="5" s="1"/>
  <c r="H230" i="5"/>
  <c r="I230" i="5" s="1"/>
  <c r="K230" i="5" s="1"/>
  <c r="U227" i="4"/>
  <c r="W227" i="4" s="1"/>
  <c r="T228" i="4"/>
  <c r="N228" i="4"/>
  <c r="O228" i="4" s="1"/>
  <c r="B230" i="4"/>
  <c r="C230" i="4" s="1"/>
  <c r="I231" i="3"/>
  <c r="K231" i="3" s="1"/>
  <c r="H232" i="3"/>
  <c r="H230" i="4"/>
  <c r="I230" i="4" s="1"/>
  <c r="K230" i="4" s="1"/>
  <c r="B229" i="3"/>
  <c r="C229" i="3" s="1"/>
  <c r="T229" i="3"/>
  <c r="U229" i="3" s="1"/>
  <c r="W229" i="3" s="1"/>
  <c r="N229" i="3"/>
  <c r="O229" i="3" s="1"/>
  <c r="U227" i="2"/>
  <c r="W227" i="2" s="1"/>
  <c r="T228" i="2"/>
  <c r="H229" i="2"/>
  <c r="I228" i="2"/>
  <c r="K228" i="2" s="1"/>
  <c r="C231" i="2"/>
  <c r="B232" i="2" s="1"/>
  <c r="O228" i="2"/>
  <c r="N229" i="2" s="1"/>
  <c r="N230" i="8" l="1"/>
  <c r="O230" i="8" s="1"/>
  <c r="B231" i="8"/>
  <c r="C231" i="8" s="1"/>
  <c r="W230" i="8"/>
  <c r="T231" i="8"/>
  <c r="U231" i="8" s="1"/>
  <c r="H296" i="8"/>
  <c r="K295" i="8"/>
  <c r="U228" i="6"/>
  <c r="W228" i="6" s="1"/>
  <c r="T229" i="6"/>
  <c r="B230" i="6"/>
  <c r="C230" i="6" s="1"/>
  <c r="N229" i="6"/>
  <c r="O229" i="6" s="1"/>
  <c r="H231" i="6"/>
  <c r="I231" i="6" s="1"/>
  <c r="K231" i="6" s="1"/>
  <c r="U228" i="5"/>
  <c r="W228" i="5" s="1"/>
  <c r="T229" i="5"/>
  <c r="B230" i="5"/>
  <c r="C230" i="5" s="1"/>
  <c r="H231" i="5"/>
  <c r="I231" i="5" s="1"/>
  <c r="K231" i="5" s="1"/>
  <c r="N229" i="5"/>
  <c r="O229" i="5" s="1"/>
  <c r="U228" i="4"/>
  <c r="W228" i="4" s="1"/>
  <c r="T229" i="4"/>
  <c r="B231" i="4"/>
  <c r="C231" i="4" s="1"/>
  <c r="N229" i="4"/>
  <c r="O229" i="4" s="1"/>
  <c r="I232" i="3"/>
  <c r="K232" i="3" s="1"/>
  <c r="H233" i="3"/>
  <c r="H231" i="4"/>
  <c r="I231" i="4" s="1"/>
  <c r="K231" i="4" s="1"/>
  <c r="N230" i="3"/>
  <c r="O230" i="3" s="1"/>
  <c r="B230" i="3"/>
  <c r="C230" i="3" s="1"/>
  <c r="T230" i="3"/>
  <c r="U230" i="3" s="1"/>
  <c r="W230" i="3" s="1"/>
  <c r="U228" i="2"/>
  <c r="W228" i="2" s="1"/>
  <c r="T229" i="2"/>
  <c r="I229" i="2"/>
  <c r="K229" i="2" s="1"/>
  <c r="H230" i="2"/>
  <c r="C232" i="2"/>
  <c r="B233" i="2" s="1"/>
  <c r="O229" i="2"/>
  <c r="N230" i="2" s="1"/>
  <c r="N231" i="8" l="1"/>
  <c r="O231" i="8" s="1"/>
  <c r="W231" i="8"/>
  <c r="T232" i="8"/>
  <c r="U232" i="8" s="1"/>
  <c r="B232" i="8"/>
  <c r="C232" i="8" s="1"/>
  <c r="H297" i="8"/>
  <c r="K296" i="8"/>
  <c r="U229" i="6"/>
  <c r="W229" i="6" s="1"/>
  <c r="T230" i="6"/>
  <c r="U229" i="5"/>
  <c r="W229" i="5" s="1"/>
  <c r="T230" i="5"/>
  <c r="B231" i="6"/>
  <c r="C231" i="6" s="1"/>
  <c r="N230" i="6"/>
  <c r="O230" i="6" s="1"/>
  <c r="H232" i="6"/>
  <c r="I232" i="6" s="1"/>
  <c r="K232" i="6" s="1"/>
  <c r="B231" i="5"/>
  <c r="C231" i="5" s="1"/>
  <c r="N230" i="5"/>
  <c r="O230" i="5" s="1"/>
  <c r="H232" i="5"/>
  <c r="I232" i="5" s="1"/>
  <c r="K232" i="5" s="1"/>
  <c r="U229" i="4"/>
  <c r="W229" i="4" s="1"/>
  <c r="T230" i="4"/>
  <c r="N230" i="4"/>
  <c r="O230" i="4" s="1"/>
  <c r="B232" i="4"/>
  <c r="C232" i="4" s="1"/>
  <c r="I233" i="3"/>
  <c r="K233" i="3" s="1"/>
  <c r="H234" i="3"/>
  <c r="H232" i="4"/>
  <c r="I232" i="4" s="1"/>
  <c r="K232" i="4" s="1"/>
  <c r="B231" i="3"/>
  <c r="C231" i="3" s="1"/>
  <c r="N231" i="3"/>
  <c r="O231" i="3" s="1"/>
  <c r="T231" i="3"/>
  <c r="U231" i="3" s="1"/>
  <c r="W231" i="3" s="1"/>
  <c r="H231" i="2"/>
  <c r="I230" i="2"/>
  <c r="K230" i="2" s="1"/>
  <c r="U229" i="2"/>
  <c r="W229" i="2" s="1"/>
  <c r="T230" i="2"/>
  <c r="C233" i="2"/>
  <c r="B234" i="2" s="1"/>
  <c r="O230" i="2"/>
  <c r="N231" i="2" s="1"/>
  <c r="B233" i="8" l="1"/>
  <c r="C233" i="8" s="1"/>
  <c r="N232" i="8"/>
  <c r="O232" i="8" s="1"/>
  <c r="W232" i="8"/>
  <c r="T233" i="8"/>
  <c r="U233" i="8" s="1"/>
  <c r="H298" i="8"/>
  <c r="K297" i="8"/>
  <c r="U230" i="6"/>
  <c r="W230" i="6" s="1"/>
  <c r="T231" i="6"/>
  <c r="B232" i="6"/>
  <c r="C232" i="6" s="1"/>
  <c r="H233" i="6"/>
  <c r="I233" i="6" s="1"/>
  <c r="K233" i="6" s="1"/>
  <c r="N231" i="6"/>
  <c r="O231" i="6" s="1"/>
  <c r="U230" i="5"/>
  <c r="W230" i="5" s="1"/>
  <c r="T231" i="5"/>
  <c r="N231" i="5"/>
  <c r="O231" i="5" s="1"/>
  <c r="B232" i="5"/>
  <c r="C232" i="5" s="1"/>
  <c r="U230" i="4"/>
  <c r="W230" i="4" s="1"/>
  <c r="T231" i="4"/>
  <c r="H233" i="5"/>
  <c r="I233" i="5" s="1"/>
  <c r="K233" i="5" s="1"/>
  <c r="B233" i="4"/>
  <c r="C233" i="4" s="1"/>
  <c r="H235" i="3"/>
  <c r="I234" i="3"/>
  <c r="K234" i="3" s="1"/>
  <c r="N231" i="4"/>
  <c r="O231" i="4" s="1"/>
  <c r="H233" i="4"/>
  <c r="I233" i="4" s="1"/>
  <c r="K233" i="4" s="1"/>
  <c r="N232" i="3"/>
  <c r="O232" i="3" s="1"/>
  <c r="B232" i="3"/>
  <c r="C232" i="3" s="1"/>
  <c r="T232" i="3"/>
  <c r="U232" i="3" s="1"/>
  <c r="W232" i="3" s="1"/>
  <c r="U230" i="2"/>
  <c r="W230" i="2" s="1"/>
  <c r="T231" i="2"/>
  <c r="H232" i="2"/>
  <c r="I231" i="2"/>
  <c r="K231" i="2" s="1"/>
  <c r="C234" i="2"/>
  <c r="B235" i="2" s="1"/>
  <c r="O231" i="2"/>
  <c r="N232" i="2" s="1"/>
  <c r="W233" i="8" l="1"/>
  <c r="N233" i="8"/>
  <c r="O233" i="8" s="1"/>
  <c r="T234" i="8"/>
  <c r="U234" i="8" s="1"/>
  <c r="B234" i="8"/>
  <c r="C234" i="8" s="1"/>
  <c r="H299" i="8"/>
  <c r="K298" i="8"/>
  <c r="U231" i="6"/>
  <c r="W231" i="6" s="1"/>
  <c r="T232" i="6"/>
  <c r="B233" i="6"/>
  <c r="C233" i="6" s="1"/>
  <c r="U231" i="5"/>
  <c r="W231" i="5" s="1"/>
  <c r="T232" i="5"/>
  <c r="N232" i="6"/>
  <c r="O232" i="6" s="1"/>
  <c r="H234" i="6"/>
  <c r="I234" i="6" s="1"/>
  <c r="K234" i="6" s="1"/>
  <c r="B233" i="5"/>
  <c r="C233" i="5" s="1"/>
  <c r="N232" i="5"/>
  <c r="O232" i="5" s="1"/>
  <c r="H234" i="5"/>
  <c r="I234" i="5" s="1"/>
  <c r="K234" i="5" s="1"/>
  <c r="U231" i="4"/>
  <c r="W231" i="4" s="1"/>
  <c r="T232" i="4"/>
  <c r="B234" i="4"/>
  <c r="C234" i="4" s="1"/>
  <c r="N232" i="4"/>
  <c r="O232" i="4" s="1"/>
  <c r="H234" i="4"/>
  <c r="I234" i="4" s="1"/>
  <c r="K234" i="4" s="1"/>
  <c r="I235" i="3"/>
  <c r="K235" i="3" s="1"/>
  <c r="H236" i="3"/>
  <c r="B233" i="3"/>
  <c r="C233" i="3" s="1"/>
  <c r="N233" i="3"/>
  <c r="O233" i="3" s="1"/>
  <c r="T233" i="3"/>
  <c r="U233" i="3" s="1"/>
  <c r="W233" i="3" s="1"/>
  <c r="U231" i="2"/>
  <c r="W231" i="2" s="1"/>
  <c r="T232" i="2"/>
  <c r="H233" i="2"/>
  <c r="I232" i="2"/>
  <c r="K232" i="2" s="1"/>
  <c r="C235" i="2"/>
  <c r="B236" i="2" s="1"/>
  <c r="O232" i="2"/>
  <c r="N233" i="2" s="1"/>
  <c r="B235" i="8" l="1"/>
  <c r="C235" i="8" s="1"/>
  <c r="N234" i="8"/>
  <c r="O234" i="8" s="1"/>
  <c r="T235" i="8"/>
  <c r="U235" i="8" s="1"/>
  <c r="W234" i="8"/>
  <c r="H300" i="8"/>
  <c r="K299" i="8"/>
  <c r="U232" i="6"/>
  <c r="W232" i="6" s="1"/>
  <c r="T233" i="6"/>
  <c r="U232" i="5"/>
  <c r="W232" i="5" s="1"/>
  <c r="T233" i="5"/>
  <c r="H235" i="6"/>
  <c r="I235" i="6" s="1"/>
  <c r="K235" i="6" s="1"/>
  <c r="N233" i="6"/>
  <c r="O233" i="6" s="1"/>
  <c r="B234" i="6"/>
  <c r="C234" i="6" s="1"/>
  <c r="B234" i="5"/>
  <c r="C234" i="5" s="1"/>
  <c r="U232" i="4"/>
  <c r="W232" i="4" s="1"/>
  <c r="T233" i="4"/>
  <c r="N233" i="5"/>
  <c r="O233" i="5" s="1"/>
  <c r="H235" i="5"/>
  <c r="I235" i="5" s="1"/>
  <c r="K235" i="5" s="1"/>
  <c r="B235" i="4"/>
  <c r="C235" i="4" s="1"/>
  <c r="I236" i="3"/>
  <c r="K236" i="3" s="1"/>
  <c r="H237" i="3"/>
  <c r="N233" i="4"/>
  <c r="O233" i="4" s="1"/>
  <c r="H235" i="4"/>
  <c r="I235" i="4" s="1"/>
  <c r="K235" i="4" s="1"/>
  <c r="N234" i="3"/>
  <c r="O234" i="3" s="1"/>
  <c r="B234" i="3"/>
  <c r="C234" i="3" s="1"/>
  <c r="T234" i="3"/>
  <c r="U234" i="3" s="1"/>
  <c r="W234" i="3" s="1"/>
  <c r="U232" i="2"/>
  <c r="W232" i="2" s="1"/>
  <c r="T233" i="2"/>
  <c r="I233" i="2"/>
  <c r="K233" i="2" s="1"/>
  <c r="H234" i="2"/>
  <c r="C236" i="2"/>
  <c r="B237" i="2" s="1"/>
  <c r="O233" i="2"/>
  <c r="N234" i="2" s="1"/>
  <c r="N235" i="8" l="1"/>
  <c r="O235" i="8" s="1"/>
  <c r="W235" i="8"/>
  <c r="T236" i="8"/>
  <c r="U236" i="8" s="1"/>
  <c r="B236" i="8"/>
  <c r="C236" i="8" s="1"/>
  <c r="K300" i="8"/>
  <c r="H301" i="8"/>
  <c r="U233" i="6"/>
  <c r="W233" i="6" s="1"/>
  <c r="T234" i="6"/>
  <c r="N234" i="6"/>
  <c r="O234" i="6" s="1"/>
  <c r="U233" i="5"/>
  <c r="W233" i="5" s="1"/>
  <c r="T234" i="5"/>
  <c r="B235" i="6"/>
  <c r="C235" i="6" s="1"/>
  <c r="H236" i="6"/>
  <c r="I236" i="6" s="1"/>
  <c r="K236" i="6" s="1"/>
  <c r="B235" i="5"/>
  <c r="C235" i="5" s="1"/>
  <c r="U233" i="4"/>
  <c r="W233" i="4" s="1"/>
  <c r="T234" i="4"/>
  <c r="N234" i="5"/>
  <c r="O234" i="5" s="1"/>
  <c r="H236" i="5"/>
  <c r="I236" i="5" s="1"/>
  <c r="K236" i="5" s="1"/>
  <c r="N234" i="4"/>
  <c r="O234" i="4" s="1"/>
  <c r="B236" i="4"/>
  <c r="C236" i="4" s="1"/>
  <c r="I237" i="3"/>
  <c r="K237" i="3" s="1"/>
  <c r="H238" i="3"/>
  <c r="H236" i="4"/>
  <c r="I236" i="4" s="1"/>
  <c r="K236" i="4" s="1"/>
  <c r="N235" i="3"/>
  <c r="O235" i="3" s="1"/>
  <c r="B235" i="3"/>
  <c r="C235" i="3" s="1"/>
  <c r="T235" i="3"/>
  <c r="U235" i="3" s="1"/>
  <c r="W235" i="3" s="1"/>
  <c r="U233" i="2"/>
  <c r="W233" i="2" s="1"/>
  <c r="T234" i="2"/>
  <c r="H235" i="2"/>
  <c r="I234" i="2"/>
  <c r="K234" i="2" s="1"/>
  <c r="C237" i="2"/>
  <c r="B238" i="2" s="1"/>
  <c r="O234" i="2"/>
  <c r="N235" i="2" s="1"/>
  <c r="B237" i="8" l="1"/>
  <c r="C237" i="8" s="1"/>
  <c r="W236" i="8"/>
  <c r="N236" i="8"/>
  <c r="O236" i="8" s="1"/>
  <c r="K301" i="8"/>
  <c r="H302" i="8"/>
  <c r="T237" i="8"/>
  <c r="U237" i="8" s="1"/>
  <c r="U234" i="6"/>
  <c r="W234" i="6" s="1"/>
  <c r="T235" i="6"/>
  <c r="B236" i="6"/>
  <c r="C236" i="6" s="1"/>
  <c r="H237" i="6"/>
  <c r="I237" i="6" s="1"/>
  <c r="K237" i="6" s="1"/>
  <c r="U234" i="5"/>
  <c r="W234" i="5" s="1"/>
  <c r="T235" i="5"/>
  <c r="N235" i="6"/>
  <c r="O235" i="6" s="1"/>
  <c r="B236" i="5"/>
  <c r="C236" i="5" s="1"/>
  <c r="N235" i="5"/>
  <c r="O235" i="5" s="1"/>
  <c r="H237" i="5"/>
  <c r="I237" i="5" s="1"/>
  <c r="K237" i="5" s="1"/>
  <c r="U234" i="4"/>
  <c r="W234" i="4" s="1"/>
  <c r="T235" i="4"/>
  <c r="B237" i="4"/>
  <c r="C237" i="4" s="1"/>
  <c r="N235" i="4"/>
  <c r="O235" i="4" s="1"/>
  <c r="H239" i="3"/>
  <c r="I238" i="3"/>
  <c r="K238" i="3" s="1"/>
  <c r="H237" i="4"/>
  <c r="I237" i="4" s="1"/>
  <c r="K237" i="4" s="1"/>
  <c r="N236" i="3"/>
  <c r="O236" i="3" s="1"/>
  <c r="B236" i="3"/>
  <c r="C236" i="3" s="1"/>
  <c r="T236" i="3"/>
  <c r="U236" i="3" s="1"/>
  <c r="W236" i="3" s="1"/>
  <c r="U234" i="2"/>
  <c r="W234" i="2" s="1"/>
  <c r="T235" i="2"/>
  <c r="I235" i="2"/>
  <c r="K235" i="2" s="1"/>
  <c r="H236" i="2"/>
  <c r="C238" i="2"/>
  <c r="B239" i="2" s="1"/>
  <c r="O235" i="2"/>
  <c r="N236" i="2" s="1"/>
  <c r="N237" i="8" l="1"/>
  <c r="O237" i="8" s="1"/>
  <c r="B238" i="8"/>
  <c r="C238" i="8" s="1"/>
  <c r="H303" i="8"/>
  <c r="W237" i="8"/>
  <c r="T238" i="8"/>
  <c r="U238" i="8" s="1"/>
  <c r="K302" i="8"/>
  <c r="U235" i="6"/>
  <c r="W235" i="6" s="1"/>
  <c r="T236" i="6"/>
  <c r="U235" i="5"/>
  <c r="W235" i="5" s="1"/>
  <c r="T236" i="5"/>
  <c r="B237" i="6"/>
  <c r="C237" i="6" s="1"/>
  <c r="N236" i="6"/>
  <c r="O236" i="6" s="1"/>
  <c r="H238" i="6"/>
  <c r="I238" i="6" s="1"/>
  <c r="K238" i="6" s="1"/>
  <c r="B237" i="5"/>
  <c r="C237" i="5" s="1"/>
  <c r="H238" i="5"/>
  <c r="I238" i="5" s="1"/>
  <c r="K238" i="5" s="1"/>
  <c r="N236" i="5"/>
  <c r="O236" i="5" s="1"/>
  <c r="U235" i="4"/>
  <c r="W235" i="4" s="1"/>
  <c r="T236" i="4"/>
  <c r="B238" i="4"/>
  <c r="C238" i="4" s="1"/>
  <c r="N236" i="4"/>
  <c r="O236" i="4" s="1"/>
  <c r="H238" i="4"/>
  <c r="I238" i="4" s="1"/>
  <c r="K238" i="4" s="1"/>
  <c r="I239" i="3"/>
  <c r="K239" i="3" s="1"/>
  <c r="H240" i="3"/>
  <c r="N237" i="3"/>
  <c r="O237" i="3" s="1"/>
  <c r="B237" i="3"/>
  <c r="C237" i="3" s="1"/>
  <c r="T237" i="3"/>
  <c r="U237" i="3" s="1"/>
  <c r="W237" i="3" s="1"/>
  <c r="U235" i="2"/>
  <c r="W235" i="2" s="1"/>
  <c r="T236" i="2"/>
  <c r="H237" i="2"/>
  <c r="I236" i="2"/>
  <c r="K236" i="2" s="1"/>
  <c r="C239" i="2"/>
  <c r="B240" i="2" s="1"/>
  <c r="O236" i="2"/>
  <c r="N237" i="2" s="1"/>
  <c r="B239" i="8" l="1"/>
  <c r="C239" i="8" s="1"/>
  <c r="W238" i="8"/>
  <c r="N238" i="8"/>
  <c r="O238" i="8" s="1"/>
  <c r="H304" i="8"/>
  <c r="K303" i="8"/>
  <c r="T239" i="8"/>
  <c r="U239" i="8" s="1"/>
  <c r="U236" i="6"/>
  <c r="W236" i="6" s="1"/>
  <c r="T237" i="6"/>
  <c r="N237" i="6"/>
  <c r="O237" i="6" s="1"/>
  <c r="B238" i="6"/>
  <c r="C238" i="6" s="1"/>
  <c r="H239" i="6"/>
  <c r="I239" i="6" s="1"/>
  <c r="K239" i="6" s="1"/>
  <c r="U236" i="5"/>
  <c r="W236" i="5" s="1"/>
  <c r="T237" i="5"/>
  <c r="N237" i="5"/>
  <c r="O237" i="5" s="1"/>
  <c r="B238" i="5"/>
  <c r="C238" i="5" s="1"/>
  <c r="U236" i="4"/>
  <c r="W236" i="4" s="1"/>
  <c r="T237" i="4"/>
  <c r="H239" i="5"/>
  <c r="I239" i="5" s="1"/>
  <c r="K239" i="5" s="1"/>
  <c r="B239" i="4"/>
  <c r="C239" i="4" s="1"/>
  <c r="N237" i="4"/>
  <c r="O237" i="4" s="1"/>
  <c r="H239" i="4"/>
  <c r="I239" i="4" s="1"/>
  <c r="K239" i="4" s="1"/>
  <c r="I240" i="3"/>
  <c r="K240" i="3" s="1"/>
  <c r="H241" i="3"/>
  <c r="B238" i="3"/>
  <c r="C238" i="3" s="1"/>
  <c r="N238" i="3"/>
  <c r="O238" i="3" s="1"/>
  <c r="T238" i="3"/>
  <c r="U238" i="3" s="1"/>
  <c r="W238" i="3" s="1"/>
  <c r="U236" i="2"/>
  <c r="W236" i="2" s="1"/>
  <c r="T237" i="2"/>
  <c r="I237" i="2"/>
  <c r="K237" i="2" s="1"/>
  <c r="H238" i="2"/>
  <c r="C240" i="2"/>
  <c r="B241" i="2" s="1"/>
  <c r="O237" i="2"/>
  <c r="N238" i="2" s="1"/>
  <c r="N239" i="8" l="1"/>
  <c r="O239" i="8" s="1"/>
  <c r="K304" i="8"/>
  <c r="H305" i="8"/>
  <c r="W239" i="8"/>
  <c r="T240" i="8"/>
  <c r="U240" i="8" s="1"/>
  <c r="B240" i="8"/>
  <c r="C240" i="8" s="1"/>
  <c r="U237" i="6"/>
  <c r="W237" i="6" s="1"/>
  <c r="T238" i="6"/>
  <c r="B239" i="6"/>
  <c r="C239" i="6" s="1"/>
  <c r="H240" i="6"/>
  <c r="I240" i="6" s="1"/>
  <c r="K240" i="6" s="1"/>
  <c r="N238" i="6"/>
  <c r="O238" i="6" s="1"/>
  <c r="U237" i="5"/>
  <c r="W237" i="5" s="1"/>
  <c r="T238" i="5"/>
  <c r="N238" i="5"/>
  <c r="O238" i="5" s="1"/>
  <c r="B239" i="5"/>
  <c r="C239" i="5" s="1"/>
  <c r="H240" i="5"/>
  <c r="I240" i="5" s="1"/>
  <c r="K240" i="5" s="1"/>
  <c r="U237" i="4"/>
  <c r="W237" i="4" s="1"/>
  <c r="T238" i="4"/>
  <c r="N238" i="4"/>
  <c r="O238" i="4" s="1"/>
  <c r="B240" i="4"/>
  <c r="C240" i="4" s="1"/>
  <c r="I241" i="3"/>
  <c r="K241" i="3" s="1"/>
  <c r="H242" i="3"/>
  <c r="H240" i="4"/>
  <c r="I240" i="4" s="1"/>
  <c r="K240" i="4" s="1"/>
  <c r="B239" i="3"/>
  <c r="C239" i="3" s="1"/>
  <c r="N239" i="3"/>
  <c r="O239" i="3" s="1"/>
  <c r="T239" i="3"/>
  <c r="U239" i="3" s="1"/>
  <c r="W239" i="3" s="1"/>
  <c r="U237" i="2"/>
  <c r="W237" i="2" s="1"/>
  <c r="T238" i="2"/>
  <c r="H239" i="2"/>
  <c r="I238" i="2"/>
  <c r="K238" i="2" s="1"/>
  <c r="C241" i="2"/>
  <c r="B242" i="2" s="1"/>
  <c r="O238" i="2"/>
  <c r="N239" i="2" s="1"/>
  <c r="W240" i="8" l="1"/>
  <c r="T241" i="8"/>
  <c r="U241" i="8" s="1"/>
  <c r="B241" i="8"/>
  <c r="C241" i="8" s="1"/>
  <c r="N240" i="8"/>
  <c r="O240" i="8" s="1"/>
  <c r="K305" i="8"/>
  <c r="H306" i="8"/>
  <c r="U238" i="6"/>
  <c r="W238" i="6" s="1"/>
  <c r="T239" i="6"/>
  <c r="B240" i="6"/>
  <c r="C240" i="6" s="1"/>
  <c r="N239" i="6"/>
  <c r="O239" i="6" s="1"/>
  <c r="H241" i="6"/>
  <c r="I241" i="6" s="1"/>
  <c r="K241" i="6" s="1"/>
  <c r="U238" i="5"/>
  <c r="W238" i="5" s="1"/>
  <c r="T239" i="5"/>
  <c r="B240" i="5"/>
  <c r="C240" i="5" s="1"/>
  <c r="N239" i="5"/>
  <c r="O239" i="5" s="1"/>
  <c r="U238" i="4"/>
  <c r="W238" i="4" s="1"/>
  <c r="T239" i="4"/>
  <c r="H241" i="5"/>
  <c r="I241" i="5" s="1"/>
  <c r="K241" i="5" s="1"/>
  <c r="B241" i="4"/>
  <c r="C241" i="4" s="1"/>
  <c r="N239" i="4"/>
  <c r="O239" i="4" s="1"/>
  <c r="I242" i="3"/>
  <c r="K242" i="3" s="1"/>
  <c r="H243" i="3"/>
  <c r="H241" i="4"/>
  <c r="I241" i="4" s="1"/>
  <c r="K241" i="4" s="1"/>
  <c r="B240" i="3"/>
  <c r="C240" i="3" s="1"/>
  <c r="T240" i="3"/>
  <c r="U240" i="3" s="1"/>
  <c r="W240" i="3" s="1"/>
  <c r="N240" i="3"/>
  <c r="O240" i="3" s="1"/>
  <c r="U238" i="2"/>
  <c r="W238" i="2" s="1"/>
  <c r="T239" i="2"/>
  <c r="H240" i="2"/>
  <c r="I239" i="2"/>
  <c r="K239" i="2" s="1"/>
  <c r="C242" i="2"/>
  <c r="B243" i="2" s="1"/>
  <c r="O239" i="2"/>
  <c r="N240" i="2" s="1"/>
  <c r="N241" i="8" l="1"/>
  <c r="O241" i="8" s="1"/>
  <c r="W241" i="8"/>
  <c r="T242" i="8"/>
  <c r="U242" i="8" s="1"/>
  <c r="K306" i="8"/>
  <c r="H307" i="8"/>
  <c r="B242" i="8"/>
  <c r="C242" i="8" s="1"/>
  <c r="U239" i="6"/>
  <c r="W239" i="6" s="1"/>
  <c r="T240" i="6"/>
  <c r="B241" i="6"/>
  <c r="C241" i="6" s="1"/>
  <c r="U239" i="5"/>
  <c r="W239" i="5" s="1"/>
  <c r="T240" i="5"/>
  <c r="N240" i="6"/>
  <c r="O240" i="6" s="1"/>
  <c r="H242" i="6"/>
  <c r="I242" i="6" s="1"/>
  <c r="K242" i="6" s="1"/>
  <c r="N240" i="5"/>
  <c r="O240" i="5" s="1"/>
  <c r="U239" i="4"/>
  <c r="W239" i="4" s="1"/>
  <c r="T240" i="4"/>
  <c r="B241" i="5"/>
  <c r="C241" i="5" s="1"/>
  <c r="H242" i="5"/>
  <c r="I242" i="5" s="1"/>
  <c r="K242" i="5" s="1"/>
  <c r="B242" i="4"/>
  <c r="C242" i="4" s="1"/>
  <c r="H242" i="4"/>
  <c r="I242" i="4" s="1"/>
  <c r="K242" i="4" s="1"/>
  <c r="N240" i="4"/>
  <c r="O240" i="4" s="1"/>
  <c r="I243" i="3"/>
  <c r="K243" i="3" s="1"/>
  <c r="H244" i="3"/>
  <c r="N241" i="3"/>
  <c r="O241" i="3" s="1"/>
  <c r="B241" i="3"/>
  <c r="C241" i="3" s="1"/>
  <c r="T241" i="3"/>
  <c r="U241" i="3" s="1"/>
  <c r="W241" i="3" s="1"/>
  <c r="U239" i="2"/>
  <c r="W239" i="2" s="1"/>
  <c r="T240" i="2"/>
  <c r="H241" i="2"/>
  <c r="I240" i="2"/>
  <c r="K240" i="2" s="1"/>
  <c r="C243" i="2"/>
  <c r="B244" i="2" s="1"/>
  <c r="O240" i="2"/>
  <c r="N241" i="2" s="1"/>
  <c r="K307" i="8" l="1"/>
  <c r="H308" i="8"/>
  <c r="W242" i="8"/>
  <c r="B243" i="8"/>
  <c r="C243" i="8" s="1"/>
  <c r="T243" i="8"/>
  <c r="U243" i="8" s="1"/>
  <c r="N242" i="8"/>
  <c r="O242" i="8" s="1"/>
  <c r="U240" i="6"/>
  <c r="W240" i="6" s="1"/>
  <c r="T241" i="6"/>
  <c r="N241" i="6"/>
  <c r="O241" i="6" s="1"/>
  <c r="B242" i="6"/>
  <c r="C242" i="6" s="1"/>
  <c r="U240" i="5"/>
  <c r="W240" i="5" s="1"/>
  <c r="T241" i="5"/>
  <c r="H243" i="6"/>
  <c r="I243" i="6" s="1"/>
  <c r="K243" i="6" s="1"/>
  <c r="B242" i="5"/>
  <c r="C242" i="5" s="1"/>
  <c r="N241" i="5"/>
  <c r="O241" i="5" s="1"/>
  <c r="H243" i="5"/>
  <c r="I243" i="5" s="1"/>
  <c r="K243" i="5" s="1"/>
  <c r="U240" i="4"/>
  <c r="W240" i="4" s="1"/>
  <c r="T241" i="4"/>
  <c r="I244" i="3"/>
  <c r="K244" i="3" s="1"/>
  <c r="H245" i="3"/>
  <c r="N241" i="4"/>
  <c r="O241" i="4" s="1"/>
  <c r="H243" i="4"/>
  <c r="I243" i="4" s="1"/>
  <c r="K243" i="4" s="1"/>
  <c r="B243" i="4"/>
  <c r="C243" i="4" s="1"/>
  <c r="N242" i="3"/>
  <c r="O242" i="3" s="1"/>
  <c r="B242" i="3"/>
  <c r="C242" i="3" s="1"/>
  <c r="T242" i="3"/>
  <c r="U242" i="3" s="1"/>
  <c r="W242" i="3" s="1"/>
  <c r="U240" i="2"/>
  <c r="W240" i="2" s="1"/>
  <c r="T241" i="2"/>
  <c r="I241" i="2"/>
  <c r="K241" i="2" s="1"/>
  <c r="H242" i="2"/>
  <c r="C244" i="2"/>
  <c r="B245" i="2" s="1"/>
  <c r="O241" i="2"/>
  <c r="N242" i="2" s="1"/>
  <c r="T244" i="8" l="1"/>
  <c r="U244" i="8" s="1"/>
  <c r="W243" i="8"/>
  <c r="K308" i="8"/>
  <c r="H309" i="8"/>
  <c r="B244" i="8"/>
  <c r="C244" i="8" s="1"/>
  <c r="N243" i="8"/>
  <c r="O243" i="8" s="1"/>
  <c r="U241" i="6"/>
  <c r="W241" i="6" s="1"/>
  <c r="T242" i="6"/>
  <c r="U241" i="5"/>
  <c r="W241" i="5" s="1"/>
  <c r="T242" i="5"/>
  <c r="B243" i="6"/>
  <c r="C243" i="6" s="1"/>
  <c r="N242" i="6"/>
  <c r="O242" i="6" s="1"/>
  <c r="H244" i="6"/>
  <c r="I244" i="6" s="1"/>
  <c r="K244" i="6" s="1"/>
  <c r="U241" i="4"/>
  <c r="W241" i="4" s="1"/>
  <c r="T242" i="4"/>
  <c r="N242" i="5"/>
  <c r="O242" i="5" s="1"/>
  <c r="B243" i="5"/>
  <c r="C243" i="5" s="1"/>
  <c r="H244" i="5"/>
  <c r="I244" i="5" s="1"/>
  <c r="K244" i="5" s="1"/>
  <c r="I245" i="3"/>
  <c r="K245" i="3" s="1"/>
  <c r="H246" i="3"/>
  <c r="B244" i="4"/>
  <c r="C244" i="4" s="1"/>
  <c r="H244" i="4"/>
  <c r="I244" i="4" s="1"/>
  <c r="K244" i="4" s="1"/>
  <c r="N242" i="4"/>
  <c r="O242" i="4" s="1"/>
  <c r="N243" i="3"/>
  <c r="O243" i="3" s="1"/>
  <c r="T243" i="3"/>
  <c r="U243" i="3" s="1"/>
  <c r="W243" i="3" s="1"/>
  <c r="B243" i="3"/>
  <c r="C243" i="3" s="1"/>
  <c r="U241" i="2"/>
  <c r="W241" i="2" s="1"/>
  <c r="T242" i="2"/>
  <c r="H243" i="2"/>
  <c r="I242" i="2"/>
  <c r="K242" i="2" s="1"/>
  <c r="C245" i="2"/>
  <c r="B246" i="2" s="1"/>
  <c r="O242" i="2"/>
  <c r="N243" i="2" s="1"/>
  <c r="B245" i="8" l="1"/>
  <c r="C245" i="8" s="1"/>
  <c r="W244" i="8"/>
  <c r="T245" i="8"/>
  <c r="U245" i="8" s="1"/>
  <c r="N244" i="8"/>
  <c r="O244" i="8" s="1"/>
  <c r="K309" i="8"/>
  <c r="H310" i="8"/>
  <c r="U242" i="6"/>
  <c r="W242" i="6" s="1"/>
  <c r="T243" i="6"/>
  <c r="N243" i="6"/>
  <c r="O243" i="6" s="1"/>
  <c r="H245" i="6"/>
  <c r="I245" i="6" s="1"/>
  <c r="K245" i="6" s="1"/>
  <c r="B244" i="6"/>
  <c r="C244" i="6" s="1"/>
  <c r="U242" i="5"/>
  <c r="W242" i="5" s="1"/>
  <c r="T243" i="5"/>
  <c r="B244" i="5"/>
  <c r="C244" i="5" s="1"/>
  <c r="N243" i="5"/>
  <c r="O243" i="5" s="1"/>
  <c r="H245" i="5"/>
  <c r="I245" i="5" s="1"/>
  <c r="K245" i="5" s="1"/>
  <c r="U242" i="4"/>
  <c r="W242" i="4" s="1"/>
  <c r="T243" i="4"/>
  <c r="B245" i="4"/>
  <c r="C245" i="4" s="1"/>
  <c r="N243" i="4"/>
  <c r="O243" i="4" s="1"/>
  <c r="H245" i="4"/>
  <c r="I245" i="4" s="1"/>
  <c r="K245" i="4" s="1"/>
  <c r="I246" i="3"/>
  <c r="K246" i="3" s="1"/>
  <c r="H247" i="3"/>
  <c r="B244" i="3"/>
  <c r="C244" i="3" s="1"/>
  <c r="N244" i="3"/>
  <c r="O244" i="3" s="1"/>
  <c r="T244" i="3"/>
  <c r="U244" i="3" s="1"/>
  <c r="W244" i="3" s="1"/>
  <c r="U242" i="2"/>
  <c r="W242" i="2" s="1"/>
  <c r="T243" i="2"/>
  <c r="I243" i="2"/>
  <c r="K243" i="2" s="1"/>
  <c r="H244" i="2"/>
  <c r="C246" i="2"/>
  <c r="B247" i="2" s="1"/>
  <c r="O243" i="2"/>
  <c r="N244" i="2" s="1"/>
  <c r="N245" i="8" l="1"/>
  <c r="O245" i="8" s="1"/>
  <c r="W245" i="8"/>
  <c r="B246" i="8"/>
  <c r="C246" i="8" s="1"/>
  <c r="K310" i="8"/>
  <c r="H311" i="8"/>
  <c r="T246" i="8"/>
  <c r="U246" i="8" s="1"/>
  <c r="U243" i="6"/>
  <c r="W243" i="6" s="1"/>
  <c r="T244" i="6"/>
  <c r="B245" i="6"/>
  <c r="C245" i="6" s="1"/>
  <c r="N244" i="6"/>
  <c r="O244" i="6" s="1"/>
  <c r="H246" i="6"/>
  <c r="I246" i="6" s="1"/>
  <c r="K246" i="6" s="1"/>
  <c r="U243" i="5"/>
  <c r="W243" i="5" s="1"/>
  <c r="T244" i="5"/>
  <c r="N244" i="5"/>
  <c r="O244" i="5" s="1"/>
  <c r="H246" i="5"/>
  <c r="I246" i="5" s="1"/>
  <c r="K246" i="5" s="1"/>
  <c r="B245" i="5"/>
  <c r="C245" i="5" s="1"/>
  <c r="U243" i="4"/>
  <c r="W243" i="4" s="1"/>
  <c r="T244" i="4"/>
  <c r="N244" i="4"/>
  <c r="O244" i="4" s="1"/>
  <c r="B246" i="4"/>
  <c r="C246" i="4" s="1"/>
  <c r="H246" i="4"/>
  <c r="I246" i="4" s="1"/>
  <c r="K246" i="4" s="1"/>
  <c r="I247" i="3"/>
  <c r="K247" i="3" s="1"/>
  <c r="H248" i="3"/>
  <c r="B245" i="3"/>
  <c r="C245" i="3" s="1"/>
  <c r="N245" i="3"/>
  <c r="O245" i="3" s="1"/>
  <c r="T245" i="3"/>
  <c r="U245" i="3" s="1"/>
  <c r="W245" i="3" s="1"/>
  <c r="U243" i="2"/>
  <c r="W243" i="2" s="1"/>
  <c r="T244" i="2"/>
  <c r="H245" i="2"/>
  <c r="I244" i="2"/>
  <c r="K244" i="2" s="1"/>
  <c r="C247" i="2"/>
  <c r="B248" i="2" s="1"/>
  <c r="O244" i="2"/>
  <c r="N245" i="2" s="1"/>
  <c r="K311" i="8" l="1"/>
  <c r="H312" i="8"/>
  <c r="W246" i="8"/>
  <c r="T247" i="8"/>
  <c r="U247" i="8" s="1"/>
  <c r="B247" i="8"/>
  <c r="C247" i="8" s="1"/>
  <c r="N246" i="8"/>
  <c r="O246" i="8" s="1"/>
  <c r="U244" i="6"/>
  <c r="W244" i="6" s="1"/>
  <c r="T245" i="6"/>
  <c r="H247" i="6"/>
  <c r="I247" i="6" s="1"/>
  <c r="K247" i="6" s="1"/>
  <c r="N245" i="6"/>
  <c r="O245" i="6" s="1"/>
  <c r="B246" i="6"/>
  <c r="C246" i="6" s="1"/>
  <c r="U244" i="5"/>
  <c r="W244" i="5" s="1"/>
  <c r="T245" i="5"/>
  <c r="N245" i="5"/>
  <c r="O245" i="5" s="1"/>
  <c r="B246" i="5"/>
  <c r="C246" i="5" s="1"/>
  <c r="H247" i="5"/>
  <c r="I247" i="5" s="1"/>
  <c r="K247" i="5" s="1"/>
  <c r="U244" i="4"/>
  <c r="W244" i="4" s="1"/>
  <c r="T245" i="4"/>
  <c r="B247" i="4"/>
  <c r="C247" i="4" s="1"/>
  <c r="N245" i="4"/>
  <c r="O245" i="4" s="1"/>
  <c r="H247" i="4"/>
  <c r="I247" i="4" s="1"/>
  <c r="K247" i="4" s="1"/>
  <c r="I248" i="3"/>
  <c r="K248" i="3" s="1"/>
  <c r="H249" i="3"/>
  <c r="B246" i="3"/>
  <c r="C246" i="3" s="1"/>
  <c r="N246" i="3"/>
  <c r="O246" i="3" s="1"/>
  <c r="T246" i="3"/>
  <c r="U246" i="3" s="1"/>
  <c r="W246" i="3" s="1"/>
  <c r="U244" i="2"/>
  <c r="W244" i="2" s="1"/>
  <c r="T245" i="2"/>
  <c r="I245" i="2"/>
  <c r="K245" i="2" s="1"/>
  <c r="H246" i="2"/>
  <c r="C248" i="2"/>
  <c r="B249" i="2" s="1"/>
  <c r="O245" i="2"/>
  <c r="N246" i="2" s="1"/>
  <c r="N247" i="8" l="1"/>
  <c r="O247" i="8" s="1"/>
  <c r="B248" i="8"/>
  <c r="C248" i="8" s="1"/>
  <c r="K312" i="8"/>
  <c r="H313" i="8"/>
  <c r="W247" i="8"/>
  <c r="T248" i="8"/>
  <c r="U248" i="8" s="1"/>
  <c r="U245" i="6"/>
  <c r="W245" i="6" s="1"/>
  <c r="T246" i="6"/>
  <c r="B247" i="6"/>
  <c r="C247" i="6" s="1"/>
  <c r="U245" i="5"/>
  <c r="W245" i="5" s="1"/>
  <c r="T246" i="5"/>
  <c r="N246" i="6"/>
  <c r="O246" i="6" s="1"/>
  <c r="H248" i="6"/>
  <c r="I248" i="6" s="1"/>
  <c r="K248" i="6" s="1"/>
  <c r="N246" i="5"/>
  <c r="O246" i="5" s="1"/>
  <c r="U245" i="4"/>
  <c r="W245" i="4" s="1"/>
  <c r="T246" i="4"/>
  <c r="B247" i="5"/>
  <c r="C247" i="5" s="1"/>
  <c r="H248" i="5"/>
  <c r="I248" i="5" s="1"/>
  <c r="K248" i="5" s="1"/>
  <c r="B248" i="4"/>
  <c r="C248" i="4" s="1"/>
  <c r="I249" i="3"/>
  <c r="K249" i="3" s="1"/>
  <c r="H250" i="3"/>
  <c r="H248" i="4"/>
  <c r="I248" i="4" s="1"/>
  <c r="K248" i="4" s="1"/>
  <c r="N246" i="4"/>
  <c r="O246" i="4" s="1"/>
  <c r="B247" i="3"/>
  <c r="C247" i="3" s="1"/>
  <c r="N247" i="3"/>
  <c r="O247" i="3" s="1"/>
  <c r="T247" i="3"/>
  <c r="U247" i="3" s="1"/>
  <c r="W247" i="3" s="1"/>
  <c r="U245" i="2"/>
  <c r="W245" i="2" s="1"/>
  <c r="T246" i="2"/>
  <c r="H247" i="2"/>
  <c r="I246" i="2"/>
  <c r="K246" i="2" s="1"/>
  <c r="C249" i="2"/>
  <c r="B250" i="2" s="1"/>
  <c r="O246" i="2"/>
  <c r="N247" i="2" s="1"/>
  <c r="B249" i="8" l="1"/>
  <c r="C249" i="8" s="1"/>
  <c r="K313" i="8"/>
  <c r="H314" i="8"/>
  <c r="W248" i="8"/>
  <c r="T249" i="8"/>
  <c r="U249" i="8" s="1"/>
  <c r="N248" i="8"/>
  <c r="O248" i="8" s="1"/>
  <c r="U246" i="6"/>
  <c r="W246" i="6" s="1"/>
  <c r="T247" i="6"/>
  <c r="N247" i="6"/>
  <c r="O247" i="6" s="1"/>
  <c r="U246" i="5"/>
  <c r="W246" i="5" s="1"/>
  <c r="T247" i="5"/>
  <c r="B248" i="6"/>
  <c r="C248" i="6" s="1"/>
  <c r="H249" i="6"/>
  <c r="I249" i="6" s="1"/>
  <c r="K249" i="6" s="1"/>
  <c r="B248" i="5"/>
  <c r="C248" i="5" s="1"/>
  <c r="N247" i="5"/>
  <c r="O247" i="5" s="1"/>
  <c r="U246" i="4"/>
  <c r="W246" i="4" s="1"/>
  <c r="T247" i="4"/>
  <c r="H249" i="5"/>
  <c r="I249" i="5" s="1"/>
  <c r="K249" i="5" s="1"/>
  <c r="B249" i="4"/>
  <c r="C249" i="4" s="1"/>
  <c r="N247" i="4"/>
  <c r="O247" i="4" s="1"/>
  <c r="H249" i="4"/>
  <c r="I249" i="4" s="1"/>
  <c r="K249" i="4" s="1"/>
  <c r="I250" i="3"/>
  <c r="K250" i="3" s="1"/>
  <c r="H251" i="3"/>
  <c r="B248" i="3"/>
  <c r="C248" i="3" s="1"/>
  <c r="N248" i="3"/>
  <c r="O248" i="3" s="1"/>
  <c r="T248" i="3"/>
  <c r="U248" i="3" s="1"/>
  <c r="W248" i="3" s="1"/>
  <c r="U246" i="2"/>
  <c r="W246" i="2" s="1"/>
  <c r="T247" i="2"/>
  <c r="I247" i="2"/>
  <c r="K247" i="2" s="1"/>
  <c r="H248" i="2"/>
  <c r="C250" i="2"/>
  <c r="B251" i="2" s="1"/>
  <c r="O247" i="2"/>
  <c r="N248" i="2" s="1"/>
  <c r="N249" i="8" l="1"/>
  <c r="O249" i="8" s="1"/>
  <c r="K314" i="8"/>
  <c r="W249" i="8"/>
  <c r="T250" i="8"/>
  <c r="U250" i="8" s="1"/>
  <c r="B250" i="8"/>
  <c r="C250" i="8" s="1"/>
  <c r="H315" i="8"/>
  <c r="U247" i="6"/>
  <c r="W247" i="6" s="1"/>
  <c r="T248" i="6"/>
  <c r="B249" i="6"/>
  <c r="C249" i="6" s="1"/>
  <c r="N248" i="6"/>
  <c r="O248" i="6" s="1"/>
  <c r="H250" i="6"/>
  <c r="I250" i="6" s="1"/>
  <c r="K250" i="6" s="1"/>
  <c r="U247" i="5"/>
  <c r="W247" i="5" s="1"/>
  <c r="T248" i="5"/>
  <c r="B249" i="5"/>
  <c r="C249" i="5" s="1"/>
  <c r="N248" i="5"/>
  <c r="O248" i="5" s="1"/>
  <c r="U247" i="4"/>
  <c r="W247" i="4" s="1"/>
  <c r="T248" i="4"/>
  <c r="H250" i="5"/>
  <c r="I250" i="5" s="1"/>
  <c r="K250" i="5" s="1"/>
  <c r="B250" i="4"/>
  <c r="C250" i="4" s="1"/>
  <c r="N248" i="4"/>
  <c r="O248" i="4" s="1"/>
  <c r="H250" i="4"/>
  <c r="I250" i="4" s="1"/>
  <c r="K250" i="4" s="1"/>
  <c r="I251" i="3"/>
  <c r="K251" i="3" s="1"/>
  <c r="H252" i="3"/>
  <c r="B249" i="3"/>
  <c r="C249" i="3" s="1"/>
  <c r="N249" i="3"/>
  <c r="O249" i="3" s="1"/>
  <c r="T249" i="3"/>
  <c r="U249" i="3" s="1"/>
  <c r="W249" i="3" s="1"/>
  <c r="U247" i="2"/>
  <c r="W247" i="2" s="1"/>
  <c r="T248" i="2"/>
  <c r="H249" i="2"/>
  <c r="I248" i="2"/>
  <c r="K248" i="2" s="1"/>
  <c r="C251" i="2"/>
  <c r="B252" i="2" s="1"/>
  <c r="O248" i="2"/>
  <c r="N249" i="2" s="1"/>
  <c r="B251" i="8" l="1"/>
  <c r="C251" i="8" s="1"/>
  <c r="K315" i="8"/>
  <c r="H316" i="8"/>
  <c r="W250" i="8"/>
  <c r="T251" i="8"/>
  <c r="U251" i="8" s="1"/>
  <c r="N250" i="8"/>
  <c r="O250" i="8" s="1"/>
  <c r="U248" i="6"/>
  <c r="W248" i="6" s="1"/>
  <c r="T249" i="6"/>
  <c r="N249" i="6"/>
  <c r="O249" i="6" s="1"/>
  <c r="B250" i="6"/>
  <c r="C250" i="6" s="1"/>
  <c r="H251" i="6"/>
  <c r="I251" i="6" s="1"/>
  <c r="K251" i="6" s="1"/>
  <c r="U248" i="5"/>
  <c r="W248" i="5" s="1"/>
  <c r="T249" i="5"/>
  <c r="H251" i="5"/>
  <c r="I251" i="5" s="1"/>
  <c r="K251" i="5" s="1"/>
  <c r="N249" i="5"/>
  <c r="O249" i="5" s="1"/>
  <c r="B250" i="5"/>
  <c r="C250" i="5" s="1"/>
  <c r="U248" i="4"/>
  <c r="W248" i="4" s="1"/>
  <c r="T249" i="4"/>
  <c r="N249" i="4"/>
  <c r="O249" i="4" s="1"/>
  <c r="B251" i="4"/>
  <c r="C251" i="4" s="1"/>
  <c r="H251" i="4"/>
  <c r="I251" i="4" s="1"/>
  <c r="K251" i="4" s="1"/>
  <c r="I252" i="3"/>
  <c r="K252" i="3" s="1"/>
  <c r="H253" i="3"/>
  <c r="B250" i="3"/>
  <c r="C250" i="3" s="1"/>
  <c r="N250" i="3"/>
  <c r="O250" i="3" s="1"/>
  <c r="T250" i="3"/>
  <c r="U250" i="3" s="1"/>
  <c r="W250" i="3" s="1"/>
  <c r="U248" i="2"/>
  <c r="W248" i="2" s="1"/>
  <c r="T249" i="2"/>
  <c r="H250" i="2"/>
  <c r="I249" i="2"/>
  <c r="K249" i="2" s="1"/>
  <c r="C252" i="2"/>
  <c r="B253" i="2" s="1"/>
  <c r="O249" i="2"/>
  <c r="N250" i="2" s="1"/>
  <c r="N251" i="8" l="1"/>
  <c r="O251" i="8" s="1"/>
  <c r="W251" i="8"/>
  <c r="B252" i="8"/>
  <c r="C252" i="8" s="1"/>
  <c r="T252" i="8"/>
  <c r="U252" i="8" s="1"/>
  <c r="K316" i="8"/>
  <c r="H317" i="8"/>
  <c r="U249" i="6"/>
  <c r="W249" i="6" s="1"/>
  <c r="T250" i="6"/>
  <c r="B251" i="6"/>
  <c r="C251" i="6" s="1"/>
  <c r="U249" i="5"/>
  <c r="W249" i="5" s="1"/>
  <c r="T250" i="5"/>
  <c r="N250" i="6"/>
  <c r="O250" i="6" s="1"/>
  <c r="H252" i="6"/>
  <c r="I252" i="6" s="1"/>
  <c r="K252" i="6" s="1"/>
  <c r="B251" i="5"/>
  <c r="C251" i="5" s="1"/>
  <c r="N250" i="5"/>
  <c r="O250" i="5" s="1"/>
  <c r="U249" i="4"/>
  <c r="W249" i="4" s="1"/>
  <c r="T250" i="4"/>
  <c r="H252" i="5"/>
  <c r="I252" i="5" s="1"/>
  <c r="K252" i="5" s="1"/>
  <c r="B252" i="4"/>
  <c r="C252" i="4" s="1"/>
  <c r="N250" i="4"/>
  <c r="O250" i="4" s="1"/>
  <c r="H252" i="4"/>
  <c r="I252" i="4" s="1"/>
  <c r="K252" i="4" s="1"/>
  <c r="I253" i="3"/>
  <c r="K253" i="3" s="1"/>
  <c r="H254" i="3"/>
  <c r="N251" i="3"/>
  <c r="O251" i="3" s="1"/>
  <c r="B251" i="3"/>
  <c r="C251" i="3" s="1"/>
  <c r="T251" i="3"/>
  <c r="U251" i="3" s="1"/>
  <c r="W251" i="3" s="1"/>
  <c r="U249" i="2"/>
  <c r="W249" i="2" s="1"/>
  <c r="T250" i="2"/>
  <c r="H251" i="2"/>
  <c r="I250" i="2"/>
  <c r="K250" i="2" s="1"/>
  <c r="C253" i="2"/>
  <c r="B254" i="2" s="1"/>
  <c r="O250" i="2"/>
  <c r="N251" i="2" s="1"/>
  <c r="B253" i="8" l="1"/>
  <c r="C253" i="8" s="1"/>
  <c r="W252" i="8"/>
  <c r="T253" i="8"/>
  <c r="U253" i="8" s="1"/>
  <c r="K317" i="8"/>
  <c r="H318" i="8"/>
  <c r="N252" i="8"/>
  <c r="O252" i="8" s="1"/>
  <c r="U250" i="6"/>
  <c r="W250" i="6" s="1"/>
  <c r="T251" i="6"/>
  <c r="B252" i="6"/>
  <c r="C252" i="6" s="1"/>
  <c r="H253" i="6"/>
  <c r="I253" i="6" s="1"/>
  <c r="K253" i="6" s="1"/>
  <c r="U250" i="5"/>
  <c r="W250" i="5" s="1"/>
  <c r="T251" i="5"/>
  <c r="N251" i="6"/>
  <c r="O251" i="6" s="1"/>
  <c r="N251" i="5"/>
  <c r="O251" i="5" s="1"/>
  <c r="U250" i="4"/>
  <c r="W250" i="4" s="1"/>
  <c r="T251" i="4"/>
  <c r="B252" i="5"/>
  <c r="C252" i="5" s="1"/>
  <c r="H253" i="5"/>
  <c r="I253" i="5" s="1"/>
  <c r="K253" i="5" s="1"/>
  <c r="N251" i="4"/>
  <c r="O251" i="4" s="1"/>
  <c r="B253" i="4"/>
  <c r="C253" i="4" s="1"/>
  <c r="I254" i="3"/>
  <c r="K254" i="3" s="1"/>
  <c r="H255" i="3"/>
  <c r="H253" i="4"/>
  <c r="I253" i="4" s="1"/>
  <c r="K253" i="4" s="1"/>
  <c r="B252" i="3"/>
  <c r="C252" i="3" s="1"/>
  <c r="N252" i="3"/>
  <c r="O252" i="3" s="1"/>
  <c r="T252" i="3"/>
  <c r="U252" i="3" s="1"/>
  <c r="W252" i="3" s="1"/>
  <c r="U250" i="2"/>
  <c r="W250" i="2" s="1"/>
  <c r="T251" i="2"/>
  <c r="I251" i="2"/>
  <c r="K251" i="2" s="1"/>
  <c r="H252" i="2"/>
  <c r="C254" i="2"/>
  <c r="B255" i="2" s="1"/>
  <c r="O251" i="2"/>
  <c r="N252" i="2" s="1"/>
  <c r="K318" i="8" l="1"/>
  <c r="H319" i="8"/>
  <c r="N253" i="8"/>
  <c r="O253" i="8" s="1"/>
  <c r="B254" i="8"/>
  <c r="C254" i="8" s="1"/>
  <c r="W253" i="8"/>
  <c r="T254" i="8"/>
  <c r="U254" i="8" s="1"/>
  <c r="U251" i="6"/>
  <c r="W251" i="6" s="1"/>
  <c r="T252" i="6"/>
  <c r="N252" i="6"/>
  <c r="O252" i="6" s="1"/>
  <c r="B253" i="6"/>
  <c r="C253" i="6" s="1"/>
  <c r="U251" i="5"/>
  <c r="W251" i="5" s="1"/>
  <c r="T252" i="5"/>
  <c r="H254" i="6"/>
  <c r="I254" i="6" s="1"/>
  <c r="K254" i="6" s="1"/>
  <c r="N252" i="5"/>
  <c r="O252" i="5" s="1"/>
  <c r="B253" i="5"/>
  <c r="C253" i="5" s="1"/>
  <c r="U251" i="4"/>
  <c r="W251" i="4" s="1"/>
  <c r="T252" i="4"/>
  <c r="H254" i="5"/>
  <c r="I254" i="5" s="1"/>
  <c r="K254" i="5" s="1"/>
  <c r="N252" i="4"/>
  <c r="O252" i="4" s="1"/>
  <c r="B254" i="4"/>
  <c r="C254" i="4" s="1"/>
  <c r="H254" i="4"/>
  <c r="I254" i="4" s="1"/>
  <c r="K254" i="4" s="1"/>
  <c r="I255" i="3"/>
  <c r="K255" i="3" s="1"/>
  <c r="H256" i="3"/>
  <c r="B253" i="3"/>
  <c r="C253" i="3" s="1"/>
  <c r="N253" i="3"/>
  <c r="O253" i="3" s="1"/>
  <c r="T253" i="3"/>
  <c r="U253" i="3" s="1"/>
  <c r="W253" i="3" s="1"/>
  <c r="U251" i="2"/>
  <c r="W251" i="2" s="1"/>
  <c r="T252" i="2"/>
  <c r="H253" i="2"/>
  <c r="I252" i="2"/>
  <c r="K252" i="2" s="1"/>
  <c r="C255" i="2"/>
  <c r="B256" i="2" s="1"/>
  <c r="O252" i="2"/>
  <c r="N253" i="2" s="1"/>
  <c r="K319" i="8" l="1"/>
  <c r="B255" i="8"/>
  <c r="C255" i="8" s="1"/>
  <c r="H320" i="8"/>
  <c r="W254" i="8"/>
  <c r="T255" i="8"/>
  <c r="U255" i="8" s="1"/>
  <c r="N254" i="8"/>
  <c r="O254" i="8" s="1"/>
  <c r="U252" i="6"/>
  <c r="W252" i="6" s="1"/>
  <c r="T253" i="6"/>
  <c r="B254" i="6"/>
  <c r="C254" i="6" s="1"/>
  <c r="N253" i="6"/>
  <c r="O253" i="6" s="1"/>
  <c r="H255" i="6"/>
  <c r="I255" i="6" s="1"/>
  <c r="K255" i="6" s="1"/>
  <c r="U252" i="5"/>
  <c r="W252" i="5" s="1"/>
  <c r="T253" i="5"/>
  <c r="N253" i="5"/>
  <c r="O253" i="5" s="1"/>
  <c r="H255" i="5"/>
  <c r="I255" i="5" s="1"/>
  <c r="K255" i="5" s="1"/>
  <c r="B254" i="5"/>
  <c r="C254" i="5" s="1"/>
  <c r="U252" i="4"/>
  <c r="W252" i="4" s="1"/>
  <c r="T253" i="4"/>
  <c r="N253" i="4"/>
  <c r="O253" i="4" s="1"/>
  <c r="B255" i="4"/>
  <c r="C255" i="4" s="1"/>
  <c r="H255" i="4"/>
  <c r="I255" i="4" s="1"/>
  <c r="K255" i="4" s="1"/>
  <c r="I256" i="3"/>
  <c r="K256" i="3" s="1"/>
  <c r="H257" i="3"/>
  <c r="B254" i="3"/>
  <c r="C254" i="3" s="1"/>
  <c r="N254" i="3"/>
  <c r="O254" i="3" s="1"/>
  <c r="T254" i="3"/>
  <c r="U254" i="3" s="1"/>
  <c r="W254" i="3" s="1"/>
  <c r="U252" i="2"/>
  <c r="W252" i="2" s="1"/>
  <c r="T253" i="2"/>
  <c r="H254" i="2"/>
  <c r="I253" i="2"/>
  <c r="K253" i="2" s="1"/>
  <c r="C256" i="2"/>
  <c r="B257" i="2" s="1"/>
  <c r="O253" i="2"/>
  <c r="N254" i="2" s="1"/>
  <c r="W255" i="8" l="1"/>
  <c r="T256" i="8"/>
  <c r="U256" i="8" s="1"/>
  <c r="B256" i="8"/>
  <c r="C256" i="8" s="1"/>
  <c r="N255" i="8"/>
  <c r="O255" i="8" s="1"/>
  <c r="K320" i="8"/>
  <c r="H321" i="8"/>
  <c r="U253" i="6"/>
  <c r="W253" i="6" s="1"/>
  <c r="T254" i="6"/>
  <c r="N254" i="6"/>
  <c r="O254" i="6" s="1"/>
  <c r="H256" i="6"/>
  <c r="I256" i="6" s="1"/>
  <c r="K256" i="6" s="1"/>
  <c r="B255" i="6"/>
  <c r="C255" i="6" s="1"/>
  <c r="U253" i="5"/>
  <c r="W253" i="5" s="1"/>
  <c r="T254" i="5"/>
  <c r="B255" i="5"/>
  <c r="C255" i="5" s="1"/>
  <c r="N254" i="5"/>
  <c r="O254" i="5" s="1"/>
  <c r="H256" i="5"/>
  <c r="I256" i="5" s="1"/>
  <c r="K256" i="5" s="1"/>
  <c r="U253" i="4"/>
  <c r="W253" i="4" s="1"/>
  <c r="T254" i="4"/>
  <c r="N254" i="4"/>
  <c r="O254" i="4" s="1"/>
  <c r="B256" i="4"/>
  <c r="C256" i="4" s="1"/>
  <c r="I257" i="3"/>
  <c r="K257" i="3" s="1"/>
  <c r="H258" i="3"/>
  <c r="H256" i="4"/>
  <c r="I256" i="4" s="1"/>
  <c r="K256" i="4" s="1"/>
  <c r="B255" i="3"/>
  <c r="C255" i="3" s="1"/>
  <c r="N255" i="3"/>
  <c r="O255" i="3" s="1"/>
  <c r="T255" i="3"/>
  <c r="U255" i="3" s="1"/>
  <c r="W255" i="3" s="1"/>
  <c r="U253" i="2"/>
  <c r="W253" i="2" s="1"/>
  <c r="T254" i="2"/>
  <c r="H255" i="2"/>
  <c r="I254" i="2"/>
  <c r="K254" i="2" s="1"/>
  <c r="C257" i="2"/>
  <c r="B258" i="2" s="1"/>
  <c r="O254" i="2"/>
  <c r="N255" i="2" s="1"/>
  <c r="B257" i="8" l="1"/>
  <c r="C257" i="8" s="1"/>
  <c r="W256" i="8"/>
  <c r="N256" i="8"/>
  <c r="O256" i="8" s="1"/>
  <c r="T257" i="8"/>
  <c r="U257" i="8" s="1"/>
  <c r="K321" i="8"/>
  <c r="H322" i="8"/>
  <c r="U254" i="6"/>
  <c r="W254" i="6" s="1"/>
  <c r="T255" i="6"/>
  <c r="B256" i="6"/>
  <c r="C256" i="6" s="1"/>
  <c r="N255" i="6"/>
  <c r="O255" i="6" s="1"/>
  <c r="H257" i="6"/>
  <c r="I257" i="6" s="1"/>
  <c r="K257" i="6" s="1"/>
  <c r="U254" i="5"/>
  <c r="W254" i="5" s="1"/>
  <c r="T255" i="5"/>
  <c r="H257" i="5"/>
  <c r="I257" i="5" s="1"/>
  <c r="K257" i="5" s="1"/>
  <c r="N255" i="5"/>
  <c r="O255" i="5" s="1"/>
  <c r="B256" i="5"/>
  <c r="C256" i="5" s="1"/>
  <c r="U254" i="4"/>
  <c r="W254" i="4" s="1"/>
  <c r="T255" i="4"/>
  <c r="N255" i="4"/>
  <c r="O255" i="4" s="1"/>
  <c r="H259" i="3"/>
  <c r="I258" i="3"/>
  <c r="K258" i="3" s="1"/>
  <c r="B257" i="4"/>
  <c r="C257" i="4" s="1"/>
  <c r="H257" i="4"/>
  <c r="I257" i="4" s="1"/>
  <c r="K257" i="4" s="1"/>
  <c r="N256" i="3"/>
  <c r="O256" i="3" s="1"/>
  <c r="B256" i="3"/>
  <c r="C256" i="3" s="1"/>
  <c r="T256" i="3"/>
  <c r="U256" i="3" s="1"/>
  <c r="W256" i="3" s="1"/>
  <c r="U254" i="2"/>
  <c r="W254" i="2" s="1"/>
  <c r="T255" i="2"/>
  <c r="I255" i="2"/>
  <c r="K255" i="2" s="1"/>
  <c r="H256" i="2"/>
  <c r="C258" i="2"/>
  <c r="B259" i="2" s="1"/>
  <c r="O255" i="2"/>
  <c r="N256" i="2" s="1"/>
  <c r="T258" i="8" l="1"/>
  <c r="U258" i="8" s="1"/>
  <c r="W257" i="8"/>
  <c r="B258" i="8"/>
  <c r="C258" i="8" s="1"/>
  <c r="K322" i="8"/>
  <c r="H323" i="8"/>
  <c r="N257" i="8"/>
  <c r="O257" i="8" s="1"/>
  <c r="U255" i="6"/>
  <c r="W255" i="6" s="1"/>
  <c r="T256" i="6"/>
  <c r="N256" i="6"/>
  <c r="O256" i="6" s="1"/>
  <c r="B257" i="6"/>
  <c r="C257" i="6" s="1"/>
  <c r="H258" i="6"/>
  <c r="I258" i="6" s="1"/>
  <c r="K258" i="6" s="1"/>
  <c r="U255" i="5"/>
  <c r="W255" i="5" s="1"/>
  <c r="T256" i="5"/>
  <c r="B257" i="5"/>
  <c r="C257" i="5" s="1"/>
  <c r="U255" i="4"/>
  <c r="W255" i="4" s="1"/>
  <c r="T256" i="4"/>
  <c r="N256" i="5"/>
  <c r="O256" i="5" s="1"/>
  <c r="H258" i="5"/>
  <c r="I258" i="5" s="1"/>
  <c r="K258" i="5" s="1"/>
  <c r="B258" i="4"/>
  <c r="C258" i="4" s="1"/>
  <c r="N256" i="4"/>
  <c r="O256" i="4" s="1"/>
  <c r="H258" i="4"/>
  <c r="I258" i="4" s="1"/>
  <c r="K258" i="4" s="1"/>
  <c r="I259" i="3"/>
  <c r="K259" i="3" s="1"/>
  <c r="H260" i="3"/>
  <c r="B257" i="3"/>
  <c r="C257" i="3" s="1"/>
  <c r="N257" i="3"/>
  <c r="O257" i="3" s="1"/>
  <c r="T257" i="3"/>
  <c r="U257" i="3" s="1"/>
  <c r="W257" i="3" s="1"/>
  <c r="U255" i="2"/>
  <c r="W255" i="2" s="1"/>
  <c r="T256" i="2"/>
  <c r="H257" i="2"/>
  <c r="I256" i="2"/>
  <c r="K256" i="2" s="1"/>
  <c r="C259" i="2"/>
  <c r="B260" i="2" s="1"/>
  <c r="O256" i="2"/>
  <c r="N257" i="2" s="1"/>
  <c r="K323" i="8" l="1"/>
  <c r="H324" i="8"/>
  <c r="W258" i="8"/>
  <c r="T259" i="8"/>
  <c r="U259" i="8" s="1"/>
  <c r="N258" i="8"/>
  <c r="O258" i="8" s="1"/>
  <c r="B259" i="8"/>
  <c r="C259" i="8" s="1"/>
  <c r="U256" i="6"/>
  <c r="W256" i="6" s="1"/>
  <c r="T257" i="6"/>
  <c r="N257" i="6"/>
  <c r="O257" i="6" s="1"/>
  <c r="B258" i="6"/>
  <c r="C258" i="6" s="1"/>
  <c r="H259" i="6"/>
  <c r="I259" i="6" s="1"/>
  <c r="K259" i="6" s="1"/>
  <c r="U256" i="5"/>
  <c r="W256" i="5" s="1"/>
  <c r="T257" i="5"/>
  <c r="N257" i="5"/>
  <c r="O257" i="5" s="1"/>
  <c r="U256" i="4"/>
  <c r="W256" i="4" s="1"/>
  <c r="T257" i="4"/>
  <c r="B258" i="5"/>
  <c r="C258" i="5" s="1"/>
  <c r="H259" i="5"/>
  <c r="I259" i="5" s="1"/>
  <c r="K259" i="5" s="1"/>
  <c r="N257" i="4"/>
  <c r="O257" i="4" s="1"/>
  <c r="B259" i="4"/>
  <c r="C259" i="4" s="1"/>
  <c r="H259" i="4"/>
  <c r="I259" i="4" s="1"/>
  <c r="K259" i="4" s="1"/>
  <c r="I260" i="3"/>
  <c r="K260" i="3" s="1"/>
  <c r="H261" i="3"/>
  <c r="N258" i="3"/>
  <c r="O258" i="3" s="1"/>
  <c r="B258" i="3"/>
  <c r="C258" i="3" s="1"/>
  <c r="T258" i="3"/>
  <c r="U258" i="3" s="1"/>
  <c r="W258" i="3" s="1"/>
  <c r="U256" i="2"/>
  <c r="W256" i="2" s="1"/>
  <c r="T257" i="2"/>
  <c r="H258" i="2"/>
  <c r="I257" i="2"/>
  <c r="K257" i="2" s="1"/>
  <c r="C260" i="2"/>
  <c r="B261" i="2" s="1"/>
  <c r="O257" i="2"/>
  <c r="N258" i="2" s="1"/>
  <c r="N259" i="8" l="1"/>
  <c r="O259" i="8" s="1"/>
  <c r="W259" i="8"/>
  <c r="K324" i="8"/>
  <c r="H325" i="8"/>
  <c r="B260" i="8"/>
  <c r="C260" i="8" s="1"/>
  <c r="T260" i="8"/>
  <c r="U260" i="8" s="1"/>
  <c r="U257" i="6"/>
  <c r="W257" i="6" s="1"/>
  <c r="T258" i="6"/>
  <c r="B259" i="6"/>
  <c r="C259" i="6" s="1"/>
  <c r="N258" i="6"/>
  <c r="O258" i="6" s="1"/>
  <c r="U257" i="5"/>
  <c r="W257" i="5" s="1"/>
  <c r="T258" i="5"/>
  <c r="H260" i="6"/>
  <c r="I260" i="6" s="1"/>
  <c r="K260" i="6" s="1"/>
  <c r="N258" i="5"/>
  <c r="O258" i="5" s="1"/>
  <c r="B259" i="5"/>
  <c r="C259" i="5" s="1"/>
  <c r="U257" i="4"/>
  <c r="W257" i="4" s="1"/>
  <c r="T258" i="4"/>
  <c r="H260" i="5"/>
  <c r="I260" i="5" s="1"/>
  <c r="K260" i="5" s="1"/>
  <c r="N258" i="4"/>
  <c r="O258" i="4" s="1"/>
  <c r="B260" i="4"/>
  <c r="C260" i="4" s="1"/>
  <c r="I261" i="3"/>
  <c r="K261" i="3" s="1"/>
  <c r="H262" i="3"/>
  <c r="H260" i="4"/>
  <c r="I260" i="4" s="1"/>
  <c r="K260" i="4" s="1"/>
  <c r="B259" i="3"/>
  <c r="C259" i="3" s="1"/>
  <c r="N259" i="3"/>
  <c r="O259" i="3" s="1"/>
  <c r="T259" i="3"/>
  <c r="U259" i="3" s="1"/>
  <c r="W259" i="3" s="1"/>
  <c r="H259" i="2"/>
  <c r="I258" i="2"/>
  <c r="K258" i="2" s="1"/>
  <c r="U257" i="2"/>
  <c r="W257" i="2" s="1"/>
  <c r="T258" i="2"/>
  <c r="C261" i="2"/>
  <c r="B262" i="2" s="1"/>
  <c r="O258" i="2"/>
  <c r="N259" i="2" s="1"/>
  <c r="N260" i="8" l="1"/>
  <c r="O260" i="8" s="1"/>
  <c r="B261" i="8"/>
  <c r="C261" i="8" s="1"/>
  <c r="W260" i="8"/>
  <c r="T261" i="8"/>
  <c r="U261" i="8" s="1"/>
  <c r="H326" i="8"/>
  <c r="K325" i="8"/>
  <c r="U258" i="6"/>
  <c r="W258" i="6" s="1"/>
  <c r="T259" i="6"/>
  <c r="N259" i="6"/>
  <c r="O259" i="6" s="1"/>
  <c r="B260" i="6"/>
  <c r="C260" i="6" s="1"/>
  <c r="U258" i="5"/>
  <c r="W258" i="5" s="1"/>
  <c r="T259" i="5"/>
  <c r="H261" i="6"/>
  <c r="I261" i="6" s="1"/>
  <c r="K261" i="6" s="1"/>
  <c r="B260" i="5"/>
  <c r="C260" i="5" s="1"/>
  <c r="N259" i="5"/>
  <c r="O259" i="5" s="1"/>
  <c r="U258" i="4"/>
  <c r="W258" i="4" s="1"/>
  <c r="T259" i="4"/>
  <c r="H261" i="5"/>
  <c r="I261" i="5" s="1"/>
  <c r="K261" i="5" s="1"/>
  <c r="N259" i="4"/>
  <c r="O259" i="4" s="1"/>
  <c r="I262" i="3"/>
  <c r="K262" i="3" s="1"/>
  <c r="H263" i="3"/>
  <c r="H261" i="4"/>
  <c r="I261" i="4" s="1"/>
  <c r="K261" i="4" s="1"/>
  <c r="B261" i="4"/>
  <c r="C261" i="4" s="1"/>
  <c r="N260" i="3"/>
  <c r="O260" i="3" s="1"/>
  <c r="B260" i="3"/>
  <c r="C260" i="3" s="1"/>
  <c r="T260" i="3"/>
  <c r="U260" i="3" s="1"/>
  <c r="W260" i="3" s="1"/>
  <c r="I259" i="2"/>
  <c r="K259" i="2" s="1"/>
  <c r="H260" i="2"/>
  <c r="U258" i="2"/>
  <c r="W258" i="2" s="1"/>
  <c r="T259" i="2"/>
  <c r="C262" i="2"/>
  <c r="B263" i="2" s="1"/>
  <c r="O259" i="2"/>
  <c r="N260" i="2" s="1"/>
  <c r="B262" i="8" l="1"/>
  <c r="C262" i="8" s="1"/>
  <c r="W261" i="8"/>
  <c r="T262" i="8"/>
  <c r="U262" i="8" s="1"/>
  <c r="N261" i="8"/>
  <c r="O261" i="8" s="1"/>
  <c r="H327" i="8"/>
  <c r="K326" i="8"/>
  <c r="U259" i="6"/>
  <c r="W259" i="6" s="1"/>
  <c r="T260" i="6"/>
  <c r="B261" i="6"/>
  <c r="C261" i="6" s="1"/>
  <c r="N260" i="6"/>
  <c r="O260" i="6" s="1"/>
  <c r="H262" i="6"/>
  <c r="I262" i="6" s="1"/>
  <c r="K262" i="6" s="1"/>
  <c r="U259" i="5"/>
  <c r="W259" i="5" s="1"/>
  <c r="T260" i="5"/>
  <c r="N260" i="5"/>
  <c r="O260" i="5" s="1"/>
  <c r="B261" i="5"/>
  <c r="C261" i="5" s="1"/>
  <c r="U259" i="4"/>
  <c r="W259" i="4" s="1"/>
  <c r="T260" i="4"/>
  <c r="H262" i="5"/>
  <c r="I262" i="5" s="1"/>
  <c r="K262" i="5" s="1"/>
  <c r="B262" i="4"/>
  <c r="C262" i="4" s="1"/>
  <c r="N260" i="4"/>
  <c r="O260" i="4" s="1"/>
  <c r="H262" i="4"/>
  <c r="I262" i="4" s="1"/>
  <c r="K262" i="4" s="1"/>
  <c r="I263" i="3"/>
  <c r="K263" i="3" s="1"/>
  <c r="H264" i="3"/>
  <c r="N261" i="3"/>
  <c r="O261" i="3" s="1"/>
  <c r="B261" i="3"/>
  <c r="C261" i="3" s="1"/>
  <c r="T261" i="3"/>
  <c r="U261" i="3" s="1"/>
  <c r="W261" i="3" s="1"/>
  <c r="U259" i="2"/>
  <c r="W259" i="2" s="1"/>
  <c r="T260" i="2"/>
  <c r="H261" i="2"/>
  <c r="I260" i="2"/>
  <c r="K260" i="2" s="1"/>
  <c r="C263" i="2"/>
  <c r="B264" i="2" s="1"/>
  <c r="O260" i="2"/>
  <c r="N261" i="2" s="1"/>
  <c r="N262" i="8" l="1"/>
  <c r="O262" i="8" s="1"/>
  <c r="B263" i="8"/>
  <c r="C263" i="8" s="1"/>
  <c r="W262" i="8"/>
  <c r="T263" i="8"/>
  <c r="U263" i="8" s="1"/>
  <c r="H328" i="8"/>
  <c r="K327" i="8"/>
  <c r="U260" i="6"/>
  <c r="W260" i="6" s="1"/>
  <c r="T261" i="6"/>
  <c r="N261" i="6"/>
  <c r="O261" i="6" s="1"/>
  <c r="H263" i="6"/>
  <c r="I263" i="6" s="1"/>
  <c r="K263" i="6" s="1"/>
  <c r="B262" i="6"/>
  <c r="C262" i="6" s="1"/>
  <c r="U260" i="5"/>
  <c r="W260" i="5" s="1"/>
  <c r="T261" i="5"/>
  <c r="N261" i="5"/>
  <c r="O261" i="5" s="1"/>
  <c r="H263" i="5"/>
  <c r="I263" i="5" s="1"/>
  <c r="K263" i="5" s="1"/>
  <c r="U260" i="4"/>
  <c r="W260" i="4" s="1"/>
  <c r="T261" i="4"/>
  <c r="B262" i="5"/>
  <c r="C262" i="5" s="1"/>
  <c r="N261" i="4"/>
  <c r="O261" i="4" s="1"/>
  <c r="B263" i="4"/>
  <c r="C263" i="4" s="1"/>
  <c r="I264" i="3"/>
  <c r="K264" i="3" s="1"/>
  <c r="H265" i="3"/>
  <c r="H263" i="4"/>
  <c r="I263" i="4" s="1"/>
  <c r="K263" i="4" s="1"/>
  <c r="N262" i="3"/>
  <c r="O262" i="3" s="1"/>
  <c r="T262" i="3"/>
  <c r="U262" i="3" s="1"/>
  <c r="W262" i="3" s="1"/>
  <c r="B262" i="3"/>
  <c r="C262" i="3" s="1"/>
  <c r="U260" i="2"/>
  <c r="W260" i="2" s="1"/>
  <c r="T261" i="2"/>
  <c r="H262" i="2"/>
  <c r="I261" i="2"/>
  <c r="K261" i="2" s="1"/>
  <c r="C264" i="2"/>
  <c r="B265" i="2" s="1"/>
  <c r="O261" i="2"/>
  <c r="N262" i="2" s="1"/>
  <c r="W263" i="8" l="1"/>
  <c r="T264" i="8"/>
  <c r="U264" i="8" s="1"/>
  <c r="N263" i="8"/>
  <c r="O263" i="8" s="1"/>
  <c r="B264" i="8"/>
  <c r="C264" i="8" s="1"/>
  <c r="H329" i="8"/>
  <c r="K328" i="8"/>
  <c r="U261" i="6"/>
  <c r="W261" i="6" s="1"/>
  <c r="T262" i="6"/>
  <c r="B263" i="6"/>
  <c r="C263" i="6" s="1"/>
  <c r="N262" i="6"/>
  <c r="O262" i="6" s="1"/>
  <c r="U261" i="5"/>
  <c r="W261" i="5" s="1"/>
  <c r="T262" i="5"/>
  <c r="H264" i="6"/>
  <c r="I264" i="6" s="1"/>
  <c r="K264" i="6" s="1"/>
  <c r="B263" i="5"/>
  <c r="C263" i="5" s="1"/>
  <c r="N262" i="5"/>
  <c r="O262" i="5" s="1"/>
  <c r="U261" i="4"/>
  <c r="W261" i="4" s="1"/>
  <c r="T262" i="4"/>
  <c r="H264" i="5"/>
  <c r="I264" i="5" s="1"/>
  <c r="K264" i="5" s="1"/>
  <c r="N262" i="4"/>
  <c r="O262" i="4" s="1"/>
  <c r="B264" i="4"/>
  <c r="C264" i="4" s="1"/>
  <c r="I265" i="3"/>
  <c r="K265" i="3" s="1"/>
  <c r="H266" i="3"/>
  <c r="H264" i="4"/>
  <c r="I264" i="4" s="1"/>
  <c r="K264" i="4" s="1"/>
  <c r="B263" i="3"/>
  <c r="C263" i="3" s="1"/>
  <c r="N263" i="3"/>
  <c r="O263" i="3" s="1"/>
  <c r="T263" i="3"/>
  <c r="U263" i="3" s="1"/>
  <c r="W263" i="3" s="1"/>
  <c r="U261" i="2"/>
  <c r="W261" i="2" s="1"/>
  <c r="T262" i="2"/>
  <c r="H263" i="2"/>
  <c r="I262" i="2"/>
  <c r="K262" i="2" s="1"/>
  <c r="C265" i="2"/>
  <c r="B266" i="2" s="1"/>
  <c r="O262" i="2"/>
  <c r="N263" i="2" s="1"/>
  <c r="W264" i="8" l="1"/>
  <c r="B265" i="8"/>
  <c r="C265" i="8" s="1"/>
  <c r="T265" i="8"/>
  <c r="U265" i="8" s="1"/>
  <c r="N264" i="8"/>
  <c r="O264" i="8" s="1"/>
  <c r="H330" i="8"/>
  <c r="K329" i="8"/>
  <c r="U262" i="6"/>
  <c r="W262" i="6" s="1"/>
  <c r="T263" i="6"/>
  <c r="H265" i="6"/>
  <c r="I265" i="6" s="1"/>
  <c r="K265" i="6" s="1"/>
  <c r="N263" i="6"/>
  <c r="O263" i="6" s="1"/>
  <c r="B264" i="6"/>
  <c r="C264" i="6" s="1"/>
  <c r="U262" i="5"/>
  <c r="W262" i="5" s="1"/>
  <c r="T263" i="5"/>
  <c r="N263" i="5"/>
  <c r="O263" i="5" s="1"/>
  <c r="B264" i="5"/>
  <c r="C264" i="5" s="1"/>
  <c r="H265" i="5"/>
  <c r="I265" i="5" s="1"/>
  <c r="K265" i="5" s="1"/>
  <c r="U262" i="4"/>
  <c r="W262" i="4" s="1"/>
  <c r="T263" i="4"/>
  <c r="B265" i="4"/>
  <c r="C265" i="4" s="1"/>
  <c r="N263" i="4"/>
  <c r="O263" i="4" s="1"/>
  <c r="H267" i="3"/>
  <c r="I266" i="3"/>
  <c r="K266" i="3" s="1"/>
  <c r="H265" i="4"/>
  <c r="I265" i="4" s="1"/>
  <c r="K265" i="4" s="1"/>
  <c r="B264" i="3"/>
  <c r="C264" i="3" s="1"/>
  <c r="N264" i="3"/>
  <c r="O264" i="3" s="1"/>
  <c r="T264" i="3"/>
  <c r="U264" i="3" s="1"/>
  <c r="W264" i="3" s="1"/>
  <c r="U262" i="2"/>
  <c r="W262" i="2" s="1"/>
  <c r="T263" i="2"/>
  <c r="H264" i="2"/>
  <c r="I263" i="2"/>
  <c r="K263" i="2" s="1"/>
  <c r="C266" i="2"/>
  <c r="B267" i="2" s="1"/>
  <c r="O263" i="2"/>
  <c r="N264" i="2" s="1"/>
  <c r="N265" i="8" l="1"/>
  <c r="O265" i="8" s="1"/>
  <c r="B266" i="8"/>
  <c r="C266" i="8" s="1"/>
  <c r="T266" i="8"/>
  <c r="U266" i="8" s="1"/>
  <c r="W265" i="8"/>
  <c r="H331" i="8"/>
  <c r="K330" i="8"/>
  <c r="U263" i="6"/>
  <c r="W263" i="6" s="1"/>
  <c r="T264" i="6"/>
  <c r="N264" i="6"/>
  <c r="O264" i="6" s="1"/>
  <c r="B265" i="6"/>
  <c r="C265" i="6" s="1"/>
  <c r="H266" i="6"/>
  <c r="I266" i="6" s="1"/>
  <c r="K266" i="6" s="1"/>
  <c r="U263" i="5"/>
  <c r="W263" i="5" s="1"/>
  <c r="T264" i="5"/>
  <c r="H266" i="5"/>
  <c r="I266" i="5" s="1"/>
  <c r="K266" i="5" s="1"/>
  <c r="N264" i="5"/>
  <c r="O264" i="5" s="1"/>
  <c r="B265" i="5"/>
  <c r="C265" i="5" s="1"/>
  <c r="U263" i="4"/>
  <c r="W263" i="4" s="1"/>
  <c r="T264" i="4"/>
  <c r="B266" i="4"/>
  <c r="C266" i="4" s="1"/>
  <c r="N264" i="4"/>
  <c r="O264" i="4" s="1"/>
  <c r="H266" i="4"/>
  <c r="I266" i="4" s="1"/>
  <c r="K266" i="4" s="1"/>
  <c r="I267" i="3"/>
  <c r="K267" i="3" s="1"/>
  <c r="H268" i="3"/>
  <c r="N265" i="3"/>
  <c r="O265" i="3" s="1"/>
  <c r="T265" i="3"/>
  <c r="U265" i="3" s="1"/>
  <c r="W265" i="3" s="1"/>
  <c r="B265" i="3"/>
  <c r="C265" i="3" s="1"/>
  <c r="U263" i="2"/>
  <c r="W263" i="2" s="1"/>
  <c r="T264" i="2"/>
  <c r="H265" i="2"/>
  <c r="I264" i="2"/>
  <c r="K264" i="2" s="1"/>
  <c r="C267" i="2"/>
  <c r="B268" i="2" s="1"/>
  <c r="O264" i="2"/>
  <c r="N265" i="2" s="1"/>
  <c r="B267" i="8" l="1"/>
  <c r="C267" i="8" s="1"/>
  <c r="W266" i="8"/>
  <c r="T267" i="8"/>
  <c r="U267" i="8" s="1"/>
  <c r="N266" i="8"/>
  <c r="O266" i="8" s="1"/>
  <c r="H332" i="8"/>
  <c r="K331" i="8"/>
  <c r="U264" i="6"/>
  <c r="W264" i="6" s="1"/>
  <c r="T265" i="6"/>
  <c r="H267" i="6"/>
  <c r="I267" i="6" s="1"/>
  <c r="K267" i="6" s="1"/>
  <c r="N265" i="6"/>
  <c r="O265" i="6" s="1"/>
  <c r="B266" i="6"/>
  <c r="C266" i="6" s="1"/>
  <c r="U264" i="5"/>
  <c r="W264" i="5" s="1"/>
  <c r="T265" i="5"/>
  <c r="N265" i="5"/>
  <c r="O265" i="5" s="1"/>
  <c r="B266" i="5"/>
  <c r="C266" i="5" s="1"/>
  <c r="H267" i="5"/>
  <c r="I267" i="5" s="1"/>
  <c r="K267" i="5" s="1"/>
  <c r="U264" i="4"/>
  <c r="W264" i="4" s="1"/>
  <c r="T265" i="4"/>
  <c r="N265" i="4"/>
  <c r="O265" i="4" s="1"/>
  <c r="B267" i="4"/>
  <c r="C267" i="4" s="1"/>
  <c r="I268" i="3"/>
  <c r="K268" i="3" s="1"/>
  <c r="H269" i="3"/>
  <c r="H267" i="4"/>
  <c r="I267" i="4" s="1"/>
  <c r="K267" i="4" s="1"/>
  <c r="N266" i="3"/>
  <c r="O266" i="3" s="1"/>
  <c r="B266" i="3"/>
  <c r="C266" i="3" s="1"/>
  <c r="T266" i="3"/>
  <c r="U266" i="3" s="1"/>
  <c r="W266" i="3" s="1"/>
  <c r="U264" i="2"/>
  <c r="W264" i="2" s="1"/>
  <c r="T265" i="2"/>
  <c r="I265" i="2"/>
  <c r="K265" i="2" s="1"/>
  <c r="H266" i="2"/>
  <c r="C268" i="2"/>
  <c r="B269" i="2" s="1"/>
  <c r="O265" i="2"/>
  <c r="N266" i="2" s="1"/>
  <c r="W267" i="8" l="1"/>
  <c r="B268" i="8"/>
  <c r="C268" i="8" s="1"/>
  <c r="T268" i="8"/>
  <c r="U268" i="8" s="1"/>
  <c r="N267" i="8"/>
  <c r="O267" i="8" s="1"/>
  <c r="H333" i="8"/>
  <c r="K332" i="8"/>
  <c r="U265" i="6"/>
  <c r="W265" i="6" s="1"/>
  <c r="T266" i="6"/>
  <c r="U265" i="5"/>
  <c r="W265" i="5" s="1"/>
  <c r="T266" i="5"/>
  <c r="N266" i="6"/>
  <c r="O266" i="6" s="1"/>
  <c r="H268" i="6"/>
  <c r="I268" i="6" s="1"/>
  <c r="K268" i="6" s="1"/>
  <c r="B267" i="6"/>
  <c r="C267" i="6" s="1"/>
  <c r="U265" i="4"/>
  <c r="W265" i="4" s="1"/>
  <c r="T266" i="4"/>
  <c r="B267" i="5"/>
  <c r="C267" i="5" s="1"/>
  <c r="N266" i="5"/>
  <c r="O266" i="5" s="1"/>
  <c r="H268" i="5"/>
  <c r="I268" i="5" s="1"/>
  <c r="K268" i="5" s="1"/>
  <c r="B268" i="4"/>
  <c r="C268" i="4" s="1"/>
  <c r="N266" i="4"/>
  <c r="O266" i="4" s="1"/>
  <c r="I269" i="3"/>
  <c r="K269" i="3" s="1"/>
  <c r="H270" i="3"/>
  <c r="H268" i="4"/>
  <c r="I268" i="4" s="1"/>
  <c r="K268" i="4" s="1"/>
  <c r="N267" i="3"/>
  <c r="O267" i="3" s="1"/>
  <c r="T267" i="3"/>
  <c r="U267" i="3" s="1"/>
  <c r="W267" i="3" s="1"/>
  <c r="B267" i="3"/>
  <c r="C267" i="3" s="1"/>
  <c r="U265" i="2"/>
  <c r="W265" i="2" s="1"/>
  <c r="T266" i="2"/>
  <c r="H267" i="2"/>
  <c r="I266" i="2"/>
  <c r="K266" i="2" s="1"/>
  <c r="C269" i="2"/>
  <c r="B270" i="2" s="1"/>
  <c r="O266" i="2"/>
  <c r="N267" i="2" s="1"/>
  <c r="N268" i="8" l="1"/>
  <c r="O268" i="8" s="1"/>
  <c r="B269" i="8"/>
  <c r="C269" i="8" s="1"/>
  <c r="W268" i="8"/>
  <c r="T269" i="8"/>
  <c r="U269" i="8" s="1"/>
  <c r="H334" i="8"/>
  <c r="K333" i="8"/>
  <c r="U266" i="6"/>
  <c r="W266" i="6" s="1"/>
  <c r="T267" i="6"/>
  <c r="N267" i="6"/>
  <c r="O267" i="6" s="1"/>
  <c r="B268" i="6"/>
  <c r="C268" i="6" s="1"/>
  <c r="U266" i="5"/>
  <c r="W266" i="5" s="1"/>
  <c r="T267" i="5"/>
  <c r="H269" i="6"/>
  <c r="I269" i="6" s="1"/>
  <c r="K269" i="6" s="1"/>
  <c r="N267" i="5"/>
  <c r="O267" i="5" s="1"/>
  <c r="B268" i="5"/>
  <c r="C268" i="5" s="1"/>
  <c r="H269" i="5"/>
  <c r="I269" i="5" s="1"/>
  <c r="K269" i="5" s="1"/>
  <c r="U266" i="4"/>
  <c r="W266" i="4" s="1"/>
  <c r="T267" i="4"/>
  <c r="B269" i="4"/>
  <c r="C269" i="4" s="1"/>
  <c r="I270" i="3"/>
  <c r="K270" i="3" s="1"/>
  <c r="H271" i="3"/>
  <c r="N267" i="4"/>
  <c r="O267" i="4" s="1"/>
  <c r="H269" i="4"/>
  <c r="I269" i="4" s="1"/>
  <c r="K269" i="4" s="1"/>
  <c r="N268" i="3"/>
  <c r="O268" i="3" s="1"/>
  <c r="B268" i="3"/>
  <c r="C268" i="3" s="1"/>
  <c r="T268" i="3"/>
  <c r="U268" i="3" s="1"/>
  <c r="W268" i="3" s="1"/>
  <c r="U266" i="2"/>
  <c r="W266" i="2" s="1"/>
  <c r="T267" i="2"/>
  <c r="I267" i="2"/>
  <c r="K267" i="2" s="1"/>
  <c r="H268" i="2"/>
  <c r="C270" i="2"/>
  <c r="B271" i="2" s="1"/>
  <c r="O267" i="2"/>
  <c r="N268" i="2" s="1"/>
  <c r="B270" i="8" l="1"/>
  <c r="C270" i="8" s="1"/>
  <c r="N269" i="8"/>
  <c r="O269" i="8" s="1"/>
  <c r="W269" i="8"/>
  <c r="T270" i="8"/>
  <c r="U270" i="8" s="1"/>
  <c r="H335" i="8"/>
  <c r="K334" i="8"/>
  <c r="U267" i="6"/>
  <c r="W267" i="6" s="1"/>
  <c r="T268" i="6"/>
  <c r="N268" i="6"/>
  <c r="O268" i="6" s="1"/>
  <c r="H270" i="6"/>
  <c r="I270" i="6" s="1"/>
  <c r="K270" i="6" s="1"/>
  <c r="B269" i="6"/>
  <c r="C269" i="6" s="1"/>
  <c r="U267" i="5"/>
  <c r="W267" i="5" s="1"/>
  <c r="T268" i="5"/>
  <c r="B269" i="5"/>
  <c r="C269" i="5" s="1"/>
  <c r="H270" i="5"/>
  <c r="I270" i="5" s="1"/>
  <c r="K270" i="5" s="1"/>
  <c r="N268" i="5"/>
  <c r="O268" i="5" s="1"/>
  <c r="U267" i="4"/>
  <c r="W267" i="4" s="1"/>
  <c r="T268" i="4"/>
  <c r="N268" i="4"/>
  <c r="O268" i="4" s="1"/>
  <c r="H270" i="4"/>
  <c r="I270" i="4" s="1"/>
  <c r="K270" i="4" s="1"/>
  <c r="I271" i="3"/>
  <c r="K271" i="3" s="1"/>
  <c r="H272" i="3"/>
  <c r="B270" i="4"/>
  <c r="C270" i="4" s="1"/>
  <c r="B269" i="3"/>
  <c r="C269" i="3" s="1"/>
  <c r="N269" i="3"/>
  <c r="O269" i="3" s="1"/>
  <c r="T269" i="3"/>
  <c r="U269" i="3" s="1"/>
  <c r="W269" i="3" s="1"/>
  <c r="U267" i="2"/>
  <c r="W267" i="2" s="1"/>
  <c r="T268" i="2"/>
  <c r="H269" i="2"/>
  <c r="I268" i="2"/>
  <c r="K268" i="2" s="1"/>
  <c r="C271" i="2"/>
  <c r="B272" i="2" s="1"/>
  <c r="O268" i="2"/>
  <c r="N269" i="2" s="1"/>
  <c r="W270" i="8" l="1"/>
  <c r="T271" i="8"/>
  <c r="U271" i="8" s="1"/>
  <c r="B271" i="8"/>
  <c r="C271" i="8" s="1"/>
  <c r="N270" i="8"/>
  <c r="O270" i="8" s="1"/>
  <c r="H336" i="8"/>
  <c r="K335" i="8"/>
  <c r="U268" i="6"/>
  <c r="W268" i="6" s="1"/>
  <c r="T269" i="6"/>
  <c r="H271" i="6"/>
  <c r="I271" i="6" s="1"/>
  <c r="K271" i="6" s="1"/>
  <c r="B270" i="6"/>
  <c r="C270" i="6" s="1"/>
  <c r="N269" i="6"/>
  <c r="O269" i="6" s="1"/>
  <c r="U268" i="5"/>
  <c r="W268" i="5" s="1"/>
  <c r="T269" i="5"/>
  <c r="B270" i="5"/>
  <c r="C270" i="5" s="1"/>
  <c r="N269" i="5"/>
  <c r="O269" i="5" s="1"/>
  <c r="H271" i="5"/>
  <c r="I271" i="5" s="1"/>
  <c r="K271" i="5" s="1"/>
  <c r="U268" i="4"/>
  <c r="W268" i="4" s="1"/>
  <c r="T269" i="4"/>
  <c r="B271" i="4"/>
  <c r="C271" i="4" s="1"/>
  <c r="N269" i="4"/>
  <c r="O269" i="4" s="1"/>
  <c r="I272" i="3"/>
  <c r="K272" i="3" s="1"/>
  <c r="H273" i="3"/>
  <c r="H271" i="4"/>
  <c r="I271" i="4" s="1"/>
  <c r="K271" i="4" s="1"/>
  <c r="N270" i="3"/>
  <c r="O270" i="3" s="1"/>
  <c r="B270" i="3"/>
  <c r="C270" i="3" s="1"/>
  <c r="T270" i="3"/>
  <c r="U270" i="3" s="1"/>
  <c r="W270" i="3" s="1"/>
  <c r="U268" i="2"/>
  <c r="W268" i="2" s="1"/>
  <c r="T269" i="2"/>
  <c r="H270" i="2"/>
  <c r="I269" i="2"/>
  <c r="K269" i="2" s="1"/>
  <c r="C272" i="2"/>
  <c r="B273" i="2" s="1"/>
  <c r="O269" i="2"/>
  <c r="N270" i="2" s="1"/>
  <c r="B272" i="8" l="1"/>
  <c r="C272" i="8" s="1"/>
  <c r="N271" i="8"/>
  <c r="O271" i="8" s="1"/>
  <c r="W271" i="8"/>
  <c r="T272" i="8"/>
  <c r="U272" i="8" s="1"/>
  <c r="H337" i="8"/>
  <c r="K336" i="8"/>
  <c r="U269" i="6"/>
  <c r="W269" i="6" s="1"/>
  <c r="T270" i="6"/>
  <c r="N270" i="6"/>
  <c r="O270" i="6" s="1"/>
  <c r="U269" i="5"/>
  <c r="W269" i="5" s="1"/>
  <c r="T270" i="5"/>
  <c r="B271" i="6"/>
  <c r="C271" i="6" s="1"/>
  <c r="H272" i="6"/>
  <c r="I272" i="6" s="1"/>
  <c r="K272" i="6" s="1"/>
  <c r="B271" i="5"/>
  <c r="C271" i="5" s="1"/>
  <c r="U269" i="4"/>
  <c r="W269" i="4" s="1"/>
  <c r="T270" i="4"/>
  <c r="N270" i="5"/>
  <c r="O270" i="5" s="1"/>
  <c r="H272" i="5"/>
  <c r="I272" i="5" s="1"/>
  <c r="K272" i="5" s="1"/>
  <c r="N270" i="4"/>
  <c r="O270" i="4" s="1"/>
  <c r="I273" i="3"/>
  <c r="K273" i="3" s="1"/>
  <c r="H274" i="3"/>
  <c r="H272" i="4"/>
  <c r="I272" i="4" s="1"/>
  <c r="K272" i="4" s="1"/>
  <c r="B272" i="4"/>
  <c r="C272" i="4" s="1"/>
  <c r="N271" i="3"/>
  <c r="O271" i="3" s="1"/>
  <c r="B271" i="3"/>
  <c r="C271" i="3" s="1"/>
  <c r="T271" i="3"/>
  <c r="U271" i="3" s="1"/>
  <c r="W271" i="3" s="1"/>
  <c r="H271" i="2"/>
  <c r="I270" i="2"/>
  <c r="K270" i="2" s="1"/>
  <c r="U269" i="2"/>
  <c r="W269" i="2" s="1"/>
  <c r="T270" i="2"/>
  <c r="C273" i="2"/>
  <c r="B274" i="2" s="1"/>
  <c r="O270" i="2"/>
  <c r="N271" i="2" s="1"/>
  <c r="W272" i="8" l="1"/>
  <c r="T273" i="8"/>
  <c r="U273" i="8" s="1"/>
  <c r="B273" i="8"/>
  <c r="C273" i="8" s="1"/>
  <c r="N272" i="8"/>
  <c r="O272" i="8" s="1"/>
  <c r="H338" i="8"/>
  <c r="K337" i="8"/>
  <c r="U270" i="6"/>
  <c r="W270" i="6" s="1"/>
  <c r="T271" i="6"/>
  <c r="N271" i="6"/>
  <c r="O271" i="6" s="1"/>
  <c r="H273" i="6"/>
  <c r="I273" i="6" s="1"/>
  <c r="K273" i="6" s="1"/>
  <c r="U270" i="5"/>
  <c r="W270" i="5" s="1"/>
  <c r="T271" i="5"/>
  <c r="B272" i="6"/>
  <c r="C272" i="6" s="1"/>
  <c r="B272" i="5"/>
  <c r="C272" i="5" s="1"/>
  <c r="N271" i="5"/>
  <c r="O271" i="5" s="1"/>
  <c r="U270" i="4"/>
  <c r="W270" i="4" s="1"/>
  <c r="T271" i="4"/>
  <c r="H273" i="5"/>
  <c r="I273" i="5" s="1"/>
  <c r="K273" i="5" s="1"/>
  <c r="N271" i="4"/>
  <c r="O271" i="4" s="1"/>
  <c r="B273" i="4"/>
  <c r="C273" i="4" s="1"/>
  <c r="I274" i="3"/>
  <c r="K274" i="3" s="1"/>
  <c r="H275" i="3"/>
  <c r="H273" i="4"/>
  <c r="I273" i="4" s="1"/>
  <c r="K273" i="4" s="1"/>
  <c r="N272" i="3"/>
  <c r="O272" i="3" s="1"/>
  <c r="B272" i="3"/>
  <c r="C272" i="3" s="1"/>
  <c r="T272" i="3"/>
  <c r="U272" i="3" s="1"/>
  <c r="W272" i="3" s="1"/>
  <c r="U270" i="2"/>
  <c r="W270" i="2" s="1"/>
  <c r="T271" i="2"/>
  <c r="I271" i="2"/>
  <c r="K271" i="2" s="1"/>
  <c r="H272" i="2"/>
  <c r="C274" i="2"/>
  <c r="B275" i="2" s="1"/>
  <c r="O271" i="2"/>
  <c r="N272" i="2" s="1"/>
  <c r="W273" i="8" l="1"/>
  <c r="N273" i="8"/>
  <c r="O273" i="8" s="1"/>
  <c r="T274" i="8"/>
  <c r="U274" i="8" s="1"/>
  <c r="B274" i="8"/>
  <c r="C274" i="8" s="1"/>
  <c r="H339" i="8"/>
  <c r="K338" i="8"/>
  <c r="U271" i="6"/>
  <c r="W271" i="6" s="1"/>
  <c r="T272" i="6"/>
  <c r="N272" i="6"/>
  <c r="O272" i="6" s="1"/>
  <c r="H274" i="6"/>
  <c r="I274" i="6" s="1"/>
  <c r="K274" i="6" s="1"/>
  <c r="U271" i="5"/>
  <c r="W271" i="5" s="1"/>
  <c r="T272" i="5"/>
  <c r="B273" i="6"/>
  <c r="C273" i="6" s="1"/>
  <c r="N272" i="5"/>
  <c r="O272" i="5" s="1"/>
  <c r="U271" i="4"/>
  <c r="W271" i="4" s="1"/>
  <c r="T272" i="4"/>
  <c r="B273" i="5"/>
  <c r="C273" i="5" s="1"/>
  <c r="H274" i="5"/>
  <c r="I274" i="5" s="1"/>
  <c r="K274" i="5" s="1"/>
  <c r="B274" i="4"/>
  <c r="C274" i="4" s="1"/>
  <c r="N272" i="4"/>
  <c r="O272" i="4" s="1"/>
  <c r="H276" i="3"/>
  <c r="I275" i="3"/>
  <c r="K275" i="3" s="1"/>
  <c r="H274" i="4"/>
  <c r="I274" i="4" s="1"/>
  <c r="K274" i="4" s="1"/>
  <c r="N273" i="3"/>
  <c r="O273" i="3" s="1"/>
  <c r="T273" i="3"/>
  <c r="U273" i="3" s="1"/>
  <c r="W273" i="3" s="1"/>
  <c r="B273" i="3"/>
  <c r="C273" i="3" s="1"/>
  <c r="U271" i="2"/>
  <c r="W271" i="2" s="1"/>
  <c r="T272" i="2"/>
  <c r="H273" i="2"/>
  <c r="I272" i="2"/>
  <c r="K272" i="2" s="1"/>
  <c r="C275" i="2"/>
  <c r="B276" i="2" s="1"/>
  <c r="O272" i="2"/>
  <c r="N273" i="2" s="1"/>
  <c r="B275" i="8" l="1"/>
  <c r="C275" i="8" s="1"/>
  <c r="N274" i="8"/>
  <c r="O274" i="8" s="1"/>
  <c r="T275" i="8"/>
  <c r="U275" i="8" s="1"/>
  <c r="W274" i="8"/>
  <c r="H340" i="8"/>
  <c r="K339" i="8"/>
  <c r="U272" i="6"/>
  <c r="W272" i="6" s="1"/>
  <c r="T273" i="6"/>
  <c r="B274" i="6"/>
  <c r="C274" i="6" s="1"/>
  <c r="N273" i="6"/>
  <c r="O273" i="6" s="1"/>
  <c r="U272" i="5"/>
  <c r="W272" i="5" s="1"/>
  <c r="T273" i="5"/>
  <c r="H275" i="6"/>
  <c r="I275" i="6" s="1"/>
  <c r="K275" i="6" s="1"/>
  <c r="B274" i="5"/>
  <c r="C274" i="5" s="1"/>
  <c r="N273" i="5"/>
  <c r="O273" i="5" s="1"/>
  <c r="U272" i="4"/>
  <c r="W272" i="4" s="1"/>
  <c r="T273" i="4"/>
  <c r="H275" i="5"/>
  <c r="I275" i="5" s="1"/>
  <c r="K275" i="5" s="1"/>
  <c r="B275" i="4"/>
  <c r="C275" i="4" s="1"/>
  <c r="I276" i="3"/>
  <c r="K276" i="3" s="1"/>
  <c r="H277" i="3"/>
  <c r="N273" i="4"/>
  <c r="O273" i="4" s="1"/>
  <c r="H275" i="4"/>
  <c r="I275" i="4" s="1"/>
  <c r="K275" i="4" s="1"/>
  <c r="N274" i="3"/>
  <c r="O274" i="3" s="1"/>
  <c r="B274" i="3"/>
  <c r="C274" i="3" s="1"/>
  <c r="T274" i="3"/>
  <c r="U274" i="3" s="1"/>
  <c r="W274" i="3" s="1"/>
  <c r="U272" i="2"/>
  <c r="W272" i="2" s="1"/>
  <c r="T273" i="2"/>
  <c r="I273" i="2"/>
  <c r="K273" i="2" s="1"/>
  <c r="H274" i="2"/>
  <c r="C276" i="2"/>
  <c r="B277" i="2" s="1"/>
  <c r="O273" i="2"/>
  <c r="N274" i="2" s="1"/>
  <c r="N275" i="8" l="1"/>
  <c r="O275" i="8" s="1"/>
  <c r="W275" i="8"/>
  <c r="T276" i="8"/>
  <c r="U276" i="8" s="1"/>
  <c r="B276" i="8"/>
  <c r="C276" i="8" s="1"/>
  <c r="H341" i="8"/>
  <c r="K340" i="8"/>
  <c r="U273" i="6"/>
  <c r="W273" i="6" s="1"/>
  <c r="T274" i="6"/>
  <c r="N274" i="6"/>
  <c r="O274" i="6" s="1"/>
  <c r="B275" i="6"/>
  <c r="C275" i="6" s="1"/>
  <c r="U273" i="5"/>
  <c r="W273" i="5" s="1"/>
  <c r="T274" i="5"/>
  <c r="H276" i="6"/>
  <c r="I276" i="6" s="1"/>
  <c r="K276" i="6" s="1"/>
  <c r="N274" i="5"/>
  <c r="O274" i="5" s="1"/>
  <c r="H276" i="5"/>
  <c r="I276" i="5" s="1"/>
  <c r="K276" i="5" s="1"/>
  <c r="B275" i="5"/>
  <c r="C275" i="5" s="1"/>
  <c r="U273" i="4"/>
  <c r="W273" i="4" s="1"/>
  <c r="T274" i="4"/>
  <c r="N274" i="4"/>
  <c r="O274" i="4" s="1"/>
  <c r="H276" i="4"/>
  <c r="I276" i="4" s="1"/>
  <c r="K276" i="4" s="1"/>
  <c r="I277" i="3"/>
  <c r="K277" i="3" s="1"/>
  <c r="H278" i="3"/>
  <c r="B276" i="4"/>
  <c r="C276" i="4" s="1"/>
  <c r="B275" i="3"/>
  <c r="C275" i="3" s="1"/>
  <c r="T275" i="3"/>
  <c r="U275" i="3" s="1"/>
  <c r="W275" i="3" s="1"/>
  <c r="N275" i="3"/>
  <c r="O275" i="3" s="1"/>
  <c r="U273" i="2"/>
  <c r="W273" i="2" s="1"/>
  <c r="T274" i="2"/>
  <c r="H275" i="2"/>
  <c r="I274" i="2"/>
  <c r="K274" i="2" s="1"/>
  <c r="C277" i="2"/>
  <c r="B278" i="2" s="1"/>
  <c r="O274" i="2"/>
  <c r="N275" i="2" s="1"/>
  <c r="N276" i="8" l="1"/>
  <c r="O276" i="8" s="1"/>
  <c r="B277" i="8"/>
  <c r="C277" i="8" s="1"/>
  <c r="W276" i="8"/>
  <c r="T277" i="8"/>
  <c r="U277" i="8" s="1"/>
  <c r="H342" i="8"/>
  <c r="K341" i="8"/>
  <c r="U274" i="6"/>
  <c r="W274" i="6" s="1"/>
  <c r="T275" i="6"/>
  <c r="B276" i="6"/>
  <c r="C276" i="6" s="1"/>
  <c r="N275" i="6"/>
  <c r="O275" i="6" s="1"/>
  <c r="H277" i="6"/>
  <c r="I277" i="6" s="1"/>
  <c r="K277" i="6" s="1"/>
  <c r="U274" i="5"/>
  <c r="W274" i="5" s="1"/>
  <c r="T275" i="5"/>
  <c r="N275" i="5"/>
  <c r="O275" i="5" s="1"/>
  <c r="H277" i="5"/>
  <c r="I277" i="5" s="1"/>
  <c r="K277" i="5" s="1"/>
  <c r="B276" i="5"/>
  <c r="C276" i="5" s="1"/>
  <c r="U274" i="4"/>
  <c r="W274" i="4" s="1"/>
  <c r="T275" i="4"/>
  <c r="B277" i="4"/>
  <c r="C277" i="4" s="1"/>
  <c r="N275" i="4"/>
  <c r="O275" i="4" s="1"/>
  <c r="H277" i="4"/>
  <c r="I277" i="4" s="1"/>
  <c r="K277" i="4" s="1"/>
  <c r="H279" i="3"/>
  <c r="I278" i="3"/>
  <c r="K278" i="3" s="1"/>
  <c r="N276" i="3"/>
  <c r="O276" i="3" s="1"/>
  <c r="B276" i="3"/>
  <c r="C276" i="3" s="1"/>
  <c r="T276" i="3"/>
  <c r="U276" i="3" s="1"/>
  <c r="W276" i="3" s="1"/>
  <c r="U274" i="2"/>
  <c r="W274" i="2" s="1"/>
  <c r="T275" i="2"/>
  <c r="I275" i="2"/>
  <c r="K275" i="2" s="1"/>
  <c r="H276" i="2"/>
  <c r="C278" i="2"/>
  <c r="B279" i="2" s="1"/>
  <c r="O275" i="2"/>
  <c r="N276" i="2" s="1"/>
  <c r="B278" i="8" l="1"/>
  <c r="C278" i="8" s="1"/>
  <c r="W277" i="8"/>
  <c r="T278" i="8"/>
  <c r="U278" i="8" s="1"/>
  <c r="N277" i="8"/>
  <c r="O277" i="8" s="1"/>
  <c r="H343" i="8"/>
  <c r="K342" i="8"/>
  <c r="U275" i="6"/>
  <c r="W275" i="6" s="1"/>
  <c r="T276" i="6"/>
  <c r="B277" i="6"/>
  <c r="C277" i="6" s="1"/>
  <c r="N276" i="6"/>
  <c r="O276" i="6" s="1"/>
  <c r="U275" i="5"/>
  <c r="W275" i="5" s="1"/>
  <c r="T276" i="5"/>
  <c r="H278" i="6"/>
  <c r="I278" i="6" s="1"/>
  <c r="K278" i="6" s="1"/>
  <c r="N276" i="5"/>
  <c r="O276" i="5" s="1"/>
  <c r="B277" i="5"/>
  <c r="C277" i="5" s="1"/>
  <c r="U275" i="4"/>
  <c r="W275" i="4" s="1"/>
  <c r="T276" i="4"/>
  <c r="H278" i="5"/>
  <c r="I278" i="5" s="1"/>
  <c r="K278" i="5" s="1"/>
  <c r="N276" i="4"/>
  <c r="O276" i="4" s="1"/>
  <c r="H278" i="4"/>
  <c r="I278" i="4" s="1"/>
  <c r="K278" i="4" s="1"/>
  <c r="I279" i="3"/>
  <c r="K279" i="3" s="1"/>
  <c r="H280" i="3"/>
  <c r="B278" i="4"/>
  <c r="C278" i="4" s="1"/>
  <c r="N277" i="3"/>
  <c r="O277" i="3" s="1"/>
  <c r="T277" i="3"/>
  <c r="U277" i="3" s="1"/>
  <c r="W277" i="3" s="1"/>
  <c r="B277" i="3"/>
  <c r="C277" i="3" s="1"/>
  <c r="U275" i="2"/>
  <c r="W275" i="2" s="1"/>
  <c r="T276" i="2"/>
  <c r="H277" i="2"/>
  <c r="I276" i="2"/>
  <c r="K276" i="2" s="1"/>
  <c r="C279" i="2"/>
  <c r="B280" i="2" s="1"/>
  <c r="O276" i="2"/>
  <c r="N277" i="2" s="1"/>
  <c r="N278" i="8" l="1"/>
  <c r="O278" i="8" s="1"/>
  <c r="B279" i="8"/>
  <c r="C279" i="8" s="1"/>
  <c r="W278" i="8"/>
  <c r="T279" i="8"/>
  <c r="U279" i="8" s="1"/>
  <c r="H344" i="8"/>
  <c r="K343" i="8"/>
  <c r="U276" i="6"/>
  <c r="W276" i="6" s="1"/>
  <c r="T277" i="6"/>
  <c r="N277" i="6"/>
  <c r="O277" i="6" s="1"/>
  <c r="B278" i="6"/>
  <c r="C278" i="6" s="1"/>
  <c r="U276" i="5"/>
  <c r="W276" i="5" s="1"/>
  <c r="T277" i="5"/>
  <c r="H279" i="6"/>
  <c r="I279" i="6" s="1"/>
  <c r="K279" i="6" s="1"/>
  <c r="U276" i="4"/>
  <c r="W276" i="4" s="1"/>
  <c r="T277" i="4"/>
  <c r="N277" i="5"/>
  <c r="O277" i="5" s="1"/>
  <c r="B278" i="5"/>
  <c r="C278" i="5" s="1"/>
  <c r="H279" i="5"/>
  <c r="I279" i="5" s="1"/>
  <c r="K279" i="5" s="1"/>
  <c r="N277" i="4"/>
  <c r="O277" i="4" s="1"/>
  <c r="I280" i="3"/>
  <c r="K280" i="3" s="1"/>
  <c r="H281" i="3"/>
  <c r="B279" i="4"/>
  <c r="C279" i="4" s="1"/>
  <c r="H279" i="4"/>
  <c r="I279" i="4" s="1"/>
  <c r="K279" i="4" s="1"/>
  <c r="N278" i="3"/>
  <c r="O278" i="3" s="1"/>
  <c r="B278" i="3"/>
  <c r="C278" i="3" s="1"/>
  <c r="T278" i="3"/>
  <c r="U278" i="3" s="1"/>
  <c r="W278" i="3" s="1"/>
  <c r="U276" i="2"/>
  <c r="W276" i="2" s="1"/>
  <c r="T277" i="2"/>
  <c r="H278" i="2"/>
  <c r="I277" i="2"/>
  <c r="K277" i="2" s="1"/>
  <c r="C280" i="2"/>
  <c r="B281" i="2" s="1"/>
  <c r="O277" i="2"/>
  <c r="N278" i="2" s="1"/>
  <c r="W279" i="8" l="1"/>
  <c r="T280" i="8"/>
  <c r="U280" i="8" s="1"/>
  <c r="B280" i="8"/>
  <c r="C280" i="8" s="1"/>
  <c r="N279" i="8"/>
  <c r="O279" i="8" s="1"/>
  <c r="H345" i="8"/>
  <c r="K344" i="8"/>
  <c r="U277" i="6"/>
  <c r="W277" i="6" s="1"/>
  <c r="T278" i="6"/>
  <c r="U277" i="5"/>
  <c r="W277" i="5" s="1"/>
  <c r="T278" i="5"/>
  <c r="N278" i="6"/>
  <c r="O278" i="6" s="1"/>
  <c r="B279" i="6"/>
  <c r="C279" i="6" s="1"/>
  <c r="H280" i="6"/>
  <c r="I280" i="6" s="1"/>
  <c r="K280" i="6" s="1"/>
  <c r="U277" i="4"/>
  <c r="W277" i="4" s="1"/>
  <c r="T278" i="4"/>
  <c r="B279" i="5"/>
  <c r="C279" i="5" s="1"/>
  <c r="N278" i="5"/>
  <c r="O278" i="5" s="1"/>
  <c r="H280" i="5"/>
  <c r="I280" i="5" s="1"/>
  <c r="K280" i="5" s="1"/>
  <c r="B280" i="4"/>
  <c r="C280" i="4" s="1"/>
  <c r="N278" i="4"/>
  <c r="O278" i="4" s="1"/>
  <c r="I281" i="3"/>
  <c r="K281" i="3" s="1"/>
  <c r="H282" i="3"/>
  <c r="H280" i="4"/>
  <c r="I280" i="4" s="1"/>
  <c r="K280" i="4" s="1"/>
  <c r="B279" i="3"/>
  <c r="C279" i="3" s="1"/>
  <c r="T279" i="3"/>
  <c r="U279" i="3" s="1"/>
  <c r="W279" i="3" s="1"/>
  <c r="N279" i="3"/>
  <c r="O279" i="3" s="1"/>
  <c r="U277" i="2"/>
  <c r="W277" i="2" s="1"/>
  <c r="T278" i="2"/>
  <c r="H279" i="2"/>
  <c r="I278" i="2"/>
  <c r="K278" i="2" s="1"/>
  <c r="C281" i="2"/>
  <c r="B282" i="2" s="1"/>
  <c r="O278" i="2"/>
  <c r="N279" i="2" s="1"/>
  <c r="N280" i="8" l="1"/>
  <c r="O280" i="8" s="1"/>
  <c r="W280" i="8"/>
  <c r="T281" i="8"/>
  <c r="U281" i="8" s="1"/>
  <c r="B281" i="8"/>
  <c r="C281" i="8" s="1"/>
  <c r="H346" i="8"/>
  <c r="K345" i="8"/>
  <c r="U278" i="6"/>
  <c r="W278" i="6" s="1"/>
  <c r="T279" i="6"/>
  <c r="B280" i="6"/>
  <c r="C280" i="6" s="1"/>
  <c r="N279" i="6"/>
  <c r="O279" i="6" s="1"/>
  <c r="U278" i="5"/>
  <c r="W278" i="5" s="1"/>
  <c r="T279" i="5"/>
  <c r="H281" i="6"/>
  <c r="I281" i="6" s="1"/>
  <c r="K281" i="6" s="1"/>
  <c r="B280" i="5"/>
  <c r="C280" i="5" s="1"/>
  <c r="U278" i="4"/>
  <c r="W278" i="4" s="1"/>
  <c r="T279" i="4"/>
  <c r="N279" i="5"/>
  <c r="O279" i="5" s="1"/>
  <c r="H281" i="5"/>
  <c r="I281" i="5" s="1"/>
  <c r="K281" i="5" s="1"/>
  <c r="B281" i="4"/>
  <c r="C281" i="4" s="1"/>
  <c r="N279" i="4"/>
  <c r="O279" i="4" s="1"/>
  <c r="H283" i="3"/>
  <c r="I282" i="3"/>
  <c r="K282" i="3" s="1"/>
  <c r="H281" i="4"/>
  <c r="I281" i="4" s="1"/>
  <c r="K281" i="4" s="1"/>
  <c r="B280" i="3"/>
  <c r="C280" i="3" s="1"/>
  <c r="T280" i="3"/>
  <c r="U280" i="3" s="1"/>
  <c r="W280" i="3" s="1"/>
  <c r="N280" i="3"/>
  <c r="O280" i="3" s="1"/>
  <c r="U278" i="2"/>
  <c r="W278" i="2" s="1"/>
  <c r="T279" i="2"/>
  <c r="H280" i="2"/>
  <c r="I279" i="2"/>
  <c r="K279" i="2" s="1"/>
  <c r="C282" i="2"/>
  <c r="B283" i="2" s="1"/>
  <c r="O279" i="2"/>
  <c r="N280" i="2" s="1"/>
  <c r="B282" i="8" l="1"/>
  <c r="C282" i="8" s="1"/>
  <c r="N281" i="8"/>
  <c r="O281" i="8" s="1"/>
  <c r="T282" i="8"/>
  <c r="U282" i="8" s="1"/>
  <c r="W281" i="8"/>
  <c r="H347" i="8"/>
  <c r="K346" i="8"/>
  <c r="U279" i="6"/>
  <c r="W279" i="6" s="1"/>
  <c r="T280" i="6"/>
  <c r="H282" i="6"/>
  <c r="I282" i="6" s="1"/>
  <c r="K282" i="6" s="1"/>
  <c r="N280" i="6"/>
  <c r="O280" i="6" s="1"/>
  <c r="B281" i="6"/>
  <c r="C281" i="6" s="1"/>
  <c r="U279" i="5"/>
  <c r="W279" i="5" s="1"/>
  <c r="T280" i="5"/>
  <c r="B281" i="5"/>
  <c r="C281" i="5" s="1"/>
  <c r="N280" i="5"/>
  <c r="O280" i="5" s="1"/>
  <c r="U279" i="4"/>
  <c r="W279" i="4" s="1"/>
  <c r="T280" i="4"/>
  <c r="H282" i="5"/>
  <c r="I282" i="5" s="1"/>
  <c r="K282" i="5" s="1"/>
  <c r="N280" i="4"/>
  <c r="O280" i="4" s="1"/>
  <c r="B282" i="4"/>
  <c r="C282" i="4" s="1"/>
  <c r="I283" i="3"/>
  <c r="K283" i="3" s="1"/>
  <c r="H284" i="3"/>
  <c r="H282" i="4"/>
  <c r="I282" i="4" s="1"/>
  <c r="K282" i="4" s="1"/>
  <c r="B281" i="3"/>
  <c r="C281" i="3" s="1"/>
  <c r="N281" i="3"/>
  <c r="O281" i="3" s="1"/>
  <c r="T281" i="3"/>
  <c r="U281" i="3" s="1"/>
  <c r="W281" i="3" s="1"/>
  <c r="U279" i="2"/>
  <c r="W279" i="2" s="1"/>
  <c r="T280" i="2"/>
  <c r="H281" i="2"/>
  <c r="I280" i="2"/>
  <c r="K280" i="2" s="1"/>
  <c r="C283" i="2"/>
  <c r="B284" i="2" s="1"/>
  <c r="O280" i="2"/>
  <c r="N281" i="2" s="1"/>
  <c r="B283" i="8" l="1"/>
  <c r="C283" i="8" s="1"/>
  <c r="W282" i="8"/>
  <c r="T283" i="8"/>
  <c r="U283" i="8" s="1"/>
  <c r="N282" i="8"/>
  <c r="O282" i="8" s="1"/>
  <c r="H348" i="8"/>
  <c r="K347" i="8"/>
  <c r="U280" i="6"/>
  <c r="W280" i="6" s="1"/>
  <c r="T281" i="6"/>
  <c r="N281" i="6"/>
  <c r="O281" i="6" s="1"/>
  <c r="B282" i="6"/>
  <c r="C282" i="6" s="1"/>
  <c r="H283" i="6"/>
  <c r="I283" i="6" s="1"/>
  <c r="K283" i="6" s="1"/>
  <c r="U280" i="5"/>
  <c r="W280" i="5" s="1"/>
  <c r="T281" i="5"/>
  <c r="H283" i="5"/>
  <c r="I283" i="5" s="1"/>
  <c r="K283" i="5" s="1"/>
  <c r="N281" i="5"/>
  <c r="O281" i="5" s="1"/>
  <c r="B282" i="5"/>
  <c r="C282" i="5" s="1"/>
  <c r="U280" i="4"/>
  <c r="W280" i="4" s="1"/>
  <c r="T281" i="4"/>
  <c r="N281" i="4"/>
  <c r="O281" i="4" s="1"/>
  <c r="I284" i="3"/>
  <c r="K284" i="3" s="1"/>
  <c r="H285" i="3"/>
  <c r="B283" i="4"/>
  <c r="C283" i="4" s="1"/>
  <c r="H283" i="4"/>
  <c r="I283" i="4" s="1"/>
  <c r="K283" i="4" s="1"/>
  <c r="N282" i="3"/>
  <c r="O282" i="3" s="1"/>
  <c r="T282" i="3"/>
  <c r="U282" i="3" s="1"/>
  <c r="W282" i="3" s="1"/>
  <c r="B282" i="3"/>
  <c r="C282" i="3" s="1"/>
  <c r="U280" i="2"/>
  <c r="W280" i="2" s="1"/>
  <c r="T281" i="2"/>
  <c r="I281" i="2"/>
  <c r="K281" i="2" s="1"/>
  <c r="H282" i="2"/>
  <c r="C284" i="2"/>
  <c r="B285" i="2" s="1"/>
  <c r="O281" i="2"/>
  <c r="N282" i="2" s="1"/>
  <c r="B284" i="8" l="1"/>
  <c r="C284" i="8" s="1"/>
  <c r="N283" i="8"/>
  <c r="O283" i="8" s="1"/>
  <c r="T284" i="8"/>
  <c r="U284" i="8" s="1"/>
  <c r="W283" i="8"/>
  <c r="H349" i="8"/>
  <c r="K348" i="8"/>
  <c r="U281" i="6"/>
  <c r="W281" i="6" s="1"/>
  <c r="T282" i="6"/>
  <c r="H284" i="6"/>
  <c r="I284" i="6" s="1"/>
  <c r="K284" i="6" s="1"/>
  <c r="N282" i="6"/>
  <c r="O282" i="6" s="1"/>
  <c r="U281" i="5"/>
  <c r="W281" i="5" s="1"/>
  <c r="T282" i="5"/>
  <c r="B283" i="6"/>
  <c r="C283" i="6" s="1"/>
  <c r="B283" i="5"/>
  <c r="C283" i="5" s="1"/>
  <c r="N282" i="5"/>
  <c r="O282" i="5" s="1"/>
  <c r="U281" i="4"/>
  <c r="W281" i="4" s="1"/>
  <c r="T282" i="4"/>
  <c r="H284" i="5"/>
  <c r="I284" i="5" s="1"/>
  <c r="K284" i="5" s="1"/>
  <c r="B284" i="4"/>
  <c r="C284" i="4" s="1"/>
  <c r="N282" i="4"/>
  <c r="O282" i="4" s="1"/>
  <c r="I285" i="3"/>
  <c r="K285" i="3" s="1"/>
  <c r="H286" i="3"/>
  <c r="H284" i="4"/>
  <c r="I284" i="4" s="1"/>
  <c r="K284" i="4" s="1"/>
  <c r="N283" i="3"/>
  <c r="O283" i="3" s="1"/>
  <c r="B283" i="3"/>
  <c r="C283" i="3" s="1"/>
  <c r="T283" i="3"/>
  <c r="U283" i="3" s="1"/>
  <c r="W283" i="3" s="1"/>
  <c r="U281" i="2"/>
  <c r="W281" i="2" s="1"/>
  <c r="T282" i="2"/>
  <c r="H283" i="2"/>
  <c r="I282" i="2"/>
  <c r="K282" i="2" s="1"/>
  <c r="C285" i="2"/>
  <c r="B286" i="2" s="1"/>
  <c r="O282" i="2"/>
  <c r="N283" i="2" s="1"/>
  <c r="W284" i="8" l="1"/>
  <c r="B285" i="8"/>
  <c r="C285" i="8" s="1"/>
  <c r="T285" i="8"/>
  <c r="U285" i="8" s="1"/>
  <c r="N284" i="8"/>
  <c r="O284" i="8" s="1"/>
  <c r="K349" i="8"/>
  <c r="H350" i="8"/>
  <c r="U282" i="6"/>
  <c r="W282" i="6" s="1"/>
  <c r="T283" i="6"/>
  <c r="N283" i="6"/>
  <c r="O283" i="6" s="1"/>
  <c r="B284" i="6"/>
  <c r="C284" i="6" s="1"/>
  <c r="U282" i="5"/>
  <c r="W282" i="5" s="1"/>
  <c r="T283" i="5"/>
  <c r="H285" i="6"/>
  <c r="I285" i="6" s="1"/>
  <c r="K285" i="6" s="1"/>
  <c r="N283" i="5"/>
  <c r="O283" i="5" s="1"/>
  <c r="B284" i="5"/>
  <c r="C284" i="5" s="1"/>
  <c r="U282" i="4"/>
  <c r="W282" i="4" s="1"/>
  <c r="T283" i="4"/>
  <c r="H285" i="5"/>
  <c r="I285" i="5" s="1"/>
  <c r="K285" i="5" s="1"/>
  <c r="B285" i="4"/>
  <c r="C285" i="4" s="1"/>
  <c r="H287" i="3"/>
  <c r="I286" i="3"/>
  <c r="K286" i="3" s="1"/>
  <c r="N283" i="4"/>
  <c r="O283" i="4" s="1"/>
  <c r="H285" i="4"/>
  <c r="I285" i="4" s="1"/>
  <c r="K285" i="4" s="1"/>
  <c r="B284" i="3"/>
  <c r="C284" i="3" s="1"/>
  <c r="N284" i="3"/>
  <c r="O284" i="3" s="1"/>
  <c r="T284" i="3"/>
  <c r="U284" i="3" s="1"/>
  <c r="W284" i="3" s="1"/>
  <c r="U282" i="2"/>
  <c r="W282" i="2" s="1"/>
  <c r="T283" i="2"/>
  <c r="I283" i="2"/>
  <c r="K283" i="2" s="1"/>
  <c r="H284" i="2"/>
  <c r="C286" i="2"/>
  <c r="B287" i="2" s="1"/>
  <c r="O283" i="2"/>
  <c r="N284" i="2" s="1"/>
  <c r="B286" i="8" l="1"/>
  <c r="C286" i="8" s="1"/>
  <c r="N285" i="8"/>
  <c r="O285" i="8" s="1"/>
  <c r="H351" i="8"/>
  <c r="K350" i="8"/>
  <c r="T286" i="8"/>
  <c r="U286" i="8" s="1"/>
  <c r="W285" i="8"/>
  <c r="U283" i="6"/>
  <c r="W283" i="6" s="1"/>
  <c r="T284" i="6"/>
  <c r="B285" i="6"/>
  <c r="C285" i="6" s="1"/>
  <c r="U283" i="5"/>
  <c r="W283" i="5" s="1"/>
  <c r="T284" i="5"/>
  <c r="N284" i="6"/>
  <c r="O284" i="6" s="1"/>
  <c r="H286" i="6"/>
  <c r="I286" i="6" s="1"/>
  <c r="K286" i="6" s="1"/>
  <c r="N284" i="5"/>
  <c r="O284" i="5" s="1"/>
  <c r="B285" i="5"/>
  <c r="C285" i="5" s="1"/>
  <c r="H286" i="5"/>
  <c r="I286" i="5" s="1"/>
  <c r="K286" i="5" s="1"/>
  <c r="U283" i="4"/>
  <c r="W283" i="4" s="1"/>
  <c r="T284" i="4"/>
  <c r="B286" i="4"/>
  <c r="C286" i="4" s="1"/>
  <c r="H286" i="4"/>
  <c r="I286" i="4" s="1"/>
  <c r="K286" i="4" s="1"/>
  <c r="N284" i="4"/>
  <c r="O284" i="4" s="1"/>
  <c r="H288" i="3"/>
  <c r="I287" i="3"/>
  <c r="K287" i="3" s="1"/>
  <c r="N285" i="3"/>
  <c r="O285" i="3" s="1"/>
  <c r="B285" i="3"/>
  <c r="C285" i="3" s="1"/>
  <c r="T285" i="3"/>
  <c r="U285" i="3" s="1"/>
  <c r="W285" i="3" s="1"/>
  <c r="H285" i="2"/>
  <c r="I284" i="2"/>
  <c r="K284" i="2" s="1"/>
  <c r="U283" i="2"/>
  <c r="W283" i="2" s="1"/>
  <c r="T284" i="2"/>
  <c r="C287" i="2"/>
  <c r="B288" i="2" s="1"/>
  <c r="O284" i="2"/>
  <c r="N285" i="2" s="1"/>
  <c r="N286" i="8" l="1"/>
  <c r="O286" i="8" s="1"/>
  <c r="B287" i="8"/>
  <c r="C287" i="8" s="1"/>
  <c r="T287" i="8"/>
  <c r="U287" i="8" s="1"/>
  <c r="W286" i="8"/>
  <c r="H352" i="8"/>
  <c r="K351" i="8"/>
  <c r="U284" i="6"/>
  <c r="W284" i="6" s="1"/>
  <c r="T285" i="6"/>
  <c r="N285" i="6"/>
  <c r="O285" i="6" s="1"/>
  <c r="B286" i="6"/>
  <c r="C286" i="6" s="1"/>
  <c r="U284" i="5"/>
  <c r="W284" i="5" s="1"/>
  <c r="T285" i="5"/>
  <c r="H287" i="6"/>
  <c r="I287" i="6" s="1"/>
  <c r="K287" i="6" s="1"/>
  <c r="N285" i="5"/>
  <c r="O285" i="5" s="1"/>
  <c r="H287" i="5"/>
  <c r="I287" i="5" s="1"/>
  <c r="K287" i="5" s="1"/>
  <c r="B286" i="5"/>
  <c r="C286" i="5" s="1"/>
  <c r="U284" i="4"/>
  <c r="W284" i="4" s="1"/>
  <c r="T285" i="4"/>
  <c r="B287" i="4"/>
  <c r="C287" i="4" s="1"/>
  <c r="I288" i="3"/>
  <c r="K288" i="3" s="1"/>
  <c r="H289" i="3"/>
  <c r="N285" i="4"/>
  <c r="O285" i="4" s="1"/>
  <c r="H287" i="4"/>
  <c r="I287" i="4" s="1"/>
  <c r="K287" i="4" s="1"/>
  <c r="B286" i="3"/>
  <c r="C286" i="3" s="1"/>
  <c r="N286" i="3"/>
  <c r="O286" i="3" s="1"/>
  <c r="T286" i="3"/>
  <c r="U286" i="3" s="1"/>
  <c r="W286" i="3" s="1"/>
  <c r="H286" i="2"/>
  <c r="I285" i="2"/>
  <c r="K285" i="2" s="1"/>
  <c r="U284" i="2"/>
  <c r="W284" i="2" s="1"/>
  <c r="T285" i="2"/>
  <c r="C288" i="2"/>
  <c r="B289" i="2" s="1"/>
  <c r="O285" i="2"/>
  <c r="N286" i="2" s="1"/>
  <c r="B288" i="8" l="1"/>
  <c r="C288" i="8" s="1"/>
  <c r="T288" i="8"/>
  <c r="U288" i="8" s="1"/>
  <c r="W287" i="8"/>
  <c r="N287" i="8"/>
  <c r="O287" i="8" s="1"/>
  <c r="K352" i="8"/>
  <c r="H353" i="8"/>
  <c r="U285" i="6"/>
  <c r="W285" i="6" s="1"/>
  <c r="T286" i="6"/>
  <c r="B287" i="6"/>
  <c r="C287" i="6" s="1"/>
  <c r="N286" i="6"/>
  <c r="O286" i="6" s="1"/>
  <c r="U285" i="5"/>
  <c r="W285" i="5" s="1"/>
  <c r="T286" i="5"/>
  <c r="H288" i="6"/>
  <c r="I288" i="6" s="1"/>
  <c r="K288" i="6" s="1"/>
  <c r="B287" i="5"/>
  <c r="C287" i="5" s="1"/>
  <c r="N286" i="5"/>
  <c r="O286" i="5" s="1"/>
  <c r="U285" i="4"/>
  <c r="W285" i="4" s="1"/>
  <c r="T286" i="4"/>
  <c r="H288" i="5"/>
  <c r="I288" i="5" s="1"/>
  <c r="K288" i="5" s="1"/>
  <c r="N286" i="4"/>
  <c r="O286" i="4" s="1"/>
  <c r="B288" i="4"/>
  <c r="C288" i="4" s="1"/>
  <c r="H288" i="4"/>
  <c r="I288" i="4" s="1"/>
  <c r="K288" i="4" s="1"/>
  <c r="I289" i="3"/>
  <c r="K289" i="3" s="1"/>
  <c r="H290" i="3"/>
  <c r="N287" i="3"/>
  <c r="O287" i="3" s="1"/>
  <c r="B287" i="3"/>
  <c r="C287" i="3" s="1"/>
  <c r="T287" i="3"/>
  <c r="U287" i="3" s="1"/>
  <c r="W287" i="3" s="1"/>
  <c r="U285" i="2"/>
  <c r="W285" i="2" s="1"/>
  <c r="T286" i="2"/>
  <c r="H287" i="2"/>
  <c r="I286" i="2"/>
  <c r="K286" i="2" s="1"/>
  <c r="C289" i="2"/>
  <c r="B290" i="2" s="1"/>
  <c r="O286" i="2"/>
  <c r="N287" i="2" s="1"/>
  <c r="B289" i="8" l="1"/>
  <c r="C289" i="8" s="1"/>
  <c r="N288" i="8"/>
  <c r="O288" i="8" s="1"/>
  <c r="K353" i="8"/>
  <c r="H354" i="8"/>
  <c r="W288" i="8"/>
  <c r="T289" i="8"/>
  <c r="U289" i="8" s="1"/>
  <c r="U286" i="6"/>
  <c r="W286" i="6" s="1"/>
  <c r="T287" i="6"/>
  <c r="H289" i="6"/>
  <c r="I289" i="6" s="1"/>
  <c r="K289" i="6" s="1"/>
  <c r="N287" i="6"/>
  <c r="O287" i="6" s="1"/>
  <c r="B288" i="6"/>
  <c r="C288" i="6" s="1"/>
  <c r="U286" i="5"/>
  <c r="W286" i="5" s="1"/>
  <c r="T287" i="5"/>
  <c r="N287" i="5"/>
  <c r="O287" i="5" s="1"/>
  <c r="U286" i="4"/>
  <c r="W286" i="4" s="1"/>
  <c r="T287" i="4"/>
  <c r="B288" i="5"/>
  <c r="C288" i="5" s="1"/>
  <c r="H289" i="5"/>
  <c r="I289" i="5" s="1"/>
  <c r="K289" i="5" s="1"/>
  <c r="B289" i="4"/>
  <c r="C289" i="4" s="1"/>
  <c r="N287" i="4"/>
  <c r="O287" i="4" s="1"/>
  <c r="H291" i="3"/>
  <c r="I290" i="3"/>
  <c r="K290" i="3" s="1"/>
  <c r="H289" i="4"/>
  <c r="I289" i="4" s="1"/>
  <c r="K289" i="4" s="1"/>
  <c r="N288" i="3"/>
  <c r="O288" i="3" s="1"/>
  <c r="T288" i="3"/>
  <c r="U288" i="3" s="1"/>
  <c r="W288" i="3" s="1"/>
  <c r="B288" i="3"/>
  <c r="C288" i="3" s="1"/>
  <c r="U286" i="2"/>
  <c r="W286" i="2" s="1"/>
  <c r="T287" i="2"/>
  <c r="I287" i="2"/>
  <c r="K287" i="2" s="1"/>
  <c r="H288" i="2"/>
  <c r="C290" i="2"/>
  <c r="B291" i="2" s="1"/>
  <c r="O287" i="2"/>
  <c r="N288" i="2" s="1"/>
  <c r="B290" i="8" l="1"/>
  <c r="C290" i="8" s="1"/>
  <c r="K354" i="8"/>
  <c r="H355" i="8"/>
  <c r="T290" i="8"/>
  <c r="U290" i="8" s="1"/>
  <c r="W289" i="8"/>
  <c r="N289" i="8"/>
  <c r="O289" i="8" s="1"/>
  <c r="U287" i="6"/>
  <c r="W287" i="6" s="1"/>
  <c r="T288" i="6"/>
  <c r="B289" i="6"/>
  <c r="C289" i="6" s="1"/>
  <c r="N288" i="6"/>
  <c r="O288" i="6" s="1"/>
  <c r="U287" i="5"/>
  <c r="W287" i="5" s="1"/>
  <c r="T288" i="5"/>
  <c r="H290" i="6"/>
  <c r="I290" i="6" s="1"/>
  <c r="K290" i="6" s="1"/>
  <c r="B289" i="5"/>
  <c r="C289" i="5" s="1"/>
  <c r="N288" i="5"/>
  <c r="O288" i="5" s="1"/>
  <c r="H290" i="5"/>
  <c r="I290" i="5" s="1"/>
  <c r="K290" i="5" s="1"/>
  <c r="U287" i="4"/>
  <c r="W287" i="4" s="1"/>
  <c r="T288" i="4"/>
  <c r="B290" i="4"/>
  <c r="C290" i="4" s="1"/>
  <c r="I291" i="3"/>
  <c r="K291" i="3" s="1"/>
  <c r="H292" i="3"/>
  <c r="H290" i="4"/>
  <c r="I290" i="4" s="1"/>
  <c r="K290" i="4" s="1"/>
  <c r="N288" i="4"/>
  <c r="O288" i="4" s="1"/>
  <c r="T289" i="3"/>
  <c r="U289" i="3" s="1"/>
  <c r="W289" i="3" s="1"/>
  <c r="B289" i="3"/>
  <c r="C289" i="3" s="1"/>
  <c r="N289" i="3"/>
  <c r="O289" i="3" s="1"/>
  <c r="U287" i="2"/>
  <c r="W287" i="2" s="1"/>
  <c r="T288" i="2"/>
  <c r="H289" i="2"/>
  <c r="I288" i="2"/>
  <c r="K288" i="2" s="1"/>
  <c r="C291" i="2"/>
  <c r="B292" i="2" s="1"/>
  <c r="O288" i="2"/>
  <c r="N289" i="2" s="1"/>
  <c r="N290" i="8" l="1"/>
  <c r="O290" i="8" s="1"/>
  <c r="B291" i="8"/>
  <c r="C291" i="8" s="1"/>
  <c r="T291" i="8"/>
  <c r="U291" i="8" s="1"/>
  <c r="W290" i="8"/>
  <c r="K355" i="8"/>
  <c r="H356" i="8"/>
  <c r="U288" i="6"/>
  <c r="W288" i="6" s="1"/>
  <c r="T289" i="6"/>
  <c r="B290" i="6"/>
  <c r="C290" i="6" s="1"/>
  <c r="N289" i="6"/>
  <c r="O289" i="6" s="1"/>
  <c r="U288" i="5"/>
  <c r="W288" i="5" s="1"/>
  <c r="T289" i="5"/>
  <c r="H291" i="6"/>
  <c r="I291" i="6" s="1"/>
  <c r="K291" i="6" s="1"/>
  <c r="B290" i="5"/>
  <c r="C290" i="5" s="1"/>
  <c r="N289" i="5"/>
  <c r="O289" i="5" s="1"/>
  <c r="U288" i="4"/>
  <c r="W288" i="4" s="1"/>
  <c r="T289" i="4"/>
  <c r="H291" i="5"/>
  <c r="I291" i="5" s="1"/>
  <c r="K291" i="5" s="1"/>
  <c r="H291" i="4"/>
  <c r="I291" i="4" s="1"/>
  <c r="K291" i="4" s="1"/>
  <c r="I292" i="3"/>
  <c r="K292" i="3" s="1"/>
  <c r="H293" i="3"/>
  <c r="N289" i="4"/>
  <c r="O289" i="4" s="1"/>
  <c r="B291" i="4"/>
  <c r="C291" i="4" s="1"/>
  <c r="N290" i="3"/>
  <c r="O290" i="3" s="1"/>
  <c r="B290" i="3"/>
  <c r="C290" i="3" s="1"/>
  <c r="T290" i="3"/>
  <c r="U290" i="3" s="1"/>
  <c r="W290" i="3" s="1"/>
  <c r="I289" i="2"/>
  <c r="K289" i="2" s="1"/>
  <c r="H290" i="2"/>
  <c r="U288" i="2"/>
  <c r="W288" i="2" s="1"/>
  <c r="T289" i="2"/>
  <c r="C292" i="2"/>
  <c r="B293" i="2" s="1"/>
  <c r="O289" i="2"/>
  <c r="N290" i="2" s="1"/>
  <c r="B292" i="8" l="1"/>
  <c r="C292" i="8" s="1"/>
  <c r="W291" i="8"/>
  <c r="T292" i="8"/>
  <c r="U292" i="8" s="1"/>
  <c r="N291" i="8"/>
  <c r="O291" i="8" s="1"/>
  <c r="K356" i="8"/>
  <c r="H357" i="8"/>
  <c r="U289" i="6"/>
  <c r="W289" i="6" s="1"/>
  <c r="T290" i="6"/>
  <c r="N290" i="6"/>
  <c r="O290" i="6" s="1"/>
  <c r="B291" i="6"/>
  <c r="C291" i="6" s="1"/>
  <c r="U289" i="5"/>
  <c r="W289" i="5" s="1"/>
  <c r="T290" i="5"/>
  <c r="H292" i="6"/>
  <c r="I292" i="6" s="1"/>
  <c r="K292" i="6" s="1"/>
  <c r="B291" i="5"/>
  <c r="C291" i="5" s="1"/>
  <c r="N290" i="5"/>
  <c r="O290" i="5" s="1"/>
  <c r="H292" i="5"/>
  <c r="I292" i="5" s="1"/>
  <c r="K292" i="5" s="1"/>
  <c r="U289" i="4"/>
  <c r="W289" i="4" s="1"/>
  <c r="T290" i="4"/>
  <c r="B292" i="4"/>
  <c r="C292" i="4" s="1"/>
  <c r="H292" i="4"/>
  <c r="I292" i="4" s="1"/>
  <c r="K292" i="4" s="1"/>
  <c r="H294" i="3"/>
  <c r="I293" i="3"/>
  <c r="K293" i="3" s="1"/>
  <c r="N290" i="4"/>
  <c r="O290" i="4" s="1"/>
  <c r="N291" i="3"/>
  <c r="O291" i="3" s="1"/>
  <c r="T291" i="3"/>
  <c r="U291" i="3" s="1"/>
  <c r="W291" i="3" s="1"/>
  <c r="B291" i="3"/>
  <c r="C291" i="3" s="1"/>
  <c r="H291" i="2"/>
  <c r="I290" i="2"/>
  <c r="K290" i="2" s="1"/>
  <c r="U289" i="2"/>
  <c r="W289" i="2" s="1"/>
  <c r="T290" i="2"/>
  <c r="C293" i="2"/>
  <c r="B294" i="2" s="1"/>
  <c r="O290" i="2"/>
  <c r="N291" i="2" s="1"/>
  <c r="B293" i="8" l="1"/>
  <c r="C293" i="8" s="1"/>
  <c r="W292" i="8"/>
  <c r="N292" i="8"/>
  <c r="O292" i="8" s="1"/>
  <c r="K357" i="8"/>
  <c r="H358" i="8"/>
  <c r="T293" i="8"/>
  <c r="U293" i="8" s="1"/>
  <c r="U290" i="6"/>
  <c r="W290" i="6" s="1"/>
  <c r="T291" i="6"/>
  <c r="N291" i="6"/>
  <c r="O291" i="6" s="1"/>
  <c r="U290" i="5"/>
  <c r="W290" i="5" s="1"/>
  <c r="T291" i="5"/>
  <c r="B292" i="6"/>
  <c r="C292" i="6" s="1"/>
  <c r="H293" i="6"/>
  <c r="I293" i="6" s="1"/>
  <c r="K293" i="6" s="1"/>
  <c r="B292" i="5"/>
  <c r="C292" i="5" s="1"/>
  <c r="N291" i="5"/>
  <c r="O291" i="5" s="1"/>
  <c r="H293" i="5"/>
  <c r="I293" i="5" s="1"/>
  <c r="K293" i="5" s="1"/>
  <c r="U290" i="4"/>
  <c r="W290" i="4" s="1"/>
  <c r="T291" i="4"/>
  <c r="N291" i="4"/>
  <c r="O291" i="4" s="1"/>
  <c r="B293" i="4"/>
  <c r="C293" i="4" s="1"/>
  <c r="H293" i="4"/>
  <c r="I293" i="4" s="1"/>
  <c r="K293" i="4" s="1"/>
  <c r="I294" i="3"/>
  <c r="K294" i="3" s="1"/>
  <c r="H295" i="3"/>
  <c r="B292" i="3"/>
  <c r="C292" i="3" s="1"/>
  <c r="N292" i="3"/>
  <c r="O292" i="3" s="1"/>
  <c r="T292" i="3"/>
  <c r="U292" i="3" s="1"/>
  <c r="W292" i="3" s="1"/>
  <c r="I291" i="2"/>
  <c r="K291" i="2" s="1"/>
  <c r="H292" i="2"/>
  <c r="U290" i="2"/>
  <c r="W290" i="2" s="1"/>
  <c r="T291" i="2"/>
  <c r="C294" i="2"/>
  <c r="B295" i="2" s="1"/>
  <c r="O291" i="2"/>
  <c r="N292" i="2" s="1"/>
  <c r="B294" i="8" l="1"/>
  <c r="C294" i="8" s="1"/>
  <c r="K358" i="8"/>
  <c r="H359" i="8"/>
  <c r="N293" i="8"/>
  <c r="O293" i="8" s="1"/>
  <c r="W293" i="8"/>
  <c r="T294" i="8"/>
  <c r="U294" i="8" s="1"/>
  <c r="U291" i="6"/>
  <c r="W291" i="6" s="1"/>
  <c r="T292" i="6"/>
  <c r="B293" i="6"/>
  <c r="C293" i="6" s="1"/>
  <c r="U291" i="5"/>
  <c r="W291" i="5" s="1"/>
  <c r="T292" i="5"/>
  <c r="N292" i="6"/>
  <c r="O292" i="6" s="1"/>
  <c r="H294" i="6"/>
  <c r="I294" i="6" s="1"/>
  <c r="K294" i="6" s="1"/>
  <c r="B293" i="5"/>
  <c r="C293" i="5" s="1"/>
  <c r="U291" i="4"/>
  <c r="W291" i="4" s="1"/>
  <c r="T292" i="4"/>
  <c r="N292" i="5"/>
  <c r="O292" i="5" s="1"/>
  <c r="H294" i="5"/>
  <c r="I294" i="5" s="1"/>
  <c r="K294" i="5" s="1"/>
  <c r="B294" i="4"/>
  <c r="C294" i="4" s="1"/>
  <c r="N292" i="4"/>
  <c r="O292" i="4" s="1"/>
  <c r="H296" i="3"/>
  <c r="I295" i="3"/>
  <c r="K295" i="3" s="1"/>
  <c r="H294" i="4"/>
  <c r="I294" i="4" s="1"/>
  <c r="K294" i="4" s="1"/>
  <c r="N293" i="3"/>
  <c r="O293" i="3" s="1"/>
  <c r="B293" i="3"/>
  <c r="C293" i="3" s="1"/>
  <c r="T293" i="3"/>
  <c r="U293" i="3" s="1"/>
  <c r="W293" i="3" s="1"/>
  <c r="H293" i="2"/>
  <c r="I292" i="2"/>
  <c r="K292" i="2" s="1"/>
  <c r="U291" i="2"/>
  <c r="W291" i="2" s="1"/>
  <c r="T292" i="2"/>
  <c r="C295" i="2"/>
  <c r="B296" i="2" s="1"/>
  <c r="O292" i="2"/>
  <c r="N293" i="2" s="1"/>
  <c r="N294" i="8" l="1"/>
  <c r="O294" i="8" s="1"/>
  <c r="K359" i="8"/>
  <c r="B295" i="8"/>
  <c r="C295" i="8" s="1"/>
  <c r="W294" i="8"/>
  <c r="T295" i="8"/>
  <c r="U295" i="8" s="1"/>
  <c r="H360" i="8"/>
  <c r="U292" i="6"/>
  <c r="W292" i="6" s="1"/>
  <c r="T293" i="6"/>
  <c r="H295" i="6"/>
  <c r="I295" i="6" s="1"/>
  <c r="K295" i="6" s="1"/>
  <c r="U292" i="5"/>
  <c r="W292" i="5" s="1"/>
  <c r="T293" i="5"/>
  <c r="N293" i="6"/>
  <c r="O293" i="6" s="1"/>
  <c r="B294" i="6"/>
  <c r="C294" i="6" s="1"/>
  <c r="N293" i="5"/>
  <c r="O293" i="5" s="1"/>
  <c r="B294" i="5"/>
  <c r="C294" i="5" s="1"/>
  <c r="U292" i="4"/>
  <c r="W292" i="4" s="1"/>
  <c r="T293" i="4"/>
  <c r="H295" i="5"/>
  <c r="I295" i="5" s="1"/>
  <c r="K295" i="5" s="1"/>
  <c r="N293" i="4"/>
  <c r="O293" i="4" s="1"/>
  <c r="B295" i="4"/>
  <c r="C295" i="4" s="1"/>
  <c r="H295" i="4"/>
  <c r="I295" i="4" s="1"/>
  <c r="K295" i="4" s="1"/>
  <c r="I296" i="3"/>
  <c r="K296" i="3" s="1"/>
  <c r="H297" i="3"/>
  <c r="B294" i="3"/>
  <c r="C294" i="3" s="1"/>
  <c r="N294" i="3"/>
  <c r="O294" i="3" s="1"/>
  <c r="T294" i="3"/>
  <c r="U294" i="3" s="1"/>
  <c r="W294" i="3" s="1"/>
  <c r="H294" i="2"/>
  <c r="I293" i="2"/>
  <c r="K293" i="2" s="1"/>
  <c r="U292" i="2"/>
  <c r="W292" i="2" s="1"/>
  <c r="T293" i="2"/>
  <c r="C296" i="2"/>
  <c r="B297" i="2" s="1"/>
  <c r="O293" i="2"/>
  <c r="N294" i="2" s="1"/>
  <c r="N295" i="8" l="1"/>
  <c r="O295" i="8" s="1"/>
  <c r="B296" i="8"/>
  <c r="C296" i="8" s="1"/>
  <c r="T296" i="8"/>
  <c r="U296" i="8" s="1"/>
  <c r="K360" i="8"/>
  <c r="H361" i="8"/>
  <c r="W295" i="8"/>
  <c r="U293" i="6"/>
  <c r="W293" i="6" s="1"/>
  <c r="T294" i="6"/>
  <c r="N294" i="6"/>
  <c r="O294" i="6" s="1"/>
  <c r="B295" i="6"/>
  <c r="C295" i="6" s="1"/>
  <c r="H296" i="6"/>
  <c r="I296" i="6" s="1"/>
  <c r="K296" i="6" s="1"/>
  <c r="U293" i="5"/>
  <c r="W293" i="5" s="1"/>
  <c r="T294" i="5"/>
  <c r="B295" i="5"/>
  <c r="C295" i="5" s="1"/>
  <c r="N294" i="5"/>
  <c r="O294" i="5" s="1"/>
  <c r="H296" i="5"/>
  <c r="I296" i="5" s="1"/>
  <c r="K296" i="5" s="1"/>
  <c r="U293" i="4"/>
  <c r="W293" i="4" s="1"/>
  <c r="T294" i="4"/>
  <c r="N294" i="4"/>
  <c r="O294" i="4" s="1"/>
  <c r="I297" i="3"/>
  <c r="K297" i="3" s="1"/>
  <c r="H298" i="3"/>
  <c r="H296" i="4"/>
  <c r="I296" i="4" s="1"/>
  <c r="K296" i="4" s="1"/>
  <c r="B296" i="4"/>
  <c r="C296" i="4" s="1"/>
  <c r="N295" i="3"/>
  <c r="O295" i="3" s="1"/>
  <c r="B295" i="3"/>
  <c r="C295" i="3" s="1"/>
  <c r="T295" i="3"/>
  <c r="U295" i="3" s="1"/>
  <c r="W295" i="3" s="1"/>
  <c r="H295" i="2"/>
  <c r="I294" i="2"/>
  <c r="K294" i="2" s="1"/>
  <c r="U293" i="2"/>
  <c r="W293" i="2" s="1"/>
  <c r="T294" i="2"/>
  <c r="C297" i="2"/>
  <c r="B298" i="2" s="1"/>
  <c r="O294" i="2"/>
  <c r="N295" i="2" s="1"/>
  <c r="B297" i="8" l="1"/>
  <c r="C297" i="8" s="1"/>
  <c r="N296" i="8"/>
  <c r="O296" i="8" s="1"/>
  <c r="K361" i="8"/>
  <c r="H362" i="8"/>
  <c r="T297" i="8"/>
  <c r="U297" i="8" s="1"/>
  <c r="W296" i="8"/>
  <c r="U294" i="6"/>
  <c r="W294" i="6" s="1"/>
  <c r="T295" i="6"/>
  <c r="B296" i="6"/>
  <c r="C296" i="6" s="1"/>
  <c r="N295" i="6"/>
  <c r="O295" i="6" s="1"/>
  <c r="U294" i="5"/>
  <c r="W294" i="5" s="1"/>
  <c r="T295" i="5"/>
  <c r="H297" i="6"/>
  <c r="I297" i="6" s="1"/>
  <c r="K297" i="6" s="1"/>
  <c r="B296" i="5"/>
  <c r="C296" i="5" s="1"/>
  <c r="H297" i="5"/>
  <c r="I297" i="5" s="1"/>
  <c r="K297" i="5" s="1"/>
  <c r="N295" i="5"/>
  <c r="O295" i="5" s="1"/>
  <c r="U294" i="4"/>
  <c r="W294" i="4" s="1"/>
  <c r="T295" i="4"/>
  <c r="N295" i="4"/>
  <c r="O295" i="4" s="1"/>
  <c r="H297" i="4"/>
  <c r="I297" i="4" s="1"/>
  <c r="K297" i="4" s="1"/>
  <c r="B297" i="4"/>
  <c r="C297" i="4" s="1"/>
  <c r="I298" i="3"/>
  <c r="K298" i="3" s="1"/>
  <c r="H299" i="3"/>
  <c r="B296" i="3"/>
  <c r="C296" i="3" s="1"/>
  <c r="N296" i="3"/>
  <c r="O296" i="3" s="1"/>
  <c r="T296" i="3"/>
  <c r="U296" i="3" s="1"/>
  <c r="W296" i="3" s="1"/>
  <c r="U294" i="2"/>
  <c r="W294" i="2" s="1"/>
  <c r="T295" i="2"/>
  <c r="H296" i="2"/>
  <c r="I295" i="2"/>
  <c r="K295" i="2" s="1"/>
  <c r="C298" i="2"/>
  <c r="B299" i="2" s="1"/>
  <c r="O295" i="2"/>
  <c r="N296" i="2" s="1"/>
  <c r="B298" i="8" l="1"/>
  <c r="C298" i="8" s="1"/>
  <c r="K362" i="8"/>
  <c r="H363" i="8"/>
  <c r="N297" i="8"/>
  <c r="O297" i="8" s="1"/>
  <c r="T298" i="8"/>
  <c r="U298" i="8" s="1"/>
  <c r="W297" i="8"/>
  <c r="U295" i="6"/>
  <c r="W295" i="6" s="1"/>
  <c r="T296" i="6"/>
  <c r="B297" i="6"/>
  <c r="C297" i="6" s="1"/>
  <c r="H298" i="6"/>
  <c r="I298" i="6" s="1"/>
  <c r="K298" i="6" s="1"/>
  <c r="N296" i="6"/>
  <c r="O296" i="6" s="1"/>
  <c r="U295" i="5"/>
  <c r="W295" i="5" s="1"/>
  <c r="T296" i="5"/>
  <c r="N296" i="5"/>
  <c r="O296" i="5" s="1"/>
  <c r="H298" i="5"/>
  <c r="I298" i="5" s="1"/>
  <c r="K298" i="5" s="1"/>
  <c r="B297" i="5"/>
  <c r="C297" i="5" s="1"/>
  <c r="U295" i="4"/>
  <c r="W295" i="4" s="1"/>
  <c r="T296" i="4"/>
  <c r="N296" i="4"/>
  <c r="O296" i="4" s="1"/>
  <c r="I299" i="3"/>
  <c r="K299" i="3" s="1"/>
  <c r="H300" i="3"/>
  <c r="H298" i="4"/>
  <c r="I298" i="4" s="1"/>
  <c r="K298" i="4" s="1"/>
  <c r="B298" i="4"/>
  <c r="C298" i="4" s="1"/>
  <c r="N297" i="3"/>
  <c r="O297" i="3" s="1"/>
  <c r="B297" i="3"/>
  <c r="C297" i="3" s="1"/>
  <c r="T297" i="3"/>
  <c r="U297" i="3" s="1"/>
  <c r="W297" i="3" s="1"/>
  <c r="U295" i="2"/>
  <c r="W295" i="2" s="1"/>
  <c r="T296" i="2"/>
  <c r="H297" i="2"/>
  <c r="I296" i="2"/>
  <c r="K296" i="2" s="1"/>
  <c r="C299" i="2"/>
  <c r="B300" i="2" s="1"/>
  <c r="O296" i="2"/>
  <c r="N297" i="2" s="1"/>
  <c r="B299" i="8" l="1"/>
  <c r="C299" i="8" s="1"/>
  <c r="W298" i="8"/>
  <c r="N298" i="8"/>
  <c r="O298" i="8" s="1"/>
  <c r="K363" i="8"/>
  <c r="H364" i="8"/>
  <c r="T299" i="8"/>
  <c r="U299" i="8" s="1"/>
  <c r="U296" i="6"/>
  <c r="W296" i="6" s="1"/>
  <c r="T297" i="6"/>
  <c r="U296" i="5"/>
  <c r="W296" i="5" s="1"/>
  <c r="T297" i="5"/>
  <c r="N297" i="6"/>
  <c r="O297" i="6" s="1"/>
  <c r="B298" i="6"/>
  <c r="C298" i="6" s="1"/>
  <c r="H299" i="6"/>
  <c r="I299" i="6" s="1"/>
  <c r="K299" i="6" s="1"/>
  <c r="N297" i="5"/>
  <c r="O297" i="5" s="1"/>
  <c r="B298" i="5"/>
  <c r="C298" i="5" s="1"/>
  <c r="H299" i="5"/>
  <c r="I299" i="5" s="1"/>
  <c r="K299" i="5" s="1"/>
  <c r="U296" i="4"/>
  <c r="W296" i="4" s="1"/>
  <c r="T297" i="4"/>
  <c r="B299" i="4"/>
  <c r="C299" i="4" s="1"/>
  <c r="N297" i="4"/>
  <c r="O297" i="4" s="1"/>
  <c r="I300" i="3"/>
  <c r="K300" i="3" s="1"/>
  <c r="H301" i="3"/>
  <c r="H299" i="4"/>
  <c r="I299" i="4" s="1"/>
  <c r="K299" i="4" s="1"/>
  <c r="B298" i="3"/>
  <c r="C298" i="3" s="1"/>
  <c r="N298" i="3"/>
  <c r="O298" i="3" s="1"/>
  <c r="T298" i="3"/>
  <c r="U298" i="3" s="1"/>
  <c r="W298" i="3" s="1"/>
  <c r="U296" i="2"/>
  <c r="W296" i="2" s="1"/>
  <c r="T297" i="2"/>
  <c r="I297" i="2"/>
  <c r="K297" i="2" s="1"/>
  <c r="H298" i="2"/>
  <c r="C300" i="2"/>
  <c r="B301" i="2" s="1"/>
  <c r="O297" i="2"/>
  <c r="N298" i="2" s="1"/>
  <c r="B300" i="8" l="1"/>
  <c r="C300" i="8" s="1"/>
  <c r="K364" i="8"/>
  <c r="H365" i="8"/>
  <c r="N299" i="8"/>
  <c r="O299" i="8" s="1"/>
  <c r="W299" i="8"/>
  <c r="T300" i="8"/>
  <c r="U300" i="8" s="1"/>
  <c r="U297" i="6"/>
  <c r="W297" i="6" s="1"/>
  <c r="T298" i="6"/>
  <c r="N298" i="6"/>
  <c r="O298" i="6" s="1"/>
  <c r="B299" i="6"/>
  <c r="C299" i="6" s="1"/>
  <c r="U297" i="5"/>
  <c r="W297" i="5" s="1"/>
  <c r="T298" i="5"/>
  <c r="H300" i="6"/>
  <c r="I300" i="6" s="1"/>
  <c r="K300" i="6" s="1"/>
  <c r="N298" i="5"/>
  <c r="O298" i="5" s="1"/>
  <c r="B299" i="5"/>
  <c r="C299" i="5" s="1"/>
  <c r="U297" i="4"/>
  <c r="W297" i="4" s="1"/>
  <c r="T298" i="4"/>
  <c r="H300" i="5"/>
  <c r="I300" i="5" s="1"/>
  <c r="K300" i="5" s="1"/>
  <c r="B300" i="4"/>
  <c r="C300" i="4" s="1"/>
  <c r="H300" i="4"/>
  <c r="I300" i="4" s="1"/>
  <c r="K300" i="4" s="1"/>
  <c r="N298" i="4"/>
  <c r="O298" i="4" s="1"/>
  <c r="I301" i="3"/>
  <c r="K301" i="3" s="1"/>
  <c r="H302" i="3"/>
  <c r="B299" i="3"/>
  <c r="C299" i="3" s="1"/>
  <c r="N299" i="3"/>
  <c r="O299" i="3" s="1"/>
  <c r="T299" i="3"/>
  <c r="U299" i="3" s="1"/>
  <c r="W299" i="3" s="1"/>
  <c r="U297" i="2"/>
  <c r="W297" i="2" s="1"/>
  <c r="T298" i="2"/>
  <c r="H299" i="2"/>
  <c r="I298" i="2"/>
  <c r="K298" i="2" s="1"/>
  <c r="C301" i="2"/>
  <c r="B302" i="2" s="1"/>
  <c r="O298" i="2"/>
  <c r="N299" i="2" s="1"/>
  <c r="N300" i="8" l="1"/>
  <c r="O300" i="8" s="1"/>
  <c r="B301" i="8"/>
  <c r="C301" i="8" s="1"/>
  <c r="W300" i="8"/>
  <c r="T301" i="8"/>
  <c r="U301" i="8" s="1"/>
  <c r="K365" i="8"/>
  <c r="H366" i="8"/>
  <c r="U298" i="6"/>
  <c r="W298" i="6" s="1"/>
  <c r="T299" i="6"/>
  <c r="N299" i="6"/>
  <c r="O299" i="6" s="1"/>
  <c r="B300" i="6"/>
  <c r="C300" i="6" s="1"/>
  <c r="H301" i="6"/>
  <c r="I301" i="6" s="1"/>
  <c r="K301" i="6" s="1"/>
  <c r="U298" i="5"/>
  <c r="W298" i="5" s="1"/>
  <c r="T299" i="5"/>
  <c r="B300" i="5"/>
  <c r="C300" i="5" s="1"/>
  <c r="N299" i="5"/>
  <c r="O299" i="5" s="1"/>
  <c r="U298" i="4"/>
  <c r="W298" i="4" s="1"/>
  <c r="T299" i="4"/>
  <c r="H301" i="5"/>
  <c r="I301" i="5" s="1"/>
  <c r="K301" i="5" s="1"/>
  <c r="N299" i="4"/>
  <c r="O299" i="4" s="1"/>
  <c r="B301" i="4"/>
  <c r="C301" i="4" s="1"/>
  <c r="I302" i="3"/>
  <c r="K302" i="3" s="1"/>
  <c r="H303" i="3"/>
  <c r="H301" i="4"/>
  <c r="I301" i="4" s="1"/>
  <c r="K301" i="4" s="1"/>
  <c r="B300" i="3"/>
  <c r="C300" i="3" s="1"/>
  <c r="N300" i="3"/>
  <c r="O300" i="3" s="1"/>
  <c r="T300" i="3"/>
  <c r="U300" i="3" s="1"/>
  <c r="W300" i="3" s="1"/>
  <c r="U298" i="2"/>
  <c r="W298" i="2" s="1"/>
  <c r="T299" i="2"/>
  <c r="I299" i="2"/>
  <c r="K299" i="2" s="1"/>
  <c r="H300" i="2"/>
  <c r="C302" i="2"/>
  <c r="B303" i="2" s="1"/>
  <c r="O299" i="2"/>
  <c r="N300" i="2" s="1"/>
  <c r="N301" i="8" l="1"/>
  <c r="O301" i="8" s="1"/>
  <c r="B302" i="8"/>
  <c r="C302" i="8" s="1"/>
  <c r="T302" i="8"/>
  <c r="U302" i="8" s="1"/>
  <c r="W301" i="8"/>
  <c r="K366" i="8"/>
  <c r="H367" i="8"/>
  <c r="U299" i="6"/>
  <c r="W299" i="6" s="1"/>
  <c r="T300" i="6"/>
  <c r="B301" i="6"/>
  <c r="C301" i="6" s="1"/>
  <c r="H302" i="6"/>
  <c r="I302" i="6" s="1"/>
  <c r="K302" i="6" s="1"/>
  <c r="N300" i="6"/>
  <c r="O300" i="6" s="1"/>
  <c r="U299" i="5"/>
  <c r="W299" i="5" s="1"/>
  <c r="T300" i="5"/>
  <c r="N300" i="5"/>
  <c r="O300" i="5" s="1"/>
  <c r="B301" i="5"/>
  <c r="C301" i="5" s="1"/>
  <c r="H302" i="5"/>
  <c r="I302" i="5" s="1"/>
  <c r="K302" i="5" s="1"/>
  <c r="U299" i="4"/>
  <c r="W299" i="4" s="1"/>
  <c r="T300" i="4"/>
  <c r="B302" i="4"/>
  <c r="C302" i="4" s="1"/>
  <c r="N300" i="4"/>
  <c r="O300" i="4" s="1"/>
  <c r="I303" i="3"/>
  <c r="K303" i="3" s="1"/>
  <c r="H304" i="3"/>
  <c r="H302" i="4"/>
  <c r="I302" i="4" s="1"/>
  <c r="K302" i="4" s="1"/>
  <c r="N301" i="3"/>
  <c r="O301" i="3" s="1"/>
  <c r="B301" i="3"/>
  <c r="C301" i="3" s="1"/>
  <c r="T301" i="3"/>
  <c r="U301" i="3" s="1"/>
  <c r="W301" i="3" s="1"/>
  <c r="U299" i="2"/>
  <c r="W299" i="2" s="1"/>
  <c r="T300" i="2"/>
  <c r="H301" i="2"/>
  <c r="I300" i="2"/>
  <c r="K300" i="2" s="1"/>
  <c r="C303" i="2"/>
  <c r="B304" i="2" s="1"/>
  <c r="O300" i="2"/>
  <c r="N301" i="2" s="1"/>
  <c r="B303" i="8" l="1"/>
  <c r="C303" i="8" s="1"/>
  <c r="W302" i="8"/>
  <c r="N302" i="8"/>
  <c r="O302" i="8" s="1"/>
  <c r="K367" i="8"/>
  <c r="H368" i="8"/>
  <c r="T303" i="8"/>
  <c r="U303" i="8" s="1"/>
  <c r="U300" i="6"/>
  <c r="W300" i="6" s="1"/>
  <c r="T301" i="6"/>
  <c r="U300" i="5"/>
  <c r="W300" i="5" s="1"/>
  <c r="T301" i="5"/>
  <c r="N301" i="6"/>
  <c r="O301" i="6" s="1"/>
  <c r="B302" i="6"/>
  <c r="C302" i="6" s="1"/>
  <c r="H303" i="6"/>
  <c r="I303" i="6" s="1"/>
  <c r="K303" i="6" s="1"/>
  <c r="B302" i="5"/>
  <c r="C302" i="5" s="1"/>
  <c r="H303" i="5"/>
  <c r="I303" i="5" s="1"/>
  <c r="K303" i="5" s="1"/>
  <c r="N301" i="5"/>
  <c r="O301" i="5" s="1"/>
  <c r="U300" i="4"/>
  <c r="W300" i="4" s="1"/>
  <c r="T301" i="4"/>
  <c r="I304" i="3"/>
  <c r="K304" i="3" s="1"/>
  <c r="H305" i="3"/>
  <c r="N301" i="4"/>
  <c r="O301" i="4" s="1"/>
  <c r="H303" i="4"/>
  <c r="I303" i="4" s="1"/>
  <c r="K303" i="4" s="1"/>
  <c r="B303" i="4"/>
  <c r="C303" i="4" s="1"/>
  <c r="B302" i="3"/>
  <c r="C302" i="3" s="1"/>
  <c r="N302" i="3"/>
  <c r="O302" i="3" s="1"/>
  <c r="T302" i="3"/>
  <c r="U302" i="3" s="1"/>
  <c r="W302" i="3" s="1"/>
  <c r="U300" i="2"/>
  <c r="W300" i="2" s="1"/>
  <c r="T301" i="2"/>
  <c r="H302" i="2"/>
  <c r="I301" i="2"/>
  <c r="K301" i="2" s="1"/>
  <c r="C304" i="2"/>
  <c r="B305" i="2" s="1"/>
  <c r="O301" i="2"/>
  <c r="N302" i="2" s="1"/>
  <c r="N303" i="8" l="1"/>
  <c r="O303" i="8" s="1"/>
  <c r="B304" i="8"/>
  <c r="C304" i="8" s="1"/>
  <c r="K368" i="8"/>
  <c r="H369" i="8"/>
  <c r="T304" i="8"/>
  <c r="U304" i="8" s="1"/>
  <c r="W303" i="8"/>
  <c r="U301" i="6"/>
  <c r="W301" i="6" s="1"/>
  <c r="T302" i="6"/>
  <c r="N302" i="6"/>
  <c r="O302" i="6" s="1"/>
  <c r="B303" i="6"/>
  <c r="C303" i="6" s="1"/>
  <c r="U301" i="5"/>
  <c r="W301" i="5" s="1"/>
  <c r="T302" i="5"/>
  <c r="H304" i="6"/>
  <c r="I304" i="6" s="1"/>
  <c r="K304" i="6" s="1"/>
  <c r="U301" i="4"/>
  <c r="W301" i="4" s="1"/>
  <c r="T302" i="4"/>
  <c r="H304" i="5"/>
  <c r="I304" i="5" s="1"/>
  <c r="K304" i="5" s="1"/>
  <c r="N302" i="5"/>
  <c r="O302" i="5" s="1"/>
  <c r="B303" i="5"/>
  <c r="C303" i="5" s="1"/>
  <c r="B304" i="4"/>
  <c r="C304" i="4" s="1"/>
  <c r="I305" i="3"/>
  <c r="K305" i="3" s="1"/>
  <c r="H306" i="3"/>
  <c r="N302" i="4"/>
  <c r="O302" i="4" s="1"/>
  <c r="H304" i="4"/>
  <c r="I304" i="4" s="1"/>
  <c r="K304" i="4" s="1"/>
  <c r="B303" i="3"/>
  <c r="C303" i="3" s="1"/>
  <c r="N303" i="3"/>
  <c r="O303" i="3" s="1"/>
  <c r="T303" i="3"/>
  <c r="U303" i="3" s="1"/>
  <c r="W303" i="3" s="1"/>
  <c r="U301" i="2"/>
  <c r="W301" i="2" s="1"/>
  <c r="T302" i="2"/>
  <c r="H303" i="2"/>
  <c r="I302" i="2"/>
  <c r="K302" i="2" s="1"/>
  <c r="C305" i="2"/>
  <c r="B306" i="2" s="1"/>
  <c r="O302" i="2"/>
  <c r="N303" i="2" s="1"/>
  <c r="B305" i="8" l="1"/>
  <c r="C305" i="8" s="1"/>
  <c r="N304" i="8"/>
  <c r="O304" i="8" s="1"/>
  <c r="I4" i="8"/>
  <c r="H370" i="8"/>
  <c r="T305" i="8"/>
  <c r="U305" i="8" s="1"/>
  <c r="W304" i="8"/>
  <c r="U302" i="6"/>
  <c r="W302" i="6" s="1"/>
  <c r="T303" i="6"/>
  <c r="N303" i="6"/>
  <c r="O303" i="6" s="1"/>
  <c r="U302" i="5"/>
  <c r="W302" i="5" s="1"/>
  <c r="T303" i="5"/>
  <c r="B304" i="6"/>
  <c r="C304" i="6" s="1"/>
  <c r="H305" i="6"/>
  <c r="I305" i="6" s="1"/>
  <c r="K305" i="6" s="1"/>
  <c r="B304" i="5"/>
  <c r="C304" i="5" s="1"/>
  <c r="N303" i="5"/>
  <c r="O303" i="5" s="1"/>
  <c r="U302" i="4"/>
  <c r="W302" i="4" s="1"/>
  <c r="T303" i="4"/>
  <c r="H305" i="5"/>
  <c r="I305" i="5" s="1"/>
  <c r="K305" i="5" s="1"/>
  <c r="N303" i="4"/>
  <c r="O303" i="4" s="1"/>
  <c r="H305" i="4"/>
  <c r="I305" i="4" s="1"/>
  <c r="K305" i="4" s="1"/>
  <c r="I306" i="3"/>
  <c r="K306" i="3" s="1"/>
  <c r="H307" i="3"/>
  <c r="B305" i="4"/>
  <c r="C305" i="4" s="1"/>
  <c r="N304" i="3"/>
  <c r="O304" i="3" s="1"/>
  <c r="B304" i="3"/>
  <c r="C304" i="3" s="1"/>
  <c r="T304" i="3"/>
  <c r="U304" i="3" s="1"/>
  <c r="W304" i="3" s="1"/>
  <c r="U302" i="2"/>
  <c r="W302" i="2" s="1"/>
  <c r="T303" i="2"/>
  <c r="I303" i="2"/>
  <c r="K303" i="2" s="1"/>
  <c r="H304" i="2"/>
  <c r="C306" i="2"/>
  <c r="B307" i="2" s="1"/>
  <c r="O303" i="2"/>
  <c r="N304" i="2" s="1"/>
  <c r="B306" i="8" l="1"/>
  <c r="C306" i="8" s="1"/>
  <c r="I6" i="8"/>
  <c r="N305" i="8"/>
  <c r="O305" i="8" s="1"/>
  <c r="K369" i="8"/>
  <c r="K370" i="8" s="1"/>
  <c r="I7" i="8" s="1"/>
  <c r="W305" i="8"/>
  <c r="T306" i="8"/>
  <c r="U306" i="8" s="1"/>
  <c r="U303" i="6"/>
  <c r="W303" i="6" s="1"/>
  <c r="T304" i="6"/>
  <c r="N304" i="6"/>
  <c r="O304" i="6" s="1"/>
  <c r="H306" i="6"/>
  <c r="I306" i="6" s="1"/>
  <c r="K306" i="6" s="1"/>
  <c r="B305" i="6"/>
  <c r="C305" i="6" s="1"/>
  <c r="U303" i="5"/>
  <c r="W303" i="5" s="1"/>
  <c r="T304" i="5"/>
  <c r="B305" i="5"/>
  <c r="C305" i="5" s="1"/>
  <c r="H306" i="5"/>
  <c r="I306" i="5" s="1"/>
  <c r="K306" i="5" s="1"/>
  <c r="U303" i="4"/>
  <c r="W303" i="4" s="1"/>
  <c r="T304" i="4"/>
  <c r="N304" i="5"/>
  <c r="O304" i="5" s="1"/>
  <c r="N304" i="4"/>
  <c r="O304" i="4" s="1"/>
  <c r="H306" i="4"/>
  <c r="I306" i="4" s="1"/>
  <c r="K306" i="4" s="1"/>
  <c r="B306" i="4"/>
  <c r="C306" i="4" s="1"/>
  <c r="I307" i="3"/>
  <c r="K307" i="3" s="1"/>
  <c r="H308" i="3"/>
  <c r="N305" i="3"/>
  <c r="O305" i="3" s="1"/>
  <c r="T305" i="3"/>
  <c r="U305" i="3" s="1"/>
  <c r="W305" i="3" s="1"/>
  <c r="B305" i="3"/>
  <c r="C305" i="3" s="1"/>
  <c r="U303" i="2"/>
  <c r="W303" i="2" s="1"/>
  <c r="T304" i="2"/>
  <c r="H305" i="2"/>
  <c r="I304" i="2"/>
  <c r="K304" i="2" s="1"/>
  <c r="C307" i="2"/>
  <c r="B308" i="2" s="1"/>
  <c r="O304" i="2"/>
  <c r="N305" i="2" s="1"/>
  <c r="W306" i="8" l="1"/>
  <c r="T307" i="8"/>
  <c r="U307" i="8" s="1"/>
  <c r="N306" i="8"/>
  <c r="O306" i="8" s="1"/>
  <c r="B307" i="8"/>
  <c r="C307" i="8" s="1"/>
  <c r="U304" i="6"/>
  <c r="W304" i="6" s="1"/>
  <c r="T305" i="6"/>
  <c r="N305" i="6"/>
  <c r="O305" i="6" s="1"/>
  <c r="B306" i="6"/>
  <c r="C306" i="6" s="1"/>
  <c r="U304" i="5"/>
  <c r="W304" i="5" s="1"/>
  <c r="T305" i="5"/>
  <c r="H307" i="6"/>
  <c r="I307" i="6" s="1"/>
  <c r="K307" i="6" s="1"/>
  <c r="B306" i="5"/>
  <c r="C306" i="5" s="1"/>
  <c r="U304" i="4"/>
  <c r="W304" i="4" s="1"/>
  <c r="T305" i="4"/>
  <c r="N305" i="5"/>
  <c r="O305" i="5" s="1"/>
  <c r="H307" i="5"/>
  <c r="I307" i="5" s="1"/>
  <c r="K307" i="5" s="1"/>
  <c r="B307" i="4"/>
  <c r="C307" i="4" s="1"/>
  <c r="N305" i="4"/>
  <c r="O305" i="4" s="1"/>
  <c r="H309" i="3"/>
  <c r="I308" i="3"/>
  <c r="K308" i="3" s="1"/>
  <c r="H307" i="4"/>
  <c r="I307" i="4" s="1"/>
  <c r="K307" i="4" s="1"/>
  <c r="B306" i="3"/>
  <c r="C306" i="3" s="1"/>
  <c r="N306" i="3"/>
  <c r="O306" i="3" s="1"/>
  <c r="T306" i="3"/>
  <c r="U306" i="3" s="1"/>
  <c r="W306" i="3" s="1"/>
  <c r="U304" i="2"/>
  <c r="W304" i="2" s="1"/>
  <c r="T305" i="2"/>
  <c r="I305" i="2"/>
  <c r="K305" i="2" s="1"/>
  <c r="H306" i="2"/>
  <c r="C308" i="2"/>
  <c r="B309" i="2" s="1"/>
  <c r="O305" i="2"/>
  <c r="N306" i="2" s="1"/>
  <c r="N307" i="8" l="1"/>
  <c r="O307" i="8" s="1"/>
  <c r="W307" i="8"/>
  <c r="B308" i="8"/>
  <c r="C308" i="8" s="1"/>
  <c r="T308" i="8"/>
  <c r="U308" i="8" s="1"/>
  <c r="U305" i="6"/>
  <c r="W305" i="6" s="1"/>
  <c r="T306" i="6"/>
  <c r="B307" i="6"/>
  <c r="C307" i="6" s="1"/>
  <c r="N306" i="6"/>
  <c r="O306" i="6" s="1"/>
  <c r="H308" i="6"/>
  <c r="I308" i="6" s="1"/>
  <c r="K308" i="6" s="1"/>
  <c r="U305" i="5"/>
  <c r="W305" i="5" s="1"/>
  <c r="T306" i="5"/>
  <c r="N306" i="5"/>
  <c r="O306" i="5" s="1"/>
  <c r="U305" i="4"/>
  <c r="W305" i="4" s="1"/>
  <c r="T306" i="4"/>
  <c r="B307" i="5"/>
  <c r="C307" i="5" s="1"/>
  <c r="H308" i="5"/>
  <c r="I308" i="5" s="1"/>
  <c r="K308" i="5" s="1"/>
  <c r="N306" i="4"/>
  <c r="O306" i="4" s="1"/>
  <c r="H308" i="4"/>
  <c r="I308" i="4" s="1"/>
  <c r="K308" i="4" s="1"/>
  <c r="I309" i="3"/>
  <c r="K309" i="3" s="1"/>
  <c r="H310" i="3"/>
  <c r="B308" i="4"/>
  <c r="C308" i="4" s="1"/>
  <c r="N307" i="3"/>
  <c r="O307" i="3" s="1"/>
  <c r="B307" i="3"/>
  <c r="C307" i="3" s="1"/>
  <c r="T307" i="3"/>
  <c r="U307" i="3" s="1"/>
  <c r="W307" i="3" s="1"/>
  <c r="U305" i="2"/>
  <c r="W305" i="2" s="1"/>
  <c r="T306" i="2"/>
  <c r="H307" i="2"/>
  <c r="I306" i="2"/>
  <c r="K306" i="2" s="1"/>
  <c r="C309" i="2"/>
  <c r="B310" i="2" s="1"/>
  <c r="O306" i="2"/>
  <c r="N307" i="2" s="1"/>
  <c r="B309" i="8" l="1"/>
  <c r="C309" i="8" s="1"/>
  <c r="W308" i="8"/>
  <c r="T309" i="8"/>
  <c r="U309" i="8" s="1"/>
  <c r="N308" i="8"/>
  <c r="O308" i="8" s="1"/>
  <c r="U306" i="6"/>
  <c r="W306" i="6" s="1"/>
  <c r="T307" i="6"/>
  <c r="N307" i="6"/>
  <c r="O307" i="6" s="1"/>
  <c r="B308" i="6"/>
  <c r="C308" i="6" s="1"/>
  <c r="H309" i="6"/>
  <c r="I309" i="6" s="1"/>
  <c r="K309" i="6" s="1"/>
  <c r="U306" i="5"/>
  <c r="W306" i="5" s="1"/>
  <c r="T307" i="5"/>
  <c r="N307" i="5"/>
  <c r="O307" i="5" s="1"/>
  <c r="H309" i="5"/>
  <c r="I309" i="5" s="1"/>
  <c r="K309" i="5" s="1"/>
  <c r="U306" i="4"/>
  <c r="W306" i="4" s="1"/>
  <c r="T307" i="4"/>
  <c r="B308" i="5"/>
  <c r="C308" i="5" s="1"/>
  <c r="N307" i="4"/>
  <c r="O307" i="4" s="1"/>
  <c r="B309" i="4"/>
  <c r="C309" i="4" s="1"/>
  <c r="H311" i="3"/>
  <c r="I310" i="3"/>
  <c r="K310" i="3" s="1"/>
  <c r="H309" i="4"/>
  <c r="I309" i="4" s="1"/>
  <c r="K309" i="4" s="1"/>
  <c r="B308" i="3"/>
  <c r="C308" i="3" s="1"/>
  <c r="N308" i="3"/>
  <c r="O308" i="3" s="1"/>
  <c r="T308" i="3"/>
  <c r="U308" i="3" s="1"/>
  <c r="W308" i="3" s="1"/>
  <c r="U306" i="2"/>
  <c r="W306" i="2" s="1"/>
  <c r="T307" i="2"/>
  <c r="I307" i="2"/>
  <c r="K307" i="2" s="1"/>
  <c r="H308" i="2"/>
  <c r="C310" i="2"/>
  <c r="B311" i="2" s="1"/>
  <c r="O307" i="2"/>
  <c r="N308" i="2" s="1"/>
  <c r="W309" i="8" l="1"/>
  <c r="T310" i="8"/>
  <c r="U310" i="8" s="1"/>
  <c r="N309" i="8"/>
  <c r="O309" i="8" s="1"/>
  <c r="B310" i="8"/>
  <c r="C310" i="8" s="1"/>
  <c r="U307" i="6"/>
  <c r="W307" i="6" s="1"/>
  <c r="T308" i="6"/>
  <c r="N308" i="6"/>
  <c r="O308" i="6" s="1"/>
  <c r="B309" i="6"/>
  <c r="C309" i="6" s="1"/>
  <c r="H310" i="6"/>
  <c r="I310" i="6" s="1"/>
  <c r="K310" i="6" s="1"/>
  <c r="U307" i="5"/>
  <c r="W307" i="5" s="1"/>
  <c r="T308" i="5"/>
  <c r="B309" i="5"/>
  <c r="C309" i="5" s="1"/>
  <c r="N308" i="5"/>
  <c r="O308" i="5" s="1"/>
  <c r="H310" i="5"/>
  <c r="I310" i="5" s="1"/>
  <c r="K310" i="5" s="1"/>
  <c r="U307" i="4"/>
  <c r="W307" i="4" s="1"/>
  <c r="T308" i="4"/>
  <c r="N308" i="4"/>
  <c r="O308" i="4" s="1"/>
  <c r="H310" i="4"/>
  <c r="I310" i="4" s="1"/>
  <c r="K310" i="4" s="1"/>
  <c r="B310" i="4"/>
  <c r="C310" i="4" s="1"/>
  <c r="I311" i="3"/>
  <c r="K311" i="3" s="1"/>
  <c r="H312" i="3"/>
  <c r="B309" i="3"/>
  <c r="C309" i="3" s="1"/>
  <c r="N309" i="3"/>
  <c r="O309" i="3" s="1"/>
  <c r="T309" i="3"/>
  <c r="U309" i="3" s="1"/>
  <c r="W309" i="3" s="1"/>
  <c r="U307" i="2"/>
  <c r="W307" i="2" s="1"/>
  <c r="T308" i="2"/>
  <c r="H309" i="2"/>
  <c r="I308" i="2"/>
  <c r="K308" i="2" s="1"/>
  <c r="C311" i="2"/>
  <c r="B312" i="2" s="1"/>
  <c r="O308" i="2"/>
  <c r="N309" i="2" s="1"/>
  <c r="N310" i="8" l="1"/>
  <c r="O310" i="8" s="1"/>
  <c r="B311" i="8"/>
  <c r="C311" i="8" s="1"/>
  <c r="W310" i="8"/>
  <c r="T311" i="8"/>
  <c r="U311" i="8" s="1"/>
  <c r="U308" i="6"/>
  <c r="W308" i="6" s="1"/>
  <c r="T309" i="6"/>
  <c r="N309" i="6"/>
  <c r="O309" i="6" s="1"/>
  <c r="B310" i="6"/>
  <c r="C310" i="6" s="1"/>
  <c r="H311" i="6"/>
  <c r="I311" i="6" s="1"/>
  <c r="K311" i="6" s="1"/>
  <c r="U308" i="5"/>
  <c r="W308" i="5" s="1"/>
  <c r="T309" i="5"/>
  <c r="N309" i="5"/>
  <c r="O309" i="5" s="1"/>
  <c r="B310" i="5"/>
  <c r="C310" i="5" s="1"/>
  <c r="U308" i="4"/>
  <c r="W308" i="4" s="1"/>
  <c r="T309" i="4"/>
  <c r="H311" i="5"/>
  <c r="I311" i="5" s="1"/>
  <c r="K311" i="5" s="1"/>
  <c r="N309" i="4"/>
  <c r="O309" i="4" s="1"/>
  <c r="B311" i="4"/>
  <c r="C311" i="4" s="1"/>
  <c r="I312" i="3"/>
  <c r="K312" i="3" s="1"/>
  <c r="H313" i="3"/>
  <c r="H311" i="4"/>
  <c r="I311" i="4" s="1"/>
  <c r="K311" i="4" s="1"/>
  <c r="N310" i="3"/>
  <c r="O310" i="3" s="1"/>
  <c r="B310" i="3"/>
  <c r="C310" i="3" s="1"/>
  <c r="T310" i="3"/>
  <c r="U310" i="3" s="1"/>
  <c r="W310" i="3" s="1"/>
  <c r="H310" i="2"/>
  <c r="I309" i="2"/>
  <c r="K309" i="2" s="1"/>
  <c r="U308" i="2"/>
  <c r="W308" i="2" s="1"/>
  <c r="T309" i="2"/>
  <c r="C312" i="2"/>
  <c r="B313" i="2" s="1"/>
  <c r="O309" i="2"/>
  <c r="N310" i="2" s="1"/>
  <c r="B312" i="8" l="1"/>
  <c r="C312" i="8" s="1"/>
  <c r="W311" i="8"/>
  <c r="T312" i="8"/>
  <c r="U312" i="8" s="1"/>
  <c r="N311" i="8"/>
  <c r="O311" i="8" s="1"/>
  <c r="U309" i="6"/>
  <c r="W309" i="6" s="1"/>
  <c r="T310" i="6"/>
  <c r="B311" i="6"/>
  <c r="C311" i="6" s="1"/>
  <c r="N310" i="6"/>
  <c r="O310" i="6" s="1"/>
  <c r="H312" i="6"/>
  <c r="I312" i="6" s="1"/>
  <c r="K312" i="6" s="1"/>
  <c r="U309" i="5"/>
  <c r="W309" i="5" s="1"/>
  <c r="T310" i="5"/>
  <c r="B311" i="5"/>
  <c r="C311" i="5" s="1"/>
  <c r="U309" i="4"/>
  <c r="W309" i="4" s="1"/>
  <c r="T310" i="4"/>
  <c r="N310" i="5"/>
  <c r="O310" i="5" s="1"/>
  <c r="H312" i="5"/>
  <c r="I312" i="5" s="1"/>
  <c r="K312" i="5" s="1"/>
  <c r="N310" i="4"/>
  <c r="O310" i="4" s="1"/>
  <c r="H312" i="4"/>
  <c r="I312" i="4" s="1"/>
  <c r="K312" i="4" s="1"/>
  <c r="B312" i="4"/>
  <c r="C312" i="4" s="1"/>
  <c r="H314" i="3"/>
  <c r="I313" i="3"/>
  <c r="K313" i="3" s="1"/>
  <c r="B311" i="3"/>
  <c r="C311" i="3" s="1"/>
  <c r="N311" i="3"/>
  <c r="O311" i="3" s="1"/>
  <c r="T311" i="3"/>
  <c r="U311" i="3" s="1"/>
  <c r="W311" i="3" s="1"/>
  <c r="H311" i="2"/>
  <c r="I310" i="2"/>
  <c r="K310" i="2" s="1"/>
  <c r="U309" i="2"/>
  <c r="W309" i="2" s="1"/>
  <c r="T310" i="2"/>
  <c r="C313" i="2"/>
  <c r="B314" i="2" s="1"/>
  <c r="O310" i="2"/>
  <c r="N311" i="2" s="1"/>
  <c r="N312" i="8" l="1"/>
  <c r="O312" i="8" s="1"/>
  <c r="B313" i="8"/>
  <c r="C313" i="8" s="1"/>
  <c r="W312" i="8"/>
  <c r="T313" i="8"/>
  <c r="U313" i="8" s="1"/>
  <c r="U310" i="6"/>
  <c r="W310" i="6" s="1"/>
  <c r="T311" i="6"/>
  <c r="H313" i="6"/>
  <c r="I313" i="6" s="1"/>
  <c r="K313" i="6" s="1"/>
  <c r="N311" i="6"/>
  <c r="O311" i="6" s="1"/>
  <c r="B312" i="6"/>
  <c r="C312" i="6" s="1"/>
  <c r="U310" i="5"/>
  <c r="W310" i="5" s="1"/>
  <c r="T311" i="5"/>
  <c r="N311" i="5"/>
  <c r="O311" i="5" s="1"/>
  <c r="H313" i="5"/>
  <c r="I313" i="5" s="1"/>
  <c r="K313" i="5" s="1"/>
  <c r="U310" i="4"/>
  <c r="W310" i="4" s="1"/>
  <c r="T311" i="4"/>
  <c r="B312" i="5"/>
  <c r="C312" i="5" s="1"/>
  <c r="N311" i="4"/>
  <c r="O311" i="4" s="1"/>
  <c r="I314" i="3"/>
  <c r="K314" i="3" s="1"/>
  <c r="H315" i="3"/>
  <c r="B313" i="4"/>
  <c r="C313" i="4" s="1"/>
  <c r="H313" i="4"/>
  <c r="I313" i="4" s="1"/>
  <c r="K313" i="4" s="1"/>
  <c r="B312" i="3"/>
  <c r="C312" i="3" s="1"/>
  <c r="N312" i="3"/>
  <c r="O312" i="3" s="1"/>
  <c r="T312" i="3"/>
  <c r="U312" i="3" s="1"/>
  <c r="W312" i="3" s="1"/>
  <c r="U310" i="2"/>
  <c r="W310" i="2" s="1"/>
  <c r="T311" i="2"/>
  <c r="H312" i="2"/>
  <c r="I311" i="2"/>
  <c r="K311" i="2" s="1"/>
  <c r="C314" i="2"/>
  <c r="B315" i="2" s="1"/>
  <c r="O311" i="2"/>
  <c r="N312" i="2" s="1"/>
  <c r="B314" i="8" l="1"/>
  <c r="C314" i="8" s="1"/>
  <c r="N313" i="8"/>
  <c r="O313" i="8" s="1"/>
  <c r="W313" i="8"/>
  <c r="T314" i="8"/>
  <c r="U314" i="8" s="1"/>
  <c r="U311" i="6"/>
  <c r="W311" i="6" s="1"/>
  <c r="T312" i="6"/>
  <c r="B313" i="6"/>
  <c r="C313" i="6" s="1"/>
  <c r="U311" i="5"/>
  <c r="W311" i="5" s="1"/>
  <c r="T312" i="5"/>
  <c r="N312" i="6"/>
  <c r="O312" i="6" s="1"/>
  <c r="H314" i="6"/>
  <c r="I314" i="6" s="1"/>
  <c r="K314" i="6" s="1"/>
  <c r="U311" i="4"/>
  <c r="W311" i="4" s="1"/>
  <c r="T312" i="4"/>
  <c r="N312" i="5"/>
  <c r="O312" i="5" s="1"/>
  <c r="H314" i="5"/>
  <c r="I314" i="5" s="1"/>
  <c r="K314" i="5" s="1"/>
  <c r="B313" i="5"/>
  <c r="C313" i="5" s="1"/>
  <c r="B314" i="4"/>
  <c r="C314" i="4" s="1"/>
  <c r="N312" i="4"/>
  <c r="O312" i="4" s="1"/>
  <c r="H314" i="4"/>
  <c r="I314" i="4" s="1"/>
  <c r="K314" i="4" s="1"/>
  <c r="I315" i="3"/>
  <c r="K315" i="3" s="1"/>
  <c r="H316" i="3"/>
  <c r="B313" i="3"/>
  <c r="C313" i="3" s="1"/>
  <c r="T313" i="3"/>
  <c r="U313" i="3" s="1"/>
  <c r="W313" i="3" s="1"/>
  <c r="N313" i="3"/>
  <c r="O313" i="3" s="1"/>
  <c r="U311" i="2"/>
  <c r="W311" i="2" s="1"/>
  <c r="T312" i="2"/>
  <c r="H313" i="2"/>
  <c r="I312" i="2"/>
  <c r="K312" i="2" s="1"/>
  <c r="C315" i="2"/>
  <c r="B316" i="2" s="1"/>
  <c r="O312" i="2"/>
  <c r="N313" i="2" s="1"/>
  <c r="N314" i="8" l="1"/>
  <c r="O314" i="8" s="1"/>
  <c r="W314" i="8"/>
  <c r="T315" i="8"/>
  <c r="U315" i="8" s="1"/>
  <c r="B315" i="8"/>
  <c r="C315" i="8" s="1"/>
  <c r="U312" i="6"/>
  <c r="W312" i="6" s="1"/>
  <c r="T313" i="6"/>
  <c r="B314" i="6"/>
  <c r="C314" i="6" s="1"/>
  <c r="U312" i="5"/>
  <c r="W312" i="5" s="1"/>
  <c r="T313" i="5"/>
  <c r="H315" i="6"/>
  <c r="I315" i="6" s="1"/>
  <c r="K315" i="6" s="1"/>
  <c r="N313" i="6"/>
  <c r="O313" i="6" s="1"/>
  <c r="U312" i="4"/>
  <c r="W312" i="4" s="1"/>
  <c r="T313" i="4"/>
  <c r="H315" i="5"/>
  <c r="I315" i="5" s="1"/>
  <c r="K315" i="5" s="1"/>
  <c r="N313" i="5"/>
  <c r="O313" i="5" s="1"/>
  <c r="B314" i="5"/>
  <c r="C314" i="5" s="1"/>
  <c r="B315" i="4"/>
  <c r="C315" i="4" s="1"/>
  <c r="N313" i="4"/>
  <c r="O313" i="4" s="1"/>
  <c r="I316" i="3"/>
  <c r="K316" i="3" s="1"/>
  <c r="H317" i="3"/>
  <c r="H315" i="4"/>
  <c r="I315" i="4" s="1"/>
  <c r="K315" i="4" s="1"/>
  <c r="N314" i="3"/>
  <c r="O314" i="3" s="1"/>
  <c r="B314" i="3"/>
  <c r="C314" i="3" s="1"/>
  <c r="T314" i="3"/>
  <c r="U314" i="3" s="1"/>
  <c r="W314" i="3" s="1"/>
  <c r="U312" i="2"/>
  <c r="W312" i="2" s="1"/>
  <c r="T313" i="2"/>
  <c r="I313" i="2"/>
  <c r="K313" i="2" s="1"/>
  <c r="H314" i="2"/>
  <c r="C316" i="2"/>
  <c r="B317" i="2" s="1"/>
  <c r="O313" i="2"/>
  <c r="N314" i="2" s="1"/>
  <c r="B316" i="8" l="1"/>
  <c r="C316" i="8" s="1"/>
  <c r="N315" i="8"/>
  <c r="O315" i="8" s="1"/>
  <c r="W315" i="8"/>
  <c r="T316" i="8"/>
  <c r="U316" i="8" s="1"/>
  <c r="U313" i="6"/>
  <c r="W313" i="6" s="1"/>
  <c r="T314" i="6"/>
  <c r="U313" i="5"/>
  <c r="W313" i="5" s="1"/>
  <c r="T314" i="5"/>
  <c r="N314" i="6"/>
  <c r="O314" i="6" s="1"/>
  <c r="B315" i="6"/>
  <c r="C315" i="6" s="1"/>
  <c r="H316" i="6"/>
  <c r="I316" i="6" s="1"/>
  <c r="K316" i="6" s="1"/>
  <c r="B315" i="5"/>
  <c r="C315" i="5" s="1"/>
  <c r="U313" i="4"/>
  <c r="W313" i="4" s="1"/>
  <c r="T314" i="4"/>
  <c r="N314" i="5"/>
  <c r="O314" i="5" s="1"/>
  <c r="H316" i="5"/>
  <c r="I316" i="5" s="1"/>
  <c r="K316" i="5" s="1"/>
  <c r="B316" i="4"/>
  <c r="C316" i="4" s="1"/>
  <c r="N314" i="4"/>
  <c r="O314" i="4" s="1"/>
  <c r="H316" i="4"/>
  <c r="I316" i="4" s="1"/>
  <c r="K316" i="4" s="1"/>
  <c r="I317" i="3"/>
  <c r="K317" i="3" s="1"/>
  <c r="H318" i="3"/>
  <c r="N315" i="3"/>
  <c r="O315" i="3" s="1"/>
  <c r="B315" i="3"/>
  <c r="C315" i="3" s="1"/>
  <c r="T315" i="3"/>
  <c r="U315" i="3" s="1"/>
  <c r="W315" i="3" s="1"/>
  <c r="U313" i="2"/>
  <c r="W313" i="2" s="1"/>
  <c r="T314" i="2"/>
  <c r="H315" i="2"/>
  <c r="I314" i="2"/>
  <c r="K314" i="2" s="1"/>
  <c r="C317" i="2"/>
  <c r="B318" i="2" s="1"/>
  <c r="O314" i="2"/>
  <c r="N315" i="2" s="1"/>
  <c r="N316" i="8" l="1"/>
  <c r="O316" i="8" s="1"/>
  <c r="W316" i="8"/>
  <c r="T317" i="8"/>
  <c r="U317" i="8" s="1"/>
  <c r="B317" i="8"/>
  <c r="C317" i="8" s="1"/>
  <c r="U314" i="6"/>
  <c r="W314" i="6" s="1"/>
  <c r="T315" i="6"/>
  <c r="N315" i="6"/>
  <c r="O315" i="6" s="1"/>
  <c r="B316" i="6"/>
  <c r="C316" i="6" s="1"/>
  <c r="U314" i="5"/>
  <c r="W314" i="5" s="1"/>
  <c r="T315" i="5"/>
  <c r="H317" i="6"/>
  <c r="I317" i="6" s="1"/>
  <c r="K317" i="6" s="1"/>
  <c r="B316" i="5"/>
  <c r="C316" i="5" s="1"/>
  <c r="N315" i="5"/>
  <c r="O315" i="5" s="1"/>
  <c r="U314" i="4"/>
  <c r="W314" i="4" s="1"/>
  <c r="T315" i="4"/>
  <c r="H317" i="5"/>
  <c r="I317" i="5" s="1"/>
  <c r="K317" i="5" s="1"/>
  <c r="B317" i="4"/>
  <c r="C317" i="4" s="1"/>
  <c r="N315" i="4"/>
  <c r="O315" i="4" s="1"/>
  <c r="H317" i="4"/>
  <c r="I317" i="4" s="1"/>
  <c r="K317" i="4" s="1"/>
  <c r="I318" i="3"/>
  <c r="K318" i="3" s="1"/>
  <c r="H319" i="3"/>
  <c r="N316" i="3"/>
  <c r="O316" i="3" s="1"/>
  <c r="B316" i="3"/>
  <c r="C316" i="3" s="1"/>
  <c r="T316" i="3"/>
  <c r="U316" i="3" s="1"/>
  <c r="W316" i="3" s="1"/>
  <c r="U314" i="2"/>
  <c r="W314" i="2" s="1"/>
  <c r="T315" i="2"/>
  <c r="I315" i="2"/>
  <c r="K315" i="2" s="1"/>
  <c r="H316" i="2"/>
  <c r="C318" i="2"/>
  <c r="B319" i="2" s="1"/>
  <c r="O315" i="2"/>
  <c r="N316" i="2" s="1"/>
  <c r="B318" i="8" l="1"/>
  <c r="C318" i="8" s="1"/>
  <c r="W317" i="8"/>
  <c r="N317" i="8"/>
  <c r="O317" i="8" s="1"/>
  <c r="T318" i="8"/>
  <c r="U318" i="8" s="1"/>
  <c r="U315" i="6"/>
  <c r="W315" i="6" s="1"/>
  <c r="T316" i="6"/>
  <c r="N316" i="6"/>
  <c r="O316" i="6" s="1"/>
  <c r="B317" i="6"/>
  <c r="C317" i="6" s="1"/>
  <c r="H318" i="6"/>
  <c r="I318" i="6" s="1"/>
  <c r="K318" i="6" s="1"/>
  <c r="U315" i="5"/>
  <c r="W315" i="5" s="1"/>
  <c r="T316" i="5"/>
  <c r="N316" i="5"/>
  <c r="O316" i="5" s="1"/>
  <c r="U315" i="4"/>
  <c r="W315" i="4" s="1"/>
  <c r="T316" i="4"/>
  <c r="B317" i="5"/>
  <c r="C317" i="5" s="1"/>
  <c r="H318" i="5"/>
  <c r="I318" i="5" s="1"/>
  <c r="K318" i="5" s="1"/>
  <c r="B318" i="4"/>
  <c r="C318" i="4" s="1"/>
  <c r="N316" i="4"/>
  <c r="O316" i="4" s="1"/>
  <c r="I319" i="3"/>
  <c r="K319" i="3" s="1"/>
  <c r="H320" i="3"/>
  <c r="H318" i="4"/>
  <c r="I318" i="4" s="1"/>
  <c r="K318" i="4" s="1"/>
  <c r="N317" i="3"/>
  <c r="O317" i="3" s="1"/>
  <c r="B317" i="3"/>
  <c r="C317" i="3" s="1"/>
  <c r="T317" i="3"/>
  <c r="U317" i="3" s="1"/>
  <c r="W317" i="3" s="1"/>
  <c r="U315" i="2"/>
  <c r="W315" i="2" s="1"/>
  <c r="T316" i="2"/>
  <c r="H317" i="2"/>
  <c r="I316" i="2"/>
  <c r="K316" i="2" s="1"/>
  <c r="C319" i="2"/>
  <c r="B320" i="2" s="1"/>
  <c r="O316" i="2"/>
  <c r="N317" i="2" s="1"/>
  <c r="N318" i="8" l="1"/>
  <c r="O318" i="8" s="1"/>
  <c r="W318" i="8"/>
  <c r="T319" i="8"/>
  <c r="U319" i="8" s="1"/>
  <c r="B319" i="8"/>
  <c r="C319" i="8" s="1"/>
  <c r="U316" i="6"/>
  <c r="W316" i="6" s="1"/>
  <c r="T317" i="6"/>
  <c r="N317" i="6"/>
  <c r="O317" i="6" s="1"/>
  <c r="U316" i="5"/>
  <c r="W316" i="5" s="1"/>
  <c r="T317" i="5"/>
  <c r="B318" i="6"/>
  <c r="C318" i="6" s="1"/>
  <c r="H319" i="6"/>
  <c r="I319" i="6" s="1"/>
  <c r="K319" i="6" s="1"/>
  <c r="B318" i="5"/>
  <c r="C318" i="5" s="1"/>
  <c r="H319" i="5"/>
  <c r="I319" i="5" s="1"/>
  <c r="K319" i="5" s="1"/>
  <c r="U316" i="4"/>
  <c r="W316" i="4" s="1"/>
  <c r="T317" i="4"/>
  <c r="N317" i="5"/>
  <c r="O317" i="5" s="1"/>
  <c r="B319" i="4"/>
  <c r="C319" i="4" s="1"/>
  <c r="N317" i="4"/>
  <c r="O317" i="4" s="1"/>
  <c r="H319" i="4"/>
  <c r="I319" i="4" s="1"/>
  <c r="K319" i="4" s="1"/>
  <c r="I320" i="3"/>
  <c r="K320" i="3" s="1"/>
  <c r="H321" i="3"/>
  <c r="N318" i="3"/>
  <c r="O318" i="3" s="1"/>
  <c r="B318" i="3"/>
  <c r="C318" i="3" s="1"/>
  <c r="T318" i="3"/>
  <c r="U318" i="3" s="1"/>
  <c r="W318" i="3" s="1"/>
  <c r="U316" i="2"/>
  <c r="W316" i="2" s="1"/>
  <c r="T317" i="2"/>
  <c r="H318" i="2"/>
  <c r="I317" i="2"/>
  <c r="K317" i="2" s="1"/>
  <c r="C320" i="2"/>
  <c r="B321" i="2" s="1"/>
  <c r="O317" i="2"/>
  <c r="N318" i="2" s="1"/>
  <c r="W319" i="8" l="1"/>
  <c r="T320" i="8"/>
  <c r="U320" i="8" s="1"/>
  <c r="B320" i="8"/>
  <c r="C320" i="8" s="1"/>
  <c r="N319" i="8"/>
  <c r="O319" i="8" s="1"/>
  <c r="U317" i="6"/>
  <c r="W317" i="6" s="1"/>
  <c r="T318" i="6"/>
  <c r="B319" i="6"/>
  <c r="C319" i="6" s="1"/>
  <c r="U317" i="5"/>
  <c r="W317" i="5" s="1"/>
  <c r="T318" i="5"/>
  <c r="N318" i="6"/>
  <c r="O318" i="6" s="1"/>
  <c r="H320" i="6"/>
  <c r="I320" i="6" s="1"/>
  <c r="K320" i="6" s="1"/>
  <c r="B319" i="5"/>
  <c r="C319" i="5" s="1"/>
  <c r="N318" i="5"/>
  <c r="O318" i="5" s="1"/>
  <c r="H320" i="5"/>
  <c r="I320" i="5" s="1"/>
  <c r="K320" i="5" s="1"/>
  <c r="U317" i="4"/>
  <c r="W317" i="4" s="1"/>
  <c r="T318" i="4"/>
  <c r="N318" i="4"/>
  <c r="O318" i="4" s="1"/>
  <c r="B320" i="4"/>
  <c r="C320" i="4" s="1"/>
  <c r="I321" i="3"/>
  <c r="K321" i="3" s="1"/>
  <c r="H322" i="3"/>
  <c r="H320" i="4"/>
  <c r="I320" i="4" s="1"/>
  <c r="K320" i="4" s="1"/>
  <c r="N319" i="3"/>
  <c r="O319" i="3" s="1"/>
  <c r="B319" i="3"/>
  <c r="C319" i="3" s="1"/>
  <c r="T319" i="3"/>
  <c r="U319" i="3" s="1"/>
  <c r="W319" i="3" s="1"/>
  <c r="U317" i="2"/>
  <c r="W317" i="2" s="1"/>
  <c r="T318" i="2"/>
  <c r="H319" i="2"/>
  <c r="I318" i="2"/>
  <c r="K318" i="2" s="1"/>
  <c r="C321" i="2"/>
  <c r="B322" i="2" s="1"/>
  <c r="O318" i="2"/>
  <c r="N319" i="2" s="1"/>
  <c r="B321" i="8" l="1"/>
  <c r="C321" i="8" s="1"/>
  <c r="W320" i="8"/>
  <c r="N320" i="8"/>
  <c r="O320" i="8" s="1"/>
  <c r="T321" i="8"/>
  <c r="U321" i="8" s="1"/>
  <c r="U318" i="6"/>
  <c r="W318" i="6" s="1"/>
  <c r="T319" i="6"/>
  <c r="N319" i="6"/>
  <c r="O319" i="6" s="1"/>
  <c r="U318" i="5"/>
  <c r="W318" i="5" s="1"/>
  <c r="T319" i="5"/>
  <c r="B320" i="6"/>
  <c r="C320" i="6" s="1"/>
  <c r="H321" i="6"/>
  <c r="I321" i="6" s="1"/>
  <c r="K321" i="6" s="1"/>
  <c r="N319" i="5"/>
  <c r="O319" i="5" s="1"/>
  <c r="B320" i="5"/>
  <c r="C320" i="5" s="1"/>
  <c r="U318" i="4"/>
  <c r="W318" i="4" s="1"/>
  <c r="T319" i="4"/>
  <c r="H321" i="5"/>
  <c r="I321" i="5" s="1"/>
  <c r="K321" i="5" s="1"/>
  <c r="N319" i="4"/>
  <c r="O319" i="4" s="1"/>
  <c r="B321" i="4"/>
  <c r="C321" i="4" s="1"/>
  <c r="H321" i="4"/>
  <c r="I321" i="4" s="1"/>
  <c r="K321" i="4" s="1"/>
  <c r="H323" i="3"/>
  <c r="I322" i="3"/>
  <c r="K322" i="3" s="1"/>
  <c r="B320" i="3"/>
  <c r="C320" i="3" s="1"/>
  <c r="N320" i="3"/>
  <c r="O320" i="3" s="1"/>
  <c r="T320" i="3"/>
  <c r="U320" i="3" s="1"/>
  <c r="W320" i="3" s="1"/>
  <c r="U318" i="2"/>
  <c r="W318" i="2" s="1"/>
  <c r="T319" i="2"/>
  <c r="I319" i="2"/>
  <c r="K319" i="2" s="1"/>
  <c r="H320" i="2"/>
  <c r="C322" i="2"/>
  <c r="B323" i="2" s="1"/>
  <c r="O319" i="2"/>
  <c r="N320" i="2" s="1"/>
  <c r="N321" i="8" l="1"/>
  <c r="O321" i="8" s="1"/>
  <c r="W321" i="8"/>
  <c r="T322" i="8"/>
  <c r="U322" i="8" s="1"/>
  <c r="B322" i="8"/>
  <c r="C322" i="8" s="1"/>
  <c r="U319" i="6"/>
  <c r="W319" i="6" s="1"/>
  <c r="T320" i="6"/>
  <c r="N320" i="6"/>
  <c r="O320" i="6" s="1"/>
  <c r="B321" i="6"/>
  <c r="C321" i="6" s="1"/>
  <c r="H322" i="6"/>
  <c r="I322" i="6" s="1"/>
  <c r="K322" i="6" s="1"/>
  <c r="U319" i="5"/>
  <c r="W319" i="5" s="1"/>
  <c r="T320" i="5"/>
  <c r="N320" i="5"/>
  <c r="O320" i="5" s="1"/>
  <c r="B321" i="5"/>
  <c r="C321" i="5" s="1"/>
  <c r="H322" i="5"/>
  <c r="I322" i="5" s="1"/>
  <c r="K322" i="5" s="1"/>
  <c r="U319" i="4"/>
  <c r="W319" i="4" s="1"/>
  <c r="T320" i="4"/>
  <c r="N320" i="4"/>
  <c r="O320" i="4" s="1"/>
  <c r="H324" i="3"/>
  <c r="I323" i="3"/>
  <c r="K323" i="3" s="1"/>
  <c r="H322" i="4"/>
  <c r="I322" i="4" s="1"/>
  <c r="K322" i="4" s="1"/>
  <c r="B322" i="4"/>
  <c r="C322" i="4" s="1"/>
  <c r="B321" i="3"/>
  <c r="C321" i="3" s="1"/>
  <c r="T321" i="3"/>
  <c r="U321" i="3" s="1"/>
  <c r="W321" i="3" s="1"/>
  <c r="N321" i="3"/>
  <c r="O321" i="3" s="1"/>
  <c r="U319" i="2"/>
  <c r="W319" i="2" s="1"/>
  <c r="T320" i="2"/>
  <c r="H321" i="2"/>
  <c r="I320" i="2"/>
  <c r="K320" i="2" s="1"/>
  <c r="C323" i="2"/>
  <c r="B324" i="2" s="1"/>
  <c r="O320" i="2"/>
  <c r="N321" i="2" s="1"/>
  <c r="W322" i="8" l="1"/>
  <c r="T323" i="8"/>
  <c r="U323" i="8" s="1"/>
  <c r="B323" i="8"/>
  <c r="C323" i="8" s="1"/>
  <c r="N322" i="8"/>
  <c r="O322" i="8" s="1"/>
  <c r="U320" i="6"/>
  <c r="W320" i="6" s="1"/>
  <c r="T321" i="6"/>
  <c r="N321" i="6"/>
  <c r="O321" i="6" s="1"/>
  <c r="U320" i="5"/>
  <c r="W320" i="5" s="1"/>
  <c r="T321" i="5"/>
  <c r="B322" i="6"/>
  <c r="C322" i="6" s="1"/>
  <c r="H323" i="6"/>
  <c r="I323" i="6" s="1"/>
  <c r="K323" i="6" s="1"/>
  <c r="B322" i="5"/>
  <c r="C322" i="5" s="1"/>
  <c r="N321" i="5"/>
  <c r="O321" i="5" s="1"/>
  <c r="H323" i="5"/>
  <c r="I323" i="5" s="1"/>
  <c r="K323" i="5" s="1"/>
  <c r="U320" i="4"/>
  <c r="W320" i="4" s="1"/>
  <c r="T321" i="4"/>
  <c r="N321" i="4"/>
  <c r="O321" i="4" s="1"/>
  <c r="B323" i="4"/>
  <c r="C323" i="4" s="1"/>
  <c r="I324" i="3"/>
  <c r="K324" i="3" s="1"/>
  <c r="H325" i="3"/>
  <c r="H323" i="4"/>
  <c r="I323" i="4" s="1"/>
  <c r="K323" i="4" s="1"/>
  <c r="N322" i="3"/>
  <c r="O322" i="3" s="1"/>
  <c r="B322" i="3"/>
  <c r="C322" i="3" s="1"/>
  <c r="T322" i="3"/>
  <c r="U322" i="3" s="1"/>
  <c r="W322" i="3" s="1"/>
  <c r="U320" i="2"/>
  <c r="W320" i="2" s="1"/>
  <c r="T321" i="2"/>
  <c r="I321" i="2"/>
  <c r="K321" i="2" s="1"/>
  <c r="H322" i="2"/>
  <c r="C324" i="2"/>
  <c r="B325" i="2" s="1"/>
  <c r="O321" i="2"/>
  <c r="N322" i="2" s="1"/>
  <c r="N323" i="8" l="1"/>
  <c r="O323" i="8" s="1"/>
  <c r="B324" i="8"/>
  <c r="C324" i="8" s="1"/>
  <c r="W323" i="8"/>
  <c r="T324" i="8"/>
  <c r="U324" i="8" s="1"/>
  <c r="U321" i="6"/>
  <c r="W321" i="6" s="1"/>
  <c r="T322" i="6"/>
  <c r="B323" i="6"/>
  <c r="C323" i="6" s="1"/>
  <c r="N322" i="6"/>
  <c r="O322" i="6" s="1"/>
  <c r="U321" i="5"/>
  <c r="W321" i="5" s="1"/>
  <c r="T322" i="5"/>
  <c r="H324" i="6"/>
  <c r="I324" i="6" s="1"/>
  <c r="K324" i="6" s="1"/>
  <c r="B323" i="5"/>
  <c r="C323" i="5" s="1"/>
  <c r="H324" i="5"/>
  <c r="I324" i="5" s="1"/>
  <c r="K324" i="5" s="1"/>
  <c r="N322" i="5"/>
  <c r="O322" i="5" s="1"/>
  <c r="U321" i="4"/>
  <c r="W321" i="4" s="1"/>
  <c r="T322" i="4"/>
  <c r="B324" i="4"/>
  <c r="C324" i="4" s="1"/>
  <c r="H324" i="4"/>
  <c r="I324" i="4" s="1"/>
  <c r="K324" i="4" s="1"/>
  <c r="I325" i="3"/>
  <c r="K325" i="3" s="1"/>
  <c r="H326" i="3"/>
  <c r="N322" i="4"/>
  <c r="O322" i="4" s="1"/>
  <c r="N323" i="3"/>
  <c r="O323" i="3" s="1"/>
  <c r="B323" i="3"/>
  <c r="C323" i="3" s="1"/>
  <c r="T323" i="3"/>
  <c r="U323" i="3" s="1"/>
  <c r="W323" i="3" s="1"/>
  <c r="H323" i="2"/>
  <c r="I322" i="2"/>
  <c r="K322" i="2" s="1"/>
  <c r="U321" i="2"/>
  <c r="W321" i="2" s="1"/>
  <c r="T322" i="2"/>
  <c r="C325" i="2"/>
  <c r="B326" i="2" s="1"/>
  <c r="O322" i="2"/>
  <c r="N323" i="2" s="1"/>
  <c r="B325" i="8" l="1"/>
  <c r="C325" i="8" s="1"/>
  <c r="W324" i="8"/>
  <c r="T325" i="8"/>
  <c r="U325" i="8" s="1"/>
  <c r="N324" i="8"/>
  <c r="O324" i="8" s="1"/>
  <c r="U322" i="6"/>
  <c r="W322" i="6" s="1"/>
  <c r="T323" i="6"/>
  <c r="H325" i="6"/>
  <c r="I325" i="6" s="1"/>
  <c r="K325" i="6" s="1"/>
  <c r="N323" i="6"/>
  <c r="O323" i="6" s="1"/>
  <c r="B324" i="6"/>
  <c r="C324" i="6" s="1"/>
  <c r="U322" i="5"/>
  <c r="W322" i="5" s="1"/>
  <c r="T323" i="5"/>
  <c r="B324" i="5"/>
  <c r="C324" i="5" s="1"/>
  <c r="N323" i="5"/>
  <c r="O323" i="5" s="1"/>
  <c r="U322" i="4"/>
  <c r="W322" i="4" s="1"/>
  <c r="T323" i="4"/>
  <c r="H325" i="5"/>
  <c r="I325" i="5" s="1"/>
  <c r="K325" i="5" s="1"/>
  <c r="N323" i="4"/>
  <c r="O323" i="4" s="1"/>
  <c r="I326" i="3"/>
  <c r="K326" i="3" s="1"/>
  <c r="H327" i="3"/>
  <c r="B325" i="4"/>
  <c r="C325" i="4" s="1"/>
  <c r="H325" i="4"/>
  <c r="I325" i="4" s="1"/>
  <c r="K325" i="4" s="1"/>
  <c r="N324" i="3"/>
  <c r="O324" i="3" s="1"/>
  <c r="B324" i="3"/>
  <c r="C324" i="3" s="1"/>
  <c r="T324" i="3"/>
  <c r="U324" i="3" s="1"/>
  <c r="W324" i="3" s="1"/>
  <c r="I323" i="2"/>
  <c r="K323" i="2" s="1"/>
  <c r="H324" i="2"/>
  <c r="U322" i="2"/>
  <c r="W322" i="2" s="1"/>
  <c r="T323" i="2"/>
  <c r="C326" i="2"/>
  <c r="B327" i="2" s="1"/>
  <c r="O323" i="2"/>
  <c r="N324" i="2" s="1"/>
  <c r="N325" i="8" l="1"/>
  <c r="O325" i="8" s="1"/>
  <c r="B326" i="8"/>
  <c r="C326" i="8" s="1"/>
  <c r="T326" i="8"/>
  <c r="U326" i="8" s="1"/>
  <c r="W325" i="8"/>
  <c r="U323" i="6"/>
  <c r="W323" i="6" s="1"/>
  <c r="T324" i="6"/>
  <c r="N324" i="6"/>
  <c r="O324" i="6" s="1"/>
  <c r="B325" i="6"/>
  <c r="C325" i="6" s="1"/>
  <c r="H326" i="6"/>
  <c r="I326" i="6" s="1"/>
  <c r="K326" i="6" s="1"/>
  <c r="U323" i="5"/>
  <c r="W323" i="5" s="1"/>
  <c r="T324" i="5"/>
  <c r="B325" i="5"/>
  <c r="C325" i="5" s="1"/>
  <c r="H326" i="5"/>
  <c r="I326" i="5" s="1"/>
  <c r="K326" i="5" s="1"/>
  <c r="N324" i="5"/>
  <c r="O324" i="5" s="1"/>
  <c r="U323" i="4"/>
  <c r="W323" i="4" s="1"/>
  <c r="T324" i="4"/>
  <c r="B326" i="4"/>
  <c r="C326" i="4" s="1"/>
  <c r="H326" i="4"/>
  <c r="I326" i="4" s="1"/>
  <c r="K326" i="4" s="1"/>
  <c r="H328" i="3"/>
  <c r="I327" i="3"/>
  <c r="K327" i="3" s="1"/>
  <c r="N324" i="4"/>
  <c r="O324" i="4" s="1"/>
  <c r="N325" i="3"/>
  <c r="O325" i="3" s="1"/>
  <c r="B325" i="3"/>
  <c r="C325" i="3" s="1"/>
  <c r="T325" i="3"/>
  <c r="U325" i="3" s="1"/>
  <c r="W325" i="3" s="1"/>
  <c r="H325" i="2"/>
  <c r="I324" i="2"/>
  <c r="K324" i="2" s="1"/>
  <c r="U323" i="2"/>
  <c r="W323" i="2" s="1"/>
  <c r="T324" i="2"/>
  <c r="C327" i="2"/>
  <c r="B328" i="2" s="1"/>
  <c r="O324" i="2"/>
  <c r="N325" i="2" s="1"/>
  <c r="B327" i="8" l="1"/>
  <c r="C327" i="8" s="1"/>
  <c r="N326" i="8"/>
  <c r="O326" i="8" s="1"/>
  <c r="T327" i="8"/>
  <c r="U327" i="8" s="1"/>
  <c r="W326" i="8"/>
  <c r="U324" i="6"/>
  <c r="W324" i="6" s="1"/>
  <c r="T325" i="6"/>
  <c r="B326" i="6"/>
  <c r="C326" i="6" s="1"/>
  <c r="H327" i="6"/>
  <c r="I327" i="6" s="1"/>
  <c r="K327" i="6" s="1"/>
  <c r="N325" i="6"/>
  <c r="O325" i="6" s="1"/>
  <c r="U324" i="5"/>
  <c r="W324" i="5" s="1"/>
  <c r="T325" i="5"/>
  <c r="B326" i="5"/>
  <c r="C326" i="5" s="1"/>
  <c r="H327" i="5"/>
  <c r="I327" i="5" s="1"/>
  <c r="K327" i="5" s="1"/>
  <c r="N325" i="5"/>
  <c r="O325" i="5" s="1"/>
  <c r="U324" i="4"/>
  <c r="W324" i="4" s="1"/>
  <c r="T325" i="4"/>
  <c r="N325" i="4"/>
  <c r="O325" i="4" s="1"/>
  <c r="B327" i="4"/>
  <c r="C327" i="4" s="1"/>
  <c r="I328" i="3"/>
  <c r="K328" i="3" s="1"/>
  <c r="H329" i="3"/>
  <c r="H327" i="4"/>
  <c r="I327" i="4" s="1"/>
  <c r="K327" i="4" s="1"/>
  <c r="N326" i="3"/>
  <c r="O326" i="3" s="1"/>
  <c r="B326" i="3"/>
  <c r="C326" i="3" s="1"/>
  <c r="T326" i="3"/>
  <c r="U326" i="3" s="1"/>
  <c r="W326" i="3" s="1"/>
  <c r="H326" i="2"/>
  <c r="I325" i="2"/>
  <c r="K325" i="2" s="1"/>
  <c r="U324" i="2"/>
  <c r="W324" i="2" s="1"/>
  <c r="T325" i="2"/>
  <c r="C328" i="2"/>
  <c r="B329" i="2" s="1"/>
  <c r="O325" i="2"/>
  <c r="N326" i="2" s="1"/>
  <c r="N327" i="8" l="1"/>
  <c r="O327" i="8" s="1"/>
  <c r="T328" i="8"/>
  <c r="U328" i="8" s="1"/>
  <c r="W327" i="8"/>
  <c r="B328" i="8"/>
  <c r="C328" i="8" s="1"/>
  <c r="U325" i="6"/>
  <c r="W325" i="6" s="1"/>
  <c r="T326" i="6"/>
  <c r="B327" i="6"/>
  <c r="C327" i="6" s="1"/>
  <c r="H328" i="6"/>
  <c r="I328" i="6" s="1"/>
  <c r="K328" i="6" s="1"/>
  <c r="N326" i="6"/>
  <c r="O326" i="6" s="1"/>
  <c r="U325" i="5"/>
  <c r="W325" i="5" s="1"/>
  <c r="T326" i="5"/>
  <c r="N326" i="5"/>
  <c r="O326" i="5" s="1"/>
  <c r="B327" i="5"/>
  <c r="C327" i="5" s="1"/>
  <c r="U325" i="4"/>
  <c r="W325" i="4" s="1"/>
  <c r="T326" i="4"/>
  <c r="H328" i="5"/>
  <c r="I328" i="5" s="1"/>
  <c r="K328" i="5" s="1"/>
  <c r="B328" i="4"/>
  <c r="C328" i="4" s="1"/>
  <c r="N326" i="4"/>
  <c r="O326" i="4" s="1"/>
  <c r="H330" i="3"/>
  <c r="I329" i="3"/>
  <c r="K329" i="3" s="1"/>
  <c r="H328" i="4"/>
  <c r="I328" i="4" s="1"/>
  <c r="K328" i="4" s="1"/>
  <c r="N327" i="3"/>
  <c r="O327" i="3" s="1"/>
  <c r="B327" i="3"/>
  <c r="C327" i="3" s="1"/>
  <c r="T327" i="3"/>
  <c r="U327" i="3" s="1"/>
  <c r="W327" i="3" s="1"/>
  <c r="H327" i="2"/>
  <c r="I326" i="2"/>
  <c r="K326" i="2" s="1"/>
  <c r="U325" i="2"/>
  <c r="W325" i="2" s="1"/>
  <c r="T326" i="2"/>
  <c r="C329" i="2"/>
  <c r="B330" i="2" s="1"/>
  <c r="O326" i="2"/>
  <c r="N327" i="2" s="1"/>
  <c r="B329" i="8" l="1"/>
  <c r="C329" i="8" s="1"/>
  <c r="N328" i="8"/>
  <c r="O328" i="8" s="1"/>
  <c r="T329" i="8"/>
  <c r="U329" i="8" s="1"/>
  <c r="W328" i="8"/>
  <c r="U326" i="6"/>
  <c r="W326" i="6" s="1"/>
  <c r="T327" i="6"/>
  <c r="B328" i="6"/>
  <c r="C328" i="6" s="1"/>
  <c r="N327" i="6"/>
  <c r="O327" i="6" s="1"/>
  <c r="U326" i="5"/>
  <c r="W326" i="5" s="1"/>
  <c r="T327" i="5"/>
  <c r="H329" i="6"/>
  <c r="I329" i="6" s="1"/>
  <c r="K329" i="6" s="1"/>
  <c r="B328" i="5"/>
  <c r="C328" i="5" s="1"/>
  <c r="U326" i="4"/>
  <c r="W326" i="4" s="1"/>
  <c r="T327" i="4"/>
  <c r="N327" i="5"/>
  <c r="O327" i="5" s="1"/>
  <c r="H329" i="5"/>
  <c r="I329" i="5" s="1"/>
  <c r="K329" i="5" s="1"/>
  <c r="H331" i="3"/>
  <c r="I330" i="3"/>
  <c r="K330" i="3" s="1"/>
  <c r="B329" i="4"/>
  <c r="C329" i="4" s="1"/>
  <c r="N327" i="4"/>
  <c r="O327" i="4" s="1"/>
  <c r="H329" i="4"/>
  <c r="I329" i="4" s="1"/>
  <c r="K329" i="4" s="1"/>
  <c r="N328" i="3"/>
  <c r="O328" i="3" s="1"/>
  <c r="B328" i="3"/>
  <c r="C328" i="3" s="1"/>
  <c r="T328" i="3"/>
  <c r="U328" i="3" s="1"/>
  <c r="W328" i="3" s="1"/>
  <c r="H328" i="2"/>
  <c r="I327" i="2"/>
  <c r="K327" i="2" s="1"/>
  <c r="U326" i="2"/>
  <c r="W326" i="2" s="1"/>
  <c r="T327" i="2"/>
  <c r="C330" i="2"/>
  <c r="B331" i="2" s="1"/>
  <c r="O327" i="2"/>
  <c r="N328" i="2" s="1"/>
  <c r="B330" i="8" l="1"/>
  <c r="C330" i="8" s="1"/>
  <c r="N329" i="8"/>
  <c r="O329" i="8" s="1"/>
  <c r="T330" i="8"/>
  <c r="U330" i="8" s="1"/>
  <c r="W329" i="8"/>
  <c r="U327" i="6"/>
  <c r="W327" i="6" s="1"/>
  <c r="T328" i="6"/>
  <c r="N328" i="6"/>
  <c r="O328" i="6" s="1"/>
  <c r="U327" i="5"/>
  <c r="W327" i="5" s="1"/>
  <c r="T328" i="5"/>
  <c r="B329" i="6"/>
  <c r="C329" i="6" s="1"/>
  <c r="H330" i="6"/>
  <c r="I330" i="6" s="1"/>
  <c r="K330" i="6" s="1"/>
  <c r="H330" i="5"/>
  <c r="I330" i="5" s="1"/>
  <c r="K330" i="5" s="1"/>
  <c r="U327" i="4"/>
  <c r="W327" i="4" s="1"/>
  <c r="T328" i="4"/>
  <c r="B329" i="5"/>
  <c r="C329" i="5" s="1"/>
  <c r="N328" i="5"/>
  <c r="O328" i="5" s="1"/>
  <c r="B330" i="4"/>
  <c r="C330" i="4" s="1"/>
  <c r="N328" i="4"/>
  <c r="O328" i="4" s="1"/>
  <c r="I331" i="3"/>
  <c r="K331" i="3" s="1"/>
  <c r="H332" i="3"/>
  <c r="H330" i="4"/>
  <c r="I330" i="4" s="1"/>
  <c r="K330" i="4" s="1"/>
  <c r="B329" i="3"/>
  <c r="C329" i="3" s="1"/>
  <c r="N329" i="3"/>
  <c r="O329" i="3" s="1"/>
  <c r="T329" i="3"/>
  <c r="U329" i="3" s="1"/>
  <c r="W329" i="3" s="1"/>
  <c r="H329" i="2"/>
  <c r="I328" i="2"/>
  <c r="K328" i="2" s="1"/>
  <c r="U327" i="2"/>
  <c r="W327" i="2" s="1"/>
  <c r="T328" i="2"/>
  <c r="C331" i="2"/>
  <c r="B332" i="2" s="1"/>
  <c r="O328" i="2"/>
  <c r="N329" i="2" s="1"/>
  <c r="B331" i="8" l="1"/>
  <c r="C331" i="8" s="1"/>
  <c r="N330" i="8"/>
  <c r="O330" i="8" s="1"/>
  <c r="T331" i="8"/>
  <c r="U331" i="8" s="1"/>
  <c r="W330" i="8"/>
  <c r="U328" i="6"/>
  <c r="W328" i="6" s="1"/>
  <c r="T329" i="6"/>
  <c r="N329" i="6"/>
  <c r="O329" i="6" s="1"/>
  <c r="B330" i="6"/>
  <c r="C330" i="6" s="1"/>
  <c r="U328" i="5"/>
  <c r="W328" i="5" s="1"/>
  <c r="T329" i="5"/>
  <c r="H331" i="6"/>
  <c r="I331" i="6" s="1"/>
  <c r="K331" i="6" s="1"/>
  <c r="B330" i="5"/>
  <c r="C330" i="5" s="1"/>
  <c r="U328" i="4"/>
  <c r="W328" i="4" s="1"/>
  <c r="T329" i="4"/>
  <c r="N329" i="5"/>
  <c r="O329" i="5" s="1"/>
  <c r="H331" i="5"/>
  <c r="I331" i="5" s="1"/>
  <c r="K331" i="5" s="1"/>
  <c r="N329" i="4"/>
  <c r="O329" i="4" s="1"/>
  <c r="H331" i="4"/>
  <c r="I331" i="4" s="1"/>
  <c r="K331" i="4" s="1"/>
  <c r="B331" i="4"/>
  <c r="C331" i="4" s="1"/>
  <c r="I332" i="3"/>
  <c r="K332" i="3" s="1"/>
  <c r="H333" i="3"/>
  <c r="B330" i="3"/>
  <c r="C330" i="3" s="1"/>
  <c r="N330" i="3"/>
  <c r="O330" i="3" s="1"/>
  <c r="T330" i="3"/>
  <c r="U330" i="3" s="1"/>
  <c r="W330" i="3" s="1"/>
  <c r="U328" i="2"/>
  <c r="W328" i="2" s="1"/>
  <c r="T329" i="2"/>
  <c r="I329" i="2"/>
  <c r="K329" i="2" s="1"/>
  <c r="H330" i="2"/>
  <c r="C332" i="2"/>
  <c r="B333" i="2" s="1"/>
  <c r="O329" i="2"/>
  <c r="N330" i="2" s="1"/>
  <c r="B332" i="8" l="1"/>
  <c r="C332" i="8" s="1"/>
  <c r="N331" i="8"/>
  <c r="O331" i="8" s="1"/>
  <c r="T332" i="8"/>
  <c r="U332" i="8" s="1"/>
  <c r="W331" i="8"/>
  <c r="U329" i="6"/>
  <c r="W329" i="6" s="1"/>
  <c r="T330" i="6"/>
  <c r="H332" i="6"/>
  <c r="I332" i="6" s="1"/>
  <c r="K332" i="6" s="1"/>
  <c r="B331" i="6"/>
  <c r="C331" i="6" s="1"/>
  <c r="N330" i="6"/>
  <c r="O330" i="6" s="1"/>
  <c r="U329" i="5"/>
  <c r="W329" i="5" s="1"/>
  <c r="T330" i="5"/>
  <c r="B331" i="5"/>
  <c r="C331" i="5" s="1"/>
  <c r="N330" i="5"/>
  <c r="O330" i="5" s="1"/>
  <c r="H332" i="5"/>
  <c r="I332" i="5" s="1"/>
  <c r="K332" i="5" s="1"/>
  <c r="U329" i="4"/>
  <c r="W329" i="4" s="1"/>
  <c r="T330" i="4"/>
  <c r="B332" i="4"/>
  <c r="C332" i="4" s="1"/>
  <c r="H332" i="4"/>
  <c r="I332" i="4" s="1"/>
  <c r="K332" i="4" s="1"/>
  <c r="N330" i="4"/>
  <c r="O330" i="4" s="1"/>
  <c r="H334" i="3"/>
  <c r="I333" i="3"/>
  <c r="K333" i="3" s="1"/>
  <c r="B331" i="3"/>
  <c r="C331" i="3" s="1"/>
  <c r="N331" i="3"/>
  <c r="O331" i="3" s="1"/>
  <c r="T331" i="3"/>
  <c r="U331" i="3" s="1"/>
  <c r="W331" i="3" s="1"/>
  <c r="H331" i="2"/>
  <c r="I330" i="2"/>
  <c r="K330" i="2" s="1"/>
  <c r="U329" i="2"/>
  <c r="W329" i="2" s="1"/>
  <c r="T330" i="2"/>
  <c r="C333" i="2"/>
  <c r="B334" i="2" s="1"/>
  <c r="O330" i="2"/>
  <c r="N331" i="2" s="1"/>
  <c r="B333" i="8" l="1"/>
  <c r="C333" i="8" s="1"/>
  <c r="N332" i="8"/>
  <c r="O332" i="8" s="1"/>
  <c r="T333" i="8"/>
  <c r="U333" i="8" s="1"/>
  <c r="W332" i="8"/>
  <c r="U330" i="6"/>
  <c r="W330" i="6" s="1"/>
  <c r="T331" i="6"/>
  <c r="B332" i="6"/>
  <c r="C332" i="6" s="1"/>
  <c r="U330" i="5"/>
  <c r="W330" i="5" s="1"/>
  <c r="T331" i="5"/>
  <c r="N331" i="6"/>
  <c r="O331" i="6" s="1"/>
  <c r="H333" i="6"/>
  <c r="I333" i="6" s="1"/>
  <c r="K333" i="6" s="1"/>
  <c r="B332" i="5"/>
  <c r="C332" i="5" s="1"/>
  <c r="N331" i="5"/>
  <c r="O331" i="5" s="1"/>
  <c r="H333" i="5"/>
  <c r="I333" i="5" s="1"/>
  <c r="K333" i="5" s="1"/>
  <c r="U330" i="4"/>
  <c r="W330" i="4" s="1"/>
  <c r="T331" i="4"/>
  <c r="B333" i="4"/>
  <c r="C333" i="4" s="1"/>
  <c r="N331" i="4"/>
  <c r="O331" i="4" s="1"/>
  <c r="I334" i="3"/>
  <c r="K334" i="3" s="1"/>
  <c r="H335" i="3"/>
  <c r="H333" i="4"/>
  <c r="I333" i="4" s="1"/>
  <c r="K333" i="4" s="1"/>
  <c r="B332" i="3"/>
  <c r="C332" i="3" s="1"/>
  <c r="N332" i="3"/>
  <c r="O332" i="3" s="1"/>
  <c r="T332" i="3"/>
  <c r="U332" i="3" s="1"/>
  <c r="W332" i="3" s="1"/>
  <c r="U330" i="2"/>
  <c r="W330" i="2" s="1"/>
  <c r="T331" i="2"/>
  <c r="I331" i="2"/>
  <c r="K331" i="2" s="1"/>
  <c r="H332" i="2"/>
  <c r="C334" i="2"/>
  <c r="B335" i="2" s="1"/>
  <c r="O331" i="2"/>
  <c r="N332" i="2" s="1"/>
  <c r="B334" i="8" l="1"/>
  <c r="C334" i="8" s="1"/>
  <c r="N333" i="8"/>
  <c r="O333" i="8" s="1"/>
  <c r="T334" i="8"/>
  <c r="U334" i="8" s="1"/>
  <c r="W333" i="8"/>
  <c r="U331" i="6"/>
  <c r="W331" i="6" s="1"/>
  <c r="T332" i="6"/>
  <c r="N332" i="6"/>
  <c r="O332" i="6" s="1"/>
  <c r="B333" i="6"/>
  <c r="C333" i="6" s="1"/>
  <c r="H334" i="6"/>
  <c r="I334" i="6" s="1"/>
  <c r="K334" i="6" s="1"/>
  <c r="U331" i="5"/>
  <c r="W331" i="5" s="1"/>
  <c r="T332" i="5"/>
  <c r="U331" i="4"/>
  <c r="W331" i="4" s="1"/>
  <c r="T332" i="4"/>
  <c r="N332" i="5"/>
  <c r="O332" i="5" s="1"/>
  <c r="H334" i="5"/>
  <c r="I334" i="5" s="1"/>
  <c r="K334" i="5" s="1"/>
  <c r="B333" i="5"/>
  <c r="C333" i="5" s="1"/>
  <c r="N332" i="4"/>
  <c r="O332" i="4" s="1"/>
  <c r="H334" i="4"/>
  <c r="I334" i="4" s="1"/>
  <c r="K334" i="4" s="1"/>
  <c r="I335" i="3"/>
  <c r="K335" i="3" s="1"/>
  <c r="H336" i="3"/>
  <c r="B334" i="4"/>
  <c r="C334" i="4" s="1"/>
  <c r="N333" i="3"/>
  <c r="O333" i="3" s="1"/>
  <c r="B333" i="3"/>
  <c r="C333" i="3" s="1"/>
  <c r="T333" i="3"/>
  <c r="U333" i="3" s="1"/>
  <c r="W333" i="3" s="1"/>
  <c r="H333" i="2"/>
  <c r="I332" i="2"/>
  <c r="K332" i="2" s="1"/>
  <c r="U331" i="2"/>
  <c r="W331" i="2" s="1"/>
  <c r="T332" i="2"/>
  <c r="C335" i="2"/>
  <c r="B336" i="2" s="1"/>
  <c r="O332" i="2"/>
  <c r="N333" i="2" s="1"/>
  <c r="B335" i="8" l="1"/>
  <c r="C335" i="8" s="1"/>
  <c r="N334" i="8"/>
  <c r="O334" i="8" s="1"/>
  <c r="T335" i="8"/>
  <c r="U335" i="8" s="1"/>
  <c r="W334" i="8"/>
  <c r="U332" i="6"/>
  <c r="W332" i="6" s="1"/>
  <c r="T333" i="6"/>
  <c r="B334" i="6"/>
  <c r="C334" i="6" s="1"/>
  <c r="H335" i="6"/>
  <c r="I335" i="6" s="1"/>
  <c r="K335" i="6" s="1"/>
  <c r="U332" i="5"/>
  <c r="W332" i="5" s="1"/>
  <c r="T333" i="5"/>
  <c r="N333" i="6"/>
  <c r="O333" i="6" s="1"/>
  <c r="N333" i="5"/>
  <c r="O333" i="5" s="1"/>
  <c r="B334" i="5"/>
  <c r="C334" i="5" s="1"/>
  <c r="U332" i="4"/>
  <c r="W332" i="4" s="1"/>
  <c r="T333" i="4"/>
  <c r="H335" i="5"/>
  <c r="I335" i="5" s="1"/>
  <c r="K335" i="5" s="1"/>
  <c r="N333" i="4"/>
  <c r="O333" i="4" s="1"/>
  <c r="I336" i="3"/>
  <c r="K336" i="3" s="1"/>
  <c r="H337" i="3"/>
  <c r="H335" i="4"/>
  <c r="I335" i="4" s="1"/>
  <c r="K335" i="4" s="1"/>
  <c r="B335" i="4"/>
  <c r="C335" i="4" s="1"/>
  <c r="B334" i="3"/>
  <c r="C334" i="3" s="1"/>
  <c r="T334" i="3"/>
  <c r="U334" i="3" s="1"/>
  <c r="W334" i="3" s="1"/>
  <c r="N334" i="3"/>
  <c r="O334" i="3" s="1"/>
  <c r="H334" i="2"/>
  <c r="I333" i="2"/>
  <c r="K333" i="2" s="1"/>
  <c r="U332" i="2"/>
  <c r="W332" i="2" s="1"/>
  <c r="T333" i="2"/>
  <c r="C336" i="2"/>
  <c r="B337" i="2" s="1"/>
  <c r="O333" i="2"/>
  <c r="N334" i="2" s="1"/>
  <c r="B336" i="8" l="1"/>
  <c r="C336" i="8" s="1"/>
  <c r="N335" i="8"/>
  <c r="O335" i="8" s="1"/>
  <c r="T336" i="8"/>
  <c r="U336" i="8" s="1"/>
  <c r="W335" i="8"/>
  <c r="U333" i="6"/>
  <c r="W333" i="6" s="1"/>
  <c r="T334" i="6"/>
  <c r="B335" i="6"/>
  <c r="C335" i="6" s="1"/>
  <c r="U333" i="5"/>
  <c r="W333" i="5" s="1"/>
  <c r="T334" i="5"/>
  <c r="N334" i="6"/>
  <c r="O334" i="6" s="1"/>
  <c r="H336" i="6"/>
  <c r="I336" i="6" s="1"/>
  <c r="K336" i="6" s="1"/>
  <c r="B335" i="5"/>
  <c r="C335" i="5" s="1"/>
  <c r="N334" i="5"/>
  <c r="O334" i="5" s="1"/>
  <c r="U333" i="4"/>
  <c r="W333" i="4" s="1"/>
  <c r="T334" i="4"/>
  <c r="H336" i="5"/>
  <c r="I336" i="5" s="1"/>
  <c r="K336" i="5" s="1"/>
  <c r="N334" i="4"/>
  <c r="O334" i="4" s="1"/>
  <c r="H336" i="4"/>
  <c r="I336" i="4" s="1"/>
  <c r="K336" i="4" s="1"/>
  <c r="B336" i="4"/>
  <c r="C336" i="4" s="1"/>
  <c r="I337" i="3"/>
  <c r="K337" i="3" s="1"/>
  <c r="H338" i="3"/>
  <c r="N335" i="3"/>
  <c r="O335" i="3" s="1"/>
  <c r="B335" i="3"/>
  <c r="C335" i="3" s="1"/>
  <c r="T335" i="3"/>
  <c r="U335" i="3" s="1"/>
  <c r="W335" i="3" s="1"/>
  <c r="H335" i="2"/>
  <c r="I334" i="2"/>
  <c r="K334" i="2" s="1"/>
  <c r="U333" i="2"/>
  <c r="W333" i="2" s="1"/>
  <c r="T334" i="2"/>
  <c r="C337" i="2"/>
  <c r="B338" i="2" s="1"/>
  <c r="O334" i="2"/>
  <c r="N335" i="2" s="1"/>
  <c r="B337" i="8" l="1"/>
  <c r="C337" i="8" s="1"/>
  <c r="N336" i="8"/>
  <c r="O336" i="8" s="1"/>
  <c r="T337" i="8"/>
  <c r="U337" i="8" s="1"/>
  <c r="W336" i="8"/>
  <c r="U334" i="6"/>
  <c r="W334" i="6" s="1"/>
  <c r="T335" i="6"/>
  <c r="B336" i="6"/>
  <c r="C336" i="6" s="1"/>
  <c r="N335" i="6"/>
  <c r="O335" i="6" s="1"/>
  <c r="U334" i="5"/>
  <c r="W334" i="5" s="1"/>
  <c r="T335" i="5"/>
  <c r="H337" i="6"/>
  <c r="I337" i="6" s="1"/>
  <c r="K337" i="6" s="1"/>
  <c r="B336" i="5"/>
  <c r="C336" i="5" s="1"/>
  <c r="N335" i="5"/>
  <c r="O335" i="5" s="1"/>
  <c r="H337" i="5"/>
  <c r="I337" i="5" s="1"/>
  <c r="K337" i="5" s="1"/>
  <c r="U334" i="4"/>
  <c r="W334" i="4" s="1"/>
  <c r="T335" i="4"/>
  <c r="B337" i="4"/>
  <c r="C337" i="4" s="1"/>
  <c r="H339" i="3"/>
  <c r="I338" i="3"/>
  <c r="K338" i="3" s="1"/>
  <c r="N335" i="4"/>
  <c r="O335" i="4" s="1"/>
  <c r="H337" i="4"/>
  <c r="I337" i="4" s="1"/>
  <c r="K337" i="4" s="1"/>
  <c r="B336" i="3"/>
  <c r="C336" i="3" s="1"/>
  <c r="T336" i="3"/>
  <c r="U336" i="3" s="1"/>
  <c r="W336" i="3" s="1"/>
  <c r="N336" i="3"/>
  <c r="O336" i="3" s="1"/>
  <c r="I335" i="2"/>
  <c r="K335" i="2" s="1"/>
  <c r="H336" i="2"/>
  <c r="U334" i="2"/>
  <c r="W334" i="2" s="1"/>
  <c r="T335" i="2"/>
  <c r="C338" i="2"/>
  <c r="B339" i="2" s="1"/>
  <c r="O335" i="2"/>
  <c r="N336" i="2" s="1"/>
  <c r="B338" i="8" l="1"/>
  <c r="C338" i="8" s="1"/>
  <c r="N337" i="8"/>
  <c r="O337" i="8" s="1"/>
  <c r="T338" i="8"/>
  <c r="U338" i="8" s="1"/>
  <c r="W337" i="8"/>
  <c r="U335" i="6"/>
  <c r="W335" i="6" s="1"/>
  <c r="T336" i="6"/>
  <c r="N336" i="6"/>
  <c r="O336" i="6" s="1"/>
  <c r="B337" i="6"/>
  <c r="C337" i="6" s="1"/>
  <c r="U335" i="5"/>
  <c r="W335" i="5" s="1"/>
  <c r="T336" i="5"/>
  <c r="H338" i="6"/>
  <c r="I338" i="6" s="1"/>
  <c r="K338" i="6" s="1"/>
  <c r="B337" i="5"/>
  <c r="C337" i="5" s="1"/>
  <c r="N336" i="5"/>
  <c r="O336" i="5" s="1"/>
  <c r="H338" i="5"/>
  <c r="I338" i="5" s="1"/>
  <c r="K338" i="5" s="1"/>
  <c r="U335" i="4"/>
  <c r="W335" i="4" s="1"/>
  <c r="T336" i="4"/>
  <c r="N336" i="4"/>
  <c r="O336" i="4" s="1"/>
  <c r="B338" i="4"/>
  <c r="C338" i="4" s="1"/>
  <c r="H338" i="4"/>
  <c r="I338" i="4" s="1"/>
  <c r="K338" i="4" s="1"/>
  <c r="H340" i="3"/>
  <c r="I339" i="3"/>
  <c r="K339" i="3" s="1"/>
  <c r="N337" i="3"/>
  <c r="O337" i="3" s="1"/>
  <c r="B337" i="3"/>
  <c r="C337" i="3" s="1"/>
  <c r="T337" i="3"/>
  <c r="U337" i="3" s="1"/>
  <c r="W337" i="3" s="1"/>
  <c r="H337" i="2"/>
  <c r="I336" i="2"/>
  <c r="K336" i="2" s="1"/>
  <c r="U335" i="2"/>
  <c r="W335" i="2" s="1"/>
  <c r="T336" i="2"/>
  <c r="C339" i="2"/>
  <c r="B340" i="2" s="1"/>
  <c r="O336" i="2"/>
  <c r="N337" i="2" s="1"/>
  <c r="B339" i="8" l="1"/>
  <c r="C339" i="8" s="1"/>
  <c r="N338" i="8"/>
  <c r="O338" i="8" s="1"/>
  <c r="T339" i="8"/>
  <c r="U339" i="8" s="1"/>
  <c r="W338" i="8"/>
  <c r="U336" i="6"/>
  <c r="W336" i="6" s="1"/>
  <c r="T337" i="6"/>
  <c r="B338" i="6"/>
  <c r="C338" i="6" s="1"/>
  <c r="N337" i="6"/>
  <c r="O337" i="6" s="1"/>
  <c r="H339" i="6"/>
  <c r="I339" i="6" s="1"/>
  <c r="K339" i="6" s="1"/>
  <c r="U336" i="5"/>
  <c r="W336" i="5" s="1"/>
  <c r="T337" i="5"/>
  <c r="B338" i="5"/>
  <c r="C338" i="5" s="1"/>
  <c r="N337" i="5"/>
  <c r="O337" i="5" s="1"/>
  <c r="U336" i="4"/>
  <c r="W336" i="4" s="1"/>
  <c r="T337" i="4"/>
  <c r="H339" i="5"/>
  <c r="I339" i="5" s="1"/>
  <c r="K339" i="5" s="1"/>
  <c r="N337" i="4"/>
  <c r="O337" i="4" s="1"/>
  <c r="B339" i="4"/>
  <c r="C339" i="4" s="1"/>
  <c r="I340" i="3"/>
  <c r="K340" i="3" s="1"/>
  <c r="H341" i="3"/>
  <c r="H339" i="4"/>
  <c r="I339" i="4" s="1"/>
  <c r="K339" i="4" s="1"/>
  <c r="B338" i="3"/>
  <c r="C338" i="3" s="1"/>
  <c r="N338" i="3"/>
  <c r="O338" i="3" s="1"/>
  <c r="T338" i="3"/>
  <c r="U338" i="3" s="1"/>
  <c r="W338" i="3" s="1"/>
  <c r="I337" i="2"/>
  <c r="K337" i="2" s="1"/>
  <c r="H338" i="2"/>
  <c r="U336" i="2"/>
  <c r="W336" i="2" s="1"/>
  <c r="T337" i="2"/>
  <c r="C340" i="2"/>
  <c r="B341" i="2" s="1"/>
  <c r="O337" i="2"/>
  <c r="N338" i="2" s="1"/>
  <c r="B340" i="8" l="1"/>
  <c r="C340" i="8" s="1"/>
  <c r="N339" i="8"/>
  <c r="O339" i="8" s="1"/>
  <c r="T340" i="8"/>
  <c r="U340" i="8" s="1"/>
  <c r="W339" i="8"/>
  <c r="U337" i="6"/>
  <c r="W337" i="6" s="1"/>
  <c r="T338" i="6"/>
  <c r="N338" i="6"/>
  <c r="O338" i="6" s="1"/>
  <c r="H340" i="6"/>
  <c r="I340" i="6" s="1"/>
  <c r="K340" i="6" s="1"/>
  <c r="B339" i="6"/>
  <c r="C339" i="6" s="1"/>
  <c r="U337" i="5"/>
  <c r="W337" i="5" s="1"/>
  <c r="T338" i="5"/>
  <c r="N338" i="5"/>
  <c r="O338" i="5" s="1"/>
  <c r="B339" i="5"/>
  <c r="C339" i="5" s="1"/>
  <c r="U337" i="4"/>
  <c r="W337" i="4" s="1"/>
  <c r="T338" i="4"/>
  <c r="H340" i="5"/>
  <c r="I340" i="5" s="1"/>
  <c r="K340" i="5" s="1"/>
  <c r="N338" i="4"/>
  <c r="O338" i="4" s="1"/>
  <c r="B340" i="4"/>
  <c r="C340" i="4" s="1"/>
  <c r="I341" i="3"/>
  <c r="K341" i="3" s="1"/>
  <c r="H342" i="3"/>
  <c r="H340" i="4"/>
  <c r="I340" i="4" s="1"/>
  <c r="K340" i="4" s="1"/>
  <c r="N339" i="3"/>
  <c r="O339" i="3" s="1"/>
  <c r="T339" i="3"/>
  <c r="U339" i="3" s="1"/>
  <c r="W339" i="3" s="1"/>
  <c r="B339" i="3"/>
  <c r="C339" i="3" s="1"/>
  <c r="H339" i="2"/>
  <c r="I338" i="2"/>
  <c r="K338" i="2" s="1"/>
  <c r="U337" i="2"/>
  <c r="W337" i="2" s="1"/>
  <c r="T338" i="2"/>
  <c r="C341" i="2"/>
  <c r="B342" i="2" s="1"/>
  <c r="O338" i="2"/>
  <c r="N339" i="2" s="1"/>
  <c r="B341" i="8" l="1"/>
  <c r="C341" i="8" s="1"/>
  <c r="N340" i="8"/>
  <c r="O340" i="8" s="1"/>
  <c r="T341" i="8"/>
  <c r="U341" i="8" s="1"/>
  <c r="W340" i="8"/>
  <c r="U338" i="6"/>
  <c r="W338" i="6" s="1"/>
  <c r="T339" i="6"/>
  <c r="N339" i="6"/>
  <c r="O339" i="6" s="1"/>
  <c r="B340" i="6"/>
  <c r="C340" i="6" s="1"/>
  <c r="H341" i="6"/>
  <c r="I341" i="6" s="1"/>
  <c r="K341" i="6" s="1"/>
  <c r="U338" i="5"/>
  <c r="W338" i="5" s="1"/>
  <c r="T339" i="5"/>
  <c r="N339" i="5"/>
  <c r="O339" i="5" s="1"/>
  <c r="B340" i="5"/>
  <c r="C340" i="5" s="1"/>
  <c r="H341" i="5"/>
  <c r="I341" i="5" s="1"/>
  <c r="K341" i="5" s="1"/>
  <c r="U338" i="4"/>
  <c r="W338" i="4" s="1"/>
  <c r="T339" i="4"/>
  <c r="B341" i="4"/>
  <c r="C341" i="4" s="1"/>
  <c r="N339" i="4"/>
  <c r="O339" i="4" s="1"/>
  <c r="I342" i="3"/>
  <c r="K342" i="3" s="1"/>
  <c r="H343" i="3"/>
  <c r="H341" i="4"/>
  <c r="I341" i="4" s="1"/>
  <c r="K341" i="4" s="1"/>
  <c r="B340" i="3"/>
  <c r="C340" i="3" s="1"/>
  <c r="N340" i="3"/>
  <c r="O340" i="3" s="1"/>
  <c r="T340" i="3"/>
  <c r="U340" i="3" s="1"/>
  <c r="W340" i="3" s="1"/>
  <c r="I339" i="2"/>
  <c r="K339" i="2" s="1"/>
  <c r="H340" i="2"/>
  <c r="U338" i="2"/>
  <c r="W338" i="2" s="1"/>
  <c r="T339" i="2"/>
  <c r="C342" i="2"/>
  <c r="B343" i="2" s="1"/>
  <c r="O339" i="2"/>
  <c r="N340" i="2" s="1"/>
  <c r="B342" i="8" l="1"/>
  <c r="C342" i="8" s="1"/>
  <c r="N341" i="8"/>
  <c r="O341" i="8" s="1"/>
  <c r="T342" i="8"/>
  <c r="U342" i="8" s="1"/>
  <c r="W341" i="8"/>
  <c r="U339" i="6"/>
  <c r="W339" i="6" s="1"/>
  <c r="T340" i="6"/>
  <c r="B341" i="6"/>
  <c r="C341" i="6" s="1"/>
  <c r="H342" i="6"/>
  <c r="I342" i="6" s="1"/>
  <c r="K342" i="6" s="1"/>
  <c r="N340" i="6"/>
  <c r="O340" i="6" s="1"/>
  <c r="U339" i="5"/>
  <c r="W339" i="5" s="1"/>
  <c r="T340" i="5"/>
  <c r="B341" i="5"/>
  <c r="C341" i="5" s="1"/>
  <c r="N340" i="5"/>
  <c r="O340" i="5" s="1"/>
  <c r="H342" i="5"/>
  <c r="I342" i="5" s="1"/>
  <c r="K342" i="5" s="1"/>
  <c r="U339" i="4"/>
  <c r="W339" i="4" s="1"/>
  <c r="T340" i="4"/>
  <c r="N340" i="4"/>
  <c r="O340" i="4" s="1"/>
  <c r="B342" i="4"/>
  <c r="C342" i="4" s="1"/>
  <c r="I343" i="3"/>
  <c r="K343" i="3" s="1"/>
  <c r="H344" i="3"/>
  <c r="H342" i="4"/>
  <c r="I342" i="4" s="1"/>
  <c r="K342" i="4" s="1"/>
  <c r="N341" i="3"/>
  <c r="O341" i="3" s="1"/>
  <c r="B341" i="3"/>
  <c r="C341" i="3" s="1"/>
  <c r="T341" i="3"/>
  <c r="U341" i="3" s="1"/>
  <c r="W341" i="3" s="1"/>
  <c r="U339" i="2"/>
  <c r="W339" i="2" s="1"/>
  <c r="T340" i="2"/>
  <c r="H341" i="2"/>
  <c r="I340" i="2"/>
  <c r="K340" i="2" s="1"/>
  <c r="C343" i="2"/>
  <c r="B344" i="2" s="1"/>
  <c r="O340" i="2"/>
  <c r="N341" i="2" s="1"/>
  <c r="B343" i="8" l="1"/>
  <c r="C343" i="8" s="1"/>
  <c r="N342" i="8"/>
  <c r="O342" i="8" s="1"/>
  <c r="T343" i="8"/>
  <c r="U343" i="8" s="1"/>
  <c r="W342" i="8"/>
  <c r="U340" i="6"/>
  <c r="W340" i="6" s="1"/>
  <c r="T341" i="6"/>
  <c r="H343" i="6"/>
  <c r="I343" i="6" s="1"/>
  <c r="K343" i="6" s="1"/>
  <c r="B342" i="6"/>
  <c r="C342" i="6" s="1"/>
  <c r="U340" i="5"/>
  <c r="W340" i="5" s="1"/>
  <c r="T341" i="5"/>
  <c r="N341" i="6"/>
  <c r="O341" i="6" s="1"/>
  <c r="H343" i="5"/>
  <c r="I343" i="5" s="1"/>
  <c r="K343" i="5" s="1"/>
  <c r="N341" i="5"/>
  <c r="O341" i="5" s="1"/>
  <c r="B342" i="5"/>
  <c r="C342" i="5" s="1"/>
  <c r="U340" i="4"/>
  <c r="W340" i="4" s="1"/>
  <c r="T341" i="4"/>
  <c r="B343" i="4"/>
  <c r="C343" i="4" s="1"/>
  <c r="H343" i="4"/>
  <c r="I343" i="4" s="1"/>
  <c r="K343" i="4" s="1"/>
  <c r="I344" i="3"/>
  <c r="K344" i="3" s="1"/>
  <c r="H345" i="3"/>
  <c r="N341" i="4"/>
  <c r="O341" i="4" s="1"/>
  <c r="B342" i="3"/>
  <c r="C342" i="3" s="1"/>
  <c r="N342" i="3"/>
  <c r="O342" i="3" s="1"/>
  <c r="T342" i="3"/>
  <c r="U342" i="3" s="1"/>
  <c r="W342" i="3" s="1"/>
  <c r="H342" i="2"/>
  <c r="I341" i="2"/>
  <c r="K341" i="2" s="1"/>
  <c r="U340" i="2"/>
  <c r="W340" i="2" s="1"/>
  <c r="T341" i="2"/>
  <c r="C344" i="2"/>
  <c r="B345" i="2" s="1"/>
  <c r="O341" i="2"/>
  <c r="N342" i="2" s="1"/>
  <c r="B344" i="8" l="1"/>
  <c r="C344" i="8" s="1"/>
  <c r="N343" i="8"/>
  <c r="O343" i="8" s="1"/>
  <c r="T344" i="8"/>
  <c r="U344" i="8" s="1"/>
  <c r="W343" i="8"/>
  <c r="U341" i="6"/>
  <c r="W341" i="6" s="1"/>
  <c r="T342" i="6"/>
  <c r="B343" i="6"/>
  <c r="C343" i="6" s="1"/>
  <c r="N342" i="6"/>
  <c r="O342" i="6" s="1"/>
  <c r="U341" i="5"/>
  <c r="W341" i="5" s="1"/>
  <c r="T342" i="5"/>
  <c r="H344" i="6"/>
  <c r="I344" i="6" s="1"/>
  <c r="K344" i="6" s="1"/>
  <c r="B343" i="5"/>
  <c r="C343" i="5" s="1"/>
  <c r="U341" i="4"/>
  <c r="W341" i="4" s="1"/>
  <c r="T342" i="4"/>
  <c r="N342" i="5"/>
  <c r="O342" i="5" s="1"/>
  <c r="H344" i="5"/>
  <c r="I344" i="5" s="1"/>
  <c r="K344" i="5" s="1"/>
  <c r="N342" i="4"/>
  <c r="O342" i="4" s="1"/>
  <c r="I345" i="3"/>
  <c r="K345" i="3" s="1"/>
  <c r="H346" i="3"/>
  <c r="B344" i="4"/>
  <c r="C344" i="4" s="1"/>
  <c r="H344" i="4"/>
  <c r="I344" i="4" s="1"/>
  <c r="K344" i="4" s="1"/>
  <c r="N343" i="3"/>
  <c r="O343" i="3" s="1"/>
  <c r="B343" i="3"/>
  <c r="C343" i="3" s="1"/>
  <c r="T343" i="3"/>
  <c r="U343" i="3" s="1"/>
  <c r="W343" i="3" s="1"/>
  <c r="U341" i="2"/>
  <c r="W341" i="2" s="1"/>
  <c r="T342" i="2"/>
  <c r="I342" i="2"/>
  <c r="K342" i="2" s="1"/>
  <c r="H343" i="2"/>
  <c r="C345" i="2"/>
  <c r="B346" i="2" s="1"/>
  <c r="O342" i="2"/>
  <c r="N343" i="2" s="1"/>
  <c r="B345" i="8" l="1"/>
  <c r="C345" i="8" s="1"/>
  <c r="N344" i="8"/>
  <c r="O344" i="8" s="1"/>
  <c r="T345" i="8"/>
  <c r="U345" i="8" s="1"/>
  <c r="W344" i="8"/>
  <c r="U342" i="6"/>
  <c r="W342" i="6" s="1"/>
  <c r="T343" i="6"/>
  <c r="N343" i="6"/>
  <c r="O343" i="6" s="1"/>
  <c r="H345" i="6"/>
  <c r="I345" i="6" s="1"/>
  <c r="K345" i="6" s="1"/>
  <c r="B344" i="6"/>
  <c r="C344" i="6" s="1"/>
  <c r="U342" i="5"/>
  <c r="W342" i="5" s="1"/>
  <c r="T343" i="5"/>
  <c r="N343" i="5"/>
  <c r="O343" i="5" s="1"/>
  <c r="B344" i="5"/>
  <c r="C344" i="5" s="1"/>
  <c r="U342" i="4"/>
  <c r="W342" i="4" s="1"/>
  <c r="T343" i="4"/>
  <c r="H345" i="5"/>
  <c r="I345" i="5" s="1"/>
  <c r="K345" i="5" s="1"/>
  <c r="N343" i="4"/>
  <c r="O343" i="4" s="1"/>
  <c r="B345" i="4"/>
  <c r="C345" i="4" s="1"/>
  <c r="H345" i="4"/>
  <c r="I345" i="4" s="1"/>
  <c r="K345" i="4" s="1"/>
  <c r="I346" i="3"/>
  <c r="K346" i="3" s="1"/>
  <c r="H347" i="3"/>
  <c r="B344" i="3"/>
  <c r="C344" i="3" s="1"/>
  <c r="T344" i="3"/>
  <c r="U344" i="3" s="1"/>
  <c r="W344" i="3" s="1"/>
  <c r="N344" i="3"/>
  <c r="O344" i="3" s="1"/>
  <c r="U342" i="2"/>
  <c r="W342" i="2" s="1"/>
  <c r="T343" i="2"/>
  <c r="H344" i="2"/>
  <c r="I343" i="2"/>
  <c r="K343" i="2" s="1"/>
  <c r="C346" i="2"/>
  <c r="B347" i="2" s="1"/>
  <c r="O343" i="2"/>
  <c r="N344" i="2" s="1"/>
  <c r="B346" i="8" l="1"/>
  <c r="C346" i="8" s="1"/>
  <c r="N345" i="8"/>
  <c r="O345" i="8" s="1"/>
  <c r="T346" i="8"/>
  <c r="U346" i="8" s="1"/>
  <c r="W345" i="8"/>
  <c r="U343" i="6"/>
  <c r="W343" i="6" s="1"/>
  <c r="T344" i="6"/>
  <c r="B345" i="6"/>
  <c r="C345" i="6" s="1"/>
  <c r="H346" i="6"/>
  <c r="I346" i="6" s="1"/>
  <c r="K346" i="6" s="1"/>
  <c r="U343" i="5"/>
  <c r="W343" i="5" s="1"/>
  <c r="T344" i="5"/>
  <c r="N344" i="6"/>
  <c r="O344" i="6" s="1"/>
  <c r="N344" i="5"/>
  <c r="O344" i="5" s="1"/>
  <c r="U343" i="4"/>
  <c r="W343" i="4" s="1"/>
  <c r="T344" i="4"/>
  <c r="B345" i="5"/>
  <c r="C345" i="5" s="1"/>
  <c r="H346" i="5"/>
  <c r="I346" i="5" s="1"/>
  <c r="K346" i="5" s="1"/>
  <c r="B346" i="4"/>
  <c r="C346" i="4" s="1"/>
  <c r="N344" i="4"/>
  <c r="O344" i="4" s="1"/>
  <c r="H346" i="4"/>
  <c r="I346" i="4" s="1"/>
  <c r="K346" i="4" s="1"/>
  <c r="H348" i="3"/>
  <c r="I347" i="3"/>
  <c r="K347" i="3" s="1"/>
  <c r="B345" i="3"/>
  <c r="C345" i="3" s="1"/>
  <c r="N345" i="3"/>
  <c r="O345" i="3" s="1"/>
  <c r="T345" i="3"/>
  <c r="U345" i="3" s="1"/>
  <c r="W345" i="3" s="1"/>
  <c r="U343" i="2"/>
  <c r="W343" i="2" s="1"/>
  <c r="T344" i="2"/>
  <c r="I344" i="2"/>
  <c r="K344" i="2" s="1"/>
  <c r="H345" i="2"/>
  <c r="C347" i="2"/>
  <c r="B348" i="2" s="1"/>
  <c r="O344" i="2"/>
  <c r="N345" i="2" s="1"/>
  <c r="B347" i="8" l="1"/>
  <c r="C347" i="8" s="1"/>
  <c r="N346" i="8"/>
  <c r="O346" i="8" s="1"/>
  <c r="T347" i="8"/>
  <c r="U347" i="8" s="1"/>
  <c r="W346" i="8"/>
  <c r="U344" i="6"/>
  <c r="W344" i="6" s="1"/>
  <c r="T345" i="6"/>
  <c r="B346" i="6"/>
  <c r="C346" i="6" s="1"/>
  <c r="U344" i="5"/>
  <c r="W344" i="5" s="1"/>
  <c r="T345" i="5"/>
  <c r="H347" i="6"/>
  <c r="I347" i="6" s="1"/>
  <c r="K347" i="6" s="1"/>
  <c r="N345" i="6"/>
  <c r="O345" i="6" s="1"/>
  <c r="H347" i="5"/>
  <c r="I347" i="5" s="1"/>
  <c r="K347" i="5" s="1"/>
  <c r="N345" i="5"/>
  <c r="O345" i="5" s="1"/>
  <c r="B346" i="5"/>
  <c r="C346" i="5" s="1"/>
  <c r="U344" i="4"/>
  <c r="W344" i="4" s="1"/>
  <c r="T345" i="4"/>
  <c r="N345" i="4"/>
  <c r="O345" i="4" s="1"/>
  <c r="B347" i="4"/>
  <c r="C347" i="4" s="1"/>
  <c r="H347" i="4"/>
  <c r="I347" i="4" s="1"/>
  <c r="K347" i="4" s="1"/>
  <c r="I348" i="3"/>
  <c r="K348" i="3" s="1"/>
  <c r="H349" i="3"/>
  <c r="N346" i="3"/>
  <c r="O346" i="3" s="1"/>
  <c r="T346" i="3"/>
  <c r="U346" i="3" s="1"/>
  <c r="W346" i="3" s="1"/>
  <c r="B346" i="3"/>
  <c r="C346" i="3" s="1"/>
  <c r="U344" i="2"/>
  <c r="W344" i="2" s="1"/>
  <c r="T345" i="2"/>
  <c r="H346" i="2"/>
  <c r="I345" i="2"/>
  <c r="K345" i="2" s="1"/>
  <c r="C348" i="2"/>
  <c r="B349" i="2" s="1"/>
  <c r="O345" i="2"/>
  <c r="N346" i="2" s="1"/>
  <c r="B348" i="8" l="1"/>
  <c r="C348" i="8" s="1"/>
  <c r="N347" i="8"/>
  <c r="O347" i="8" s="1"/>
  <c r="T348" i="8"/>
  <c r="U348" i="8" s="1"/>
  <c r="W347" i="8"/>
  <c r="U345" i="6"/>
  <c r="W345" i="6" s="1"/>
  <c r="T346" i="6"/>
  <c r="B347" i="6"/>
  <c r="C347" i="6" s="1"/>
  <c r="N346" i="6"/>
  <c r="O346" i="6" s="1"/>
  <c r="U345" i="5"/>
  <c r="W345" i="5" s="1"/>
  <c r="T346" i="5"/>
  <c r="H348" i="6"/>
  <c r="I348" i="6" s="1"/>
  <c r="K348" i="6" s="1"/>
  <c r="N346" i="5"/>
  <c r="O346" i="5" s="1"/>
  <c r="H348" i="5"/>
  <c r="I348" i="5" s="1"/>
  <c r="K348" i="5" s="1"/>
  <c r="U345" i="4"/>
  <c r="W345" i="4" s="1"/>
  <c r="T346" i="4"/>
  <c r="B347" i="5"/>
  <c r="C347" i="5" s="1"/>
  <c r="N346" i="4"/>
  <c r="O346" i="4" s="1"/>
  <c r="B348" i="4"/>
  <c r="C348" i="4" s="1"/>
  <c r="H348" i="4"/>
  <c r="I348" i="4" s="1"/>
  <c r="K348" i="4" s="1"/>
  <c r="I349" i="3"/>
  <c r="K349" i="3" s="1"/>
  <c r="H350" i="3"/>
  <c r="B347" i="3"/>
  <c r="C347" i="3" s="1"/>
  <c r="N347" i="3"/>
  <c r="O347" i="3" s="1"/>
  <c r="T347" i="3"/>
  <c r="U347" i="3" s="1"/>
  <c r="W347" i="3" s="1"/>
  <c r="U345" i="2"/>
  <c r="W345" i="2" s="1"/>
  <c r="T346" i="2"/>
  <c r="I346" i="2"/>
  <c r="K346" i="2" s="1"/>
  <c r="H347" i="2"/>
  <c r="C349" i="2"/>
  <c r="B350" i="2" s="1"/>
  <c r="O346" i="2"/>
  <c r="N347" i="2" s="1"/>
  <c r="B349" i="8" l="1"/>
  <c r="C349" i="8" s="1"/>
  <c r="N348" i="8"/>
  <c r="O348" i="8" s="1"/>
  <c r="T349" i="8"/>
  <c r="U349" i="8" s="1"/>
  <c r="W348" i="8"/>
  <c r="U346" i="6"/>
  <c r="W346" i="6" s="1"/>
  <c r="T347" i="6"/>
  <c r="B348" i="6"/>
  <c r="C348" i="6" s="1"/>
  <c r="H349" i="6"/>
  <c r="I349" i="6" s="1"/>
  <c r="K349" i="6" s="1"/>
  <c r="N347" i="6"/>
  <c r="O347" i="6" s="1"/>
  <c r="U346" i="5"/>
  <c r="W346" i="5" s="1"/>
  <c r="T347" i="5"/>
  <c r="B348" i="5"/>
  <c r="C348" i="5" s="1"/>
  <c r="H349" i="5"/>
  <c r="I349" i="5" s="1"/>
  <c r="K349" i="5" s="1"/>
  <c r="U346" i="4"/>
  <c r="W346" i="4" s="1"/>
  <c r="T347" i="4"/>
  <c r="N347" i="5"/>
  <c r="O347" i="5" s="1"/>
  <c r="B349" i="4"/>
  <c r="C349" i="4" s="1"/>
  <c r="N347" i="4"/>
  <c r="O347" i="4" s="1"/>
  <c r="I350" i="3"/>
  <c r="K350" i="3" s="1"/>
  <c r="H351" i="3"/>
  <c r="H349" i="4"/>
  <c r="I349" i="4" s="1"/>
  <c r="K349" i="4" s="1"/>
  <c r="B348" i="3"/>
  <c r="C348" i="3" s="1"/>
  <c r="T348" i="3"/>
  <c r="U348" i="3" s="1"/>
  <c r="W348" i="3" s="1"/>
  <c r="N348" i="3"/>
  <c r="O348" i="3" s="1"/>
  <c r="U346" i="2"/>
  <c r="W346" i="2" s="1"/>
  <c r="T347" i="2"/>
  <c r="H348" i="2"/>
  <c r="I347" i="2"/>
  <c r="K347" i="2" s="1"/>
  <c r="C350" i="2"/>
  <c r="B351" i="2" s="1"/>
  <c r="O347" i="2"/>
  <c r="N348" i="2" s="1"/>
  <c r="B350" i="8" l="1"/>
  <c r="C350" i="8" s="1"/>
  <c r="N349" i="8"/>
  <c r="O349" i="8" s="1"/>
  <c r="T350" i="8"/>
  <c r="U350" i="8" s="1"/>
  <c r="W349" i="8"/>
  <c r="U347" i="6"/>
  <c r="W347" i="6" s="1"/>
  <c r="T348" i="6"/>
  <c r="B349" i="6"/>
  <c r="C349" i="6" s="1"/>
  <c r="N348" i="6"/>
  <c r="O348" i="6" s="1"/>
  <c r="H350" i="6"/>
  <c r="I350" i="6" s="1"/>
  <c r="K350" i="6" s="1"/>
  <c r="U347" i="5"/>
  <c r="W347" i="5" s="1"/>
  <c r="T348" i="5"/>
  <c r="U347" i="4"/>
  <c r="W347" i="4" s="1"/>
  <c r="T348" i="4"/>
  <c r="H350" i="5"/>
  <c r="I350" i="5" s="1"/>
  <c r="K350" i="5" s="1"/>
  <c r="N348" i="5"/>
  <c r="O348" i="5" s="1"/>
  <c r="B349" i="5"/>
  <c r="C349" i="5" s="1"/>
  <c r="B350" i="4"/>
  <c r="C350" i="4" s="1"/>
  <c r="I351" i="3"/>
  <c r="K351" i="3" s="1"/>
  <c r="H352" i="3"/>
  <c r="N348" i="4"/>
  <c r="O348" i="4" s="1"/>
  <c r="H350" i="4"/>
  <c r="I350" i="4" s="1"/>
  <c r="K350" i="4" s="1"/>
  <c r="B349" i="3"/>
  <c r="C349" i="3" s="1"/>
  <c r="T349" i="3"/>
  <c r="U349" i="3" s="1"/>
  <c r="W349" i="3" s="1"/>
  <c r="N349" i="3"/>
  <c r="O349" i="3" s="1"/>
  <c r="U347" i="2"/>
  <c r="W347" i="2" s="1"/>
  <c r="T348" i="2"/>
  <c r="I348" i="2"/>
  <c r="K348" i="2" s="1"/>
  <c r="H349" i="2"/>
  <c r="C351" i="2"/>
  <c r="B352" i="2" s="1"/>
  <c r="O348" i="2"/>
  <c r="N349" i="2" s="1"/>
  <c r="B351" i="8" l="1"/>
  <c r="C351" i="8" s="1"/>
  <c r="N350" i="8"/>
  <c r="O350" i="8" s="1"/>
  <c r="T351" i="8"/>
  <c r="U351" i="8" s="1"/>
  <c r="W350" i="8"/>
  <c r="U348" i="6"/>
  <c r="W348" i="6" s="1"/>
  <c r="T349" i="6"/>
  <c r="B350" i="6"/>
  <c r="C350" i="6" s="1"/>
  <c r="H351" i="6"/>
  <c r="I351" i="6" s="1"/>
  <c r="K351" i="6" s="1"/>
  <c r="U348" i="5"/>
  <c r="W348" i="5" s="1"/>
  <c r="T349" i="5"/>
  <c r="N349" i="6"/>
  <c r="O349" i="6" s="1"/>
  <c r="B350" i="5"/>
  <c r="C350" i="5" s="1"/>
  <c r="N349" i="5"/>
  <c r="O349" i="5" s="1"/>
  <c r="H351" i="5"/>
  <c r="I351" i="5" s="1"/>
  <c r="K351" i="5" s="1"/>
  <c r="U348" i="4"/>
  <c r="W348" i="4" s="1"/>
  <c r="T349" i="4"/>
  <c r="B351" i="4"/>
  <c r="C351" i="4" s="1"/>
  <c r="N349" i="4"/>
  <c r="O349" i="4" s="1"/>
  <c r="I352" i="3"/>
  <c r="K352" i="3" s="1"/>
  <c r="H353" i="3"/>
  <c r="H351" i="4"/>
  <c r="I351" i="4" s="1"/>
  <c r="K351" i="4" s="1"/>
  <c r="B350" i="3"/>
  <c r="C350" i="3" s="1"/>
  <c r="N350" i="3"/>
  <c r="O350" i="3" s="1"/>
  <c r="T350" i="3"/>
  <c r="U350" i="3" s="1"/>
  <c r="W350" i="3" s="1"/>
  <c r="U348" i="2"/>
  <c r="W348" i="2" s="1"/>
  <c r="T349" i="2"/>
  <c r="H350" i="2"/>
  <c r="I349" i="2"/>
  <c r="K349" i="2" s="1"/>
  <c r="C352" i="2"/>
  <c r="B353" i="2" s="1"/>
  <c r="O349" i="2"/>
  <c r="N350" i="2" s="1"/>
  <c r="B352" i="8" l="1"/>
  <c r="C352" i="8" s="1"/>
  <c r="N351" i="8"/>
  <c r="O351" i="8" s="1"/>
  <c r="T352" i="8"/>
  <c r="U352" i="8" s="1"/>
  <c r="W351" i="8"/>
  <c r="U349" i="6"/>
  <c r="W349" i="6" s="1"/>
  <c r="T350" i="6"/>
  <c r="N350" i="6"/>
  <c r="O350" i="6" s="1"/>
  <c r="B351" i="6"/>
  <c r="C351" i="6" s="1"/>
  <c r="H352" i="6"/>
  <c r="I352" i="6" s="1"/>
  <c r="K352" i="6" s="1"/>
  <c r="U349" i="5"/>
  <c r="W349" i="5" s="1"/>
  <c r="T350" i="5"/>
  <c r="N350" i="5"/>
  <c r="O350" i="5" s="1"/>
  <c r="B351" i="5"/>
  <c r="C351" i="5" s="1"/>
  <c r="H352" i="5"/>
  <c r="I352" i="5" s="1"/>
  <c r="K352" i="5" s="1"/>
  <c r="U349" i="4"/>
  <c r="W349" i="4" s="1"/>
  <c r="T350" i="4"/>
  <c r="B352" i="4"/>
  <c r="C352" i="4" s="1"/>
  <c r="N350" i="4"/>
  <c r="O350" i="4" s="1"/>
  <c r="I353" i="3"/>
  <c r="K353" i="3" s="1"/>
  <c r="H354" i="3"/>
  <c r="H352" i="4"/>
  <c r="I352" i="4" s="1"/>
  <c r="K352" i="4" s="1"/>
  <c r="B351" i="3"/>
  <c r="C351" i="3" s="1"/>
  <c r="N351" i="3"/>
  <c r="O351" i="3" s="1"/>
  <c r="T351" i="3"/>
  <c r="U351" i="3" s="1"/>
  <c r="W351" i="3" s="1"/>
  <c r="U349" i="2"/>
  <c r="W349" i="2" s="1"/>
  <c r="T350" i="2"/>
  <c r="I350" i="2"/>
  <c r="K350" i="2" s="1"/>
  <c r="H351" i="2"/>
  <c r="C353" i="2"/>
  <c r="B354" i="2" s="1"/>
  <c r="O350" i="2"/>
  <c r="N351" i="2" s="1"/>
  <c r="N352" i="8" l="1"/>
  <c r="O352" i="8" s="1"/>
  <c r="B353" i="8"/>
  <c r="C353" i="8" s="1"/>
  <c r="W352" i="8"/>
  <c r="T353" i="8"/>
  <c r="U353" i="8" s="1"/>
  <c r="U350" i="6"/>
  <c r="W350" i="6" s="1"/>
  <c r="T351" i="6"/>
  <c r="B352" i="6"/>
  <c r="C352" i="6" s="1"/>
  <c r="N351" i="6"/>
  <c r="O351" i="6" s="1"/>
  <c r="H353" i="6"/>
  <c r="I353" i="6" s="1"/>
  <c r="K353" i="6" s="1"/>
  <c r="U350" i="5"/>
  <c r="W350" i="5" s="1"/>
  <c r="T351" i="5"/>
  <c r="B352" i="5"/>
  <c r="C352" i="5" s="1"/>
  <c r="N351" i="5"/>
  <c r="O351" i="5" s="1"/>
  <c r="U350" i="4"/>
  <c r="W350" i="4" s="1"/>
  <c r="T351" i="4"/>
  <c r="H353" i="5"/>
  <c r="I353" i="5" s="1"/>
  <c r="K353" i="5" s="1"/>
  <c r="N351" i="4"/>
  <c r="O351" i="4" s="1"/>
  <c r="H353" i="4"/>
  <c r="I353" i="4" s="1"/>
  <c r="K353" i="4" s="1"/>
  <c r="H355" i="3"/>
  <c r="I354" i="3"/>
  <c r="K354" i="3" s="1"/>
  <c r="B353" i="4"/>
  <c r="C353" i="4" s="1"/>
  <c r="B352" i="3"/>
  <c r="C352" i="3" s="1"/>
  <c r="N352" i="3"/>
  <c r="O352" i="3" s="1"/>
  <c r="T352" i="3"/>
  <c r="U352" i="3" s="1"/>
  <c r="W352" i="3" s="1"/>
  <c r="U350" i="2"/>
  <c r="W350" i="2" s="1"/>
  <c r="T351" i="2"/>
  <c r="H352" i="2"/>
  <c r="I351" i="2"/>
  <c r="K351" i="2" s="1"/>
  <c r="C354" i="2"/>
  <c r="B355" i="2" s="1"/>
  <c r="O351" i="2"/>
  <c r="N352" i="2" s="1"/>
  <c r="B354" i="8" l="1"/>
  <c r="C354" i="8" s="1"/>
  <c r="W353" i="8"/>
  <c r="T354" i="8"/>
  <c r="U354" i="8" s="1"/>
  <c r="N353" i="8"/>
  <c r="O353" i="8" s="1"/>
  <c r="U351" i="6"/>
  <c r="W351" i="6" s="1"/>
  <c r="T352" i="6"/>
  <c r="B353" i="6"/>
  <c r="C353" i="6" s="1"/>
  <c r="N352" i="6"/>
  <c r="O352" i="6" s="1"/>
  <c r="U351" i="5"/>
  <c r="W351" i="5" s="1"/>
  <c r="T352" i="5"/>
  <c r="H354" i="6"/>
  <c r="I354" i="6" s="1"/>
  <c r="K354" i="6" s="1"/>
  <c r="B353" i="5"/>
  <c r="C353" i="5" s="1"/>
  <c r="U351" i="4"/>
  <c r="W351" i="4" s="1"/>
  <c r="T352" i="4"/>
  <c r="N352" i="5"/>
  <c r="O352" i="5" s="1"/>
  <c r="H354" i="5"/>
  <c r="I354" i="5" s="1"/>
  <c r="K354" i="5" s="1"/>
  <c r="N352" i="4"/>
  <c r="O352" i="4" s="1"/>
  <c r="I355" i="3"/>
  <c r="K355" i="3" s="1"/>
  <c r="H356" i="3"/>
  <c r="B354" i="4"/>
  <c r="C354" i="4" s="1"/>
  <c r="H354" i="4"/>
  <c r="I354" i="4" s="1"/>
  <c r="K354" i="4" s="1"/>
  <c r="B353" i="3"/>
  <c r="C353" i="3" s="1"/>
  <c r="N353" i="3"/>
  <c r="O353" i="3" s="1"/>
  <c r="T353" i="3"/>
  <c r="U353" i="3" s="1"/>
  <c r="W353" i="3" s="1"/>
  <c r="U351" i="2"/>
  <c r="W351" i="2" s="1"/>
  <c r="T352" i="2"/>
  <c r="I352" i="2"/>
  <c r="K352" i="2" s="1"/>
  <c r="H353" i="2"/>
  <c r="C355" i="2"/>
  <c r="B356" i="2" s="1"/>
  <c r="O352" i="2"/>
  <c r="N353" i="2" s="1"/>
  <c r="B355" i="8" l="1"/>
  <c r="C355" i="8" s="1"/>
  <c r="N354" i="8"/>
  <c r="O354" i="8" s="1"/>
  <c r="W354" i="8"/>
  <c r="T355" i="8"/>
  <c r="U355" i="8" s="1"/>
  <c r="U352" i="6"/>
  <c r="W352" i="6" s="1"/>
  <c r="T353" i="6"/>
  <c r="B354" i="6"/>
  <c r="C354" i="6" s="1"/>
  <c r="N353" i="6"/>
  <c r="O353" i="6" s="1"/>
  <c r="U352" i="5"/>
  <c r="W352" i="5" s="1"/>
  <c r="T353" i="5"/>
  <c r="H355" i="6"/>
  <c r="I355" i="6" s="1"/>
  <c r="K355" i="6" s="1"/>
  <c r="B354" i="5"/>
  <c r="C354" i="5" s="1"/>
  <c r="U352" i="4"/>
  <c r="W352" i="4" s="1"/>
  <c r="T353" i="4"/>
  <c r="H355" i="5"/>
  <c r="I355" i="5" s="1"/>
  <c r="K355" i="5" s="1"/>
  <c r="N353" i="5"/>
  <c r="O353" i="5" s="1"/>
  <c r="N353" i="4"/>
  <c r="O353" i="4" s="1"/>
  <c r="H355" i="4"/>
  <c r="I355" i="4" s="1"/>
  <c r="K355" i="4" s="1"/>
  <c r="I356" i="3"/>
  <c r="K356" i="3" s="1"/>
  <c r="H357" i="3"/>
  <c r="B355" i="4"/>
  <c r="C355" i="4" s="1"/>
  <c r="N354" i="3"/>
  <c r="O354" i="3" s="1"/>
  <c r="T354" i="3"/>
  <c r="U354" i="3" s="1"/>
  <c r="W354" i="3" s="1"/>
  <c r="B354" i="3"/>
  <c r="C354" i="3" s="1"/>
  <c r="U352" i="2"/>
  <c r="W352" i="2" s="1"/>
  <c r="T353" i="2"/>
  <c r="H354" i="2"/>
  <c r="I353" i="2"/>
  <c r="K353" i="2" s="1"/>
  <c r="C356" i="2"/>
  <c r="B357" i="2" s="1"/>
  <c r="O353" i="2"/>
  <c r="N354" i="2" s="1"/>
  <c r="N355" i="8" l="1"/>
  <c r="O355" i="8" s="1"/>
  <c r="W355" i="8"/>
  <c r="T356" i="8"/>
  <c r="U356" i="8" s="1"/>
  <c r="B356" i="8"/>
  <c r="C356" i="8" s="1"/>
  <c r="U353" i="6"/>
  <c r="W353" i="6" s="1"/>
  <c r="T354" i="6"/>
  <c r="B355" i="6"/>
  <c r="C355" i="6" s="1"/>
  <c r="N354" i="6"/>
  <c r="O354" i="6" s="1"/>
  <c r="U353" i="5"/>
  <c r="W353" i="5" s="1"/>
  <c r="T354" i="5"/>
  <c r="H356" i="6"/>
  <c r="I356" i="6" s="1"/>
  <c r="K356" i="6" s="1"/>
  <c r="N354" i="5"/>
  <c r="O354" i="5" s="1"/>
  <c r="U353" i="4"/>
  <c r="W353" i="4" s="1"/>
  <c r="T354" i="4"/>
  <c r="H356" i="5"/>
  <c r="I356" i="5" s="1"/>
  <c r="K356" i="5" s="1"/>
  <c r="B355" i="5"/>
  <c r="C355" i="5" s="1"/>
  <c r="B356" i="4"/>
  <c r="C356" i="4" s="1"/>
  <c r="N354" i="4"/>
  <c r="O354" i="4" s="1"/>
  <c r="H356" i="4"/>
  <c r="I356" i="4" s="1"/>
  <c r="K356" i="4" s="1"/>
  <c r="I357" i="3"/>
  <c r="K357" i="3" s="1"/>
  <c r="H358" i="3"/>
  <c r="N355" i="3"/>
  <c r="O355" i="3" s="1"/>
  <c r="B355" i="3"/>
  <c r="C355" i="3" s="1"/>
  <c r="T355" i="3"/>
  <c r="U355" i="3" s="1"/>
  <c r="W355" i="3" s="1"/>
  <c r="U353" i="2"/>
  <c r="W353" i="2" s="1"/>
  <c r="T354" i="2"/>
  <c r="I354" i="2"/>
  <c r="K354" i="2" s="1"/>
  <c r="H355" i="2"/>
  <c r="C357" i="2"/>
  <c r="B358" i="2" s="1"/>
  <c r="O354" i="2"/>
  <c r="N355" i="2" s="1"/>
  <c r="B357" i="8" l="1"/>
  <c r="C357" i="8" s="1"/>
  <c r="N356" i="8"/>
  <c r="O356" i="8" s="1"/>
  <c r="W356" i="8"/>
  <c r="T357" i="8"/>
  <c r="U357" i="8" s="1"/>
  <c r="U354" i="6"/>
  <c r="W354" i="6" s="1"/>
  <c r="T355" i="6"/>
  <c r="N355" i="6"/>
  <c r="O355" i="6" s="1"/>
  <c r="B356" i="6"/>
  <c r="C356" i="6" s="1"/>
  <c r="H357" i="6"/>
  <c r="I357" i="6" s="1"/>
  <c r="K357" i="6" s="1"/>
  <c r="U354" i="5"/>
  <c r="W354" i="5" s="1"/>
  <c r="T355" i="5"/>
  <c r="H357" i="5"/>
  <c r="I357" i="5" s="1"/>
  <c r="K357" i="5" s="1"/>
  <c r="U354" i="4"/>
  <c r="W354" i="4" s="1"/>
  <c r="T355" i="4"/>
  <c r="B356" i="5"/>
  <c r="C356" i="5" s="1"/>
  <c r="N355" i="5"/>
  <c r="O355" i="5" s="1"/>
  <c r="B357" i="4"/>
  <c r="C357" i="4" s="1"/>
  <c r="N355" i="4"/>
  <c r="O355" i="4" s="1"/>
  <c r="H357" i="4"/>
  <c r="I357" i="4" s="1"/>
  <c r="K357" i="4" s="1"/>
  <c r="I358" i="3"/>
  <c r="K358" i="3" s="1"/>
  <c r="H359" i="3"/>
  <c r="B356" i="3"/>
  <c r="C356" i="3" s="1"/>
  <c r="T356" i="3"/>
  <c r="U356" i="3" s="1"/>
  <c r="W356" i="3" s="1"/>
  <c r="N356" i="3"/>
  <c r="O356" i="3" s="1"/>
  <c r="U354" i="2"/>
  <c r="W354" i="2" s="1"/>
  <c r="T355" i="2"/>
  <c r="H356" i="2"/>
  <c r="I355" i="2"/>
  <c r="K355" i="2" s="1"/>
  <c r="C358" i="2"/>
  <c r="B359" i="2" s="1"/>
  <c r="O355" i="2"/>
  <c r="N356" i="2" s="1"/>
  <c r="N357" i="8" l="1"/>
  <c r="O357" i="8" s="1"/>
  <c r="W357" i="8"/>
  <c r="T358" i="8"/>
  <c r="U358" i="8" s="1"/>
  <c r="B358" i="8"/>
  <c r="C358" i="8" s="1"/>
  <c r="U355" i="6"/>
  <c r="W355" i="6" s="1"/>
  <c r="T356" i="6"/>
  <c r="B357" i="6"/>
  <c r="C357" i="6" s="1"/>
  <c r="N356" i="6"/>
  <c r="O356" i="6" s="1"/>
  <c r="H358" i="6"/>
  <c r="I358" i="6" s="1"/>
  <c r="K358" i="6" s="1"/>
  <c r="U355" i="5"/>
  <c r="W355" i="5" s="1"/>
  <c r="T356" i="5"/>
  <c r="B357" i="5"/>
  <c r="C357" i="5" s="1"/>
  <c r="U355" i="4"/>
  <c r="W355" i="4" s="1"/>
  <c r="T356" i="4"/>
  <c r="H358" i="5"/>
  <c r="I358" i="5" s="1"/>
  <c r="K358" i="5" s="1"/>
  <c r="N356" i="5"/>
  <c r="O356" i="5" s="1"/>
  <c r="N356" i="4"/>
  <c r="O356" i="4" s="1"/>
  <c r="B358" i="4"/>
  <c r="C358" i="4" s="1"/>
  <c r="I359" i="3"/>
  <c r="K359" i="3" s="1"/>
  <c r="H360" i="3"/>
  <c r="H358" i="4"/>
  <c r="I358" i="4" s="1"/>
  <c r="K358" i="4" s="1"/>
  <c r="N357" i="3"/>
  <c r="O357" i="3" s="1"/>
  <c r="B357" i="3"/>
  <c r="C357" i="3" s="1"/>
  <c r="T357" i="3"/>
  <c r="U357" i="3" s="1"/>
  <c r="W357" i="3" s="1"/>
  <c r="U355" i="2"/>
  <c r="W355" i="2" s="1"/>
  <c r="T356" i="2"/>
  <c r="I356" i="2"/>
  <c r="K356" i="2" s="1"/>
  <c r="H357" i="2"/>
  <c r="C359" i="2"/>
  <c r="B360" i="2" s="1"/>
  <c r="O356" i="2"/>
  <c r="N357" i="2" s="1"/>
  <c r="B359" i="8" l="1"/>
  <c r="C359" i="8" s="1"/>
  <c r="N358" i="8"/>
  <c r="O358" i="8" s="1"/>
  <c r="W358" i="8"/>
  <c r="T359" i="8"/>
  <c r="U359" i="8" s="1"/>
  <c r="U356" i="6"/>
  <c r="W356" i="6" s="1"/>
  <c r="T357" i="6"/>
  <c r="N357" i="6"/>
  <c r="O357" i="6" s="1"/>
  <c r="B358" i="6"/>
  <c r="C358" i="6" s="1"/>
  <c r="H359" i="6"/>
  <c r="I359" i="6" s="1"/>
  <c r="K359" i="6" s="1"/>
  <c r="U356" i="5"/>
  <c r="W356" i="5" s="1"/>
  <c r="T357" i="5"/>
  <c r="N357" i="5"/>
  <c r="O357" i="5" s="1"/>
  <c r="U356" i="4"/>
  <c r="W356" i="4" s="1"/>
  <c r="T357" i="4"/>
  <c r="B358" i="5"/>
  <c r="C358" i="5" s="1"/>
  <c r="H359" i="5"/>
  <c r="I359" i="5" s="1"/>
  <c r="K359" i="5" s="1"/>
  <c r="N357" i="4"/>
  <c r="O357" i="4" s="1"/>
  <c r="I360" i="3"/>
  <c r="K360" i="3" s="1"/>
  <c r="H361" i="3"/>
  <c r="H359" i="4"/>
  <c r="I359" i="4" s="1"/>
  <c r="K359" i="4" s="1"/>
  <c r="B359" i="4"/>
  <c r="C359" i="4" s="1"/>
  <c r="B358" i="3"/>
  <c r="C358" i="3" s="1"/>
  <c r="N358" i="3"/>
  <c r="O358" i="3" s="1"/>
  <c r="T358" i="3"/>
  <c r="U358" i="3" s="1"/>
  <c r="W358" i="3" s="1"/>
  <c r="U356" i="2"/>
  <c r="W356" i="2" s="1"/>
  <c r="T357" i="2"/>
  <c r="H358" i="2"/>
  <c r="I357" i="2"/>
  <c r="K357" i="2" s="1"/>
  <c r="C360" i="2"/>
  <c r="B361" i="2" s="1"/>
  <c r="O357" i="2"/>
  <c r="N358" i="2" s="1"/>
  <c r="N359" i="8" l="1"/>
  <c r="O359" i="8" s="1"/>
  <c r="W359" i="8"/>
  <c r="B360" i="8"/>
  <c r="C360" i="8" s="1"/>
  <c r="T360" i="8"/>
  <c r="U360" i="8" s="1"/>
  <c r="U357" i="6"/>
  <c r="W357" i="6" s="1"/>
  <c r="T358" i="6"/>
  <c r="N358" i="6"/>
  <c r="O358" i="6" s="1"/>
  <c r="B359" i="6"/>
  <c r="C359" i="6" s="1"/>
  <c r="U357" i="5"/>
  <c r="W357" i="5" s="1"/>
  <c r="T358" i="5"/>
  <c r="H360" i="6"/>
  <c r="I360" i="6" s="1"/>
  <c r="K360" i="6" s="1"/>
  <c r="B359" i="5"/>
  <c r="C359" i="5" s="1"/>
  <c r="U357" i="4"/>
  <c r="W357" i="4" s="1"/>
  <c r="T358" i="4"/>
  <c r="N358" i="5"/>
  <c r="O358" i="5" s="1"/>
  <c r="H360" i="5"/>
  <c r="I360" i="5" s="1"/>
  <c r="K360" i="5" s="1"/>
  <c r="N358" i="4"/>
  <c r="O358" i="4" s="1"/>
  <c r="B360" i="4"/>
  <c r="C360" i="4" s="1"/>
  <c r="H360" i="4"/>
  <c r="I360" i="4" s="1"/>
  <c r="K360" i="4" s="1"/>
  <c r="I361" i="3"/>
  <c r="K361" i="3" s="1"/>
  <c r="H362" i="3"/>
  <c r="N359" i="3"/>
  <c r="O359" i="3" s="1"/>
  <c r="B359" i="3"/>
  <c r="C359" i="3" s="1"/>
  <c r="T359" i="3"/>
  <c r="U359" i="3" s="1"/>
  <c r="W359" i="3" s="1"/>
  <c r="U357" i="2"/>
  <c r="W357" i="2" s="1"/>
  <c r="T358" i="2"/>
  <c r="I358" i="2"/>
  <c r="K358" i="2" s="1"/>
  <c r="H359" i="2"/>
  <c r="C361" i="2"/>
  <c r="B362" i="2" s="1"/>
  <c r="O358" i="2"/>
  <c r="N359" i="2" s="1"/>
  <c r="B361" i="8" l="1"/>
  <c r="C361" i="8" s="1"/>
  <c r="W360" i="8"/>
  <c r="T361" i="8"/>
  <c r="U361" i="8" s="1"/>
  <c r="N360" i="8"/>
  <c r="O360" i="8" s="1"/>
  <c r="U358" i="6"/>
  <c r="W358" i="6" s="1"/>
  <c r="T359" i="6"/>
  <c r="B360" i="6"/>
  <c r="C360" i="6" s="1"/>
  <c r="U358" i="5"/>
  <c r="W358" i="5" s="1"/>
  <c r="T359" i="5"/>
  <c r="N359" i="6"/>
  <c r="O359" i="6" s="1"/>
  <c r="H361" i="6"/>
  <c r="I361" i="6" s="1"/>
  <c r="K361" i="6" s="1"/>
  <c r="B360" i="5"/>
  <c r="C360" i="5" s="1"/>
  <c r="N359" i="5"/>
  <c r="O359" i="5" s="1"/>
  <c r="H361" i="5"/>
  <c r="I361" i="5" s="1"/>
  <c r="K361" i="5" s="1"/>
  <c r="U358" i="4"/>
  <c r="W358" i="4" s="1"/>
  <c r="T359" i="4"/>
  <c r="N359" i="4"/>
  <c r="O359" i="4" s="1"/>
  <c r="B361" i="4"/>
  <c r="C361" i="4" s="1"/>
  <c r="I362" i="3"/>
  <c r="K362" i="3" s="1"/>
  <c r="H363" i="3"/>
  <c r="H361" i="4"/>
  <c r="I361" i="4" s="1"/>
  <c r="K361" i="4" s="1"/>
  <c r="B360" i="3"/>
  <c r="C360" i="3" s="1"/>
  <c r="N360" i="3"/>
  <c r="O360" i="3" s="1"/>
  <c r="T360" i="3"/>
  <c r="U360" i="3" s="1"/>
  <c r="W360" i="3" s="1"/>
  <c r="U358" i="2"/>
  <c r="W358" i="2" s="1"/>
  <c r="T359" i="2"/>
  <c r="H360" i="2"/>
  <c r="I359" i="2"/>
  <c r="K359" i="2" s="1"/>
  <c r="C362" i="2"/>
  <c r="B363" i="2" s="1"/>
  <c r="O359" i="2"/>
  <c r="N360" i="2" s="1"/>
  <c r="W361" i="8" l="1"/>
  <c r="T362" i="8"/>
  <c r="U362" i="8" s="1"/>
  <c r="N361" i="8"/>
  <c r="O361" i="8" s="1"/>
  <c r="B362" i="8"/>
  <c r="C362" i="8" s="1"/>
  <c r="U359" i="6"/>
  <c r="W359" i="6" s="1"/>
  <c r="T360" i="6"/>
  <c r="N360" i="6"/>
  <c r="O360" i="6" s="1"/>
  <c r="B361" i="6"/>
  <c r="C361" i="6" s="1"/>
  <c r="H362" i="6"/>
  <c r="I362" i="6" s="1"/>
  <c r="K362" i="6" s="1"/>
  <c r="U359" i="5"/>
  <c r="W359" i="5" s="1"/>
  <c r="T360" i="5"/>
  <c r="B361" i="5"/>
  <c r="C361" i="5" s="1"/>
  <c r="N360" i="5"/>
  <c r="O360" i="5" s="1"/>
  <c r="H362" i="5"/>
  <c r="I362" i="5" s="1"/>
  <c r="K362" i="5" s="1"/>
  <c r="U359" i="4"/>
  <c r="W359" i="4" s="1"/>
  <c r="T360" i="4"/>
  <c r="N360" i="4"/>
  <c r="O360" i="4" s="1"/>
  <c r="B362" i="4"/>
  <c r="C362" i="4" s="1"/>
  <c r="H362" i="4"/>
  <c r="I362" i="4" s="1"/>
  <c r="K362" i="4" s="1"/>
  <c r="I363" i="3"/>
  <c r="K363" i="3" s="1"/>
  <c r="H364" i="3"/>
  <c r="B361" i="3"/>
  <c r="C361" i="3" s="1"/>
  <c r="N361" i="3"/>
  <c r="O361" i="3" s="1"/>
  <c r="T361" i="3"/>
  <c r="U361" i="3" s="1"/>
  <c r="W361" i="3" s="1"/>
  <c r="U359" i="2"/>
  <c r="W359" i="2" s="1"/>
  <c r="T360" i="2"/>
  <c r="I360" i="2"/>
  <c r="K360" i="2" s="1"/>
  <c r="H361" i="2"/>
  <c r="C363" i="2"/>
  <c r="B364" i="2" s="1"/>
  <c r="O360" i="2"/>
  <c r="N361" i="2" s="1"/>
  <c r="B363" i="8" l="1"/>
  <c r="C363" i="8" s="1"/>
  <c r="T363" i="8"/>
  <c r="U363" i="8" s="1"/>
  <c r="N362" i="8"/>
  <c r="O362" i="8" s="1"/>
  <c r="W362" i="8"/>
  <c r="U360" i="6"/>
  <c r="W360" i="6" s="1"/>
  <c r="T361" i="6"/>
  <c r="B362" i="6"/>
  <c r="C362" i="6" s="1"/>
  <c r="N361" i="6"/>
  <c r="O361" i="6" s="1"/>
  <c r="H363" i="6"/>
  <c r="I363" i="6" s="1"/>
  <c r="K363" i="6" s="1"/>
  <c r="U360" i="5"/>
  <c r="W360" i="5" s="1"/>
  <c r="T361" i="5"/>
  <c r="N361" i="5"/>
  <c r="O361" i="5" s="1"/>
  <c r="B362" i="5"/>
  <c r="C362" i="5" s="1"/>
  <c r="U360" i="4"/>
  <c r="W360" i="4" s="1"/>
  <c r="T361" i="4"/>
  <c r="H363" i="5"/>
  <c r="I363" i="5" s="1"/>
  <c r="K363" i="5" s="1"/>
  <c r="B363" i="4"/>
  <c r="C363" i="4" s="1"/>
  <c r="I364" i="3"/>
  <c r="K364" i="3" s="1"/>
  <c r="H365" i="3"/>
  <c r="N361" i="4"/>
  <c r="O361" i="4" s="1"/>
  <c r="H363" i="4"/>
  <c r="I363" i="4" s="1"/>
  <c r="K363" i="4" s="1"/>
  <c r="N362" i="3"/>
  <c r="O362" i="3" s="1"/>
  <c r="T362" i="3"/>
  <c r="U362" i="3" s="1"/>
  <c r="W362" i="3" s="1"/>
  <c r="B362" i="3"/>
  <c r="C362" i="3" s="1"/>
  <c r="H362" i="2"/>
  <c r="I361" i="2"/>
  <c r="K361" i="2" s="1"/>
  <c r="U360" i="2"/>
  <c r="W360" i="2" s="1"/>
  <c r="T361" i="2"/>
  <c r="C364" i="2"/>
  <c r="B365" i="2" s="1"/>
  <c r="O361" i="2"/>
  <c r="N362" i="2" s="1"/>
  <c r="T364" i="8" l="1"/>
  <c r="U364" i="8" s="1"/>
  <c r="W363" i="8"/>
  <c r="N363" i="8"/>
  <c r="O363" i="8" s="1"/>
  <c r="B364" i="8"/>
  <c r="C364" i="8" s="1"/>
  <c r="U361" i="6"/>
  <c r="W361" i="6" s="1"/>
  <c r="T362" i="6"/>
  <c r="N362" i="6"/>
  <c r="O362" i="6" s="1"/>
  <c r="B363" i="6"/>
  <c r="C363" i="6" s="1"/>
  <c r="U361" i="5"/>
  <c r="W361" i="5" s="1"/>
  <c r="T362" i="5"/>
  <c r="H364" i="6"/>
  <c r="I364" i="6" s="1"/>
  <c r="K364" i="6" s="1"/>
  <c r="B363" i="5"/>
  <c r="C363" i="5" s="1"/>
  <c r="N362" i="5"/>
  <c r="O362" i="5" s="1"/>
  <c r="H364" i="5"/>
  <c r="I364" i="5" s="1"/>
  <c r="K364" i="5" s="1"/>
  <c r="U361" i="4"/>
  <c r="W361" i="4" s="1"/>
  <c r="T362" i="4"/>
  <c r="N362" i="4"/>
  <c r="O362" i="4" s="1"/>
  <c r="H364" i="4"/>
  <c r="I364" i="4" s="1"/>
  <c r="K364" i="4" s="1"/>
  <c r="B364" i="4"/>
  <c r="C364" i="4" s="1"/>
  <c r="I365" i="3"/>
  <c r="K365" i="3" s="1"/>
  <c r="H366" i="3"/>
  <c r="B363" i="3"/>
  <c r="C363" i="3" s="1"/>
  <c r="N363" i="3"/>
  <c r="O363" i="3" s="1"/>
  <c r="T363" i="3"/>
  <c r="U363" i="3" s="1"/>
  <c r="W363" i="3" s="1"/>
  <c r="I362" i="2"/>
  <c r="K362" i="2" s="1"/>
  <c r="H363" i="2"/>
  <c r="U361" i="2"/>
  <c r="W361" i="2" s="1"/>
  <c r="T362" i="2"/>
  <c r="C365" i="2"/>
  <c r="B366" i="2" s="1"/>
  <c r="O362" i="2"/>
  <c r="N363" i="2" s="1"/>
  <c r="N364" i="8" l="1"/>
  <c r="O364" i="8" s="1"/>
  <c r="B365" i="8"/>
  <c r="C365" i="8" s="1"/>
  <c r="W364" i="8"/>
  <c r="T365" i="8"/>
  <c r="U365" i="8" s="1"/>
  <c r="U362" i="6"/>
  <c r="W362" i="6" s="1"/>
  <c r="T363" i="6"/>
  <c r="U362" i="5"/>
  <c r="W362" i="5" s="1"/>
  <c r="T363" i="5"/>
  <c r="N363" i="6"/>
  <c r="O363" i="6" s="1"/>
  <c r="B364" i="6"/>
  <c r="C364" i="6" s="1"/>
  <c r="H365" i="6"/>
  <c r="I365" i="6" s="1"/>
  <c r="K365" i="6" s="1"/>
  <c r="B364" i="5"/>
  <c r="C364" i="5" s="1"/>
  <c r="H365" i="5"/>
  <c r="I365" i="5" s="1"/>
  <c r="K365" i="5" s="1"/>
  <c r="N363" i="5"/>
  <c r="O363" i="5" s="1"/>
  <c r="U362" i="4"/>
  <c r="W362" i="4" s="1"/>
  <c r="T363" i="4"/>
  <c r="N363" i="4"/>
  <c r="O363" i="4" s="1"/>
  <c r="B365" i="4"/>
  <c r="C365" i="4" s="1"/>
  <c r="H367" i="3"/>
  <c r="I366" i="3"/>
  <c r="K366" i="3" s="1"/>
  <c r="H365" i="4"/>
  <c r="I365" i="4" s="1"/>
  <c r="K365" i="4" s="1"/>
  <c r="N364" i="3"/>
  <c r="O364" i="3" s="1"/>
  <c r="T364" i="3"/>
  <c r="U364" i="3" s="1"/>
  <c r="W364" i="3" s="1"/>
  <c r="B364" i="3"/>
  <c r="C364" i="3" s="1"/>
  <c r="H364" i="2"/>
  <c r="I363" i="2"/>
  <c r="K363" i="2" s="1"/>
  <c r="U362" i="2"/>
  <c r="W362" i="2" s="1"/>
  <c r="T363" i="2"/>
  <c r="C366" i="2"/>
  <c r="B367" i="2" s="1"/>
  <c r="O363" i="2"/>
  <c r="N364" i="2" s="1"/>
  <c r="B366" i="8" l="1"/>
  <c r="C366" i="8" s="1"/>
  <c r="W365" i="8"/>
  <c r="T366" i="8"/>
  <c r="U366" i="8" s="1"/>
  <c r="N365" i="8"/>
  <c r="O365" i="8" s="1"/>
  <c r="U363" i="6"/>
  <c r="W363" i="6" s="1"/>
  <c r="T364" i="6"/>
  <c r="N364" i="6"/>
  <c r="O364" i="6" s="1"/>
  <c r="B365" i="6"/>
  <c r="C365" i="6" s="1"/>
  <c r="U363" i="5"/>
  <c r="W363" i="5" s="1"/>
  <c r="T364" i="5"/>
  <c r="H366" i="6"/>
  <c r="I366" i="6" s="1"/>
  <c r="K366" i="6" s="1"/>
  <c r="N364" i="5"/>
  <c r="O364" i="5" s="1"/>
  <c r="B365" i="5"/>
  <c r="C365" i="5" s="1"/>
  <c r="U363" i="4"/>
  <c r="W363" i="4" s="1"/>
  <c r="T364" i="4"/>
  <c r="H366" i="5"/>
  <c r="I366" i="5" s="1"/>
  <c r="K366" i="5" s="1"/>
  <c r="N364" i="4"/>
  <c r="O364" i="4" s="1"/>
  <c r="B366" i="4"/>
  <c r="C366" i="4" s="1"/>
  <c r="I367" i="3"/>
  <c r="K367" i="3" s="1"/>
  <c r="H368" i="3"/>
  <c r="H366" i="4"/>
  <c r="I366" i="4" s="1"/>
  <c r="K366" i="4" s="1"/>
  <c r="B365" i="3"/>
  <c r="C365" i="3" s="1"/>
  <c r="N365" i="3"/>
  <c r="O365" i="3" s="1"/>
  <c r="T365" i="3"/>
  <c r="U365" i="3" s="1"/>
  <c r="W365" i="3" s="1"/>
  <c r="I364" i="2"/>
  <c r="K364" i="2" s="1"/>
  <c r="H365" i="2"/>
  <c r="U363" i="2"/>
  <c r="W363" i="2" s="1"/>
  <c r="T364" i="2"/>
  <c r="C367" i="2"/>
  <c r="B368" i="2" s="1"/>
  <c r="O364" i="2"/>
  <c r="N365" i="2" s="1"/>
  <c r="N366" i="8" l="1"/>
  <c r="O366" i="8" s="1"/>
  <c r="B367" i="8"/>
  <c r="C367" i="8" s="1"/>
  <c r="W366" i="8"/>
  <c r="T367" i="8"/>
  <c r="U367" i="8" s="1"/>
  <c r="U364" i="6"/>
  <c r="W364" i="6" s="1"/>
  <c r="T365" i="6"/>
  <c r="N365" i="6"/>
  <c r="O365" i="6" s="1"/>
  <c r="B366" i="6"/>
  <c r="C366" i="6" s="1"/>
  <c r="H367" i="6"/>
  <c r="I367" i="6" s="1"/>
  <c r="K367" i="6" s="1"/>
  <c r="U364" i="5"/>
  <c r="W364" i="5" s="1"/>
  <c r="T365" i="5"/>
  <c r="N365" i="5"/>
  <c r="O365" i="5" s="1"/>
  <c r="B366" i="5"/>
  <c r="C366" i="5" s="1"/>
  <c r="H367" i="5"/>
  <c r="I367" i="5" s="1"/>
  <c r="K367" i="5" s="1"/>
  <c r="U364" i="4"/>
  <c r="W364" i="4" s="1"/>
  <c r="T365" i="4"/>
  <c r="N365" i="4"/>
  <c r="O365" i="4" s="1"/>
  <c r="H367" i="4"/>
  <c r="I367" i="4" s="1"/>
  <c r="K367" i="4" s="1"/>
  <c r="I368" i="3"/>
  <c r="K368" i="3" s="1"/>
  <c r="H369" i="3"/>
  <c r="B367" i="4"/>
  <c r="C367" i="4" s="1"/>
  <c r="B366" i="3"/>
  <c r="C366" i="3" s="1"/>
  <c r="N366" i="3"/>
  <c r="O366" i="3" s="1"/>
  <c r="T366" i="3"/>
  <c r="U366" i="3" s="1"/>
  <c r="W366" i="3" s="1"/>
  <c r="H366" i="2"/>
  <c r="I365" i="2"/>
  <c r="K365" i="2" s="1"/>
  <c r="U364" i="2"/>
  <c r="W364" i="2" s="1"/>
  <c r="T365" i="2"/>
  <c r="C368" i="2"/>
  <c r="B369" i="2" s="1"/>
  <c r="O365" i="2"/>
  <c r="N366" i="2" s="1"/>
  <c r="B368" i="8" l="1"/>
  <c r="C368" i="8" s="1"/>
  <c r="W367" i="8"/>
  <c r="T368" i="8"/>
  <c r="U368" i="8" s="1"/>
  <c r="N367" i="8"/>
  <c r="O367" i="8" s="1"/>
  <c r="U365" i="6"/>
  <c r="W365" i="6" s="1"/>
  <c r="T366" i="6"/>
  <c r="B367" i="6"/>
  <c r="C367" i="6" s="1"/>
  <c r="H368" i="6"/>
  <c r="I368" i="6" s="1"/>
  <c r="K368" i="6" s="1"/>
  <c r="N366" i="6"/>
  <c r="O366" i="6" s="1"/>
  <c r="U365" i="5"/>
  <c r="W365" i="5" s="1"/>
  <c r="T366" i="5"/>
  <c r="B367" i="5"/>
  <c r="C367" i="5" s="1"/>
  <c r="N366" i="5"/>
  <c r="O366" i="5" s="1"/>
  <c r="U365" i="4"/>
  <c r="W365" i="4" s="1"/>
  <c r="T366" i="4"/>
  <c r="H368" i="5"/>
  <c r="I368" i="5" s="1"/>
  <c r="K368" i="5" s="1"/>
  <c r="N366" i="4"/>
  <c r="O366" i="4" s="1"/>
  <c r="B368" i="4"/>
  <c r="C368" i="4" s="1"/>
  <c r="I369" i="3"/>
  <c r="I4" i="3" s="1"/>
  <c r="H370" i="3"/>
  <c r="H368" i="4"/>
  <c r="I368" i="4" s="1"/>
  <c r="K368" i="4" s="1"/>
  <c r="B367" i="3"/>
  <c r="C367" i="3" s="1"/>
  <c r="N367" i="3"/>
  <c r="O367" i="3" s="1"/>
  <c r="T367" i="3"/>
  <c r="U367" i="3" s="1"/>
  <c r="W367" i="3" s="1"/>
  <c r="I366" i="2"/>
  <c r="K366" i="2" s="1"/>
  <c r="H367" i="2"/>
  <c r="U365" i="2"/>
  <c r="W365" i="2" s="1"/>
  <c r="T366" i="2"/>
  <c r="C369" i="2"/>
  <c r="B370" i="2" s="1"/>
  <c r="C370" i="2" s="1"/>
  <c r="O366" i="2"/>
  <c r="N367" i="2" s="1"/>
  <c r="N368" i="8" l="1"/>
  <c r="O368" i="8" s="1"/>
  <c r="B369" i="8"/>
  <c r="C369" i="8" s="1"/>
  <c r="W368" i="8"/>
  <c r="T369" i="8"/>
  <c r="U369" i="8" s="1"/>
  <c r="K369" i="3"/>
  <c r="U366" i="6"/>
  <c r="W366" i="6" s="1"/>
  <c r="T367" i="6"/>
  <c r="N367" i="6"/>
  <c r="O367" i="6" s="1"/>
  <c r="B368" i="6"/>
  <c r="C368" i="6" s="1"/>
  <c r="H369" i="6"/>
  <c r="I369" i="6" s="1"/>
  <c r="K369" i="6" s="1"/>
  <c r="U366" i="5"/>
  <c r="W366" i="5" s="1"/>
  <c r="T367" i="5"/>
  <c r="N367" i="5"/>
  <c r="O367" i="5" s="1"/>
  <c r="U366" i="4"/>
  <c r="W366" i="4" s="1"/>
  <c r="T367" i="4"/>
  <c r="B368" i="5"/>
  <c r="C368" i="5" s="1"/>
  <c r="H369" i="5"/>
  <c r="I369" i="5" s="1"/>
  <c r="K369" i="5" s="1"/>
  <c r="N367" i="4"/>
  <c r="O367" i="4" s="1"/>
  <c r="I370" i="3"/>
  <c r="I6" i="3"/>
  <c r="H369" i="4"/>
  <c r="I369" i="4" s="1"/>
  <c r="K369" i="4" s="1"/>
  <c r="B369" i="4"/>
  <c r="C369" i="4" s="1"/>
  <c r="B368" i="3"/>
  <c r="C368" i="3" s="1"/>
  <c r="N368" i="3"/>
  <c r="O368" i="3" s="1"/>
  <c r="T368" i="3"/>
  <c r="U368" i="3" s="1"/>
  <c r="W368" i="3" s="1"/>
  <c r="H368" i="2"/>
  <c r="I367" i="2"/>
  <c r="K367" i="2" s="1"/>
  <c r="U366" i="2"/>
  <c r="W366" i="2" s="1"/>
  <c r="T367" i="2"/>
  <c r="O367" i="2"/>
  <c r="N368" i="2" s="1"/>
  <c r="B370" i="8" l="1"/>
  <c r="C370" i="8" s="1"/>
  <c r="U4" i="8"/>
  <c r="W4" i="8" s="1"/>
  <c r="T370" i="8"/>
  <c r="U370" i="8" s="1"/>
  <c r="N369" i="8"/>
  <c r="O369" i="8" s="1"/>
  <c r="K370" i="3"/>
  <c r="I7" i="3" s="1"/>
  <c r="D20" i="1" s="1"/>
  <c r="U367" i="6"/>
  <c r="W367" i="6" s="1"/>
  <c r="T368" i="6"/>
  <c r="N368" i="6"/>
  <c r="O368" i="6" s="1"/>
  <c r="U367" i="5"/>
  <c r="W367" i="5" s="1"/>
  <c r="T368" i="5"/>
  <c r="B369" i="6"/>
  <c r="C369" i="6" s="1"/>
  <c r="I4" i="6"/>
  <c r="H370" i="6"/>
  <c r="I370" i="6" s="1"/>
  <c r="K370" i="6" s="1"/>
  <c r="B369" i="5"/>
  <c r="C369" i="5" s="1"/>
  <c r="N368" i="5"/>
  <c r="O368" i="5" s="1"/>
  <c r="I4" i="5"/>
  <c r="H370" i="5"/>
  <c r="I370" i="5" s="1"/>
  <c r="K370" i="5" s="1"/>
  <c r="U367" i="4"/>
  <c r="W367" i="4" s="1"/>
  <c r="T368" i="4"/>
  <c r="N368" i="4"/>
  <c r="O368" i="4" s="1"/>
  <c r="B370" i="4"/>
  <c r="C370" i="4" s="1"/>
  <c r="I4" i="4"/>
  <c r="H370" i="4"/>
  <c r="I370" i="4" s="1"/>
  <c r="K370" i="4" s="1"/>
  <c r="B369" i="3"/>
  <c r="C369" i="3" s="1"/>
  <c r="N369" i="3"/>
  <c r="O369" i="3" s="1"/>
  <c r="T369" i="3"/>
  <c r="U369" i="3" s="1"/>
  <c r="W369" i="3" s="1"/>
  <c r="I368" i="2"/>
  <c r="K368" i="2" s="1"/>
  <c r="H369" i="2"/>
  <c r="U367" i="2"/>
  <c r="W367" i="2" s="1"/>
  <c r="T368" i="2"/>
  <c r="O368" i="2"/>
  <c r="N369" i="2" s="1"/>
  <c r="N370" i="8" l="1"/>
  <c r="O370" i="8" s="1"/>
  <c r="C6" i="8"/>
  <c r="U6" i="8"/>
  <c r="W369" i="8"/>
  <c r="W370" i="8" s="1"/>
  <c r="U7" i="8" s="1"/>
  <c r="U368" i="6"/>
  <c r="W368" i="6" s="1"/>
  <c r="T369" i="6"/>
  <c r="N369" i="6"/>
  <c r="O369" i="6" s="1"/>
  <c r="B370" i="6"/>
  <c r="C370" i="6" s="1"/>
  <c r="U368" i="5"/>
  <c r="W368" i="5" s="1"/>
  <c r="T369" i="5"/>
  <c r="I6" i="6"/>
  <c r="B370" i="5"/>
  <c r="C370" i="5" s="1"/>
  <c r="U368" i="4"/>
  <c r="W368" i="4" s="1"/>
  <c r="T369" i="4"/>
  <c r="N369" i="5"/>
  <c r="O369" i="5" s="1"/>
  <c r="I6" i="5"/>
  <c r="C6" i="4"/>
  <c r="C21" i="1" s="1"/>
  <c r="N369" i="4"/>
  <c r="O369" i="4" s="1"/>
  <c r="I6" i="4"/>
  <c r="B370" i="3"/>
  <c r="C370" i="3" s="1"/>
  <c r="N370" i="3"/>
  <c r="O370" i="3" s="1"/>
  <c r="U4" i="3"/>
  <c r="W4" i="3" s="1"/>
  <c r="T370" i="3"/>
  <c r="U370" i="3" s="1"/>
  <c r="W370" i="3" s="1"/>
  <c r="H370" i="2"/>
  <c r="I370" i="2" s="1"/>
  <c r="I369" i="2"/>
  <c r="I4" i="2" s="1"/>
  <c r="U368" i="2"/>
  <c r="W368" i="2" s="1"/>
  <c r="T369" i="2"/>
  <c r="O369" i="2"/>
  <c r="N370" i="2" s="1"/>
  <c r="C6" i="2"/>
  <c r="C19" i="1" s="1"/>
  <c r="O6" i="8" l="1"/>
  <c r="K369" i="2"/>
  <c r="K370" i="2" s="1"/>
  <c r="U369" i="6"/>
  <c r="U4" i="6" s="1"/>
  <c r="W4" i="6" s="1"/>
  <c r="T370" i="6"/>
  <c r="C6" i="6"/>
  <c r="C23" i="1" s="1"/>
  <c r="N370" i="6"/>
  <c r="O370" i="6" s="1"/>
  <c r="I7" i="6"/>
  <c r="D23" i="1" s="1"/>
  <c r="U369" i="5"/>
  <c r="U4" i="5" s="1"/>
  <c r="W4" i="5" s="1"/>
  <c r="T370" i="5"/>
  <c r="C6" i="5"/>
  <c r="C22" i="1" s="1"/>
  <c r="U369" i="4"/>
  <c r="U4" i="4" s="1"/>
  <c r="W4" i="4" s="1"/>
  <c r="T370" i="4"/>
  <c r="N370" i="5"/>
  <c r="O370" i="5" s="1"/>
  <c r="I7" i="5"/>
  <c r="D22" i="1" s="1"/>
  <c r="N370" i="4"/>
  <c r="O370" i="4" s="1"/>
  <c r="I7" i="4"/>
  <c r="D21" i="1" s="1"/>
  <c r="C6" i="3"/>
  <c r="C20" i="1" s="1"/>
  <c r="O6" i="3"/>
  <c r="E20" i="1" s="1"/>
  <c r="U7" i="3"/>
  <c r="U6" i="3"/>
  <c r="U369" i="2"/>
  <c r="U4" i="2" s="1"/>
  <c r="W4" i="2" s="1"/>
  <c r="T370" i="2"/>
  <c r="U370" i="2" s="1"/>
  <c r="O370" i="2"/>
  <c r="W369" i="5" l="1"/>
  <c r="W369" i="6"/>
  <c r="W369" i="4"/>
  <c r="W369" i="2"/>
  <c r="W370" i="2" s="1"/>
  <c r="U7" i="2" s="1"/>
  <c r="G20" i="1"/>
  <c r="U370" i="6"/>
  <c r="U6" i="6"/>
  <c r="O6" i="6"/>
  <c r="E23" i="1" s="1"/>
  <c r="U370" i="5"/>
  <c r="U6" i="5"/>
  <c r="O6" i="5"/>
  <c r="E22" i="1" s="1"/>
  <c r="U370" i="4"/>
  <c r="U6" i="4"/>
  <c r="O6" i="4"/>
  <c r="E21" i="1" s="1"/>
  <c r="I6" i="2"/>
  <c r="O6" i="2"/>
  <c r="E19" i="1" s="1"/>
  <c r="W370" i="5" l="1"/>
  <c r="U7" i="5" s="1"/>
  <c r="G22" i="1" s="1"/>
  <c r="W370" i="4"/>
  <c r="W370" i="6"/>
  <c r="U7" i="6" s="1"/>
  <c r="G23" i="1" s="1"/>
  <c r="U7" i="4"/>
  <c r="G21" i="1" s="1"/>
  <c r="U6" i="2"/>
  <c r="G19" i="1" s="1"/>
  <c r="I7" i="2"/>
  <c r="D19" i="1" s="1"/>
</calcChain>
</file>

<file path=xl/sharedStrings.xml><?xml version="1.0" encoding="utf-8"?>
<sst xmlns="http://schemas.openxmlformats.org/spreadsheetml/2006/main" count="315" uniqueCount="43">
  <si>
    <t>Woningwaarde</t>
  </si>
  <si>
    <t>Hypotheek</t>
  </si>
  <si>
    <t>Invoer</t>
  </si>
  <si>
    <t>Rente</t>
  </si>
  <si>
    <t>Annuiteitenhypotheek</t>
  </si>
  <si>
    <t>Lineare hypotheek</t>
  </si>
  <si>
    <t>Aflossingsvrije hypotheek</t>
  </si>
  <si>
    <t>100% LTV</t>
  </si>
  <si>
    <t>90% LTV</t>
  </si>
  <si>
    <t>80% LTV</t>
  </si>
  <si>
    <t>70% LTV</t>
  </si>
  <si>
    <t>60% LTV</t>
  </si>
  <si>
    <t>NHG</t>
  </si>
  <si>
    <t>Maand</t>
  </si>
  <si>
    <t>Beschikbaar per maand</t>
  </si>
  <si>
    <t>Aannames</t>
  </si>
  <si>
    <t>Verwachte groei woningwaarde / jaar</t>
  </si>
  <si>
    <t>Verwachte groei spaargeld / jaar</t>
  </si>
  <si>
    <t>Beschikbaar eigen geld</t>
  </si>
  <si>
    <t>Beschikbare overwaarde</t>
  </si>
  <si>
    <t>Woningwaarde nieuwe woning</t>
  </si>
  <si>
    <t>Hypotheekbedrag</t>
  </si>
  <si>
    <t>Inleg eigen geld</t>
  </si>
  <si>
    <t>Maximale hypotheek</t>
  </si>
  <si>
    <t>Spaargeld</t>
  </si>
  <si>
    <t>Maandbedrag (start)</t>
  </si>
  <si>
    <t>Eindvermogen woning</t>
  </si>
  <si>
    <t>Eindvermogen spaargeld</t>
  </si>
  <si>
    <t>Maandbedrag (eind)</t>
  </si>
  <si>
    <t>100% Lineair</t>
  </si>
  <si>
    <t>100% Annuiteiten</t>
  </si>
  <si>
    <t>50% Aflossingsvrij + X% Annuiteiten</t>
  </si>
  <si>
    <t>Eindvermogen</t>
  </si>
  <si>
    <t>50% Aflossingsvrij +  X% Lineair</t>
  </si>
  <si>
    <t>50% Aflossingsvrij + Annuiteiten</t>
  </si>
  <si>
    <t>50% Aflossingsvrij + Lineair</t>
  </si>
  <si>
    <t>100% annuitair</t>
  </si>
  <si>
    <t>100% lineair</t>
  </si>
  <si>
    <t>50% aflossingsvrij + annuitair</t>
  </si>
  <si>
    <t>50% aflossingsvrij + lineair</t>
  </si>
  <si>
    <t>Reaal Lekker Wonen Hypotheek</t>
  </si>
  <si>
    <t>NHG (100%) / 50% LTV</t>
  </si>
  <si>
    <t>N.B. Bij NHG is afsluiten met 50% aflossingsvrij niet in alle gevallen mogelijk.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</si>
</sst>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-2]\ * #,##0.00_);_([$€-2]\ * \(#,##0.00\);_([$€-2]\ * &quot;-&quot;??_);_(@_)"/>
    <numFmt numFmtId="165" formatCode="0.0%"/>
    <numFmt numFmtId="166" formatCode="_([$€-2]\ * #,##0_);_([$€-2]\ * \(#,##0\);_([$€-2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7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0" fontId="0" fillId="0" borderId="7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7" xfId="0" applyBorder="1"/>
    <xf numFmtId="166" fontId="0" fillId="0" borderId="0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5" fontId="0" fillId="0" borderId="0" xfId="0" applyNumberFormat="1" applyBorder="1"/>
    <xf numFmtId="10" fontId="3" fillId="2" borderId="16" xfId="2" applyNumberFormat="1" applyBorder="1"/>
    <xf numFmtId="0" fontId="0" fillId="0" borderId="10" xfId="0" applyBorder="1" applyAlignment="1">
      <alignment horizontal="right"/>
    </xf>
    <xf numFmtId="10" fontId="3" fillId="2" borderId="1" xfId="2" applyNumberFormat="1" applyBorder="1"/>
    <xf numFmtId="10" fontId="3" fillId="2" borderId="17" xfId="2" applyNumberFormat="1" applyBorder="1"/>
    <xf numFmtId="10" fontId="3" fillId="2" borderId="18" xfId="2" applyNumberFormat="1" applyBorder="1"/>
    <xf numFmtId="10" fontId="3" fillId="2" borderId="19" xfId="2" applyNumberFormat="1" applyBorder="1"/>
    <xf numFmtId="10" fontId="3" fillId="2" borderId="20" xfId="2" applyNumberFormat="1" applyBorder="1"/>
    <xf numFmtId="10" fontId="3" fillId="2" borderId="21" xfId="2" applyNumberFormat="1" applyBorder="1"/>
    <xf numFmtId="10" fontId="3" fillId="2" borderId="23" xfId="2" applyNumberFormat="1" applyBorder="1"/>
    <xf numFmtId="0" fontId="1" fillId="0" borderId="3" xfId="0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165" fontId="3" fillId="2" borderId="24" xfId="2" applyNumberFormat="1" applyBorder="1"/>
    <xf numFmtId="165" fontId="3" fillId="2" borderId="25" xfId="2" applyNumberFormat="1" applyBorder="1"/>
    <xf numFmtId="9" fontId="0" fillId="0" borderId="26" xfId="1" applyNumberFormat="1" applyFont="1" applyBorder="1" applyAlignment="1">
      <alignment horizontal="center"/>
    </xf>
    <xf numFmtId="9" fontId="0" fillId="0" borderId="27" xfId="1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10" fontId="3" fillId="2" borderId="29" xfId="2" applyNumberFormat="1" applyBorder="1"/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164" fontId="3" fillId="2" borderId="33" xfId="2" applyNumberFormat="1" applyBorder="1" applyAlignment="1">
      <alignment horizontal="left"/>
    </xf>
    <xf numFmtId="164" fontId="3" fillId="2" borderId="34" xfId="2" applyNumberFormat="1" applyBorder="1"/>
    <xf numFmtId="164" fontId="3" fillId="2" borderId="35" xfId="2" applyNumberFormat="1" applyBorder="1"/>
    <xf numFmtId="0" fontId="0" fillId="0" borderId="30" xfId="0" applyFont="1" applyBorder="1" applyAlignment="1">
      <alignment horizontal="left"/>
    </xf>
    <xf numFmtId="0" fontId="0" fillId="0" borderId="31" xfId="0" applyFont="1" applyBorder="1"/>
    <xf numFmtId="0" fontId="0" fillId="0" borderId="32" xfId="0" applyFont="1" applyBorder="1"/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0" xfId="0"/>
    <xf numFmtId="0" fontId="0" fillId="0" borderId="0" xfId="0" applyAlignment="1"/>
    <xf numFmtId="0" fontId="0" fillId="3" borderId="4" xfId="3" applyFont="1" applyBorder="1" applyAlignment="1">
      <alignment horizontal="left" vertical="center"/>
    </xf>
    <xf numFmtId="0" fontId="0" fillId="3" borderId="5" xfId="3" applyFont="1" applyBorder="1" applyAlignment="1">
      <alignment horizontal="left" vertical="center"/>
    </xf>
    <xf numFmtId="0" fontId="0" fillId="3" borderId="6" xfId="3" applyFont="1" applyBorder="1" applyAlignment="1">
      <alignment horizontal="left" vertical="center"/>
    </xf>
    <xf numFmtId="0" fontId="0" fillId="3" borderId="9" xfId="3" applyFont="1" applyBorder="1" applyAlignment="1">
      <alignment horizontal="left" vertical="center"/>
    </xf>
    <xf numFmtId="0" fontId="0" fillId="3" borderId="10" xfId="3" applyFont="1" applyBorder="1" applyAlignment="1">
      <alignment horizontal="left" vertical="center"/>
    </xf>
    <xf numFmtId="0" fontId="0" fillId="3" borderId="11" xfId="3" applyFont="1" applyBorder="1" applyAlignment="1">
      <alignment horizontal="left" vertical="center"/>
    </xf>
    <xf numFmtId="166" fontId="0" fillId="0" borderId="0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8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27" xfId="0" applyBorder="1"/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4" fontId="3" fillId="2" borderId="16" xfId="2" applyNumberFormat="1" applyBorder="1" applyAlignment="1">
      <alignment horizontal="center"/>
    </xf>
    <xf numFmtId="164" fontId="3" fillId="2" borderId="1" xfId="2" applyNumberFormat="1" applyAlignment="1">
      <alignment horizontal="center"/>
    </xf>
    <xf numFmtId="0" fontId="0" fillId="0" borderId="28" xfId="0" applyBorder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/>
  </cellXfs>
  <cellStyles count="4">
    <cellStyle name="Input" xfId="2" builtinId="20"/>
    <cellStyle name="Normal" xfId="0" builtinId="0"/>
    <cellStyle name="Note" xfId="3" builtinId="10"/>
    <cellStyle name="Percent" xfId="1" builtinId="5"/>
  </cellStyles>
  <dxfs count="1">
    <dxf>
      <font>
        <b val="0"/>
        <i val="0"/>
        <strike/>
        <color theme="2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7" sqref="B27"/>
    </sheetView>
  </sheetViews>
  <sheetFormatPr defaultRowHeight="15" x14ac:dyDescent="0.25"/>
  <cols>
    <col min="1" max="1" width="9.140625" style="3"/>
    <col min="2" max="2" width="35" bestFit="1" customWidth="1"/>
    <col min="3" max="4" width="25.7109375" customWidth="1"/>
    <col min="5" max="7" width="13.28515625" customWidth="1"/>
    <col min="8" max="8" width="13.28515625" style="3" customWidth="1"/>
    <col min="9" max="10" width="13.28515625" customWidth="1"/>
  </cols>
  <sheetData>
    <row r="1" spans="2:9" s="3" customFormat="1" ht="15.75" thickBot="1" x14ac:dyDescent="0.3"/>
    <row r="2" spans="2:9" ht="15.75" thickBot="1" x14ac:dyDescent="0.3">
      <c r="B2" s="61" t="s">
        <v>2</v>
      </c>
      <c r="C2" s="62"/>
      <c r="D2" s="11"/>
      <c r="E2" s="7"/>
      <c r="F2" s="7"/>
      <c r="G2" s="7"/>
      <c r="H2" s="7"/>
      <c r="I2" s="7"/>
    </row>
    <row r="3" spans="2:9" x14ac:dyDescent="0.25">
      <c r="B3" s="40" t="s">
        <v>14</v>
      </c>
      <c r="C3" s="37">
        <v>1500</v>
      </c>
      <c r="D3" s="11"/>
      <c r="E3" s="7"/>
      <c r="F3" s="7"/>
      <c r="G3" s="7"/>
      <c r="H3" s="7"/>
      <c r="I3" s="7"/>
    </row>
    <row r="4" spans="2:9" x14ac:dyDescent="0.25">
      <c r="B4" s="41" t="s">
        <v>18</v>
      </c>
      <c r="C4" s="38">
        <v>25000</v>
      </c>
      <c r="D4" s="11"/>
      <c r="E4" s="7"/>
      <c r="F4" s="7"/>
      <c r="G4" s="7"/>
      <c r="H4" s="7"/>
      <c r="I4" s="7"/>
    </row>
    <row r="5" spans="2:9" x14ac:dyDescent="0.25">
      <c r="B5" s="41" t="s">
        <v>19</v>
      </c>
      <c r="C5" s="38">
        <v>100000</v>
      </c>
      <c r="D5" s="11"/>
      <c r="E5" s="7"/>
      <c r="F5" s="7"/>
      <c r="G5" s="7"/>
      <c r="H5" s="7"/>
      <c r="I5" s="7"/>
    </row>
    <row r="6" spans="2:9" x14ac:dyDescent="0.25">
      <c r="B6" s="41" t="s">
        <v>20</v>
      </c>
      <c r="C6" s="38">
        <v>310000</v>
      </c>
      <c r="D6" s="11"/>
      <c r="E6" s="7"/>
      <c r="F6" s="7"/>
      <c r="G6" s="7"/>
      <c r="H6" s="7"/>
      <c r="I6" s="7"/>
    </row>
    <row r="7" spans="2:9" ht="15.75" thickBot="1" x14ac:dyDescent="0.3">
      <c r="B7" s="42" t="s">
        <v>23</v>
      </c>
      <c r="C7" s="39">
        <v>350000</v>
      </c>
      <c r="D7" s="26"/>
      <c r="E7" s="27"/>
      <c r="F7" s="27"/>
      <c r="G7" s="27"/>
      <c r="H7" s="27"/>
      <c r="I7" s="27"/>
    </row>
    <row r="8" spans="2:9" ht="15.75" thickBot="1" x14ac:dyDescent="0.3">
      <c r="B8" s="63" t="s">
        <v>3</v>
      </c>
      <c r="C8" s="66" t="s">
        <v>40</v>
      </c>
      <c r="D8" s="67"/>
      <c r="E8" s="67"/>
      <c r="F8" s="67"/>
      <c r="G8" s="67"/>
      <c r="H8" s="67"/>
      <c r="I8" s="67"/>
    </row>
    <row r="9" spans="2:9" ht="15.75" thickBot="1" x14ac:dyDescent="0.3">
      <c r="B9" s="64"/>
      <c r="C9" s="30">
        <v>1</v>
      </c>
      <c r="D9" s="31">
        <v>0.9</v>
      </c>
      <c r="E9" s="31">
        <v>0.8</v>
      </c>
      <c r="F9" s="31">
        <v>0.7</v>
      </c>
      <c r="G9" s="31">
        <v>0.6</v>
      </c>
      <c r="H9" s="31">
        <v>0.5</v>
      </c>
      <c r="I9" s="32" t="s">
        <v>12</v>
      </c>
    </row>
    <row r="10" spans="2:9" x14ac:dyDescent="0.25">
      <c r="B10" s="34" t="s">
        <v>4</v>
      </c>
      <c r="C10" s="33">
        <v>1.9900000000000001E-2</v>
      </c>
      <c r="D10" s="15">
        <v>1.6899999999999998E-2</v>
      </c>
      <c r="E10" s="15">
        <v>1.24E-2</v>
      </c>
      <c r="F10" s="15">
        <v>1.24E-2</v>
      </c>
      <c r="G10" s="15">
        <v>1.14E-2</v>
      </c>
      <c r="H10" s="15">
        <v>1.14E-2</v>
      </c>
      <c r="I10" s="23">
        <v>1.04E-2</v>
      </c>
    </row>
    <row r="11" spans="2:9" x14ac:dyDescent="0.25">
      <c r="B11" s="35" t="s">
        <v>5</v>
      </c>
      <c r="C11" s="21">
        <f t="shared" ref="C11:G11" si="0">C10</f>
        <v>1.9900000000000001E-2</v>
      </c>
      <c r="D11" s="17">
        <f t="shared" si="0"/>
        <v>1.6899999999999998E-2</v>
      </c>
      <c r="E11" s="17">
        <f t="shared" si="0"/>
        <v>1.24E-2</v>
      </c>
      <c r="F11" s="17">
        <f t="shared" si="0"/>
        <v>1.24E-2</v>
      </c>
      <c r="G11" s="17">
        <f t="shared" si="0"/>
        <v>1.14E-2</v>
      </c>
      <c r="H11" s="17">
        <f t="shared" ref="H11" si="1">H10</f>
        <v>1.14E-2</v>
      </c>
      <c r="I11" s="18">
        <f>I10</f>
        <v>1.04E-2</v>
      </c>
    </row>
    <row r="12" spans="2:9" ht="15.75" thickBot="1" x14ac:dyDescent="0.3">
      <c r="B12" s="36" t="s">
        <v>6</v>
      </c>
      <c r="C12" s="22">
        <v>2.1899999999999999E-2</v>
      </c>
      <c r="D12" s="19">
        <v>1.89E-2</v>
      </c>
      <c r="E12" s="19">
        <v>1.44E-2</v>
      </c>
      <c r="F12" s="19">
        <v>1.44E-2</v>
      </c>
      <c r="G12" s="19">
        <v>1.34E-2</v>
      </c>
      <c r="H12" s="19">
        <v>1.34E-2</v>
      </c>
      <c r="I12" s="20">
        <v>1.24E-2</v>
      </c>
    </row>
    <row r="13" spans="2:9" s="3" customFormat="1" ht="15.75" thickBot="1" x14ac:dyDescent="0.3">
      <c r="B13" s="16"/>
      <c r="C13" s="8"/>
      <c r="D13" s="8"/>
      <c r="E13" s="8"/>
      <c r="F13" s="8"/>
      <c r="G13" s="8"/>
      <c r="H13" s="8"/>
      <c r="I13" s="8"/>
    </row>
    <row r="14" spans="2:9" ht="15.75" thickBot="1" x14ac:dyDescent="0.3">
      <c r="B14" s="61" t="s">
        <v>15</v>
      </c>
      <c r="C14" s="65"/>
    </row>
    <row r="15" spans="2:9" x14ac:dyDescent="0.25">
      <c r="B15" s="9" t="s">
        <v>16</v>
      </c>
      <c r="C15" s="28">
        <v>3.5000000000000003E-2</v>
      </c>
    </row>
    <row r="16" spans="2:9" ht="15.75" thickBot="1" x14ac:dyDescent="0.3">
      <c r="B16" s="10" t="s">
        <v>17</v>
      </c>
      <c r="C16" s="29">
        <v>7.0000000000000007E-2</v>
      </c>
    </row>
    <row r="17" spans="2:8" s="3" customFormat="1" ht="15.75" thickBot="1" x14ac:dyDescent="0.3">
      <c r="B17" s="25"/>
      <c r="C17" s="14"/>
    </row>
    <row r="18" spans="2:8" ht="15.75" thickBot="1" x14ac:dyDescent="0.3">
      <c r="B18" s="24" t="s">
        <v>32</v>
      </c>
      <c r="C18" s="46" t="s">
        <v>36</v>
      </c>
      <c r="D18" s="47" t="s">
        <v>37</v>
      </c>
      <c r="E18" s="60" t="s">
        <v>38</v>
      </c>
      <c r="F18" s="60"/>
      <c r="G18" s="60" t="s">
        <v>39</v>
      </c>
      <c r="H18" s="68"/>
    </row>
    <row r="19" spans="2:8" x14ac:dyDescent="0.25">
      <c r="B19" s="43" t="s">
        <v>7</v>
      </c>
      <c r="C19" s="12">
        <f>SUM('100% LTV'!$C$6,'100% LTV'!$C$7)</f>
        <v>2252059.3702870109</v>
      </c>
      <c r="D19" s="12">
        <f>SUM('100% LTV'!$I$6,'100% LTV'!$I$7)</f>
        <v>2188110.1786817317</v>
      </c>
      <c r="E19" s="56">
        <f>SUM('100% LTV'!$O$6,'100% LTV'!$O$7)</f>
        <v>2435335.6832254743</v>
      </c>
      <c r="F19" s="56"/>
      <c r="G19" s="56">
        <f>SUM('100% LTV'!$U$6,'100% LTV'!$U$7)</f>
        <v>2403361.0874228552</v>
      </c>
      <c r="H19" s="58"/>
    </row>
    <row r="20" spans="2:8" x14ac:dyDescent="0.25">
      <c r="B20" s="44" t="s">
        <v>8</v>
      </c>
      <c r="C20" s="12">
        <f>SUM('90% LTV'!$C$6,'90% LTV'!$C$7)</f>
        <v>2198214.4699591715</v>
      </c>
      <c r="D20" s="12">
        <f>SUM('90% LTV'!$I$6,'90% LTV'!$I$7)</f>
        <v>2145947.5463140532</v>
      </c>
      <c r="E20" s="56">
        <f>SUM('90% LTV'!$O$6,'90% LTV'!$O$7)</f>
        <v>2399963.7588438578</v>
      </c>
      <c r="F20" s="56"/>
      <c r="G20" s="56">
        <f>SUM('90% LTV'!$U$6,'90% LTV'!$U$7)</f>
        <v>2376734.0150015661</v>
      </c>
      <c r="H20" s="58"/>
    </row>
    <row r="21" spans="2:8" x14ac:dyDescent="0.25">
      <c r="B21" s="44" t="s">
        <v>9</v>
      </c>
      <c r="C21" s="12">
        <f>SUM('80% LTV'!$C$6,'80% LTV'!$C$7)</f>
        <v>2153120.7398090977</v>
      </c>
      <c r="D21" s="12">
        <f>SUM('80% LTV'!$I$6,'80% LTV'!$I$7)</f>
        <v>2115697.2053187443</v>
      </c>
      <c r="E21" s="56">
        <f>SUM('80% LTV'!$O$6,'80% LTV'!$O$7)</f>
        <v>2383820.8393597892</v>
      </c>
      <c r="F21" s="56"/>
      <c r="G21" s="56">
        <f>SUM('80% LTV'!$U$6,'80% LTV'!$U$7)</f>
        <v>2369787.0139259123</v>
      </c>
      <c r="H21" s="58"/>
    </row>
    <row r="22" spans="2:8" x14ac:dyDescent="0.25">
      <c r="B22" s="44" t="s">
        <v>10</v>
      </c>
      <c r="C22" s="12">
        <f>SUM('70% LTV'!$C$6,'70% LTV'!$C$7)</f>
        <v>2037784.4902389748</v>
      </c>
      <c r="D22" s="12">
        <f>SUM('70% LTV'!$I$6,'70% LTV'!$I$7)</f>
        <v>2005038.8975599199</v>
      </c>
      <c r="E22" s="56">
        <f>SUM('70% LTV'!$O$6,'70% LTV'!$O$7)</f>
        <v>2268484.5897896644</v>
      </c>
      <c r="F22" s="56"/>
      <c r="G22" s="56">
        <f>SUM('70% LTV'!$U$6,'70% LTV'!$U$7)</f>
        <v>2259128.7061670655</v>
      </c>
      <c r="H22" s="58"/>
    </row>
    <row r="23" spans="2:8" x14ac:dyDescent="0.25">
      <c r="B23" s="44" t="s">
        <v>11</v>
      </c>
      <c r="C23" s="12">
        <f>SUM('60% LTV'!$C$6,'60% LTV'!$C$7)</f>
        <v>1932609.8308567987</v>
      </c>
      <c r="D23" s="12">
        <f>SUM('60% LTV'!$I$6,'60% LTV'!$I$7)</f>
        <v>1906292.8811734584</v>
      </c>
      <c r="E23" s="56">
        <f>SUM('60% LTV'!$O$6,'60% LTV'!$O$7)</f>
        <v>2169947.3680433254</v>
      </c>
      <c r="F23" s="56"/>
      <c r="G23" s="56">
        <f>SUM('60% LTV'!$U$6,'60% LTV'!$U$7)</f>
        <v>2165561.2097627656</v>
      </c>
      <c r="H23" s="58"/>
    </row>
    <row r="24" spans="2:8" ht="15.75" thickBot="1" x14ac:dyDescent="0.3">
      <c r="B24" s="45" t="s">
        <v>41</v>
      </c>
      <c r="C24" s="13">
        <f>SUM(NHG!$C$6,NHG!$C$7)</f>
        <v>2400997.5272147018</v>
      </c>
      <c r="D24" s="13">
        <f>SUM(NHG!$I$6,NHG!$I$7)</f>
        <v>2360202.8653017273</v>
      </c>
      <c r="E24" s="57">
        <f>SUM(NHG!$O$6,NHG!$O$7)</f>
        <v>2645047.044829661</v>
      </c>
      <c r="F24" s="57"/>
      <c r="G24" s="57">
        <f>SUM(NHG!$U$6,NHG!$U$7)</f>
        <v>2624649.7138731927</v>
      </c>
      <c r="H24" s="59"/>
    </row>
    <row r="25" spans="2:8" x14ac:dyDescent="0.25">
      <c r="B25" s="50" t="s">
        <v>42</v>
      </c>
      <c r="C25" s="51"/>
      <c r="D25" s="51"/>
      <c r="E25" s="51"/>
      <c r="F25" s="51"/>
      <c r="G25" s="51"/>
      <c r="H25" s="52"/>
    </row>
    <row r="26" spans="2:8" ht="15.75" thickBot="1" x14ac:dyDescent="0.3">
      <c r="B26" s="53"/>
      <c r="C26" s="54"/>
      <c r="D26" s="54"/>
      <c r="E26" s="54"/>
      <c r="F26" s="54"/>
      <c r="G26" s="54"/>
      <c r="H26" s="55"/>
    </row>
  </sheetData>
  <mergeCells count="19">
    <mergeCell ref="E18:F18"/>
    <mergeCell ref="B2:C2"/>
    <mergeCell ref="B8:B9"/>
    <mergeCell ref="B14:C14"/>
    <mergeCell ref="C8:I8"/>
    <mergeCell ref="G18:H18"/>
    <mergeCell ref="B25:H26"/>
    <mergeCell ref="E23:F23"/>
    <mergeCell ref="E24:F24"/>
    <mergeCell ref="G19:H19"/>
    <mergeCell ref="G20:H20"/>
    <mergeCell ref="G21:H21"/>
    <mergeCell ref="G22:H22"/>
    <mergeCell ref="G23:H23"/>
    <mergeCell ref="G24:H24"/>
    <mergeCell ref="E19:F19"/>
    <mergeCell ref="E20:F20"/>
    <mergeCell ref="E21:F21"/>
    <mergeCell ref="E22:F22"/>
  </mergeCells>
  <conditionalFormatting sqref="C19:H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D24 I10:I12">
    <cfRule type="expression" dxfId="0" priority="1">
      <formula>$C$6&gt;310000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bestFit="1" customWidth="1"/>
    <col min="2" max="5" width="15.7109375" customWidth="1"/>
    <col min="7" max="7" width="7" bestFit="1" customWidth="1"/>
    <col min="8" max="11" width="15.7109375" customWidth="1"/>
    <col min="13" max="13" width="7" bestFit="1" customWidth="1"/>
    <col min="14" max="17" width="15.7109375" customWidth="1"/>
    <col min="18" max="18" width="10.140625" bestFit="1" customWidth="1"/>
    <col min="19" max="19" width="7" bestFit="1" customWidth="1"/>
    <col min="20" max="23" width="15.7109375" customWidth="1"/>
  </cols>
  <sheetData>
    <row r="1" spans="1:23" x14ac:dyDescent="0.25">
      <c r="A1" s="70" t="s">
        <v>30</v>
      </c>
      <c r="B1" s="70"/>
      <c r="C1" s="70"/>
      <c r="D1" s="70"/>
      <c r="E1" s="70"/>
      <c r="G1" s="70" t="s">
        <v>29</v>
      </c>
      <c r="H1" s="70"/>
      <c r="I1" s="70"/>
      <c r="J1" s="70"/>
      <c r="K1" s="70"/>
      <c r="M1" s="70" t="s">
        <v>34</v>
      </c>
      <c r="N1" s="70"/>
      <c r="O1" s="70"/>
      <c r="P1" s="70"/>
      <c r="Q1" s="70"/>
      <c r="S1" s="70" t="s">
        <v>35</v>
      </c>
      <c r="T1" s="70"/>
      <c r="U1" s="70"/>
      <c r="V1" s="70"/>
      <c r="W1" s="70"/>
    </row>
    <row r="2" spans="1:23" x14ac:dyDescent="0.25">
      <c r="A2" s="69" t="s">
        <v>21</v>
      </c>
      <c r="B2" s="69"/>
      <c r="C2" s="5">
        <f>MIN(maximale_hypotheek, woningwaarde*perc_100)</f>
        <v>310000</v>
      </c>
      <c r="D2" s="2"/>
      <c r="E2" s="4"/>
      <c r="G2" s="69" t="s">
        <v>21</v>
      </c>
      <c r="H2" s="69"/>
      <c r="I2" s="5">
        <f>MIN(maximale_hypotheek, woningwaarde*perc_100)</f>
        <v>310000</v>
      </c>
      <c r="J2" s="2"/>
      <c r="K2" s="4"/>
      <c r="M2" s="69" t="s">
        <v>21</v>
      </c>
      <c r="N2" s="69"/>
      <c r="O2" s="5">
        <f>MIN(maximale_hypotheek, woningwaarde*perc_100)-P2</f>
        <v>155000</v>
      </c>
      <c r="P2" s="6">
        <f>woningwaarde/2</f>
        <v>155000</v>
      </c>
      <c r="Q2" s="1">
        <f>SUM(O2:P2)</f>
        <v>310000</v>
      </c>
      <c r="S2" s="69" t="s">
        <v>21</v>
      </c>
      <c r="T2" s="69"/>
      <c r="U2" s="5">
        <f>MIN(maximale_hypotheek, woningwaarde*perc_100)-V2</f>
        <v>155000</v>
      </c>
      <c r="V2" s="6">
        <f>woningwaarde/2</f>
        <v>155000</v>
      </c>
      <c r="W2" s="1">
        <f>SUM(U2:V2)</f>
        <v>310000</v>
      </c>
    </row>
    <row r="3" spans="1:23" x14ac:dyDescent="0.25">
      <c r="A3" s="71" t="s">
        <v>25</v>
      </c>
      <c r="B3" s="71"/>
      <c r="C3" s="1">
        <f>PMT(int_a_100/12, 12 * 30, -$C$2)</f>
        <v>1144.2707745705816</v>
      </c>
      <c r="D3" s="1"/>
      <c r="G3" s="71" t="s">
        <v>25</v>
      </c>
      <c r="H3" s="71"/>
      <c r="I3" s="1">
        <f>I2/360+I2*int_l_100/12</f>
        <v>1375.1944444444443</v>
      </c>
      <c r="J3" s="1"/>
      <c r="M3" s="71" t="s">
        <v>25</v>
      </c>
      <c r="N3" s="71"/>
      <c r="O3" s="1">
        <f>PMT(int_a_100/12, 12 * 30, -O$2)</f>
        <v>572.13538728529079</v>
      </c>
      <c r="P3" s="1">
        <f>P2*intonly_100/12</f>
        <v>282.875</v>
      </c>
      <c r="Q3" s="1">
        <f>SUM(O3:P3)</f>
        <v>855.01038728529079</v>
      </c>
      <c r="S3" s="71" t="s">
        <v>25</v>
      </c>
      <c r="T3" s="71"/>
      <c r="U3" s="1">
        <f>U2/360+U2*int_l_100/12</f>
        <v>687.59722222222217</v>
      </c>
      <c r="V3" s="1">
        <f>V2*intonly_100/12</f>
        <v>282.875</v>
      </c>
      <c r="W3" s="1">
        <f>SUM(U3:V3)</f>
        <v>970.47222222222217</v>
      </c>
    </row>
    <row r="4" spans="1:23" x14ac:dyDescent="0.25">
      <c r="A4" s="71" t="s">
        <v>28</v>
      </c>
      <c r="B4" s="71"/>
      <c r="C4" s="1">
        <f>C3</f>
        <v>1144.2707745705816</v>
      </c>
      <c r="D4" s="1"/>
      <c r="G4" t="s">
        <v>28</v>
      </c>
      <c r="I4" s="1">
        <f>I2/360-I369</f>
        <v>862.53912037036628</v>
      </c>
      <c r="J4" s="1"/>
      <c r="M4" s="71" t="s">
        <v>28</v>
      </c>
      <c r="N4" s="71"/>
      <c r="O4" s="1">
        <f>O3</f>
        <v>572.13538728529079</v>
      </c>
      <c r="P4" s="1">
        <f>P3</f>
        <v>282.875</v>
      </c>
      <c r="Q4" s="1">
        <f>SUM(O4:P4)</f>
        <v>855.01038728529079</v>
      </c>
      <c r="S4" s="71" t="s">
        <v>28</v>
      </c>
      <c r="T4" s="71"/>
      <c r="U4" s="1">
        <f>U2/360-U369-V4</f>
        <v>431.26956018518126</v>
      </c>
      <c r="V4" s="1">
        <f>V3</f>
        <v>282.875</v>
      </c>
      <c r="W4" s="1">
        <f>SUM(U4:V4)</f>
        <v>714.14456018518126</v>
      </c>
    </row>
    <row r="5" spans="1:23" x14ac:dyDescent="0.25">
      <c r="A5" s="71" t="s">
        <v>22</v>
      </c>
      <c r="B5" s="71"/>
      <c r="C5" s="1">
        <f>C$2-woningwaarde</f>
        <v>0</v>
      </c>
      <c r="D5" s="1"/>
      <c r="G5" s="71" t="s">
        <v>22</v>
      </c>
      <c r="H5" s="71"/>
      <c r="I5" s="1">
        <f>C$2-woningwaarde</f>
        <v>0</v>
      </c>
      <c r="J5" s="1"/>
      <c r="M5" s="71" t="s">
        <v>22</v>
      </c>
      <c r="N5" s="71"/>
      <c r="O5" s="1">
        <f>SUM(O2:P2)-woningwaarde</f>
        <v>0</v>
      </c>
      <c r="P5" s="1"/>
      <c r="S5" s="71" t="s">
        <v>22</v>
      </c>
      <c r="T5" s="71"/>
      <c r="U5" s="1">
        <f>SUM(U2:V2)-woningwaarde</f>
        <v>0</v>
      </c>
      <c r="V5" s="1"/>
    </row>
    <row r="6" spans="1:23" x14ac:dyDescent="0.25">
      <c r="A6" s="71" t="s">
        <v>26</v>
      </c>
      <c r="B6" s="71"/>
      <c r="C6" s="1">
        <f>SUM(B370,D370)</f>
        <v>884519.02121068921</v>
      </c>
      <c r="D6" s="1"/>
      <c r="G6" s="71" t="s">
        <v>26</v>
      </c>
      <c r="H6" s="71"/>
      <c r="I6" s="1">
        <f>SUM(H370,J370)</f>
        <v>884519.02121068968</v>
      </c>
      <c r="J6" s="1"/>
      <c r="M6" s="71" t="s">
        <v>26</v>
      </c>
      <c r="N6" s="71"/>
      <c r="O6" s="1">
        <f>SUM(N370,P370)</f>
        <v>729519.02121068083</v>
      </c>
      <c r="P6" s="1"/>
      <c r="S6" s="71" t="s">
        <v>26</v>
      </c>
      <c r="T6" s="71"/>
      <c r="U6" s="1">
        <f>SUM(T370,V370)</f>
        <v>729519.02121068956</v>
      </c>
      <c r="V6" s="1"/>
    </row>
    <row r="7" spans="1:23" x14ac:dyDescent="0.25">
      <c r="A7" s="71" t="s">
        <v>27</v>
      </c>
      <c r="B7" s="71"/>
      <c r="C7" s="1">
        <f>E370</f>
        <v>1367540.3490763216</v>
      </c>
      <c r="D7" s="1"/>
      <c r="G7" s="71" t="s">
        <v>27</v>
      </c>
      <c r="H7" s="71"/>
      <c r="I7" s="1">
        <f>K370</f>
        <v>1303591.1574710419</v>
      </c>
      <c r="J7" s="1"/>
      <c r="M7" s="71" t="s">
        <v>27</v>
      </c>
      <c r="N7" s="71"/>
      <c r="O7" s="1">
        <f>Q370</f>
        <v>1705816.6620147934</v>
      </c>
      <c r="P7" s="1"/>
      <c r="S7" s="71" t="s">
        <v>27</v>
      </c>
      <c r="T7" s="71"/>
      <c r="U7" s="1">
        <f>W370</f>
        <v>1673842.0662121659</v>
      </c>
      <c r="V7" s="1"/>
    </row>
    <row r="9" spans="1:23" x14ac:dyDescent="0.25">
      <c r="A9" t="s">
        <v>13</v>
      </c>
      <c r="B9" t="s">
        <v>1</v>
      </c>
      <c r="C9" t="s">
        <v>3</v>
      </c>
      <c r="D9" t="s">
        <v>0</v>
      </c>
      <c r="E9" t="s">
        <v>24</v>
      </c>
      <c r="G9" t="s">
        <v>13</v>
      </c>
      <c r="H9" t="s">
        <v>1</v>
      </c>
      <c r="I9" t="s">
        <v>3</v>
      </c>
      <c r="J9" t="s">
        <v>0</v>
      </c>
      <c r="K9" t="s">
        <v>24</v>
      </c>
      <c r="M9" t="s">
        <v>13</v>
      </c>
      <c r="N9" t="s">
        <v>1</v>
      </c>
      <c r="O9" t="s">
        <v>3</v>
      </c>
      <c r="P9" t="s">
        <v>0</v>
      </c>
      <c r="Q9" t="s">
        <v>24</v>
      </c>
      <c r="S9" t="s">
        <v>13</v>
      </c>
      <c r="T9" t="s">
        <v>1</v>
      </c>
      <c r="U9" t="s">
        <v>3</v>
      </c>
      <c r="V9" t="s">
        <v>0</v>
      </c>
      <c r="W9" t="s">
        <v>24</v>
      </c>
    </row>
    <row r="10" spans="1:23" x14ac:dyDescent="0.25">
      <c r="A10">
        <v>0</v>
      </c>
      <c r="B10" s="1">
        <f>-C$2</f>
        <v>-310000</v>
      </c>
      <c r="C10" s="1">
        <f t="shared" ref="C10:C73" si="0">B10*int_a_100/12</f>
        <v>-514.08333333333337</v>
      </c>
      <c r="D10" s="1">
        <f>woningwaarde</f>
        <v>310000</v>
      </c>
      <c r="E10" s="1">
        <f>SUM(overwaarde, eigen_geld,C$5)</f>
        <v>125000</v>
      </c>
      <c r="G10">
        <v>0</v>
      </c>
      <c r="H10" s="1">
        <f>-I$2</f>
        <v>-310000</v>
      </c>
      <c r="I10" s="1">
        <f>H10*int_a_100/12</f>
        <v>-514.08333333333337</v>
      </c>
      <c r="J10" s="1">
        <f>woningwaarde</f>
        <v>310000</v>
      </c>
      <c r="K10" s="1">
        <f>SUM(overwaarde, eigen_geld,I$5)</f>
        <v>125000</v>
      </c>
      <c r="M10">
        <v>0</v>
      </c>
      <c r="N10" s="1">
        <f>-SUM(O$2,P$2)</f>
        <v>-310000</v>
      </c>
      <c r="O10" s="1">
        <f t="shared" ref="O10:O73" si="1">(N10+P$2)*int_a_100/12-P$3</f>
        <v>-539.91666666666674</v>
      </c>
      <c r="P10" s="1">
        <f>woningwaarde</f>
        <v>310000</v>
      </c>
      <c r="Q10" s="1">
        <f>SUM(overwaarde, eigen_geld,O$5)</f>
        <v>125000</v>
      </c>
      <c r="R10" s="1"/>
      <c r="S10">
        <v>0</v>
      </c>
      <c r="T10" s="1">
        <f>-SUM(U$2,V$2)</f>
        <v>-310000</v>
      </c>
      <c r="U10" s="1">
        <f t="shared" ref="U10:U73" si="2">(T10+V$2)*int_l_100/12-V$3</f>
        <v>-539.91666666666674</v>
      </c>
      <c r="V10" s="1">
        <f>woningwaarde</f>
        <v>310000</v>
      </c>
      <c r="W10" s="1">
        <f>SUM(overwaarde, eigen_geld,U$5)</f>
        <v>125000</v>
      </c>
    </row>
    <row r="11" spans="1:23" x14ac:dyDescent="0.25">
      <c r="A11">
        <v>1</v>
      </c>
      <c r="B11" s="1">
        <f>B10+C$3+C10</f>
        <v>-309369.81255876273</v>
      </c>
      <c r="C11" s="1">
        <f t="shared" si="0"/>
        <v>-513.03827249328162</v>
      </c>
      <c r="D11" s="1">
        <f t="shared" ref="D11:D74" si="3">D10*(1+groei_woning/12)</f>
        <v>310904.16666666669</v>
      </c>
      <c r="E11" s="1">
        <f t="shared" ref="E11:E74" si="4">E10*((1+groei_spaargeld)^(1/12))+(inleg-C$3)</f>
        <v>126062.49739885508</v>
      </c>
      <c r="G11">
        <v>1</v>
      </c>
      <c r="H11" s="1">
        <f>H10+I$2/360</f>
        <v>-309138.88888888888</v>
      </c>
      <c r="I11" s="1">
        <f t="shared" ref="I11:I74" si="5">H11*int_l_100/12</f>
        <v>-512.65532407407409</v>
      </c>
      <c r="J11" s="1">
        <f t="shared" ref="J11:J74" si="6">J10*(1+groei_woning/12)</f>
        <v>310904.16666666669</v>
      </c>
      <c r="K11" s="1">
        <f t="shared" ref="K11:K74" si="7">K10*((1+groei_spaargeld)^(1/12))+inleg+I11-I$2/360</f>
        <v>125833.00173824048</v>
      </c>
      <c r="M11">
        <v>1</v>
      </c>
      <c r="N11" s="1">
        <f>N10+O$3+(O10+P$3)</f>
        <v>-309684.90627938142</v>
      </c>
      <c r="O11" s="1">
        <f t="shared" si="1"/>
        <v>-539.39413624664087</v>
      </c>
      <c r="P11" s="1">
        <f t="shared" ref="P11:P74" si="8">P10*(1+groei_woning/12)</f>
        <v>310904.16666666669</v>
      </c>
      <c r="Q11" s="1">
        <f t="shared" ref="Q11:Q74" si="9">Q10*((1+groei_spaargeld)^(1/12))+(inleg-O$3-P$3)</f>
        <v>126351.75778614037</v>
      </c>
      <c r="S11">
        <v>1</v>
      </c>
      <c r="T11" s="1">
        <f>T10+U$2/360</f>
        <v>-309569.44444444444</v>
      </c>
      <c r="U11" s="1">
        <f t="shared" si="2"/>
        <v>-539.20266203703704</v>
      </c>
      <c r="V11" s="1">
        <f t="shared" ref="V11:V74" si="10">V10*(1+groei_woning/12)</f>
        <v>310904.16666666669</v>
      </c>
      <c r="W11" s="1">
        <f t="shared" ref="W11:W74" si="11">W10*((1+groei_spaargeld)^(1/12))+inleg+U11-U$2/360</f>
        <v>126237.00995583307</v>
      </c>
    </row>
    <row r="12" spans="1:23" x14ac:dyDescent="0.25">
      <c r="A12">
        <v>2</v>
      </c>
      <c r="B12" s="1">
        <f t="shared" ref="B12:B75" si="12">B11+C$3+C11</f>
        <v>-308738.58005668543</v>
      </c>
      <c r="C12" s="1">
        <f t="shared" si="0"/>
        <v>-511.99147859400335</v>
      </c>
      <c r="D12" s="1">
        <f t="shared" si="3"/>
        <v>311810.97048611112</v>
      </c>
      <c r="E12" s="1">
        <f t="shared" si="4"/>
        <v>127131.00231247702</v>
      </c>
      <c r="G12">
        <v>2</v>
      </c>
      <c r="H12" s="1">
        <f t="shared" ref="H12:H75" si="13">H11+I$2/360</f>
        <v>-308277.77777777775</v>
      </c>
      <c r="I12" s="1">
        <f t="shared" si="5"/>
        <v>-511.22731481481475</v>
      </c>
      <c r="J12" s="1">
        <f t="shared" si="6"/>
        <v>311810.97048611112</v>
      </c>
      <c r="K12" s="1">
        <f t="shared" si="7"/>
        <v>126672.14139867619</v>
      </c>
      <c r="M12">
        <v>2</v>
      </c>
      <c r="N12" s="1">
        <f t="shared" ref="N12:N75" si="14">N11+O$3+(O11+P$3)</f>
        <v>-309369.2900283428</v>
      </c>
      <c r="O12" s="1">
        <f t="shared" si="1"/>
        <v>-538.87073929700182</v>
      </c>
      <c r="P12" s="1">
        <f t="shared" si="8"/>
        <v>311810.97048611112</v>
      </c>
      <c r="Q12" s="1">
        <f t="shared" si="9"/>
        <v>127711.15860733214</v>
      </c>
      <c r="S12">
        <v>2</v>
      </c>
      <c r="T12" s="1">
        <f t="shared" ref="T12:T75" si="15">T11+U$2/360</f>
        <v>-309138.88888888888</v>
      </c>
      <c r="U12" s="1">
        <f t="shared" si="2"/>
        <v>-538.48865740740735</v>
      </c>
      <c r="V12" s="1">
        <f t="shared" si="10"/>
        <v>311810.97048611112</v>
      </c>
      <c r="W12" s="1">
        <f t="shared" si="11"/>
        <v>127481.72815043171</v>
      </c>
    </row>
    <row r="13" spans="1:23" x14ac:dyDescent="0.25">
      <c r="A13">
        <v>3</v>
      </c>
      <c r="B13" s="1">
        <f t="shared" si="12"/>
        <v>-308106.30076070887</v>
      </c>
      <c r="C13" s="1">
        <f t="shared" si="0"/>
        <v>-510.94294876150889</v>
      </c>
      <c r="D13" s="1">
        <f t="shared" si="3"/>
        <v>312720.41915002896</v>
      </c>
      <c r="E13" s="1">
        <f t="shared" si="4"/>
        <v>128205.54870822774</v>
      </c>
      <c r="G13">
        <v>3</v>
      </c>
      <c r="H13" s="1">
        <f t="shared" si="13"/>
        <v>-307416.66666666663</v>
      </c>
      <c r="I13" s="1">
        <f t="shared" si="5"/>
        <v>-509.79930555555552</v>
      </c>
      <c r="J13" s="1">
        <f t="shared" si="6"/>
        <v>312720.41915002896</v>
      </c>
      <c r="K13" s="1">
        <f t="shared" si="7"/>
        <v>127517.45368601161</v>
      </c>
      <c r="M13">
        <v>3</v>
      </c>
      <c r="N13" s="1">
        <f t="shared" si="14"/>
        <v>-309053.15038035455</v>
      </c>
      <c r="O13" s="1">
        <f t="shared" si="1"/>
        <v>-538.34647438075467</v>
      </c>
      <c r="P13" s="1">
        <f t="shared" si="8"/>
        <v>312720.41915002896</v>
      </c>
      <c r="Q13" s="1">
        <f t="shared" si="9"/>
        <v>129078.24567840667</v>
      </c>
      <c r="S13">
        <v>3</v>
      </c>
      <c r="T13" s="1">
        <f t="shared" si="15"/>
        <v>-308708.33333333331</v>
      </c>
      <c r="U13" s="1">
        <f t="shared" si="2"/>
        <v>-537.77465277777776</v>
      </c>
      <c r="V13" s="1">
        <f t="shared" si="10"/>
        <v>312720.41915002896</v>
      </c>
      <c r="W13" s="1">
        <f t="shared" si="11"/>
        <v>128734.19816729859</v>
      </c>
    </row>
    <row r="14" spans="1:23" x14ac:dyDescent="0.25">
      <c r="A14">
        <v>4</v>
      </c>
      <c r="B14" s="1">
        <f t="shared" si="12"/>
        <v>-307472.97293489979</v>
      </c>
      <c r="C14" s="1">
        <f t="shared" si="0"/>
        <v>-509.89268011704218</v>
      </c>
      <c r="D14" s="1">
        <f t="shared" si="3"/>
        <v>313632.52037254989</v>
      </c>
      <c r="E14" s="1">
        <f t="shared" si="4"/>
        <v>129286.17074552554</v>
      </c>
      <c r="G14">
        <v>4</v>
      </c>
      <c r="H14" s="1">
        <f t="shared" si="13"/>
        <v>-306555.5555555555</v>
      </c>
      <c r="I14" s="1">
        <f t="shared" si="5"/>
        <v>-508.37129629629629</v>
      </c>
      <c r="J14" s="1">
        <f t="shared" si="6"/>
        <v>313632.52037254989</v>
      </c>
      <c r="K14" s="1">
        <f t="shared" si="7"/>
        <v>128368.97350117663</v>
      </c>
      <c r="M14">
        <v>4</v>
      </c>
      <c r="N14" s="1">
        <f t="shared" si="14"/>
        <v>-308736.48646745004</v>
      </c>
      <c r="O14" s="1">
        <f t="shared" si="1"/>
        <v>-537.82134005852129</v>
      </c>
      <c r="P14" s="1">
        <f t="shared" si="8"/>
        <v>313632.52037254989</v>
      </c>
      <c r="Q14" s="1">
        <f t="shared" si="9"/>
        <v>130453.0624585383</v>
      </c>
      <c r="S14">
        <v>4</v>
      </c>
      <c r="T14" s="1">
        <f t="shared" si="15"/>
        <v>-308277.77777777775</v>
      </c>
      <c r="U14" s="1">
        <f t="shared" si="2"/>
        <v>-537.06064814814818</v>
      </c>
      <c r="V14" s="1">
        <f t="shared" si="10"/>
        <v>313632.52037254989</v>
      </c>
      <c r="W14" s="1">
        <f t="shared" si="11"/>
        <v>129994.46383636382</v>
      </c>
    </row>
    <row r="15" spans="1:23" x14ac:dyDescent="0.25">
      <c r="A15">
        <v>5</v>
      </c>
      <c r="B15" s="1">
        <f t="shared" si="12"/>
        <v>-306838.59484044625</v>
      </c>
      <c r="C15" s="1">
        <f t="shared" si="0"/>
        <v>-508.8406697770734</v>
      </c>
      <c r="D15" s="1">
        <f t="shared" si="3"/>
        <v>314547.28189030319</v>
      </c>
      <c r="E15" s="1">
        <f t="shared" si="4"/>
        <v>130372.90277693106</v>
      </c>
      <c r="G15">
        <v>5</v>
      </c>
      <c r="H15" s="1">
        <f t="shared" si="13"/>
        <v>-305694.44444444438</v>
      </c>
      <c r="I15" s="1">
        <f t="shared" si="5"/>
        <v>-506.94328703703695</v>
      </c>
      <c r="J15" s="1">
        <f t="shared" si="6"/>
        <v>314547.28189030319</v>
      </c>
      <c r="K15" s="1">
        <f t="shared" si="7"/>
        <v>129226.73594243612</v>
      </c>
      <c r="M15">
        <v>5</v>
      </c>
      <c r="N15" s="1">
        <f t="shared" si="14"/>
        <v>-308419.2974202233</v>
      </c>
      <c r="O15" s="1">
        <f t="shared" si="1"/>
        <v>-537.29533488853701</v>
      </c>
      <c r="P15" s="1">
        <f t="shared" si="8"/>
        <v>314547.28189030319</v>
      </c>
      <c r="Q15" s="1">
        <f t="shared" si="9"/>
        <v>131835.65265262584</v>
      </c>
      <c r="S15">
        <v>5</v>
      </c>
      <c r="T15" s="1">
        <f t="shared" si="15"/>
        <v>-307847.22222222219</v>
      </c>
      <c r="U15" s="1">
        <f t="shared" si="2"/>
        <v>-536.34664351851848</v>
      </c>
      <c r="V15" s="1">
        <f t="shared" si="10"/>
        <v>314547.28189030319</v>
      </c>
      <c r="W15" s="1">
        <f t="shared" si="11"/>
        <v>131262.56923537835</v>
      </c>
    </row>
    <row r="16" spans="1:23" x14ac:dyDescent="0.25">
      <c r="A16">
        <v>6</v>
      </c>
      <c r="B16" s="1">
        <f t="shared" si="12"/>
        <v>-306203.16473565274</v>
      </c>
      <c r="C16" s="1">
        <f t="shared" si="0"/>
        <v>-507.78691485329085</v>
      </c>
      <c r="D16" s="1">
        <f t="shared" si="3"/>
        <v>315464.71146248322</v>
      </c>
      <c r="E16" s="1">
        <f t="shared" si="4"/>
        <v>131465.77934923931</v>
      </c>
      <c r="G16">
        <v>6</v>
      </c>
      <c r="H16" s="1">
        <f t="shared" si="13"/>
        <v>-304833.33333333326</v>
      </c>
      <c r="I16" s="1">
        <f t="shared" si="5"/>
        <v>-505.51527777777773</v>
      </c>
      <c r="J16" s="1">
        <f t="shared" si="6"/>
        <v>315464.71146248322</v>
      </c>
      <c r="K16" s="1">
        <f t="shared" si="7"/>
        <v>130090.77630650558</v>
      </c>
      <c r="M16">
        <v>6</v>
      </c>
      <c r="N16" s="1">
        <f t="shared" si="14"/>
        <v>-308101.5823678266</v>
      </c>
      <c r="O16" s="1">
        <f t="shared" si="1"/>
        <v>-536.7684574266458</v>
      </c>
      <c r="P16" s="1">
        <f t="shared" si="8"/>
        <v>315464.71146248322</v>
      </c>
      <c r="Q16" s="1">
        <f t="shared" si="9"/>
        <v>133226.06021268194</v>
      </c>
      <c r="S16">
        <v>6</v>
      </c>
      <c r="T16" s="1">
        <f t="shared" si="15"/>
        <v>-307416.66666666663</v>
      </c>
      <c r="U16" s="1">
        <f t="shared" si="2"/>
        <v>-535.63263888888889</v>
      </c>
      <c r="V16" s="1">
        <f t="shared" si="10"/>
        <v>315464.71146248322</v>
      </c>
      <c r="W16" s="1">
        <f t="shared" si="11"/>
        <v>132538.55869131506</v>
      </c>
    </row>
    <row r="17" spans="1:23" x14ac:dyDescent="0.25">
      <c r="A17">
        <v>7</v>
      </c>
      <c r="B17" s="1">
        <f t="shared" si="12"/>
        <v>-305566.68087593542</v>
      </c>
      <c r="C17" s="1">
        <f t="shared" si="0"/>
        <v>-506.73141245259291</v>
      </c>
      <c r="D17" s="1">
        <f t="shared" si="3"/>
        <v>316384.81687091547</v>
      </c>
      <c r="E17" s="1">
        <f t="shared" si="4"/>
        <v>132564.83520457786</v>
      </c>
      <c r="G17">
        <v>7</v>
      </c>
      <c r="H17" s="1">
        <f t="shared" si="13"/>
        <v>-303972.22222222213</v>
      </c>
      <c r="I17" s="1">
        <f t="shared" si="5"/>
        <v>-504.08726851851839</v>
      </c>
      <c r="J17" s="1">
        <f t="shared" si="6"/>
        <v>316384.81687091547</v>
      </c>
      <c r="K17" s="1">
        <f t="shared" si="7"/>
        <v>130961.13008967334</v>
      </c>
      <c r="M17">
        <v>7</v>
      </c>
      <c r="N17" s="1">
        <f t="shared" si="14"/>
        <v>-307783.34043796797</v>
      </c>
      <c r="O17" s="1">
        <f t="shared" si="1"/>
        <v>-536.24070622629688</v>
      </c>
      <c r="P17" s="1">
        <f t="shared" si="8"/>
        <v>316384.81687091547</v>
      </c>
      <c r="Q17" s="1">
        <f t="shared" si="9"/>
        <v>134624.32933923037</v>
      </c>
      <c r="S17">
        <v>7</v>
      </c>
      <c r="T17" s="1">
        <f t="shared" si="15"/>
        <v>-306986.11111111107</v>
      </c>
      <c r="U17" s="1">
        <f t="shared" si="2"/>
        <v>-534.91863425925919</v>
      </c>
      <c r="V17" s="1">
        <f t="shared" si="10"/>
        <v>316384.81687091547</v>
      </c>
      <c r="W17" s="1">
        <f t="shared" si="11"/>
        <v>133822.4767817781</v>
      </c>
    </row>
    <row r="18" spans="1:23" x14ac:dyDescent="0.25">
      <c r="A18">
        <v>8</v>
      </c>
      <c r="B18" s="1">
        <f t="shared" si="12"/>
        <v>-304929.14151381742</v>
      </c>
      <c r="C18" s="1">
        <f t="shared" si="0"/>
        <v>-505.67415967708058</v>
      </c>
      <c r="D18" s="1">
        <f t="shared" si="3"/>
        <v>317307.6059201223</v>
      </c>
      <c r="E18" s="1">
        <f t="shared" si="4"/>
        <v>133670.10528151138</v>
      </c>
      <c r="G18">
        <v>8</v>
      </c>
      <c r="H18" s="1">
        <f t="shared" si="13"/>
        <v>-303111.11111111101</v>
      </c>
      <c r="I18" s="1">
        <f t="shared" si="5"/>
        <v>-502.65925925925916</v>
      </c>
      <c r="J18" s="1">
        <f t="shared" si="6"/>
        <v>317307.6059201223</v>
      </c>
      <c r="K18" s="1">
        <f t="shared" si="7"/>
        <v>131837.83298892886</v>
      </c>
      <c r="M18">
        <v>8</v>
      </c>
      <c r="N18" s="1">
        <f t="shared" si="14"/>
        <v>-307464.57075690903</v>
      </c>
      <c r="O18" s="1">
        <f t="shared" si="1"/>
        <v>-535.71207983854083</v>
      </c>
      <c r="P18" s="1">
        <f t="shared" si="8"/>
        <v>317307.6059201223</v>
      </c>
      <c r="Q18" s="1">
        <f t="shared" si="9"/>
        <v>136030.50448271103</v>
      </c>
      <c r="S18">
        <v>8</v>
      </c>
      <c r="T18" s="1">
        <f t="shared" si="15"/>
        <v>-306555.5555555555</v>
      </c>
      <c r="U18" s="1">
        <f t="shared" si="2"/>
        <v>-534.20462962962961</v>
      </c>
      <c r="V18" s="1">
        <f t="shared" si="10"/>
        <v>317307.6059201223</v>
      </c>
      <c r="W18" s="1">
        <f t="shared" si="11"/>
        <v>135114.36833641975</v>
      </c>
    </row>
    <row r="19" spans="1:23" x14ac:dyDescent="0.25">
      <c r="A19">
        <v>9</v>
      </c>
      <c r="B19" s="1">
        <f t="shared" si="12"/>
        <v>-304290.54489892389</v>
      </c>
      <c r="C19" s="1">
        <f t="shared" si="0"/>
        <v>-504.61515362404884</v>
      </c>
      <c r="D19" s="1">
        <f t="shared" si="3"/>
        <v>318233.08643738931</v>
      </c>
      <c r="E19" s="1">
        <f t="shared" si="4"/>
        <v>134781.62471615223</v>
      </c>
      <c r="G19">
        <v>9</v>
      </c>
      <c r="H19" s="1">
        <f t="shared" si="13"/>
        <v>-302249.99999999988</v>
      </c>
      <c r="I19" s="1">
        <f t="shared" si="5"/>
        <v>-501.23124999999982</v>
      </c>
      <c r="J19" s="1">
        <f t="shared" si="6"/>
        <v>318233.08643738931</v>
      </c>
      <c r="K19" s="1">
        <f t="shared" si="7"/>
        <v>132720.92090309758</v>
      </c>
      <c r="M19">
        <v>9</v>
      </c>
      <c r="N19" s="1">
        <f t="shared" si="14"/>
        <v>-307145.27244946233</v>
      </c>
      <c r="O19" s="1">
        <f t="shared" si="1"/>
        <v>-535.18257681202499</v>
      </c>
      <c r="P19" s="1">
        <f t="shared" si="8"/>
        <v>318233.08643738931</v>
      </c>
      <c r="Q19" s="1">
        <f t="shared" si="9"/>
        <v>137444.63034489306</v>
      </c>
      <c r="S19">
        <v>9</v>
      </c>
      <c r="T19" s="1">
        <f t="shared" si="15"/>
        <v>-306124.99999999994</v>
      </c>
      <c r="U19" s="1">
        <f t="shared" si="2"/>
        <v>-533.49062499999991</v>
      </c>
      <c r="V19" s="1">
        <f t="shared" si="10"/>
        <v>318233.08643738931</v>
      </c>
      <c r="W19" s="1">
        <f t="shared" si="11"/>
        <v>136414.27843836573</v>
      </c>
    </row>
    <row r="20" spans="1:23" x14ac:dyDescent="0.25">
      <c r="A20">
        <v>10</v>
      </c>
      <c r="B20" s="1">
        <f t="shared" si="12"/>
        <v>-303650.88927797735</v>
      </c>
      <c r="C20" s="1">
        <f t="shared" si="0"/>
        <v>-503.55439138597916</v>
      </c>
      <c r="D20" s="1">
        <f t="shared" si="3"/>
        <v>319161.26627283171</v>
      </c>
      <c r="E20" s="1">
        <f t="shared" si="4"/>
        <v>135899.42884327748</v>
      </c>
      <c r="G20">
        <v>10</v>
      </c>
      <c r="H20" s="1">
        <f t="shared" si="13"/>
        <v>-301388.88888888876</v>
      </c>
      <c r="I20" s="1">
        <f t="shared" si="5"/>
        <v>-499.80324074074059</v>
      </c>
      <c r="J20" s="1">
        <f t="shared" si="6"/>
        <v>319161.26627283171</v>
      </c>
      <c r="K20" s="1">
        <f t="shared" si="7"/>
        <v>133610.42993398214</v>
      </c>
      <c r="M20">
        <v>10</v>
      </c>
      <c r="N20" s="1">
        <f t="shared" si="14"/>
        <v>-306825.44463898911</v>
      </c>
      <c r="O20" s="1">
        <f t="shared" si="1"/>
        <v>-534.65219569299029</v>
      </c>
      <c r="P20" s="1">
        <f t="shared" si="8"/>
        <v>319161.26627283171</v>
      </c>
      <c r="Q20" s="1">
        <f t="shared" si="9"/>
        <v>138866.75188029595</v>
      </c>
      <c r="S20">
        <v>10</v>
      </c>
      <c r="T20" s="1">
        <f t="shared" si="15"/>
        <v>-305694.44444444438</v>
      </c>
      <c r="U20" s="1">
        <f t="shared" si="2"/>
        <v>-532.77662037037032</v>
      </c>
      <c r="V20" s="1">
        <f t="shared" si="10"/>
        <v>319161.26627283171</v>
      </c>
      <c r="W20" s="1">
        <f t="shared" si="11"/>
        <v>137722.2524256483</v>
      </c>
    </row>
    <row r="21" spans="1:23" x14ac:dyDescent="0.25">
      <c r="A21">
        <v>11</v>
      </c>
      <c r="B21" s="1">
        <f t="shared" si="12"/>
        <v>-303010.17289479275</v>
      </c>
      <c r="C21" s="1">
        <f t="shared" si="0"/>
        <v>-502.49187005053136</v>
      </c>
      <c r="D21" s="1">
        <f t="shared" si="3"/>
        <v>320092.15329946083</v>
      </c>
      <c r="E21" s="1">
        <f t="shared" si="4"/>
        <v>137023.55319745213</v>
      </c>
      <c r="G21">
        <v>11</v>
      </c>
      <c r="H21" s="1">
        <f t="shared" si="13"/>
        <v>-300527.77777777764</v>
      </c>
      <c r="I21" s="1">
        <f t="shared" si="5"/>
        <v>-498.37523148148125</v>
      </c>
      <c r="J21" s="1">
        <f t="shared" si="6"/>
        <v>320092.15329946083</v>
      </c>
      <c r="K21" s="1">
        <f t="shared" si="7"/>
        <v>134506.39638751</v>
      </c>
      <c r="M21">
        <v>11</v>
      </c>
      <c r="N21" s="1">
        <f t="shared" si="14"/>
        <v>-306505.08644739684</v>
      </c>
      <c r="O21" s="1">
        <f t="shared" si="1"/>
        <v>-534.12093502526648</v>
      </c>
      <c r="P21" s="1">
        <f t="shared" si="8"/>
        <v>320092.15329946083</v>
      </c>
      <c r="Q21" s="1">
        <f t="shared" si="9"/>
        <v>140296.91429761858</v>
      </c>
      <c r="S21">
        <v>11</v>
      </c>
      <c r="T21" s="1">
        <f t="shared" si="15"/>
        <v>-305263.88888888882</v>
      </c>
      <c r="U21" s="1">
        <f t="shared" si="2"/>
        <v>-532.06261574074063</v>
      </c>
      <c r="V21" s="1">
        <f t="shared" si="10"/>
        <v>320092.15329946083</v>
      </c>
      <c r="W21" s="1">
        <f t="shared" si="11"/>
        <v>139038.33589264753</v>
      </c>
    </row>
    <row r="22" spans="1:23" x14ac:dyDescent="0.25">
      <c r="A22">
        <v>12</v>
      </c>
      <c r="B22" s="1">
        <f t="shared" si="12"/>
        <v>-302368.39399027271</v>
      </c>
      <c r="C22" s="1">
        <f t="shared" si="0"/>
        <v>-501.42758670053558</v>
      </c>
      <c r="D22" s="1">
        <f t="shared" si="3"/>
        <v>321025.75541325094</v>
      </c>
      <c r="E22" s="1">
        <f t="shared" si="4"/>
        <v>138154.0335141588</v>
      </c>
      <c r="G22">
        <v>12</v>
      </c>
      <c r="H22" s="1">
        <f t="shared" si="13"/>
        <v>-299666.66666666651</v>
      </c>
      <c r="I22" s="1">
        <f t="shared" si="5"/>
        <v>-496.94722222222202</v>
      </c>
      <c r="J22" s="1">
        <f t="shared" si="6"/>
        <v>321025.75541325094</v>
      </c>
      <c r="K22" s="1">
        <f t="shared" si="7"/>
        <v>135408.85677488759</v>
      </c>
      <c r="M22">
        <v>12</v>
      </c>
      <c r="N22" s="1">
        <f t="shared" si="14"/>
        <v>-306184.19699513685</v>
      </c>
      <c r="O22" s="1">
        <f t="shared" si="1"/>
        <v>-533.58879335026859</v>
      </c>
      <c r="P22" s="1">
        <f t="shared" si="8"/>
        <v>321025.75541325094</v>
      </c>
      <c r="Q22" s="1">
        <f t="shared" si="9"/>
        <v>141735.16306117637</v>
      </c>
      <c r="S22">
        <v>12</v>
      </c>
      <c r="T22" s="1">
        <f t="shared" si="15"/>
        <v>-304833.33333333326</v>
      </c>
      <c r="U22" s="1">
        <f t="shared" si="2"/>
        <v>-531.34861111111104</v>
      </c>
      <c r="V22" s="1">
        <f t="shared" si="10"/>
        <v>321025.75541325094</v>
      </c>
      <c r="W22" s="1">
        <f t="shared" si="11"/>
        <v>140362.57469154077</v>
      </c>
    </row>
    <row r="23" spans="1:23" x14ac:dyDescent="0.25">
      <c r="A23">
        <v>13</v>
      </c>
      <c r="B23" s="1">
        <f t="shared" si="12"/>
        <v>-301725.55080240266</v>
      </c>
      <c r="C23" s="1">
        <f t="shared" si="0"/>
        <v>-500.36153841398442</v>
      </c>
      <c r="D23" s="1">
        <f t="shared" si="3"/>
        <v>321962.08053320623</v>
      </c>
      <c r="E23" s="1">
        <f t="shared" si="4"/>
        <v>139290.90573093374</v>
      </c>
      <c r="G23">
        <v>13</v>
      </c>
      <c r="H23" s="1">
        <f t="shared" si="13"/>
        <v>-298805.55555555539</v>
      </c>
      <c r="I23" s="1">
        <f t="shared" si="5"/>
        <v>-495.51921296296268</v>
      </c>
      <c r="J23" s="1">
        <f t="shared" si="6"/>
        <v>321962.08053320623</v>
      </c>
      <c r="K23" s="1">
        <f t="shared" si="7"/>
        <v>136317.84781376104</v>
      </c>
      <c r="M23">
        <v>13</v>
      </c>
      <c r="N23" s="1">
        <f t="shared" si="14"/>
        <v>-305862.77540120186</v>
      </c>
      <c r="O23" s="1">
        <f t="shared" si="1"/>
        <v>-533.05576920699309</v>
      </c>
      <c r="P23" s="1">
        <f t="shared" si="8"/>
        <v>321962.08053320623</v>
      </c>
      <c r="Q23" s="1">
        <f t="shared" si="9"/>
        <v>143181.54389234656</v>
      </c>
      <c r="S23">
        <v>13</v>
      </c>
      <c r="T23" s="1">
        <f t="shared" si="15"/>
        <v>-304402.77777777769</v>
      </c>
      <c r="U23" s="1">
        <f t="shared" si="2"/>
        <v>-530.63460648148134</v>
      </c>
      <c r="V23" s="1">
        <f t="shared" si="10"/>
        <v>321962.08053320623</v>
      </c>
      <c r="W23" s="1">
        <f t="shared" si="11"/>
        <v>141695.01493376025</v>
      </c>
    </row>
    <row r="24" spans="1:23" x14ac:dyDescent="0.25">
      <c r="A24">
        <v>14</v>
      </c>
      <c r="B24" s="1">
        <f t="shared" si="12"/>
        <v>-301081.64156624605</v>
      </c>
      <c r="C24" s="1">
        <f t="shared" si="0"/>
        <v>-499.29372226402478</v>
      </c>
      <c r="D24" s="1">
        <f t="shared" si="3"/>
        <v>322901.13660142809</v>
      </c>
      <c r="E24" s="1">
        <f t="shared" si="4"/>
        <v>140434.2059885092</v>
      </c>
      <c r="G24">
        <v>14</v>
      </c>
      <c r="H24" s="1">
        <f t="shared" si="13"/>
        <v>-297944.44444444426</v>
      </c>
      <c r="I24" s="1">
        <f t="shared" si="5"/>
        <v>-494.09120370370346</v>
      </c>
      <c r="J24" s="1">
        <f t="shared" si="6"/>
        <v>322901.13660142809</v>
      </c>
      <c r="K24" s="1">
        <f t="shared" si="7"/>
        <v>137233.40642938341</v>
      </c>
      <c r="M24">
        <v>14</v>
      </c>
      <c r="N24" s="1">
        <f t="shared" si="14"/>
        <v>-305540.82078312361</v>
      </c>
      <c r="O24" s="1">
        <f t="shared" si="1"/>
        <v>-532.52186113201333</v>
      </c>
      <c r="P24" s="1">
        <f t="shared" si="8"/>
        <v>322901.13660142809</v>
      </c>
      <c r="Q24" s="1">
        <f t="shared" si="9"/>
        <v>144636.10277102175</v>
      </c>
      <c r="S24">
        <v>14</v>
      </c>
      <c r="T24" s="1">
        <f t="shared" si="15"/>
        <v>-303972.22222222213</v>
      </c>
      <c r="U24" s="1">
        <f t="shared" si="2"/>
        <v>-529.92060185185176</v>
      </c>
      <c r="V24" s="1">
        <f t="shared" si="10"/>
        <v>322901.13660142809</v>
      </c>
      <c r="W24" s="1">
        <f t="shared" si="11"/>
        <v>143035.70299145888</v>
      </c>
    </row>
    <row r="25" spans="1:23" x14ac:dyDescent="0.25">
      <c r="A25">
        <v>15</v>
      </c>
      <c r="B25" s="1">
        <f t="shared" si="12"/>
        <v>-300436.66451393947</v>
      </c>
      <c r="C25" s="1">
        <f t="shared" si="0"/>
        <v>-498.22413531894966</v>
      </c>
      <c r="D25" s="1">
        <f t="shared" si="3"/>
        <v>323842.93158318225</v>
      </c>
      <c r="E25" s="1">
        <f t="shared" si="4"/>
        <v>141583.97063196247</v>
      </c>
      <c r="G25">
        <v>15</v>
      </c>
      <c r="H25" s="1">
        <f t="shared" si="13"/>
        <v>-297083.33333333314</v>
      </c>
      <c r="I25" s="1">
        <f t="shared" si="5"/>
        <v>-492.66319444444412</v>
      </c>
      <c r="J25" s="1">
        <f t="shared" si="6"/>
        <v>323842.93158318225</v>
      </c>
      <c r="K25" s="1">
        <f t="shared" si="7"/>
        <v>138155.56975578846</v>
      </c>
      <c r="M25">
        <v>15</v>
      </c>
      <c r="N25" s="1">
        <f t="shared" si="14"/>
        <v>-305218.33225697035</v>
      </c>
      <c r="O25" s="1">
        <f t="shared" si="1"/>
        <v>-531.98706765947588</v>
      </c>
      <c r="P25" s="1">
        <f t="shared" si="8"/>
        <v>323842.93158318225</v>
      </c>
      <c r="Q25" s="1">
        <f t="shared" si="9"/>
        <v>146098.88593707149</v>
      </c>
      <c r="S25">
        <v>15</v>
      </c>
      <c r="T25" s="1">
        <f t="shared" si="15"/>
        <v>-303541.66666666657</v>
      </c>
      <c r="U25" s="1">
        <f t="shared" si="2"/>
        <v>-529.20659722222206</v>
      </c>
      <c r="V25" s="1">
        <f t="shared" si="10"/>
        <v>323842.93158318225</v>
      </c>
      <c r="W25" s="1">
        <f t="shared" si="11"/>
        <v>144384.68549898453</v>
      </c>
    </row>
    <row r="26" spans="1:23" x14ac:dyDescent="0.25">
      <c r="A26">
        <v>16</v>
      </c>
      <c r="B26" s="1">
        <f t="shared" si="12"/>
        <v>-299790.61787468783</v>
      </c>
      <c r="C26" s="1">
        <f t="shared" si="0"/>
        <v>-497.15277464219071</v>
      </c>
      <c r="D26" s="1">
        <f t="shared" si="3"/>
        <v>324787.47346696653</v>
      </c>
      <c r="E26" s="1">
        <f t="shared" si="4"/>
        <v>142740.23621187112</v>
      </c>
      <c r="G26">
        <v>16</v>
      </c>
      <c r="H26" s="1">
        <f t="shared" si="13"/>
        <v>-296222.22222222202</v>
      </c>
      <c r="I26" s="1">
        <f t="shared" si="5"/>
        <v>-491.23518518518489</v>
      </c>
      <c r="J26" s="1">
        <f t="shared" si="6"/>
        <v>324787.47346696653</v>
      </c>
      <c r="K26" s="1">
        <f t="shared" si="7"/>
        <v>139084.37513697118</v>
      </c>
      <c r="M26">
        <v>16</v>
      </c>
      <c r="N26" s="1">
        <f t="shared" si="14"/>
        <v>-304895.30893734458</v>
      </c>
      <c r="O26" s="1">
        <f t="shared" si="1"/>
        <v>-531.45138732109649</v>
      </c>
      <c r="P26" s="1">
        <f t="shared" si="8"/>
        <v>324787.47346696653</v>
      </c>
      <c r="Q26" s="1">
        <f t="shared" si="9"/>
        <v>147569.93989181233</v>
      </c>
      <c r="S26">
        <v>16</v>
      </c>
      <c r="T26" s="1">
        <f t="shared" si="15"/>
        <v>-303111.11111111101</v>
      </c>
      <c r="U26" s="1">
        <f t="shared" si="2"/>
        <v>-528.49259259259247</v>
      </c>
      <c r="V26" s="1">
        <f t="shared" si="10"/>
        <v>324787.47346696653</v>
      </c>
      <c r="W26" s="1">
        <f t="shared" si="11"/>
        <v>145742.00935436244</v>
      </c>
    </row>
    <row r="27" spans="1:23" x14ac:dyDescent="0.25">
      <c r="A27">
        <v>17</v>
      </c>
      <c r="B27" s="1">
        <f t="shared" si="12"/>
        <v>-299143.49987475941</v>
      </c>
      <c r="C27" s="1">
        <f t="shared" si="0"/>
        <v>-496.07963729230937</v>
      </c>
      <c r="D27" s="1">
        <f t="shared" si="3"/>
        <v>325734.77026457852</v>
      </c>
      <c r="E27" s="1">
        <f t="shared" si="4"/>
        <v>143903.03948547502</v>
      </c>
      <c r="G27">
        <v>17</v>
      </c>
      <c r="H27" s="1">
        <f t="shared" si="13"/>
        <v>-295361.11111111089</v>
      </c>
      <c r="I27" s="1">
        <f t="shared" si="5"/>
        <v>-489.80717592592555</v>
      </c>
      <c r="J27" s="1">
        <f t="shared" si="6"/>
        <v>325734.77026457852</v>
      </c>
      <c r="K27" s="1">
        <f t="shared" si="7"/>
        <v>140019.86012807497</v>
      </c>
      <c r="M27">
        <v>17</v>
      </c>
      <c r="N27" s="1">
        <f t="shared" si="14"/>
        <v>-304571.74993738043</v>
      </c>
      <c r="O27" s="1">
        <f t="shared" si="1"/>
        <v>-530.91481864615594</v>
      </c>
      <c r="P27" s="1">
        <f t="shared" si="8"/>
        <v>325734.77026457852</v>
      </c>
      <c r="Q27" s="1">
        <f t="shared" si="9"/>
        <v>149049.311399486</v>
      </c>
      <c r="S27">
        <v>17</v>
      </c>
      <c r="T27" s="1">
        <f t="shared" si="15"/>
        <v>-302680.55555555545</v>
      </c>
      <c r="U27" s="1">
        <f t="shared" si="2"/>
        <v>-527.77858796296277</v>
      </c>
      <c r="V27" s="1">
        <f t="shared" si="10"/>
        <v>325734.77026457852</v>
      </c>
      <c r="W27" s="1">
        <f t="shared" si="11"/>
        <v>147107.72172078607</v>
      </c>
    </row>
    <row r="28" spans="1:23" x14ac:dyDescent="0.25">
      <c r="A28">
        <v>18</v>
      </c>
      <c r="B28" s="1">
        <f t="shared" si="12"/>
        <v>-298495.30873748113</v>
      </c>
      <c r="C28" s="1">
        <f t="shared" si="0"/>
        <v>-495.00472032298961</v>
      </c>
      <c r="D28" s="1">
        <f t="shared" si="3"/>
        <v>326684.83001118357</v>
      </c>
      <c r="E28" s="1">
        <f t="shared" si="4"/>
        <v>145072.41741784484</v>
      </c>
      <c r="G28">
        <v>18</v>
      </c>
      <c r="H28" s="1">
        <f t="shared" si="13"/>
        <v>-294499.99999999977</v>
      </c>
      <c r="I28" s="1">
        <f t="shared" si="5"/>
        <v>-488.37916666666632</v>
      </c>
      <c r="J28" s="1">
        <f t="shared" si="6"/>
        <v>326684.83001118357</v>
      </c>
      <c r="K28" s="1">
        <f t="shared" si="7"/>
        <v>140962.06249658545</v>
      </c>
      <c r="M28">
        <v>18</v>
      </c>
      <c r="N28" s="1">
        <f t="shared" si="14"/>
        <v>-304247.65436874132</v>
      </c>
      <c r="O28" s="1">
        <f t="shared" si="1"/>
        <v>-530.37736016149609</v>
      </c>
      <c r="P28" s="1">
        <f t="shared" si="8"/>
        <v>326684.83001118357</v>
      </c>
      <c r="Q28" s="1">
        <f t="shared" si="9"/>
        <v>150537.04748874606</v>
      </c>
      <c r="S28">
        <v>18</v>
      </c>
      <c r="T28" s="1">
        <f t="shared" si="15"/>
        <v>-302249.99999999988</v>
      </c>
      <c r="U28" s="1">
        <f t="shared" si="2"/>
        <v>-527.06458333333319</v>
      </c>
      <c r="V28" s="1">
        <f t="shared" si="10"/>
        <v>326684.83001118357</v>
      </c>
      <c r="W28" s="1">
        <f t="shared" si="11"/>
        <v>148481.87002811645</v>
      </c>
    </row>
    <row r="29" spans="1:23" x14ac:dyDescent="0.25">
      <c r="A29">
        <v>19</v>
      </c>
      <c r="B29" s="1">
        <f t="shared" si="12"/>
        <v>-297846.04268323351</v>
      </c>
      <c r="C29" s="1">
        <f t="shared" si="0"/>
        <v>-493.9280207830289</v>
      </c>
      <c r="D29" s="1">
        <f t="shared" si="3"/>
        <v>327637.66076538287</v>
      </c>
      <c r="E29" s="1">
        <f t="shared" si="4"/>
        <v>146248.4071830571</v>
      </c>
      <c r="G29">
        <v>19</v>
      </c>
      <c r="H29" s="1">
        <f t="shared" si="13"/>
        <v>-293638.88888888864</v>
      </c>
      <c r="I29" s="1">
        <f t="shared" si="5"/>
        <v>-486.95115740740704</v>
      </c>
      <c r="J29" s="1">
        <f t="shared" si="6"/>
        <v>327637.66076538287</v>
      </c>
      <c r="K29" s="1">
        <f t="shared" si="7"/>
        <v>141911.02022353114</v>
      </c>
      <c r="M29">
        <v>19</v>
      </c>
      <c r="N29" s="1">
        <f t="shared" si="14"/>
        <v>-303923.02134161757</v>
      </c>
      <c r="O29" s="1">
        <f t="shared" si="1"/>
        <v>-529.83901039151579</v>
      </c>
      <c r="P29" s="1">
        <f t="shared" si="8"/>
        <v>327637.66076538287</v>
      </c>
      <c r="Q29" s="1">
        <f t="shared" si="9"/>
        <v>152033.19545415285</v>
      </c>
      <c r="S29">
        <v>19</v>
      </c>
      <c r="T29" s="1">
        <f t="shared" si="15"/>
        <v>-301819.44444444432</v>
      </c>
      <c r="U29" s="1">
        <f t="shared" si="2"/>
        <v>-526.35057870370349</v>
      </c>
      <c r="V29" s="1">
        <f t="shared" si="10"/>
        <v>327637.66076538287</v>
      </c>
      <c r="W29" s="1">
        <f t="shared" si="11"/>
        <v>149864.50197438995</v>
      </c>
    </row>
    <row r="30" spans="1:23" x14ac:dyDescent="0.25">
      <c r="A30">
        <v>20</v>
      </c>
      <c r="B30" s="1">
        <f t="shared" si="12"/>
        <v>-297195.69992944592</v>
      </c>
      <c r="C30" s="1">
        <f t="shared" si="0"/>
        <v>-492.84953571633122</v>
      </c>
      <c r="D30" s="1">
        <f t="shared" si="3"/>
        <v>328593.2706092819</v>
      </c>
      <c r="E30" s="1">
        <f t="shared" si="4"/>
        <v>147431.04616537597</v>
      </c>
      <c r="G30">
        <v>20</v>
      </c>
      <c r="H30" s="1">
        <f t="shared" si="13"/>
        <v>-292777.77777777752</v>
      </c>
      <c r="I30" s="1">
        <f t="shared" si="5"/>
        <v>-485.52314814814775</v>
      </c>
      <c r="J30" s="1">
        <f t="shared" si="6"/>
        <v>328593.2706092819</v>
      </c>
      <c r="K30" s="1">
        <f t="shared" si="7"/>
        <v>142866.77150469073</v>
      </c>
      <c r="M30">
        <v>20</v>
      </c>
      <c r="N30" s="1">
        <f t="shared" si="14"/>
        <v>-303597.84996472381</v>
      </c>
      <c r="O30" s="1">
        <f t="shared" si="1"/>
        <v>-529.299767858167</v>
      </c>
      <c r="P30" s="1">
        <f t="shared" si="8"/>
        <v>328593.2706092819</v>
      </c>
      <c r="Q30" s="1">
        <f t="shared" si="9"/>
        <v>153537.80285767713</v>
      </c>
      <c r="S30">
        <v>20</v>
      </c>
      <c r="T30" s="1">
        <f t="shared" si="15"/>
        <v>-301388.88888888876</v>
      </c>
      <c r="U30" s="1">
        <f t="shared" si="2"/>
        <v>-525.63657407407391</v>
      </c>
      <c r="V30" s="1">
        <f t="shared" si="10"/>
        <v>328593.2706092819</v>
      </c>
      <c r="W30" s="1">
        <f t="shared" si="11"/>
        <v>151255.66552733461</v>
      </c>
    </row>
    <row r="31" spans="1:23" x14ac:dyDescent="0.25">
      <c r="A31">
        <v>21</v>
      </c>
      <c r="B31" s="1">
        <f t="shared" si="12"/>
        <v>-296544.27869059169</v>
      </c>
      <c r="C31" s="1">
        <f t="shared" si="0"/>
        <v>-491.76926216189787</v>
      </c>
      <c r="D31" s="1">
        <f t="shared" si="3"/>
        <v>329551.66764855897</v>
      </c>
      <c r="E31" s="1">
        <f t="shared" si="4"/>
        <v>148620.37196044167</v>
      </c>
      <c r="G31">
        <v>21</v>
      </c>
      <c r="H31" s="1">
        <f t="shared" si="13"/>
        <v>-291916.6666666664</v>
      </c>
      <c r="I31" s="1">
        <f t="shared" si="5"/>
        <v>-484.09513888888847</v>
      </c>
      <c r="J31" s="1">
        <f t="shared" si="6"/>
        <v>329551.66764855897</v>
      </c>
      <c r="K31" s="1">
        <f t="shared" si="7"/>
        <v>143829.35475180743</v>
      </c>
      <c r="M31">
        <v>21</v>
      </c>
      <c r="N31" s="1">
        <f t="shared" si="14"/>
        <v>-303272.13934529672</v>
      </c>
      <c r="O31" s="1">
        <f t="shared" si="1"/>
        <v>-528.75963108095038</v>
      </c>
      <c r="P31" s="1">
        <f t="shared" si="8"/>
        <v>329551.66764855897</v>
      </c>
      <c r="Q31" s="1">
        <f t="shared" si="9"/>
        <v>155050.91753021191</v>
      </c>
      <c r="S31">
        <v>21</v>
      </c>
      <c r="T31" s="1">
        <f t="shared" si="15"/>
        <v>-300958.3333333332</v>
      </c>
      <c r="U31" s="1">
        <f t="shared" si="2"/>
        <v>-524.92256944444421</v>
      </c>
      <c r="V31" s="1">
        <f t="shared" si="10"/>
        <v>329551.66764855897</v>
      </c>
      <c r="W31" s="1">
        <f t="shared" si="11"/>
        <v>152655.40892589491</v>
      </c>
    </row>
    <row r="32" spans="1:23" x14ac:dyDescent="0.25">
      <c r="A32">
        <v>22</v>
      </c>
      <c r="B32" s="1">
        <f t="shared" si="12"/>
        <v>-295891.77717818302</v>
      </c>
      <c r="C32" s="1">
        <f t="shared" si="0"/>
        <v>-490.68719715382025</v>
      </c>
      <c r="D32" s="1">
        <f t="shared" si="3"/>
        <v>330512.86001253396</v>
      </c>
      <c r="E32" s="1">
        <f t="shared" si="4"/>
        <v>149816.42237646566</v>
      </c>
      <c r="G32">
        <v>22</v>
      </c>
      <c r="H32" s="1">
        <f t="shared" si="13"/>
        <v>-291055.55555555527</v>
      </c>
      <c r="I32" s="1">
        <f t="shared" si="5"/>
        <v>-482.66712962962919</v>
      </c>
      <c r="J32" s="1">
        <f t="shared" si="6"/>
        <v>330512.86001253396</v>
      </c>
      <c r="K32" s="1">
        <f t="shared" si="7"/>
        <v>144798.80859381007</v>
      </c>
      <c r="M32">
        <v>22</v>
      </c>
      <c r="N32" s="1">
        <f t="shared" si="14"/>
        <v>-302945.88858909241</v>
      </c>
      <c r="O32" s="1">
        <f t="shared" si="1"/>
        <v>-528.21859857691163</v>
      </c>
      <c r="P32" s="1">
        <f t="shared" si="8"/>
        <v>330512.86001253396</v>
      </c>
      <c r="Q32" s="1">
        <f t="shared" si="9"/>
        <v>156572.58757309301</v>
      </c>
      <c r="S32">
        <v>22</v>
      </c>
      <c r="T32" s="1">
        <f t="shared" si="15"/>
        <v>-300527.77777777764</v>
      </c>
      <c r="U32" s="1">
        <f t="shared" si="2"/>
        <v>-524.20856481481462</v>
      </c>
      <c r="V32" s="1">
        <f t="shared" si="10"/>
        <v>330512.86001253396</v>
      </c>
      <c r="W32" s="1">
        <f t="shared" si="11"/>
        <v>154063.78068176535</v>
      </c>
    </row>
    <row r="33" spans="1:23" x14ac:dyDescent="0.25">
      <c r="A33">
        <v>23</v>
      </c>
      <c r="B33" s="1">
        <f t="shared" si="12"/>
        <v>-295238.19360076624</v>
      </c>
      <c r="C33" s="1">
        <f t="shared" si="0"/>
        <v>-489.60333772127069</v>
      </c>
      <c r="D33" s="1">
        <f t="shared" si="3"/>
        <v>331476.85585423716</v>
      </c>
      <c r="E33" s="1">
        <f t="shared" si="4"/>
        <v>151019.23543543252</v>
      </c>
      <c r="G33">
        <v>23</v>
      </c>
      <c r="H33" s="1">
        <f t="shared" si="13"/>
        <v>-290194.44444444415</v>
      </c>
      <c r="I33" s="1">
        <f t="shared" si="5"/>
        <v>-481.2391203703699</v>
      </c>
      <c r="J33" s="1">
        <f t="shared" si="6"/>
        <v>331476.85585423716</v>
      </c>
      <c r="K33" s="1">
        <f t="shared" si="7"/>
        <v>145775.17187804106</v>
      </c>
      <c r="M33">
        <v>23</v>
      </c>
      <c r="N33" s="1">
        <f t="shared" si="14"/>
        <v>-302619.09680038405</v>
      </c>
      <c r="O33" s="1">
        <f t="shared" si="1"/>
        <v>-527.67666886063694</v>
      </c>
      <c r="P33" s="1">
        <f t="shared" si="8"/>
        <v>331476.85585423716</v>
      </c>
      <c r="Q33" s="1">
        <f t="shared" si="9"/>
        <v>158102.86135962824</v>
      </c>
      <c r="S33">
        <v>23</v>
      </c>
      <c r="T33" s="1">
        <f t="shared" si="15"/>
        <v>-300097.22222222207</v>
      </c>
      <c r="U33" s="1">
        <f t="shared" si="2"/>
        <v>-523.49456018518492</v>
      </c>
      <c r="V33" s="1">
        <f t="shared" si="10"/>
        <v>331476.85585423716</v>
      </c>
      <c r="W33" s="1">
        <f t="shared" si="11"/>
        <v>155480.82958093262</v>
      </c>
    </row>
    <row r="34" spans="1:23" x14ac:dyDescent="0.25">
      <c r="A34">
        <v>24</v>
      </c>
      <c r="B34" s="1">
        <f t="shared" si="12"/>
        <v>-294583.52616391692</v>
      </c>
      <c r="C34" s="1">
        <f t="shared" si="0"/>
        <v>-488.51768088849559</v>
      </c>
      <c r="D34" s="1">
        <f t="shared" si="3"/>
        <v>332443.66335047869</v>
      </c>
      <c r="E34" s="1">
        <f t="shared" si="4"/>
        <v>152228.84937430866</v>
      </c>
      <c r="G34">
        <v>24</v>
      </c>
      <c r="H34" s="1">
        <f t="shared" si="13"/>
        <v>-289333.33333333302</v>
      </c>
      <c r="I34" s="1">
        <f t="shared" si="5"/>
        <v>-479.81111111111062</v>
      </c>
      <c r="J34" s="1">
        <f t="shared" si="6"/>
        <v>332443.66335047869</v>
      </c>
      <c r="K34" s="1">
        <f t="shared" si="7"/>
        <v>146758.48367149127</v>
      </c>
      <c r="M34">
        <v>24</v>
      </c>
      <c r="N34" s="1">
        <f t="shared" si="14"/>
        <v>-302291.76308195945</v>
      </c>
      <c r="O34" s="1">
        <f t="shared" si="1"/>
        <v>-527.13384044424947</v>
      </c>
      <c r="P34" s="1">
        <f t="shared" si="8"/>
        <v>332443.66335047869</v>
      </c>
      <c r="Q34" s="1">
        <f t="shared" si="9"/>
        <v>159641.78753663506</v>
      </c>
      <c r="S34">
        <v>24</v>
      </c>
      <c r="T34" s="1">
        <f t="shared" si="15"/>
        <v>-299666.66666666651</v>
      </c>
      <c r="U34" s="1">
        <f t="shared" si="2"/>
        <v>-522.78055555555534</v>
      </c>
      <c r="V34" s="1">
        <f t="shared" si="10"/>
        <v>332443.66335047869</v>
      </c>
      <c r="W34" s="1">
        <f t="shared" si="11"/>
        <v>156906.60468522646</v>
      </c>
    </row>
    <row r="35" spans="1:23" x14ac:dyDescent="0.25">
      <c r="A35">
        <v>25</v>
      </c>
      <c r="B35" s="1">
        <f t="shared" si="12"/>
        <v>-293927.77307023481</v>
      </c>
      <c r="C35" s="1">
        <f t="shared" si="0"/>
        <v>-487.43022367480609</v>
      </c>
      <c r="D35" s="1">
        <f t="shared" si="3"/>
        <v>333413.29070191761</v>
      </c>
      <c r="E35" s="1">
        <f t="shared" si="4"/>
        <v>153445.30264625783</v>
      </c>
      <c r="G35">
        <v>25</v>
      </c>
      <c r="H35" s="1">
        <f t="shared" si="13"/>
        <v>-288472.2222222219</v>
      </c>
      <c r="I35" s="1">
        <f t="shared" si="5"/>
        <v>-478.38310185185134</v>
      </c>
      <c r="J35" s="1">
        <f t="shared" si="6"/>
        <v>333413.29070191761</v>
      </c>
      <c r="K35" s="1">
        <f t="shared" si="7"/>
        <v>147748.78326204204</v>
      </c>
      <c r="M35">
        <v>25</v>
      </c>
      <c r="N35" s="1">
        <f t="shared" si="14"/>
        <v>-301963.88653511845</v>
      </c>
      <c r="O35" s="1">
        <f t="shared" si="1"/>
        <v>-526.59011183740472</v>
      </c>
      <c r="P35" s="1">
        <f t="shared" si="8"/>
        <v>333413.29070191761</v>
      </c>
      <c r="Q35" s="1">
        <f t="shared" si="9"/>
        <v>161189.41502598717</v>
      </c>
      <c r="S35">
        <v>25</v>
      </c>
      <c r="T35" s="1">
        <f t="shared" si="15"/>
        <v>-299236.11111111095</v>
      </c>
      <c r="U35" s="1">
        <f t="shared" si="2"/>
        <v>-522.06655092592564</v>
      </c>
      <c r="V35" s="1">
        <f t="shared" si="10"/>
        <v>333413.29070191761</v>
      </c>
      <c r="W35" s="1">
        <f t="shared" si="11"/>
        <v>158341.15533387937</v>
      </c>
    </row>
    <row r="36" spans="1:23" x14ac:dyDescent="0.25">
      <c r="A36">
        <v>26</v>
      </c>
      <c r="B36" s="1">
        <f t="shared" si="12"/>
        <v>-293270.93251933903</v>
      </c>
      <c r="C36" s="1">
        <f t="shared" si="0"/>
        <v>-486.34096309457055</v>
      </c>
      <c r="D36" s="1">
        <f t="shared" si="3"/>
        <v>334385.74613313156</v>
      </c>
      <c r="E36" s="1">
        <f t="shared" si="4"/>
        <v>154668.6339218636</v>
      </c>
      <c r="G36">
        <v>26</v>
      </c>
      <c r="H36" s="1">
        <f t="shared" si="13"/>
        <v>-287611.11111111077</v>
      </c>
      <c r="I36" s="1">
        <f t="shared" si="5"/>
        <v>-476.95509259259205</v>
      </c>
      <c r="J36" s="1">
        <f t="shared" si="6"/>
        <v>334385.74613313156</v>
      </c>
      <c r="K36" s="1">
        <f t="shared" si="7"/>
        <v>148746.11015971412</v>
      </c>
      <c r="M36">
        <v>26</v>
      </c>
      <c r="N36" s="1">
        <f t="shared" si="14"/>
        <v>-301635.46625967062</v>
      </c>
      <c r="O36" s="1">
        <f t="shared" si="1"/>
        <v>-526.04548154728707</v>
      </c>
      <c r="P36" s="1">
        <f t="shared" si="8"/>
        <v>334385.74613313156</v>
      </c>
      <c r="Q36" s="1">
        <f t="shared" si="9"/>
        <v>162745.79302616962</v>
      </c>
      <c r="S36">
        <v>26</v>
      </c>
      <c r="T36" s="1">
        <f t="shared" si="15"/>
        <v>-298805.55555555539</v>
      </c>
      <c r="U36" s="1">
        <f t="shared" si="2"/>
        <v>-521.35254629629605</v>
      </c>
      <c r="V36" s="1">
        <f t="shared" si="10"/>
        <v>334385.74613313156</v>
      </c>
      <c r="W36" s="1">
        <f t="shared" si="11"/>
        <v>159784.53114509501</v>
      </c>
    </row>
    <row r="37" spans="1:23" x14ac:dyDescent="0.25">
      <c r="A37">
        <v>27</v>
      </c>
      <c r="B37" s="1">
        <f t="shared" si="12"/>
        <v>-292613.00270786299</v>
      </c>
      <c r="C37" s="1">
        <f t="shared" si="0"/>
        <v>-485.24989615720614</v>
      </c>
      <c r="D37" s="1">
        <f t="shared" si="3"/>
        <v>335361.03789268655</v>
      </c>
      <c r="E37" s="1">
        <f t="shared" si="4"/>
        <v>155898.88209035859</v>
      </c>
      <c r="G37">
        <v>27</v>
      </c>
      <c r="H37" s="1">
        <f t="shared" si="13"/>
        <v>-286749.99999999965</v>
      </c>
      <c r="I37" s="1">
        <f t="shared" si="5"/>
        <v>-475.52708333333277</v>
      </c>
      <c r="J37" s="1">
        <f t="shared" si="6"/>
        <v>335361.03789268655</v>
      </c>
      <c r="K37" s="1">
        <f t="shared" si="7"/>
        <v>149750.50409792369</v>
      </c>
      <c r="M37">
        <v>27</v>
      </c>
      <c r="N37" s="1">
        <f t="shared" si="14"/>
        <v>-301306.50135393266</v>
      </c>
      <c r="O37" s="1">
        <f t="shared" si="1"/>
        <v>-525.49994807860503</v>
      </c>
      <c r="P37" s="1">
        <f t="shared" si="8"/>
        <v>335361.03789268655</v>
      </c>
      <c r="Q37" s="1">
        <f t="shared" si="9"/>
        <v>164310.97101384285</v>
      </c>
      <c r="S37">
        <v>27</v>
      </c>
      <c r="T37" s="1">
        <f t="shared" si="15"/>
        <v>-298374.99999999983</v>
      </c>
      <c r="U37" s="1">
        <f t="shared" si="2"/>
        <v>-520.63854166666636</v>
      </c>
      <c r="V37" s="1">
        <f t="shared" si="10"/>
        <v>335361.03789268655</v>
      </c>
      <c r="W37" s="1">
        <f t="shared" si="11"/>
        <v>161236.78201762552</v>
      </c>
    </row>
    <row r="38" spans="1:23" x14ac:dyDescent="0.25">
      <c r="A38">
        <v>28</v>
      </c>
      <c r="B38" s="1">
        <f t="shared" si="12"/>
        <v>-291953.98182944959</v>
      </c>
      <c r="C38" s="1">
        <f t="shared" si="0"/>
        <v>-484.15701986717062</v>
      </c>
      <c r="D38" s="1">
        <f t="shared" si="3"/>
        <v>336339.17425320687</v>
      </c>
      <c r="E38" s="1">
        <f t="shared" si="4"/>
        <v>157136.08626086084</v>
      </c>
      <c r="G38">
        <v>28</v>
      </c>
      <c r="H38" s="1">
        <f t="shared" si="13"/>
        <v>-285888.88888888853</v>
      </c>
      <c r="I38" s="1">
        <f t="shared" si="5"/>
        <v>-474.09907407407349</v>
      </c>
      <c r="J38" s="1">
        <f t="shared" si="6"/>
        <v>336339.17425320687</v>
      </c>
      <c r="K38" s="1">
        <f t="shared" si="7"/>
        <v>150762.00503474538</v>
      </c>
      <c r="M38">
        <v>28</v>
      </c>
      <c r="N38" s="1">
        <f t="shared" si="14"/>
        <v>-300976.99091472599</v>
      </c>
      <c r="O38" s="1">
        <f t="shared" si="1"/>
        <v>-524.95350993358727</v>
      </c>
      <c r="P38" s="1">
        <f t="shared" si="8"/>
        <v>336339.17425320687</v>
      </c>
      <c r="Q38" s="1">
        <f t="shared" si="9"/>
        <v>165884.99874541556</v>
      </c>
      <c r="S38">
        <v>28</v>
      </c>
      <c r="T38" s="1">
        <f t="shared" si="15"/>
        <v>-297944.44444444426</v>
      </c>
      <c r="U38" s="1">
        <f t="shared" si="2"/>
        <v>-519.92453703703677</v>
      </c>
      <c r="V38" s="1">
        <f t="shared" si="10"/>
        <v>336339.17425320687</v>
      </c>
      <c r="W38" s="1">
        <f t="shared" si="11"/>
        <v>162697.95813235795</v>
      </c>
    </row>
    <row r="39" spans="1:23" x14ac:dyDescent="0.25">
      <c r="A39">
        <v>29</v>
      </c>
      <c r="B39" s="1">
        <f t="shared" si="12"/>
        <v>-291293.86807474616</v>
      </c>
      <c r="C39" s="1">
        <f t="shared" si="0"/>
        <v>-483.06233122395406</v>
      </c>
      <c r="D39" s="1">
        <f t="shared" si="3"/>
        <v>337320.1635114454</v>
      </c>
      <c r="E39" s="1">
        <f t="shared" si="4"/>
        <v>158380.28576361702</v>
      </c>
      <c r="G39">
        <v>29</v>
      </c>
      <c r="H39" s="1">
        <f t="shared" si="13"/>
        <v>-285027.7777777774</v>
      </c>
      <c r="I39" s="1">
        <f t="shared" si="5"/>
        <v>-472.6710648148142</v>
      </c>
      <c r="J39" s="1">
        <f t="shared" si="6"/>
        <v>337320.1635114454</v>
      </c>
      <c r="K39" s="1">
        <f t="shared" si="7"/>
        <v>151780.65315418263</v>
      </c>
      <c r="M39">
        <v>29</v>
      </c>
      <c r="N39" s="1">
        <f t="shared" si="14"/>
        <v>-300646.93403737433</v>
      </c>
      <c r="O39" s="1">
        <f t="shared" si="1"/>
        <v>-524.40616561197908</v>
      </c>
      <c r="P39" s="1">
        <f t="shared" si="8"/>
        <v>337320.1635114454</v>
      </c>
      <c r="Q39" s="1">
        <f t="shared" si="9"/>
        <v>167467.92625862639</v>
      </c>
      <c r="S39">
        <v>29</v>
      </c>
      <c r="T39" s="1">
        <f t="shared" si="15"/>
        <v>-297513.8888888887</v>
      </c>
      <c r="U39" s="1">
        <f t="shared" si="2"/>
        <v>-519.21053240740707</v>
      </c>
      <c r="V39" s="1">
        <f t="shared" si="10"/>
        <v>337320.1635114454</v>
      </c>
      <c r="W39" s="1">
        <f t="shared" si="11"/>
        <v>164168.10995390933</v>
      </c>
    </row>
    <row r="40" spans="1:23" x14ac:dyDescent="0.25">
      <c r="A40">
        <v>30</v>
      </c>
      <c r="B40" s="1">
        <f t="shared" si="12"/>
        <v>-290632.65963139955</v>
      </c>
      <c r="C40" s="1">
        <f t="shared" si="0"/>
        <v>-481.96582722207091</v>
      </c>
      <c r="D40" s="1">
        <f t="shared" si="3"/>
        <v>338304.01398835378</v>
      </c>
      <c r="E40" s="1">
        <f t="shared" si="4"/>
        <v>159631.52015125271</v>
      </c>
      <c r="G40">
        <v>30</v>
      </c>
      <c r="H40" s="1">
        <f t="shared" si="13"/>
        <v>-284166.66666666628</v>
      </c>
      <c r="I40" s="1">
        <f t="shared" si="5"/>
        <v>-471.24305555555492</v>
      </c>
      <c r="J40" s="1">
        <f t="shared" si="6"/>
        <v>338304.01398835378</v>
      </c>
      <c r="K40" s="1">
        <f t="shared" si="7"/>
        <v>152806.48886744503</v>
      </c>
      <c r="M40">
        <v>30</v>
      </c>
      <c r="N40" s="1">
        <f t="shared" si="14"/>
        <v>-300316.32981570106</v>
      </c>
      <c r="O40" s="1">
        <f t="shared" si="1"/>
        <v>-523.85791361103759</v>
      </c>
      <c r="P40" s="1">
        <f t="shared" si="8"/>
        <v>338304.01398835378</v>
      </c>
      <c r="Q40" s="1">
        <f t="shared" si="9"/>
        <v>169059.80387413464</v>
      </c>
      <c r="S40">
        <v>30</v>
      </c>
      <c r="T40" s="1">
        <f t="shared" si="15"/>
        <v>-297083.33333333314</v>
      </c>
      <c r="U40" s="1">
        <f t="shared" si="2"/>
        <v>-518.49652777777749</v>
      </c>
      <c r="V40" s="1">
        <f t="shared" si="10"/>
        <v>338304.01398835378</v>
      </c>
      <c r="W40" s="1">
        <f t="shared" si="11"/>
        <v>165647.28823223093</v>
      </c>
    </row>
    <row r="41" spans="1:23" x14ac:dyDescent="0.25">
      <c r="A41">
        <v>31</v>
      </c>
      <c r="B41" s="1">
        <f t="shared" si="12"/>
        <v>-289970.35468405107</v>
      </c>
      <c r="C41" s="1">
        <f t="shared" si="0"/>
        <v>-480.86750485105136</v>
      </c>
      <c r="D41" s="1">
        <f t="shared" si="3"/>
        <v>339290.73402915313</v>
      </c>
      <c r="E41" s="1">
        <f t="shared" si="4"/>
        <v>160889.82920002984</v>
      </c>
      <c r="G41">
        <v>31</v>
      </c>
      <c r="H41" s="1">
        <f t="shared" si="13"/>
        <v>-283305.55555555515</v>
      </c>
      <c r="I41" s="1">
        <f t="shared" si="5"/>
        <v>-469.81504629629563</v>
      </c>
      <c r="J41" s="1">
        <f t="shared" si="6"/>
        <v>339290.73402915313</v>
      </c>
      <c r="K41" s="1">
        <f t="shared" si="7"/>
        <v>153839.55281423306</v>
      </c>
      <c r="M41">
        <v>31</v>
      </c>
      <c r="N41" s="1">
        <f t="shared" si="14"/>
        <v>-299985.17734202684</v>
      </c>
      <c r="O41" s="1">
        <f t="shared" si="1"/>
        <v>-523.30875242552781</v>
      </c>
      <c r="P41" s="1">
        <f t="shared" si="8"/>
        <v>339290.73402915313</v>
      </c>
      <c r="Q41" s="1">
        <f t="shared" si="9"/>
        <v>170660.68219711992</v>
      </c>
      <c r="S41">
        <v>31</v>
      </c>
      <c r="T41" s="1">
        <f t="shared" si="15"/>
        <v>-296652.77777777758</v>
      </c>
      <c r="U41" s="1">
        <f t="shared" si="2"/>
        <v>-517.78252314814779</v>
      </c>
      <c r="V41" s="1">
        <f t="shared" si="10"/>
        <v>339290.73402915313</v>
      </c>
      <c r="W41" s="1">
        <f t="shared" si="11"/>
        <v>167135.54400422168</v>
      </c>
    </row>
    <row r="42" spans="1:23" x14ac:dyDescent="0.25">
      <c r="A42">
        <v>32</v>
      </c>
      <c r="B42" s="1">
        <f t="shared" si="12"/>
        <v>-289306.95141433156</v>
      </c>
      <c r="C42" s="1">
        <f t="shared" si="0"/>
        <v>-479.76736109543322</v>
      </c>
      <c r="D42" s="1">
        <f t="shared" si="3"/>
        <v>340280.33200340485</v>
      </c>
      <c r="E42" s="1">
        <f t="shared" si="4"/>
        <v>162155.25291111102</v>
      </c>
      <c r="G42">
        <v>32</v>
      </c>
      <c r="H42" s="1">
        <f t="shared" si="13"/>
        <v>-282444.44444444403</v>
      </c>
      <c r="I42" s="1">
        <f t="shared" si="5"/>
        <v>-468.38703703703641</v>
      </c>
      <c r="J42" s="1">
        <f t="shared" si="6"/>
        <v>340280.33200340485</v>
      </c>
      <c r="K42" s="1">
        <f t="shared" si="7"/>
        <v>154879.88586402999</v>
      </c>
      <c r="M42">
        <v>32</v>
      </c>
      <c r="N42" s="1">
        <f t="shared" si="14"/>
        <v>-299653.47570716712</v>
      </c>
      <c r="O42" s="1">
        <f t="shared" si="1"/>
        <v>-522.75868054771877</v>
      </c>
      <c r="P42" s="1">
        <f t="shared" si="8"/>
        <v>340280.33200340485</v>
      </c>
      <c r="Q42" s="1">
        <f t="shared" si="9"/>
        <v>172270.61211889092</v>
      </c>
      <c r="S42">
        <v>32</v>
      </c>
      <c r="T42" s="1">
        <f t="shared" si="15"/>
        <v>-296222.22222222202</v>
      </c>
      <c r="U42" s="1">
        <f t="shared" si="2"/>
        <v>-517.0685185185182</v>
      </c>
      <c r="V42" s="1">
        <f t="shared" si="10"/>
        <v>340280.33200340485</v>
      </c>
      <c r="W42" s="1">
        <f t="shared" si="11"/>
        <v>168632.92859535053</v>
      </c>
    </row>
    <row r="43" spans="1:23" x14ac:dyDescent="0.25">
      <c r="A43">
        <v>33</v>
      </c>
      <c r="B43" s="1">
        <f t="shared" si="12"/>
        <v>-288642.44800085638</v>
      </c>
      <c r="C43" s="1">
        <f t="shared" si="0"/>
        <v>-478.66539293475353</v>
      </c>
      <c r="D43" s="1">
        <f t="shared" si="3"/>
        <v>341272.81630508148</v>
      </c>
      <c r="E43" s="1">
        <f t="shared" si="4"/>
        <v>163427.83151183132</v>
      </c>
      <c r="G43">
        <v>33</v>
      </c>
      <c r="H43" s="1">
        <f t="shared" si="13"/>
        <v>-281583.33333333291</v>
      </c>
      <c r="I43" s="1">
        <f t="shared" si="5"/>
        <v>-466.95902777777707</v>
      </c>
      <c r="J43" s="1">
        <f t="shared" si="6"/>
        <v>341272.81630508148</v>
      </c>
      <c r="K43" s="1">
        <f t="shared" si="7"/>
        <v>155927.52911740105</v>
      </c>
      <c r="M43">
        <v>33</v>
      </c>
      <c r="N43" s="1">
        <f t="shared" si="14"/>
        <v>-299321.22400042956</v>
      </c>
      <c r="O43" s="1">
        <f t="shared" si="1"/>
        <v>-522.20769646737904</v>
      </c>
      <c r="P43" s="1">
        <f t="shared" si="8"/>
        <v>341272.81630508148</v>
      </c>
      <c r="Q43" s="1">
        <f t="shared" si="9"/>
        <v>173889.64481850315</v>
      </c>
      <c r="S43">
        <v>33</v>
      </c>
      <c r="T43" s="1">
        <f t="shared" si="15"/>
        <v>-295791.66666666645</v>
      </c>
      <c r="U43" s="1">
        <f t="shared" si="2"/>
        <v>-516.3545138888885</v>
      </c>
      <c r="V43" s="1">
        <f t="shared" si="10"/>
        <v>341272.81630508148</v>
      </c>
      <c r="W43" s="1">
        <f t="shared" si="11"/>
        <v>170139.49362128813</v>
      </c>
    </row>
    <row r="44" spans="1:23" x14ac:dyDescent="0.25">
      <c r="A44">
        <v>34</v>
      </c>
      <c r="B44" s="1">
        <f t="shared" si="12"/>
        <v>-287976.84261922055</v>
      </c>
      <c r="C44" s="1">
        <f t="shared" si="0"/>
        <v>-477.56159734354077</v>
      </c>
      <c r="D44" s="1">
        <f t="shared" si="3"/>
        <v>342268.19535263797</v>
      </c>
      <c r="E44" s="1">
        <f t="shared" si="4"/>
        <v>164707.60545697701</v>
      </c>
      <c r="G44">
        <v>34</v>
      </c>
      <c r="H44" s="1">
        <f t="shared" si="13"/>
        <v>-280722.22222222178</v>
      </c>
      <c r="I44" s="1">
        <f t="shared" si="5"/>
        <v>-465.53101851851784</v>
      </c>
      <c r="J44" s="1">
        <f t="shared" si="6"/>
        <v>342268.19535263797</v>
      </c>
      <c r="K44" s="1">
        <f t="shared" si="7"/>
        <v>156982.52390730006</v>
      </c>
      <c r="M44">
        <v>34</v>
      </c>
      <c r="N44" s="1">
        <f t="shared" si="14"/>
        <v>-298988.4213096117</v>
      </c>
      <c r="O44" s="1">
        <f t="shared" si="1"/>
        <v>-521.6557986717728</v>
      </c>
      <c r="P44" s="1">
        <f t="shared" si="8"/>
        <v>342268.19535263797</v>
      </c>
      <c r="Q44" s="1">
        <f t="shared" si="9"/>
        <v>175517.83176438595</v>
      </c>
      <c r="S44">
        <v>34</v>
      </c>
      <c r="T44" s="1">
        <f t="shared" si="15"/>
        <v>-295361.11111111089</v>
      </c>
      <c r="U44" s="1">
        <f t="shared" si="2"/>
        <v>-515.64050925925892</v>
      </c>
      <c r="V44" s="1">
        <f t="shared" si="10"/>
        <v>342268.19535263797</v>
      </c>
      <c r="W44" s="1">
        <f t="shared" si="11"/>
        <v>171655.29098954759</v>
      </c>
    </row>
    <row r="45" spans="1:23" x14ac:dyDescent="0.25">
      <c r="A45">
        <v>35</v>
      </c>
      <c r="B45" s="1">
        <f t="shared" si="12"/>
        <v>-287310.1334419935</v>
      </c>
      <c r="C45" s="1">
        <f t="shared" si="0"/>
        <v>-476.45597129130596</v>
      </c>
      <c r="D45" s="1">
        <f t="shared" si="3"/>
        <v>343266.47758908314</v>
      </c>
      <c r="E45" s="1">
        <f t="shared" si="4"/>
        <v>165994.61543007154</v>
      </c>
      <c r="G45">
        <v>35</v>
      </c>
      <c r="H45" s="1">
        <f t="shared" si="13"/>
        <v>-279861.11111111066</v>
      </c>
      <c r="I45" s="1">
        <f t="shared" si="5"/>
        <v>-464.1030092592585</v>
      </c>
      <c r="J45" s="1">
        <f t="shared" si="6"/>
        <v>343266.47758908314</v>
      </c>
      <c r="K45" s="1">
        <f t="shared" si="7"/>
        <v>158044.91180038336</v>
      </c>
      <c r="M45">
        <v>35</v>
      </c>
      <c r="N45" s="1">
        <f t="shared" si="14"/>
        <v>-298655.06672099821</v>
      </c>
      <c r="O45" s="1">
        <f t="shared" si="1"/>
        <v>-521.10298564565539</v>
      </c>
      <c r="P45" s="1">
        <f t="shared" si="8"/>
        <v>343266.47758908314</v>
      </c>
      <c r="Q45" s="1">
        <f t="shared" si="9"/>
        <v>177155.22471597863</v>
      </c>
      <c r="S45">
        <v>35</v>
      </c>
      <c r="T45" s="1">
        <f t="shared" si="15"/>
        <v>-294930.55555555533</v>
      </c>
      <c r="U45" s="1">
        <f t="shared" si="2"/>
        <v>-514.92650462962922</v>
      </c>
      <c r="V45" s="1">
        <f t="shared" si="10"/>
        <v>343266.47758908314</v>
      </c>
      <c r="W45" s="1">
        <f t="shared" si="11"/>
        <v>173180.37290113466</v>
      </c>
    </row>
    <row r="46" spans="1:23" x14ac:dyDescent="0.25">
      <c r="A46">
        <v>36</v>
      </c>
      <c r="B46" s="1">
        <f t="shared" si="12"/>
        <v>-286642.31863871421</v>
      </c>
      <c r="C46" s="1">
        <f t="shared" si="0"/>
        <v>-475.34851174253441</v>
      </c>
      <c r="D46" s="1">
        <f t="shared" si="3"/>
        <v>344267.67148205132</v>
      </c>
      <c r="E46" s="1">
        <f t="shared" si="4"/>
        <v>167288.90234466901</v>
      </c>
      <c r="G46">
        <v>36</v>
      </c>
      <c r="H46" s="1">
        <f t="shared" si="13"/>
        <v>-278999.99999999953</v>
      </c>
      <c r="I46" s="1">
        <f t="shared" si="5"/>
        <v>-462.67499999999927</v>
      </c>
      <c r="J46" s="1">
        <f t="shared" si="6"/>
        <v>344267.67148205132</v>
      </c>
      <c r="K46" s="1">
        <f t="shared" si="7"/>
        <v>159114.73459833127</v>
      </c>
      <c r="M46">
        <v>36</v>
      </c>
      <c r="N46" s="1">
        <f t="shared" si="14"/>
        <v>-298321.15931935859</v>
      </c>
      <c r="O46" s="1">
        <f t="shared" si="1"/>
        <v>-520.54925587126968</v>
      </c>
      <c r="P46" s="1">
        <f t="shared" si="8"/>
        <v>344267.67148205132</v>
      </c>
      <c r="Q46" s="1">
        <f t="shared" si="9"/>
        <v>178801.87572537592</v>
      </c>
      <c r="S46">
        <v>36</v>
      </c>
      <c r="T46" s="1">
        <f t="shared" si="15"/>
        <v>-294499.99999999977</v>
      </c>
      <c r="U46" s="1">
        <f t="shared" si="2"/>
        <v>-514.21249999999964</v>
      </c>
      <c r="V46" s="1">
        <f t="shared" si="10"/>
        <v>344267.67148205132</v>
      </c>
      <c r="W46" s="1">
        <f t="shared" si="11"/>
        <v>174714.79185220719</v>
      </c>
    </row>
    <row r="47" spans="1:23" x14ac:dyDescent="0.25">
      <c r="A47">
        <v>37</v>
      </c>
      <c r="B47" s="1">
        <f t="shared" si="12"/>
        <v>-285973.39637588616</v>
      </c>
      <c r="C47" s="1">
        <f t="shared" si="0"/>
        <v>-474.23921565667791</v>
      </c>
      <c r="D47" s="1">
        <f t="shared" si="3"/>
        <v>345271.78552387399</v>
      </c>
      <c r="E47" s="1">
        <f t="shared" si="4"/>
        <v>168590.50734565462</v>
      </c>
      <c r="G47">
        <v>37</v>
      </c>
      <c r="H47" s="1">
        <f t="shared" si="13"/>
        <v>-278138.88888888841</v>
      </c>
      <c r="I47" s="1">
        <f t="shared" si="5"/>
        <v>-461.24699074073993</v>
      </c>
      <c r="J47" s="1">
        <f t="shared" si="6"/>
        <v>345271.78552387399</v>
      </c>
      <c r="K47" s="1">
        <f t="shared" si="7"/>
        <v>160192.03433917678</v>
      </c>
      <c r="M47">
        <v>37</v>
      </c>
      <c r="N47" s="1">
        <f t="shared" si="14"/>
        <v>-297986.6981879446</v>
      </c>
      <c r="O47" s="1">
        <f t="shared" si="1"/>
        <v>-519.99460782834149</v>
      </c>
      <c r="P47" s="1">
        <f t="shared" si="8"/>
        <v>345271.78552387399</v>
      </c>
      <c r="Q47" s="1">
        <f t="shared" si="9"/>
        <v>180457.83713898266</v>
      </c>
      <c r="S47">
        <v>37</v>
      </c>
      <c r="T47" s="1">
        <f t="shared" si="15"/>
        <v>-294069.44444444421</v>
      </c>
      <c r="U47" s="1">
        <f t="shared" si="2"/>
        <v>-513.49849537036994</v>
      </c>
      <c r="V47" s="1">
        <f t="shared" si="10"/>
        <v>345271.78552387399</v>
      </c>
      <c r="W47" s="1">
        <f t="shared" si="11"/>
        <v>176258.60063574387</v>
      </c>
    </row>
    <row r="48" spans="1:23" x14ac:dyDescent="0.25">
      <c r="A48">
        <v>38</v>
      </c>
      <c r="B48" s="1">
        <f t="shared" si="12"/>
        <v>-285303.36481697223</v>
      </c>
      <c r="C48" s="1">
        <f t="shared" si="0"/>
        <v>-473.1280799881456</v>
      </c>
      <c r="D48" s="1">
        <f t="shared" si="3"/>
        <v>346278.82823165198</v>
      </c>
      <c r="E48" s="1">
        <f t="shared" si="4"/>
        <v>169899.47181055279</v>
      </c>
      <c r="G48">
        <v>38</v>
      </c>
      <c r="H48" s="1">
        <f t="shared" si="13"/>
        <v>-277277.77777777729</v>
      </c>
      <c r="I48" s="1">
        <f t="shared" si="5"/>
        <v>-459.81898148148071</v>
      </c>
      <c r="J48" s="1">
        <f t="shared" si="6"/>
        <v>346278.82823165198</v>
      </c>
      <c r="K48" s="1">
        <f t="shared" si="7"/>
        <v>161276.85329864209</v>
      </c>
      <c r="M48">
        <v>38</v>
      </c>
      <c r="N48" s="1">
        <f t="shared" si="14"/>
        <v>-297651.68240848766</v>
      </c>
      <c r="O48" s="1">
        <f t="shared" si="1"/>
        <v>-519.43903999407542</v>
      </c>
      <c r="P48" s="1">
        <f t="shared" si="8"/>
        <v>346278.82823165198</v>
      </c>
      <c r="Q48" s="1">
        <f t="shared" si="9"/>
        <v>182123.1615991779</v>
      </c>
      <c r="S48">
        <v>38</v>
      </c>
      <c r="T48" s="1">
        <f t="shared" si="15"/>
        <v>-293638.88888888864</v>
      </c>
      <c r="U48" s="1">
        <f t="shared" si="2"/>
        <v>-512.78449074074035</v>
      </c>
      <c r="V48" s="1">
        <f t="shared" si="10"/>
        <v>346278.82823165198</v>
      </c>
      <c r="W48" s="1">
        <f t="shared" si="11"/>
        <v>177811.85234322268</v>
      </c>
    </row>
    <row r="49" spans="1:23" x14ac:dyDescent="0.25">
      <c r="A49">
        <v>39</v>
      </c>
      <c r="B49" s="1">
        <f t="shared" si="12"/>
        <v>-284632.22212238976</v>
      </c>
      <c r="C49" s="1">
        <f t="shared" si="0"/>
        <v>-472.01510168629642</v>
      </c>
      <c r="D49" s="1">
        <f t="shared" si="3"/>
        <v>347288.80814732763</v>
      </c>
      <c r="E49" s="1">
        <f t="shared" si="4"/>
        <v>171215.83735084243</v>
      </c>
      <c r="G49">
        <v>39</v>
      </c>
      <c r="H49" s="1">
        <f t="shared" si="13"/>
        <v>-276416.66666666616</v>
      </c>
      <c r="I49" s="1">
        <f t="shared" si="5"/>
        <v>-458.39097222222136</v>
      </c>
      <c r="J49" s="1">
        <f t="shared" si="6"/>
        <v>347288.80814732763</v>
      </c>
      <c r="K49" s="1">
        <f t="shared" si="7"/>
        <v>162369.2339914825</v>
      </c>
      <c r="M49">
        <v>39</v>
      </c>
      <c r="N49" s="1">
        <f t="shared" si="14"/>
        <v>-297316.11106119648</v>
      </c>
      <c r="O49" s="1">
        <f t="shared" si="1"/>
        <v>-518.88255084315085</v>
      </c>
      <c r="P49" s="1">
        <f t="shared" si="8"/>
        <v>347288.80814732763</v>
      </c>
      <c r="Q49" s="1">
        <f t="shared" si="9"/>
        <v>183797.90204598827</v>
      </c>
      <c r="S49">
        <v>39</v>
      </c>
      <c r="T49" s="1">
        <f t="shared" si="15"/>
        <v>-293208.33333333308</v>
      </c>
      <c r="U49" s="1">
        <f t="shared" si="2"/>
        <v>-512.07048611111065</v>
      </c>
      <c r="V49" s="1">
        <f t="shared" si="10"/>
        <v>347288.80814732763</v>
      </c>
      <c r="W49" s="1">
        <f t="shared" si="11"/>
        <v>179374.60036630844</v>
      </c>
    </row>
    <row r="50" spans="1:23" x14ac:dyDescent="0.25">
      <c r="A50">
        <v>40</v>
      </c>
      <c r="B50" s="1">
        <f t="shared" si="12"/>
        <v>-283959.96644950547</v>
      </c>
      <c r="C50" s="1">
        <f t="shared" si="0"/>
        <v>-470.90027769542991</v>
      </c>
      <c r="D50" s="1">
        <f t="shared" si="3"/>
        <v>348301.73383775732</v>
      </c>
      <c r="E50" s="1">
        <f t="shared" si="4"/>
        <v>172539.64581327984</v>
      </c>
      <c r="G50">
        <v>40</v>
      </c>
      <c r="H50" s="1">
        <f t="shared" si="13"/>
        <v>-275555.55555555504</v>
      </c>
      <c r="I50" s="1">
        <f t="shared" si="5"/>
        <v>-456.96296296296214</v>
      </c>
      <c r="J50" s="1">
        <f t="shared" si="6"/>
        <v>348301.73383775732</v>
      </c>
      <c r="K50" s="1">
        <f t="shared" si="7"/>
        <v>163469.21917283788</v>
      </c>
      <c r="M50">
        <v>40</v>
      </c>
      <c r="N50" s="1">
        <f t="shared" si="14"/>
        <v>-296979.9832247544</v>
      </c>
      <c r="O50" s="1">
        <f t="shared" si="1"/>
        <v>-518.32513884771777</v>
      </c>
      <c r="P50" s="1">
        <f t="shared" si="8"/>
        <v>348301.73383775732</v>
      </c>
      <c r="Q50" s="1">
        <f t="shared" si="9"/>
        <v>185482.11171877108</v>
      </c>
      <c r="S50">
        <v>40</v>
      </c>
      <c r="T50" s="1">
        <f t="shared" si="15"/>
        <v>-292777.77777777752</v>
      </c>
      <c r="U50" s="1">
        <f t="shared" si="2"/>
        <v>-511.35648148148107</v>
      </c>
      <c r="V50" s="1">
        <f t="shared" si="10"/>
        <v>348301.73383775732</v>
      </c>
      <c r="W50" s="1">
        <f t="shared" si="11"/>
        <v>180946.89839855023</v>
      </c>
    </row>
    <row r="51" spans="1:23" x14ac:dyDescent="0.25">
      <c r="A51">
        <v>41</v>
      </c>
      <c r="B51" s="1">
        <f t="shared" si="12"/>
        <v>-283286.59595263033</v>
      </c>
      <c r="C51" s="1">
        <f t="shared" si="0"/>
        <v>-469.78360495477864</v>
      </c>
      <c r="D51" s="1">
        <f t="shared" si="3"/>
        <v>349317.61389478412</v>
      </c>
      <c r="E51" s="1">
        <f t="shared" si="4"/>
        <v>173870.93928122896</v>
      </c>
      <c r="G51">
        <v>41</v>
      </c>
      <c r="H51" s="1">
        <f t="shared" si="13"/>
        <v>-274694.44444444391</v>
      </c>
      <c r="I51" s="1">
        <f t="shared" si="5"/>
        <v>-455.5349537037028</v>
      </c>
      <c r="J51" s="1">
        <f t="shared" si="6"/>
        <v>349317.61389478412</v>
      </c>
      <c r="K51" s="1">
        <f t="shared" si="7"/>
        <v>164576.85183959189</v>
      </c>
      <c r="M51">
        <v>41</v>
      </c>
      <c r="N51" s="1">
        <f t="shared" si="14"/>
        <v>-296643.29797631683</v>
      </c>
      <c r="O51" s="1">
        <f t="shared" si="1"/>
        <v>-517.76680247739205</v>
      </c>
      <c r="P51" s="1">
        <f t="shared" si="8"/>
        <v>349317.61389478412</v>
      </c>
      <c r="Q51" s="1">
        <f t="shared" si="9"/>
        <v>187175.84415790666</v>
      </c>
      <c r="S51">
        <v>41</v>
      </c>
      <c r="T51" s="1">
        <f t="shared" si="15"/>
        <v>-292347.22222222196</v>
      </c>
      <c r="U51" s="1">
        <f t="shared" si="2"/>
        <v>-510.64247685185137</v>
      </c>
      <c r="V51" s="1">
        <f t="shared" si="10"/>
        <v>349317.61389478412</v>
      </c>
      <c r="W51" s="1">
        <f t="shared" si="11"/>
        <v>182528.80043708827</v>
      </c>
    </row>
    <row r="52" spans="1:23" x14ac:dyDescent="0.25">
      <c r="A52">
        <v>42</v>
      </c>
      <c r="B52" s="1">
        <f t="shared" si="12"/>
        <v>-282612.10878301453</v>
      </c>
      <c r="C52" s="1">
        <f t="shared" si="0"/>
        <v>-468.66508039849913</v>
      </c>
      <c r="D52" s="1">
        <f t="shared" si="3"/>
        <v>350336.45693531056</v>
      </c>
      <c r="E52" s="1">
        <f t="shared" si="4"/>
        <v>175209.76007599916</v>
      </c>
      <c r="G52">
        <v>42</v>
      </c>
      <c r="H52" s="1">
        <f t="shared" si="13"/>
        <v>-273833.33333333279</v>
      </c>
      <c r="I52" s="1">
        <f t="shared" si="5"/>
        <v>-454.10694444444357</v>
      </c>
      <c r="J52" s="1">
        <f t="shared" si="6"/>
        <v>350336.45693531056</v>
      </c>
      <c r="K52" s="1">
        <f t="shared" si="7"/>
        <v>165692.17523173883</v>
      </c>
      <c r="M52">
        <v>42</v>
      </c>
      <c r="N52" s="1">
        <f t="shared" si="14"/>
        <v>-296306.05439150898</v>
      </c>
      <c r="O52" s="1">
        <f t="shared" si="1"/>
        <v>-517.20754019925243</v>
      </c>
      <c r="P52" s="1">
        <f t="shared" si="8"/>
        <v>350336.45693531056</v>
      </c>
      <c r="Q52" s="1">
        <f t="shared" si="9"/>
        <v>188879.15320650049</v>
      </c>
      <c r="S52">
        <v>42</v>
      </c>
      <c r="T52" s="1">
        <f t="shared" si="15"/>
        <v>-291916.6666666664</v>
      </c>
      <c r="U52" s="1">
        <f t="shared" si="2"/>
        <v>-509.92847222222179</v>
      </c>
      <c r="V52" s="1">
        <f t="shared" si="10"/>
        <v>350336.45693531056</v>
      </c>
      <c r="W52" s="1">
        <f t="shared" si="11"/>
        <v>184120.36078437048</v>
      </c>
    </row>
    <row r="53" spans="1:23" x14ac:dyDescent="0.25">
      <c r="A53">
        <v>43</v>
      </c>
      <c r="B53" s="1">
        <f t="shared" si="12"/>
        <v>-281936.50308884244</v>
      </c>
      <c r="C53" s="1">
        <f t="shared" si="0"/>
        <v>-467.54470095566376</v>
      </c>
      <c r="D53" s="1">
        <f t="shared" si="3"/>
        <v>351358.27160137187</v>
      </c>
      <c r="E53" s="1">
        <f t="shared" si="4"/>
        <v>176556.15075819066</v>
      </c>
      <c r="G53">
        <v>43</v>
      </c>
      <c r="H53" s="1">
        <f t="shared" si="13"/>
        <v>-272972.22222222167</v>
      </c>
      <c r="I53" s="1">
        <f t="shared" si="5"/>
        <v>-452.67893518518423</v>
      </c>
      <c r="J53" s="1">
        <f t="shared" si="6"/>
        <v>351358.27160137187</v>
      </c>
      <c r="K53" s="1">
        <f t="shared" si="7"/>
        <v>166815.2328337582</v>
      </c>
      <c r="M53">
        <v>43</v>
      </c>
      <c r="N53" s="1">
        <f t="shared" si="14"/>
        <v>-295968.25154442299</v>
      </c>
      <c r="O53" s="1">
        <f t="shared" si="1"/>
        <v>-516.64735047783483</v>
      </c>
      <c r="P53" s="1">
        <f t="shared" si="8"/>
        <v>351358.27160137187</v>
      </c>
      <c r="Q53" s="1">
        <f t="shared" si="9"/>
        <v>190592.09301209473</v>
      </c>
      <c r="S53">
        <v>43</v>
      </c>
      <c r="T53" s="1">
        <f t="shared" si="15"/>
        <v>-291486.11111111083</v>
      </c>
      <c r="U53" s="1">
        <f t="shared" si="2"/>
        <v>-509.21446759259209</v>
      </c>
      <c r="V53" s="1">
        <f t="shared" si="10"/>
        <v>351358.27160137187</v>
      </c>
      <c r="W53" s="1">
        <f t="shared" si="11"/>
        <v>185721.63404987866</v>
      </c>
    </row>
    <row r="54" spans="1:23" x14ac:dyDescent="0.25">
      <c r="A54">
        <v>44</v>
      </c>
      <c r="B54" s="1">
        <f t="shared" si="12"/>
        <v>-281259.77701522753</v>
      </c>
      <c r="C54" s="1">
        <f t="shared" si="0"/>
        <v>-466.42246355025236</v>
      </c>
      <c r="D54" s="1">
        <f t="shared" si="3"/>
        <v>352383.0665602092</v>
      </c>
      <c r="E54" s="1">
        <f t="shared" si="4"/>
        <v>177910.15412904753</v>
      </c>
      <c r="G54">
        <v>44</v>
      </c>
      <c r="H54" s="1">
        <f t="shared" si="13"/>
        <v>-272111.11111111054</v>
      </c>
      <c r="I54" s="1">
        <f t="shared" si="5"/>
        <v>-451.250925925925</v>
      </c>
      <c r="J54" s="1">
        <f t="shared" si="6"/>
        <v>352383.0665602092</v>
      </c>
      <c r="K54" s="1">
        <f t="shared" si="7"/>
        <v>167946.06837599707</v>
      </c>
      <c r="M54">
        <v>44</v>
      </c>
      <c r="N54" s="1">
        <f t="shared" si="14"/>
        <v>-295629.88850761554</v>
      </c>
      <c r="O54" s="1">
        <f t="shared" si="1"/>
        <v>-516.08623177512914</v>
      </c>
      <c r="P54" s="1">
        <f t="shared" si="8"/>
        <v>352383.0665602092</v>
      </c>
      <c r="Q54" s="1">
        <f t="shared" si="9"/>
        <v>192314.7180283897</v>
      </c>
      <c r="S54">
        <v>44</v>
      </c>
      <c r="T54" s="1">
        <f t="shared" si="15"/>
        <v>-291055.55555555527</v>
      </c>
      <c r="U54" s="1">
        <f t="shared" si="2"/>
        <v>-508.5004629629625</v>
      </c>
      <c r="V54" s="1">
        <f t="shared" si="10"/>
        <v>352383.0665602092</v>
      </c>
      <c r="W54" s="1">
        <f t="shared" si="11"/>
        <v>187332.67515186465</v>
      </c>
    </row>
    <row r="55" spans="1:23" x14ac:dyDescent="0.25">
      <c r="A55">
        <v>45</v>
      </c>
      <c r="B55" s="1">
        <f t="shared" si="12"/>
        <v>-280581.92870420718</v>
      </c>
      <c r="C55" s="1">
        <f t="shared" si="0"/>
        <v>-465.29836510114359</v>
      </c>
      <c r="D55" s="1">
        <f t="shared" si="3"/>
        <v>353410.85050434317</v>
      </c>
      <c r="E55" s="1">
        <f t="shared" si="4"/>
        <v>179271.81323181826</v>
      </c>
      <c r="G55">
        <v>45</v>
      </c>
      <c r="H55" s="1">
        <f t="shared" si="13"/>
        <v>-271249.99999999942</v>
      </c>
      <c r="I55" s="1">
        <f t="shared" si="5"/>
        <v>-449.82291666666578</v>
      </c>
      <c r="J55" s="1">
        <f t="shared" si="6"/>
        <v>353410.85050434317</v>
      </c>
      <c r="K55" s="1">
        <f t="shared" si="7"/>
        <v>169084.72583606027</v>
      </c>
      <c r="M55">
        <v>45</v>
      </c>
      <c r="N55" s="1">
        <f t="shared" si="14"/>
        <v>-295290.96435210539</v>
      </c>
      <c r="O55" s="1">
        <f t="shared" si="1"/>
        <v>-515.52418255057478</v>
      </c>
      <c r="P55" s="1">
        <f t="shared" si="8"/>
        <v>353410.85050434317</v>
      </c>
      <c r="Q55" s="1">
        <f t="shared" si="9"/>
        <v>194047.08301697476</v>
      </c>
      <c r="S55">
        <v>45</v>
      </c>
      <c r="T55" s="1">
        <f t="shared" si="15"/>
        <v>-290624.99999999971</v>
      </c>
      <c r="U55" s="1">
        <f t="shared" si="2"/>
        <v>-507.78645833333292</v>
      </c>
      <c r="V55" s="1">
        <f t="shared" si="10"/>
        <v>353410.85050434317</v>
      </c>
      <c r="W55" s="1">
        <f t="shared" si="11"/>
        <v>188953.53931909596</v>
      </c>
    </row>
    <row r="56" spans="1:23" x14ac:dyDescent="0.25">
      <c r="A56">
        <v>46</v>
      </c>
      <c r="B56" s="1">
        <f t="shared" si="12"/>
        <v>-279902.95629473776</v>
      </c>
      <c r="C56" s="1">
        <f t="shared" si="0"/>
        <v>-464.17240252210678</v>
      </c>
      <c r="D56" s="1">
        <f t="shared" si="3"/>
        <v>354441.63215164753</v>
      </c>
      <c r="E56" s="1">
        <f t="shared" si="4"/>
        <v>180641.17135312414</v>
      </c>
      <c r="G56">
        <v>46</v>
      </c>
      <c r="H56" s="1">
        <f t="shared" si="13"/>
        <v>-270388.88888888829</v>
      </c>
      <c r="I56" s="1">
        <f t="shared" si="5"/>
        <v>-448.39490740740644</v>
      </c>
      <c r="J56" s="1">
        <f t="shared" si="6"/>
        <v>354441.63215164753</v>
      </c>
      <c r="K56" s="1">
        <f t="shared" si="7"/>
        <v>170231.2494402084</v>
      </c>
      <c r="M56">
        <v>46</v>
      </c>
      <c r="N56" s="1">
        <f t="shared" si="14"/>
        <v>-294951.47814737068</v>
      </c>
      <c r="O56" s="1">
        <f t="shared" si="1"/>
        <v>-514.96120126105643</v>
      </c>
      <c r="P56" s="1">
        <f t="shared" si="8"/>
        <v>354441.63215164753</v>
      </c>
      <c r="Q56" s="1">
        <f t="shared" si="9"/>
        <v>195789.24304906934</v>
      </c>
      <c r="S56">
        <v>46</v>
      </c>
      <c r="T56" s="1">
        <f t="shared" si="15"/>
        <v>-290194.44444444415</v>
      </c>
      <c r="U56" s="1">
        <f t="shared" si="2"/>
        <v>-507.07245370370322</v>
      </c>
      <c r="V56" s="1">
        <f t="shared" si="10"/>
        <v>354441.63215164753</v>
      </c>
      <c r="W56" s="1">
        <f t="shared" si="11"/>
        <v>190584.28209261165</v>
      </c>
    </row>
    <row r="57" spans="1:23" x14ac:dyDescent="0.25">
      <c r="A57">
        <v>47</v>
      </c>
      <c r="B57" s="1">
        <f t="shared" si="12"/>
        <v>-279222.85792268929</v>
      </c>
      <c r="C57" s="1">
        <f t="shared" si="0"/>
        <v>-463.04457272179314</v>
      </c>
      <c r="D57" s="1">
        <f t="shared" si="3"/>
        <v>355475.42024542316</v>
      </c>
      <c r="E57" s="1">
        <f t="shared" si="4"/>
        <v>182018.27202433531</v>
      </c>
      <c r="G57">
        <v>47</v>
      </c>
      <c r="H57" s="1">
        <f t="shared" si="13"/>
        <v>-269527.77777777717</v>
      </c>
      <c r="I57" s="1">
        <f t="shared" si="5"/>
        <v>-446.96689814814721</v>
      </c>
      <c r="J57" s="1">
        <f t="shared" si="6"/>
        <v>355475.42024542316</v>
      </c>
      <c r="K57" s="1">
        <f t="shared" si="7"/>
        <v>171385.68366476372</v>
      </c>
      <c r="M57">
        <v>47</v>
      </c>
      <c r="N57" s="1">
        <f t="shared" si="14"/>
        <v>-294611.42896134645</v>
      </c>
      <c r="O57" s="1">
        <f t="shared" si="1"/>
        <v>-514.39728636089956</v>
      </c>
      <c r="P57" s="1">
        <f t="shared" si="8"/>
        <v>355475.42024542316</v>
      </c>
      <c r="Q57" s="1">
        <f t="shared" si="9"/>
        <v>197541.2535072735</v>
      </c>
      <c r="S57">
        <v>47</v>
      </c>
      <c r="T57" s="1">
        <f t="shared" si="15"/>
        <v>-289763.88888888858</v>
      </c>
      <c r="U57" s="1">
        <f t="shared" si="2"/>
        <v>-506.35844907407363</v>
      </c>
      <c r="V57" s="1">
        <f t="shared" si="10"/>
        <v>355475.42024542316</v>
      </c>
      <c r="W57" s="1">
        <f t="shared" si="11"/>
        <v>192224.95932748792</v>
      </c>
    </row>
    <row r="58" spans="1:23" x14ac:dyDescent="0.25">
      <c r="A58">
        <v>48</v>
      </c>
      <c r="B58" s="1">
        <f t="shared" si="12"/>
        <v>-278541.63172084052</v>
      </c>
      <c r="C58" s="1">
        <f t="shared" si="0"/>
        <v>-461.91487260372719</v>
      </c>
      <c r="D58" s="1">
        <f t="shared" si="3"/>
        <v>356512.22355447232</v>
      </c>
      <c r="E58" s="1">
        <f t="shared" si="4"/>
        <v>183403.15902295461</v>
      </c>
      <c r="G58">
        <v>48</v>
      </c>
      <c r="H58" s="1">
        <f t="shared" si="13"/>
        <v>-268666.66666666605</v>
      </c>
      <c r="I58" s="1">
        <f t="shared" si="5"/>
        <v>-445.53888888888787</v>
      </c>
      <c r="J58" s="1">
        <f t="shared" si="6"/>
        <v>356512.22355447232</v>
      </c>
      <c r="K58" s="1">
        <f t="shared" si="7"/>
        <v>172548.07323752414</v>
      </c>
      <c r="M58">
        <v>48</v>
      </c>
      <c r="N58" s="1">
        <f t="shared" si="14"/>
        <v>-294270.8158604221</v>
      </c>
      <c r="O58" s="1">
        <f t="shared" si="1"/>
        <v>-513.83243630186666</v>
      </c>
      <c r="P58" s="1">
        <f t="shared" si="8"/>
        <v>356512.22355447232</v>
      </c>
      <c r="Q58" s="1">
        <f t="shared" si="9"/>
        <v>199303.17008732862</v>
      </c>
      <c r="S58">
        <v>48</v>
      </c>
      <c r="T58" s="1">
        <f t="shared" si="15"/>
        <v>-289333.33333333302</v>
      </c>
      <c r="U58" s="1">
        <f t="shared" si="2"/>
        <v>-505.64444444444393</v>
      </c>
      <c r="V58" s="1">
        <f t="shared" si="10"/>
        <v>356512.22355447232</v>
      </c>
      <c r="W58" s="1">
        <f t="shared" si="11"/>
        <v>193875.6271946136</v>
      </c>
    </row>
    <row r="59" spans="1:23" x14ac:dyDescent="0.25">
      <c r="A59">
        <v>49</v>
      </c>
      <c r="B59" s="1">
        <f t="shared" si="12"/>
        <v>-277859.27581887366</v>
      </c>
      <c r="C59" s="1">
        <f t="shared" si="0"/>
        <v>-460.78329906629887</v>
      </c>
      <c r="D59" s="1">
        <f t="shared" si="3"/>
        <v>357552.05087317288</v>
      </c>
      <c r="E59" s="1">
        <f t="shared" si="4"/>
        <v>184795.87637400921</v>
      </c>
      <c r="G59">
        <v>49</v>
      </c>
      <c r="H59" s="1">
        <f t="shared" si="13"/>
        <v>-267805.55555555492</v>
      </c>
      <c r="I59" s="1">
        <f t="shared" si="5"/>
        <v>-444.11087962962864</v>
      </c>
      <c r="J59" s="1">
        <f t="shared" si="6"/>
        <v>357552.05087317288</v>
      </c>
      <c r="K59" s="1">
        <f t="shared" si="7"/>
        <v>173718.46313918501</v>
      </c>
      <c r="M59">
        <v>49</v>
      </c>
      <c r="N59" s="1">
        <f t="shared" si="14"/>
        <v>-293929.63790943869</v>
      </c>
      <c r="O59" s="1">
        <f t="shared" si="1"/>
        <v>-513.26664953315253</v>
      </c>
      <c r="P59" s="1">
        <f t="shared" si="8"/>
        <v>357552.05087317288</v>
      </c>
      <c r="Q59" s="1">
        <f t="shared" si="9"/>
        <v>201075.04879988785</v>
      </c>
      <c r="S59">
        <v>49</v>
      </c>
      <c r="T59" s="1">
        <f t="shared" si="15"/>
        <v>-288902.77777777746</v>
      </c>
      <c r="U59" s="1">
        <f t="shared" si="2"/>
        <v>-504.93043981481435</v>
      </c>
      <c r="V59" s="1">
        <f t="shared" si="10"/>
        <v>357552.05087317288</v>
      </c>
      <c r="W59" s="1">
        <f t="shared" si="11"/>
        <v>195536.34218247596</v>
      </c>
    </row>
    <row r="60" spans="1:23" x14ac:dyDescent="0.25">
      <c r="A60">
        <v>50</v>
      </c>
      <c r="B60" s="1">
        <f t="shared" si="12"/>
        <v>-277175.78834336938</v>
      </c>
      <c r="C60" s="1">
        <f t="shared" si="0"/>
        <v>-459.64984900275425</v>
      </c>
      <c r="D60" s="1">
        <f t="shared" si="3"/>
        <v>358594.91102155298</v>
      </c>
      <c r="E60" s="1">
        <f t="shared" si="4"/>
        <v>186196.46835145025</v>
      </c>
      <c r="G60">
        <v>50</v>
      </c>
      <c r="H60" s="1">
        <f t="shared" si="13"/>
        <v>-266944.4444444438</v>
      </c>
      <c r="I60" s="1">
        <f t="shared" si="5"/>
        <v>-442.6828703703693</v>
      </c>
      <c r="J60" s="1">
        <f t="shared" si="6"/>
        <v>358594.91102155298</v>
      </c>
      <c r="K60" s="1">
        <f t="shared" si="7"/>
        <v>174896.89860476909</v>
      </c>
      <c r="M60">
        <v>50</v>
      </c>
      <c r="N60" s="1">
        <f t="shared" si="14"/>
        <v>-293587.89417168661</v>
      </c>
      <c r="O60" s="1">
        <f t="shared" si="1"/>
        <v>-512.69992450138034</v>
      </c>
      <c r="P60" s="1">
        <f t="shared" si="8"/>
        <v>358594.91102155298</v>
      </c>
      <c r="Q60" s="1">
        <f t="shared" si="9"/>
        <v>202856.94597229673</v>
      </c>
      <c r="S60">
        <v>50</v>
      </c>
      <c r="T60" s="1">
        <f t="shared" si="15"/>
        <v>-288472.2222222219</v>
      </c>
      <c r="U60" s="1">
        <f t="shared" si="2"/>
        <v>-504.21643518518465</v>
      </c>
      <c r="V60" s="1">
        <f t="shared" si="10"/>
        <v>358594.91102155298</v>
      </c>
      <c r="W60" s="1">
        <f t="shared" si="11"/>
        <v>197207.16109895633</v>
      </c>
    </row>
    <row r="61" spans="1:23" x14ac:dyDescent="0.25">
      <c r="A61">
        <v>51</v>
      </c>
      <c r="B61" s="1">
        <f t="shared" si="12"/>
        <v>-276491.16741780157</v>
      </c>
      <c r="C61" s="1">
        <f t="shared" si="0"/>
        <v>-458.51451930118765</v>
      </c>
      <c r="D61" s="1">
        <f t="shared" si="3"/>
        <v>359640.81284536584</v>
      </c>
      <c r="E61" s="1">
        <f t="shared" si="4"/>
        <v>187604.97947956016</v>
      </c>
      <c r="G61">
        <v>51</v>
      </c>
      <c r="H61" s="1">
        <f t="shared" si="13"/>
        <v>-266083.33333333267</v>
      </c>
      <c r="I61" s="1">
        <f t="shared" si="5"/>
        <v>-441.25486111111007</v>
      </c>
      <c r="J61" s="1">
        <f t="shared" si="6"/>
        <v>359640.81284536584</v>
      </c>
      <c r="K61" s="1">
        <f t="shared" si="7"/>
        <v>176083.4251250645</v>
      </c>
      <c r="M61">
        <v>51</v>
      </c>
      <c r="N61" s="1">
        <f t="shared" si="14"/>
        <v>-293245.5837089027</v>
      </c>
      <c r="O61" s="1">
        <f t="shared" si="1"/>
        <v>-512.13225965059701</v>
      </c>
      <c r="P61" s="1">
        <f t="shared" si="8"/>
        <v>359640.81284536584</v>
      </c>
      <c r="Q61" s="1">
        <f t="shared" si="9"/>
        <v>204648.91825038381</v>
      </c>
      <c r="S61">
        <v>51</v>
      </c>
      <c r="T61" s="1">
        <f t="shared" si="15"/>
        <v>-288041.66666666634</v>
      </c>
      <c r="U61" s="1">
        <f t="shared" si="2"/>
        <v>-503.50243055555507</v>
      </c>
      <c r="V61" s="1">
        <f t="shared" si="10"/>
        <v>359640.81284536584</v>
      </c>
      <c r="W61" s="1">
        <f t="shared" si="11"/>
        <v>198888.14107313618</v>
      </c>
    </row>
    <row r="62" spans="1:23" x14ac:dyDescent="0.25">
      <c r="A62">
        <v>52</v>
      </c>
      <c r="B62" s="1">
        <f t="shared" si="12"/>
        <v>-275805.41116253217</v>
      </c>
      <c r="C62" s="1">
        <f t="shared" si="0"/>
        <v>-457.37730684453254</v>
      </c>
      <c r="D62" s="1">
        <f t="shared" si="3"/>
        <v>360689.76521616481</v>
      </c>
      <c r="E62" s="1">
        <f t="shared" si="4"/>
        <v>189021.45453436818</v>
      </c>
      <c r="G62">
        <v>52</v>
      </c>
      <c r="H62" s="1">
        <f t="shared" si="13"/>
        <v>-265222.22222222155</v>
      </c>
      <c r="I62" s="1">
        <f t="shared" si="5"/>
        <v>-439.82685185185073</v>
      </c>
      <c r="J62" s="1">
        <f t="shared" si="6"/>
        <v>360689.76521616481</v>
      </c>
      <c r="K62" s="1">
        <f t="shared" si="7"/>
        <v>177278.08844807092</v>
      </c>
      <c r="M62">
        <v>52</v>
      </c>
      <c r="N62" s="1">
        <f t="shared" si="14"/>
        <v>-292902.70558126806</v>
      </c>
      <c r="O62" s="1">
        <f t="shared" si="1"/>
        <v>-511.56365342226957</v>
      </c>
      <c r="P62" s="1">
        <f t="shared" si="8"/>
        <v>360689.76521616481</v>
      </c>
      <c r="Q62" s="1">
        <f t="shared" si="9"/>
        <v>206451.02260026141</v>
      </c>
      <c r="S62">
        <v>52</v>
      </c>
      <c r="T62" s="1">
        <f t="shared" si="15"/>
        <v>-287611.11111111077</v>
      </c>
      <c r="U62" s="1">
        <f t="shared" si="2"/>
        <v>-502.78842592592537</v>
      </c>
      <c r="V62" s="1">
        <f t="shared" si="10"/>
        <v>360689.76521616481</v>
      </c>
      <c r="W62" s="1">
        <f t="shared" si="11"/>
        <v>200579.33955711298</v>
      </c>
    </row>
    <row r="63" spans="1:23" x14ac:dyDescent="0.25">
      <c r="A63">
        <v>53</v>
      </c>
      <c r="B63" s="1">
        <f t="shared" si="12"/>
        <v>-275118.5176948061</v>
      </c>
      <c r="C63" s="1">
        <f t="shared" si="0"/>
        <v>-456.23820851055348</v>
      </c>
      <c r="D63" s="1">
        <f t="shared" si="3"/>
        <v>361741.77703137865</v>
      </c>
      <c r="E63" s="1">
        <f t="shared" si="4"/>
        <v>190445.93854507373</v>
      </c>
      <c r="G63">
        <v>53</v>
      </c>
      <c r="H63" s="1">
        <f t="shared" si="13"/>
        <v>-264361.11111111043</v>
      </c>
      <c r="I63" s="1">
        <f t="shared" si="5"/>
        <v>-438.39884259259151</v>
      </c>
      <c r="J63" s="1">
        <f t="shared" si="6"/>
        <v>361741.77703137865</v>
      </c>
      <c r="K63" s="1">
        <f t="shared" si="7"/>
        <v>178480.9345804539</v>
      </c>
      <c r="M63">
        <v>53</v>
      </c>
      <c r="N63" s="1">
        <f t="shared" si="14"/>
        <v>-292559.25884740509</v>
      </c>
      <c r="O63" s="1">
        <f t="shared" si="1"/>
        <v>-510.99410425528015</v>
      </c>
      <c r="P63" s="1">
        <f t="shared" si="8"/>
        <v>361741.77703137865</v>
      </c>
      <c r="Q63" s="1">
        <f t="shared" si="9"/>
        <v>208263.31631013649</v>
      </c>
      <c r="S63">
        <v>53</v>
      </c>
      <c r="T63" s="1">
        <f t="shared" si="15"/>
        <v>-287180.55555555521</v>
      </c>
      <c r="U63" s="1">
        <f t="shared" si="2"/>
        <v>-502.07442129629578</v>
      </c>
      <c r="V63" s="1">
        <f t="shared" si="10"/>
        <v>361741.77703137865</v>
      </c>
      <c r="W63" s="1">
        <f t="shared" si="11"/>
        <v>202280.81432782675</v>
      </c>
    </row>
    <row r="64" spans="1:23" x14ac:dyDescent="0.25">
      <c r="A64">
        <v>54</v>
      </c>
      <c r="B64" s="1">
        <f t="shared" si="12"/>
        <v>-274430.48512874608</v>
      </c>
      <c r="C64" s="1">
        <f t="shared" si="0"/>
        <v>-455.09722117183725</v>
      </c>
      <c r="D64" s="1">
        <f t="shared" si="3"/>
        <v>362796.85721438687</v>
      </c>
      <c r="E64" s="1">
        <f t="shared" si="4"/>
        <v>191878.47679547785</v>
      </c>
      <c r="G64">
        <v>54</v>
      </c>
      <c r="H64" s="1">
        <f t="shared" si="13"/>
        <v>-263499.9999999993</v>
      </c>
      <c r="I64" s="1">
        <f t="shared" si="5"/>
        <v>-436.97083333333217</v>
      </c>
      <c r="J64" s="1">
        <f t="shared" si="6"/>
        <v>362796.85721438687</v>
      </c>
      <c r="K64" s="1">
        <f t="shared" si="7"/>
        <v>179692.00978900731</v>
      </c>
      <c r="M64">
        <v>54</v>
      </c>
      <c r="N64" s="1">
        <f t="shared" si="14"/>
        <v>-292215.2425643751</v>
      </c>
      <c r="O64" s="1">
        <f t="shared" si="1"/>
        <v>-510.42361058592201</v>
      </c>
      <c r="P64" s="1">
        <f t="shared" si="8"/>
        <v>362796.85721438687</v>
      </c>
      <c r="Q64" s="1">
        <f t="shared" si="9"/>
        <v>210085.85699213188</v>
      </c>
      <c r="S64">
        <v>54</v>
      </c>
      <c r="T64" s="1">
        <f t="shared" si="15"/>
        <v>-286749.99999999965</v>
      </c>
      <c r="U64" s="1">
        <f t="shared" si="2"/>
        <v>-501.36041666666608</v>
      </c>
      <c r="V64" s="1">
        <f t="shared" si="10"/>
        <v>362796.85721438687</v>
      </c>
      <c r="W64" s="1">
        <f t="shared" si="11"/>
        <v>203992.62348889679</v>
      </c>
    </row>
    <row r="65" spans="1:23" x14ac:dyDescent="0.25">
      <c r="A65">
        <v>55</v>
      </c>
      <c r="B65" s="1">
        <f t="shared" si="12"/>
        <v>-273741.31157534732</v>
      </c>
      <c r="C65" s="1">
        <f t="shared" si="0"/>
        <v>-453.95434169578431</v>
      </c>
      <c r="D65" s="1">
        <f t="shared" si="3"/>
        <v>363855.01471459551</v>
      </c>
      <c r="E65" s="1">
        <f t="shared" si="4"/>
        <v>193319.11482542276</v>
      </c>
      <c r="G65">
        <v>55</v>
      </c>
      <c r="H65" s="1">
        <f t="shared" si="13"/>
        <v>-262638.88888888818</v>
      </c>
      <c r="I65" s="1">
        <f t="shared" si="5"/>
        <v>-435.54282407407294</v>
      </c>
      <c r="J65" s="1">
        <f t="shared" si="6"/>
        <v>363855.01471459551</v>
      </c>
      <c r="K65" s="1">
        <f t="shared" si="7"/>
        <v>180911.36060212422</v>
      </c>
      <c r="M65">
        <v>55</v>
      </c>
      <c r="N65" s="1">
        <f t="shared" si="14"/>
        <v>-291870.65578767576</v>
      </c>
      <c r="O65" s="1">
        <f t="shared" si="1"/>
        <v>-509.85217084789565</v>
      </c>
      <c r="P65" s="1">
        <f t="shared" si="8"/>
        <v>363855.01471459551</v>
      </c>
      <c r="Q65" s="1">
        <f t="shared" si="9"/>
        <v>211918.70258411774</v>
      </c>
      <c r="S65">
        <v>55</v>
      </c>
      <c r="T65" s="1">
        <f t="shared" si="15"/>
        <v>-286319.44444444409</v>
      </c>
      <c r="U65" s="1">
        <f t="shared" si="2"/>
        <v>-500.6464120370365</v>
      </c>
      <c r="V65" s="1">
        <f t="shared" si="10"/>
        <v>363855.01471459551</v>
      </c>
      <c r="W65" s="1">
        <f t="shared" si="11"/>
        <v>205714.82547246863</v>
      </c>
    </row>
    <row r="66" spans="1:23" x14ac:dyDescent="0.25">
      <c r="A66">
        <v>56</v>
      </c>
      <c r="B66" s="1">
        <f t="shared" si="12"/>
        <v>-273050.9951424725</v>
      </c>
      <c r="C66" s="1">
        <f t="shared" si="0"/>
        <v>-452.80956694460025</v>
      </c>
      <c r="D66" s="1">
        <f t="shared" si="3"/>
        <v>364916.25850751309</v>
      </c>
      <c r="E66" s="1">
        <f t="shared" si="4"/>
        <v>194767.8984322396</v>
      </c>
      <c r="G66">
        <v>56</v>
      </c>
      <c r="H66" s="1">
        <f t="shared" si="13"/>
        <v>-261777.77777777705</v>
      </c>
      <c r="I66" s="1">
        <f t="shared" si="5"/>
        <v>-434.1148148148136</v>
      </c>
      <c r="J66" s="1">
        <f t="shared" si="6"/>
        <v>364916.25850751309</v>
      </c>
      <c r="K66" s="1">
        <f t="shared" si="7"/>
        <v>182139.03381127599</v>
      </c>
      <c r="M66">
        <v>56</v>
      </c>
      <c r="N66" s="1">
        <f t="shared" si="14"/>
        <v>-291525.49757123837</v>
      </c>
      <c r="O66" s="1">
        <f t="shared" si="1"/>
        <v>-509.27978347230362</v>
      </c>
      <c r="P66" s="1">
        <f t="shared" si="8"/>
        <v>364916.25850751309</v>
      </c>
      <c r="Q66" s="1">
        <f t="shared" si="9"/>
        <v>213761.91135155334</v>
      </c>
      <c r="S66">
        <v>56</v>
      </c>
      <c r="T66" s="1">
        <f t="shared" si="15"/>
        <v>-285888.88888888853</v>
      </c>
      <c r="U66" s="1">
        <f t="shared" si="2"/>
        <v>-499.9324074074068</v>
      </c>
      <c r="V66" s="1">
        <f t="shared" si="10"/>
        <v>364916.25850751309</v>
      </c>
      <c r="W66" s="1">
        <f t="shared" si="11"/>
        <v>207447.4790410717</v>
      </c>
    </row>
    <row r="67" spans="1:23" x14ac:dyDescent="0.25">
      <c r="A67">
        <v>57</v>
      </c>
      <c r="B67" s="1">
        <f t="shared" si="12"/>
        <v>-272359.53393484652</v>
      </c>
      <c r="C67" s="1">
        <f t="shared" si="0"/>
        <v>-451.66289377528716</v>
      </c>
      <c r="D67" s="1">
        <f t="shared" si="3"/>
        <v>365980.59759482666</v>
      </c>
      <c r="E67" s="1">
        <f t="shared" si="4"/>
        <v>196224.87367220427</v>
      </c>
      <c r="G67">
        <v>57</v>
      </c>
      <c r="H67" s="1">
        <f t="shared" si="13"/>
        <v>-260916.66666666593</v>
      </c>
      <c r="I67" s="1">
        <f t="shared" si="5"/>
        <v>-432.68680555555437</v>
      </c>
      <c r="J67" s="1">
        <f t="shared" si="6"/>
        <v>365980.59759482666</v>
      </c>
      <c r="K67" s="1">
        <f t="shared" si="7"/>
        <v>183375.07647249979</v>
      </c>
      <c r="M67">
        <v>57</v>
      </c>
      <c r="N67" s="1">
        <f t="shared" si="14"/>
        <v>-291179.76696742541</v>
      </c>
      <c r="O67" s="1">
        <f t="shared" si="1"/>
        <v>-508.70644688764719</v>
      </c>
      <c r="P67" s="1">
        <f t="shared" si="8"/>
        <v>365980.59759482666</v>
      </c>
      <c r="Q67" s="1">
        <f t="shared" si="9"/>
        <v>215615.54188933937</v>
      </c>
      <c r="S67">
        <v>57</v>
      </c>
      <c r="T67" s="1">
        <f t="shared" si="15"/>
        <v>-285458.33333333296</v>
      </c>
      <c r="U67" s="1">
        <f t="shared" si="2"/>
        <v>-499.21840277777721</v>
      </c>
      <c r="V67" s="1">
        <f t="shared" si="10"/>
        <v>365980.59759482666</v>
      </c>
      <c r="W67" s="1">
        <f t="shared" si="11"/>
        <v>209190.64328948729</v>
      </c>
    </row>
    <row r="68" spans="1:23" x14ac:dyDescent="0.25">
      <c r="A68">
        <v>58</v>
      </c>
      <c r="B68" s="1">
        <f t="shared" si="12"/>
        <v>-271666.9260540512</v>
      </c>
      <c r="C68" s="1">
        <f t="shared" si="0"/>
        <v>-450.51431903963493</v>
      </c>
      <c r="D68" s="1">
        <f t="shared" si="3"/>
        <v>367048.04100447823</v>
      </c>
      <c r="E68" s="1">
        <f t="shared" si="4"/>
        <v>197690.08686200157</v>
      </c>
      <c r="G68">
        <v>58</v>
      </c>
      <c r="H68" s="1">
        <f t="shared" si="13"/>
        <v>-260055.55555555481</v>
      </c>
      <c r="I68" s="1">
        <f t="shared" si="5"/>
        <v>-431.25879629629509</v>
      </c>
      <c r="J68" s="1">
        <f t="shared" si="6"/>
        <v>367048.04100447823</v>
      </c>
      <c r="K68" s="1">
        <f t="shared" si="7"/>
        <v>184619.53590789446</v>
      </c>
      <c r="M68">
        <v>58</v>
      </c>
      <c r="N68" s="1">
        <f t="shared" si="14"/>
        <v>-290833.46302702778</v>
      </c>
      <c r="O68" s="1">
        <f t="shared" si="1"/>
        <v>-508.13215951982113</v>
      </c>
      <c r="P68" s="1">
        <f t="shared" si="8"/>
        <v>367048.04100447823</v>
      </c>
      <c r="Q68" s="1">
        <f t="shared" si="9"/>
        <v>217479.65312368056</v>
      </c>
      <c r="S68">
        <v>58</v>
      </c>
      <c r="T68" s="1">
        <f t="shared" si="15"/>
        <v>-285027.7777777774</v>
      </c>
      <c r="U68" s="1">
        <f t="shared" si="2"/>
        <v>-498.50439814814752</v>
      </c>
      <c r="V68" s="1">
        <f t="shared" si="10"/>
        <v>367048.04100447823</v>
      </c>
      <c r="W68" s="1">
        <f t="shared" si="11"/>
        <v>210944.37764662717</v>
      </c>
    </row>
    <row r="69" spans="1:23" x14ac:dyDescent="0.25">
      <c r="A69">
        <v>59</v>
      </c>
      <c r="B69" s="1">
        <f t="shared" si="12"/>
        <v>-270973.16959852027</v>
      </c>
      <c r="C69" s="1">
        <f t="shared" si="0"/>
        <v>-449.36383958421283</v>
      </c>
      <c r="D69" s="1">
        <f t="shared" si="3"/>
        <v>368118.5977907413</v>
      </c>
      <c r="E69" s="1">
        <f t="shared" si="4"/>
        <v>199163.58458019752</v>
      </c>
      <c r="G69">
        <v>59</v>
      </c>
      <c r="H69" s="1">
        <f t="shared" si="13"/>
        <v>-259194.44444444368</v>
      </c>
      <c r="I69" s="1">
        <f t="shared" si="5"/>
        <v>-429.8307870370358</v>
      </c>
      <c r="J69" s="1">
        <f t="shared" si="6"/>
        <v>368118.5977907413</v>
      </c>
      <c r="K69" s="1">
        <f t="shared" si="7"/>
        <v>185872.45970712483</v>
      </c>
      <c r="M69">
        <v>59</v>
      </c>
      <c r="N69" s="1">
        <f t="shared" si="14"/>
        <v>-290486.58479926235</v>
      </c>
      <c r="O69" s="1">
        <f t="shared" si="1"/>
        <v>-507.55691979211008</v>
      </c>
      <c r="P69" s="1">
        <f t="shared" si="8"/>
        <v>368118.5977907413</v>
      </c>
      <c r="Q69" s="1">
        <f t="shared" si="9"/>
        <v>219354.30431395903</v>
      </c>
      <c r="S69">
        <v>59</v>
      </c>
      <c r="T69" s="1">
        <f t="shared" si="15"/>
        <v>-284597.22222222184</v>
      </c>
      <c r="U69" s="1">
        <f t="shared" si="2"/>
        <v>-497.79039351851793</v>
      </c>
      <c r="V69" s="1">
        <f t="shared" si="10"/>
        <v>368118.5977907413</v>
      </c>
      <c r="W69" s="1">
        <f t="shared" si="11"/>
        <v>212708.74187742284</v>
      </c>
    </row>
    <row r="70" spans="1:23" x14ac:dyDescent="0.25">
      <c r="A70">
        <v>60</v>
      </c>
      <c r="B70" s="1">
        <f t="shared" si="12"/>
        <v>-270278.26266353391</v>
      </c>
      <c r="C70" s="1">
        <f t="shared" si="0"/>
        <v>-448.21145225036042</v>
      </c>
      <c r="D70" s="1">
        <f t="shared" si="3"/>
        <v>369192.27703429764</v>
      </c>
      <c r="E70" s="1">
        <f t="shared" si="4"/>
        <v>200645.41366872017</v>
      </c>
      <c r="G70">
        <v>60</v>
      </c>
      <c r="H70" s="1">
        <f t="shared" si="13"/>
        <v>-258333.33333333256</v>
      </c>
      <c r="I70" s="1">
        <f t="shared" si="5"/>
        <v>-428.40277777777652</v>
      </c>
      <c r="J70" s="1">
        <f t="shared" si="6"/>
        <v>369192.27703429764</v>
      </c>
      <c r="K70" s="1">
        <f t="shared" si="7"/>
        <v>187133.89572893464</v>
      </c>
      <c r="M70">
        <v>60</v>
      </c>
      <c r="N70" s="1">
        <f t="shared" si="14"/>
        <v>-290139.13133176917</v>
      </c>
      <c r="O70" s="1">
        <f t="shared" si="1"/>
        <v>-506.98072612518388</v>
      </c>
      <c r="P70" s="1">
        <f t="shared" si="8"/>
        <v>369192.27703429764</v>
      </c>
      <c r="Q70" s="1">
        <f t="shared" si="9"/>
        <v>221239.55505461799</v>
      </c>
      <c r="S70">
        <v>60</v>
      </c>
      <c r="T70" s="1">
        <f t="shared" si="15"/>
        <v>-284166.66666666628</v>
      </c>
      <c r="U70" s="1">
        <f t="shared" si="2"/>
        <v>-497.07638888888823</v>
      </c>
      <c r="V70" s="1">
        <f t="shared" si="10"/>
        <v>369192.27703429764</v>
      </c>
      <c r="W70" s="1">
        <f t="shared" si="11"/>
        <v>214483.79608472541</v>
      </c>
    </row>
    <row r="71" spans="1:23" x14ac:dyDescent="0.25">
      <c r="A71">
        <v>61</v>
      </c>
      <c r="B71" s="1">
        <f t="shared" si="12"/>
        <v>-269582.2033412137</v>
      </c>
      <c r="C71" s="1">
        <f t="shared" si="0"/>
        <v>-447.05715387417939</v>
      </c>
      <c r="D71" s="1">
        <f t="shared" si="3"/>
        <v>370269.08784231433</v>
      </c>
      <c r="E71" s="1">
        <f t="shared" si="4"/>
        <v>202135.6212343486</v>
      </c>
      <c r="G71">
        <v>61</v>
      </c>
      <c r="H71" s="1">
        <f t="shared" si="13"/>
        <v>-257472.22222222143</v>
      </c>
      <c r="I71" s="1">
        <f t="shared" si="5"/>
        <v>-426.97476851851724</v>
      </c>
      <c r="J71" s="1">
        <f t="shared" si="6"/>
        <v>370269.08784231433</v>
      </c>
      <c r="K71" s="1">
        <f t="shared" si="7"/>
        <v>188403.89210266792</v>
      </c>
      <c r="M71">
        <v>61</v>
      </c>
      <c r="N71" s="1">
        <f t="shared" si="14"/>
        <v>-289791.10167060909</v>
      </c>
      <c r="O71" s="1">
        <f t="shared" si="1"/>
        <v>-506.40357693709336</v>
      </c>
      <c r="P71" s="1">
        <f t="shared" si="8"/>
        <v>370269.08784231433</v>
      </c>
      <c r="Q71" s="1">
        <f t="shared" si="9"/>
        <v>223135.46527705636</v>
      </c>
      <c r="S71">
        <v>61</v>
      </c>
      <c r="T71" s="1">
        <f t="shared" si="15"/>
        <v>-283736.11111111072</v>
      </c>
      <c r="U71" s="1">
        <f t="shared" si="2"/>
        <v>-496.36238425925865</v>
      </c>
      <c r="V71" s="1">
        <f t="shared" si="10"/>
        <v>370269.08784231433</v>
      </c>
      <c r="W71" s="1">
        <f t="shared" si="11"/>
        <v>216269.60071121622</v>
      </c>
    </row>
    <row r="72" spans="1:23" x14ac:dyDescent="0.25">
      <c r="A72">
        <v>62</v>
      </c>
      <c r="B72" s="1">
        <f t="shared" si="12"/>
        <v>-268884.9897205173</v>
      </c>
      <c r="C72" s="1">
        <f t="shared" si="0"/>
        <v>-445.90094128652458</v>
      </c>
      <c r="D72" s="1">
        <f t="shared" si="3"/>
        <v>371349.0393485211</v>
      </c>
      <c r="E72" s="1">
        <f t="shared" si="4"/>
        <v>203634.2546502105</v>
      </c>
      <c r="G72">
        <v>62</v>
      </c>
      <c r="H72" s="1">
        <f t="shared" si="13"/>
        <v>-256611.11111111031</v>
      </c>
      <c r="I72" s="1">
        <f t="shared" si="5"/>
        <v>-425.54675925925795</v>
      </c>
      <c r="J72" s="1">
        <f t="shared" si="6"/>
        <v>371349.0393485211</v>
      </c>
      <c r="K72" s="1">
        <f t="shared" si="7"/>
        <v>189682.49722979905</v>
      </c>
      <c r="M72">
        <v>62</v>
      </c>
      <c r="N72" s="1">
        <f t="shared" si="14"/>
        <v>-289442.49486026092</v>
      </c>
      <c r="O72" s="1">
        <f t="shared" si="1"/>
        <v>-505.82547064326604</v>
      </c>
      <c r="P72" s="1">
        <f t="shared" si="8"/>
        <v>371349.0393485211</v>
      </c>
      <c r="Q72" s="1">
        <f t="shared" si="9"/>
        <v>225042.09525153387</v>
      </c>
      <c r="S72">
        <v>62</v>
      </c>
      <c r="T72" s="1">
        <f t="shared" si="15"/>
        <v>-283305.55555555515</v>
      </c>
      <c r="U72" s="1">
        <f t="shared" si="2"/>
        <v>-495.64837962962895</v>
      </c>
      <c r="V72" s="1">
        <f t="shared" si="10"/>
        <v>371349.0393485211</v>
      </c>
      <c r="W72" s="1">
        <f t="shared" si="11"/>
        <v>218066.21654132835</v>
      </c>
    </row>
    <row r="73" spans="1:23" x14ac:dyDescent="0.25">
      <c r="A73">
        <v>63</v>
      </c>
      <c r="B73" s="1">
        <f t="shared" si="12"/>
        <v>-268186.61988723325</v>
      </c>
      <c r="C73" s="1">
        <f t="shared" si="0"/>
        <v>-444.74281131299517</v>
      </c>
      <c r="D73" s="1">
        <f t="shared" si="3"/>
        <v>372432.14071328763</v>
      </c>
      <c r="E73" s="1">
        <f t="shared" si="4"/>
        <v>205141.3615572881</v>
      </c>
      <c r="G73">
        <v>63</v>
      </c>
      <c r="H73" s="1">
        <f t="shared" si="13"/>
        <v>-255749.99999999919</v>
      </c>
      <c r="I73" s="1">
        <f t="shared" si="5"/>
        <v>-424.11874999999867</v>
      </c>
      <c r="J73" s="1">
        <f t="shared" si="6"/>
        <v>372432.14071328763</v>
      </c>
      <c r="K73" s="1">
        <f t="shared" si="7"/>
        <v>190969.75978547131</v>
      </c>
      <c r="M73">
        <v>63</v>
      </c>
      <c r="N73" s="1">
        <f t="shared" si="14"/>
        <v>-289093.30994361895</v>
      </c>
      <c r="O73" s="1">
        <f t="shared" si="1"/>
        <v>-505.24640565650145</v>
      </c>
      <c r="P73" s="1">
        <f t="shared" si="8"/>
        <v>372432.14071328763</v>
      </c>
      <c r="Q73" s="1">
        <f t="shared" si="9"/>
        <v>226959.50558908706</v>
      </c>
      <c r="S73">
        <v>63</v>
      </c>
      <c r="T73" s="1">
        <f t="shared" si="15"/>
        <v>-282874.99999999959</v>
      </c>
      <c r="U73" s="1">
        <f t="shared" si="2"/>
        <v>-494.93437499999936</v>
      </c>
      <c r="V73" s="1">
        <f t="shared" si="10"/>
        <v>372432.14071328763</v>
      </c>
      <c r="W73" s="1">
        <f t="shared" si="11"/>
        <v>219873.70470317884</v>
      </c>
    </row>
    <row r="74" spans="1:23" x14ac:dyDescent="0.25">
      <c r="A74">
        <v>64</v>
      </c>
      <c r="B74" s="1">
        <f t="shared" si="12"/>
        <v>-267487.09192397568</v>
      </c>
      <c r="C74" s="1">
        <f t="shared" ref="C74:C137" si="16">B74*int_a_100/12</f>
        <v>-443.58276077392634</v>
      </c>
      <c r="D74" s="1">
        <f t="shared" si="3"/>
        <v>373518.40112370142</v>
      </c>
      <c r="E74" s="1">
        <f t="shared" si="4"/>
        <v>206656.9898659327</v>
      </c>
      <c r="G74">
        <v>64</v>
      </c>
      <c r="H74" s="1">
        <f t="shared" si="13"/>
        <v>-254888.88888888806</v>
      </c>
      <c r="I74" s="1">
        <f t="shared" si="5"/>
        <v>-422.69074074073939</v>
      </c>
      <c r="J74" s="1">
        <f t="shared" si="6"/>
        <v>373518.40112370142</v>
      </c>
      <c r="K74" s="1">
        <f t="shared" si="7"/>
        <v>192265.72872004437</v>
      </c>
      <c r="M74">
        <v>64</v>
      </c>
      <c r="N74" s="1">
        <f t="shared" si="14"/>
        <v>-288743.5459619902</v>
      </c>
      <c r="O74" s="1">
        <f t="shared" ref="O74:O137" si="17">(N74+P$2)*int_a_100/12-P$3</f>
        <v>-504.66638038696703</v>
      </c>
      <c r="P74" s="1">
        <f t="shared" si="8"/>
        <v>373518.40112370142</v>
      </c>
      <c r="Q74" s="1">
        <f t="shared" si="9"/>
        <v>228887.75724345609</v>
      </c>
      <c r="S74">
        <v>64</v>
      </c>
      <c r="T74" s="1">
        <f t="shared" si="15"/>
        <v>-282444.44444444403</v>
      </c>
      <c r="U74" s="1">
        <f t="shared" ref="U74:U137" si="18">(T74+V$2)*int_l_100/12-V$3</f>
        <v>-494.22037037036966</v>
      </c>
      <c r="V74" s="1">
        <f t="shared" si="10"/>
        <v>373518.40112370142</v>
      </c>
      <c r="W74" s="1">
        <f t="shared" si="11"/>
        <v>221692.12667051208</v>
      </c>
    </row>
    <row r="75" spans="1:23" x14ac:dyDescent="0.25">
      <c r="A75">
        <v>65</v>
      </c>
      <c r="B75" s="1">
        <f t="shared" si="12"/>
        <v>-266786.40391017904</v>
      </c>
      <c r="C75" s="1">
        <f t="shared" si="16"/>
        <v>-442.42078648438024</v>
      </c>
      <c r="D75" s="1">
        <f t="shared" ref="D75:D138" si="19">D74*(1+groei_woning/12)</f>
        <v>374607.82979364553</v>
      </c>
      <c r="E75" s="1">
        <f t="shared" ref="E75:E138" si="20">E74*((1+groei_spaargeld)^(1/12))+(inleg-C$3)</f>
        <v>208181.18775738764</v>
      </c>
      <c r="G75">
        <v>65</v>
      </c>
      <c r="H75" s="1">
        <f t="shared" si="13"/>
        <v>-254027.77777777694</v>
      </c>
      <c r="I75" s="1">
        <f t="shared" ref="I75:I138" si="21">H75*int_l_100/12</f>
        <v>-421.2627314814801</v>
      </c>
      <c r="J75" s="1">
        <f t="shared" ref="J75:J138" si="22">J74*(1+groei_woning/12)</f>
        <v>374607.82979364553</v>
      </c>
      <c r="K75" s="1">
        <f t="shared" ref="K75:K138" si="23">K74*((1+groei_spaargeld)^(1/12))+inleg+I75-I$2/360</f>
        <v>193570.45326065031</v>
      </c>
      <c r="M75">
        <v>65</v>
      </c>
      <c r="N75" s="1">
        <f t="shared" si="14"/>
        <v>-288393.20195509191</v>
      </c>
      <c r="O75" s="1">
        <f t="shared" si="17"/>
        <v>-504.08539324219407</v>
      </c>
      <c r="P75" s="1">
        <f t="shared" ref="P75:P138" si="24">P74*(1+groei_woning/12)</f>
        <v>374607.82979364553</v>
      </c>
      <c r="Q75" s="1">
        <f t="shared" ref="Q75:Q138" si="25">Q74*((1+groei_spaargeld)^(1/12))+(inleg-O$3-P$3)</f>
        <v>230826.91151302241</v>
      </c>
      <c r="S75">
        <v>65</v>
      </c>
      <c r="T75" s="1">
        <f t="shared" si="15"/>
        <v>-282013.88888888847</v>
      </c>
      <c r="U75" s="1">
        <f t="shared" si="18"/>
        <v>-493.50636574074008</v>
      </c>
      <c r="V75" s="1">
        <f t="shared" ref="V75:V138" si="26">V74*(1+groei_woning/12)</f>
        <v>374607.82979364553</v>
      </c>
      <c r="W75" s="1">
        <f t="shared" ref="W75:W138" si="27">W74*((1+groei_spaargeld)^(1/12))+inleg+U75-U$2/360</f>
        <v>223521.54426465393</v>
      </c>
    </row>
    <row r="76" spans="1:23" x14ac:dyDescent="0.25">
      <c r="A76">
        <v>66</v>
      </c>
      <c r="B76" s="1">
        <f t="shared" ref="B76:B139" si="28">B75+C$3+C75</f>
        <v>-266084.55392209283</v>
      </c>
      <c r="C76" s="1">
        <f t="shared" si="16"/>
        <v>-441.25688525413733</v>
      </c>
      <c r="D76" s="1">
        <f t="shared" si="19"/>
        <v>375700.43596387701</v>
      </c>
      <c r="E76" s="1">
        <f t="shared" si="20"/>
        <v>209714.00368532003</v>
      </c>
      <c r="G76">
        <v>66</v>
      </c>
      <c r="H76" s="1">
        <f t="shared" ref="H76:H139" si="29">H75+I$2/360</f>
        <v>-253166.66666666581</v>
      </c>
      <c r="I76" s="1">
        <f t="shared" si="21"/>
        <v>-419.83472222222082</v>
      </c>
      <c r="J76" s="1">
        <f t="shared" si="22"/>
        <v>375700.43596387701</v>
      </c>
      <c r="K76" s="1">
        <f t="shared" si="23"/>
        <v>194883.98291275863</v>
      </c>
      <c r="M76">
        <v>66</v>
      </c>
      <c r="N76" s="1">
        <f t="shared" ref="N76:N139" si="30">N75+O$3+(O75+P$3)</f>
        <v>-288042.27696104883</v>
      </c>
      <c r="O76" s="1">
        <f t="shared" si="17"/>
        <v>-503.50344262707267</v>
      </c>
      <c r="P76" s="1">
        <f t="shared" si="24"/>
        <v>375700.43596387701</v>
      </c>
      <c r="Q76" s="1">
        <f t="shared" si="25"/>
        <v>232777.03004275748</v>
      </c>
      <c r="S76">
        <v>66</v>
      </c>
      <c r="T76" s="1">
        <f t="shared" ref="T76:T139" si="31">T75+U$2/360</f>
        <v>-281583.33333333291</v>
      </c>
      <c r="U76" s="1">
        <f t="shared" si="18"/>
        <v>-492.79236111111038</v>
      </c>
      <c r="V76" s="1">
        <f t="shared" si="26"/>
        <v>375700.43596387701</v>
      </c>
      <c r="W76" s="1">
        <f t="shared" si="27"/>
        <v>225362.01965647694</v>
      </c>
    </row>
    <row r="77" spans="1:23" x14ac:dyDescent="0.25">
      <c r="A77">
        <v>67</v>
      </c>
      <c r="B77" s="1">
        <f t="shared" si="28"/>
        <v>-265381.54003277636</v>
      </c>
      <c r="C77" s="1">
        <f t="shared" si="16"/>
        <v>-440.09105388768745</v>
      </c>
      <c r="D77" s="1">
        <f t="shared" si="19"/>
        <v>376796.22890210501</v>
      </c>
      <c r="E77" s="1">
        <f t="shared" si="20"/>
        <v>211255.48637736109</v>
      </c>
      <c r="G77">
        <v>67</v>
      </c>
      <c r="H77" s="1">
        <f t="shared" si="29"/>
        <v>-252305.55555555469</v>
      </c>
      <c r="I77" s="1">
        <f t="shared" si="21"/>
        <v>-418.40671296296154</v>
      </c>
      <c r="J77" s="1">
        <f t="shared" si="22"/>
        <v>376796.22890210501</v>
      </c>
      <c r="K77" s="1">
        <f t="shared" si="23"/>
        <v>196206.36746174988</v>
      </c>
      <c r="M77">
        <v>67</v>
      </c>
      <c r="N77" s="1">
        <f t="shared" si="30"/>
        <v>-287690.77001639066</v>
      </c>
      <c r="O77" s="1">
        <f t="shared" si="17"/>
        <v>-502.9205269438479</v>
      </c>
      <c r="P77" s="1">
        <f t="shared" si="24"/>
        <v>376796.22890210501</v>
      </c>
      <c r="Q77" s="1">
        <f t="shared" si="25"/>
        <v>234738.17482618234</v>
      </c>
      <c r="S77">
        <v>67</v>
      </c>
      <c r="T77" s="1">
        <f t="shared" si="31"/>
        <v>-281152.77777777734</v>
      </c>
      <c r="U77" s="1">
        <f t="shared" si="18"/>
        <v>-492.0783564814808</v>
      </c>
      <c r="V77" s="1">
        <f t="shared" si="26"/>
        <v>376796.22890210501</v>
      </c>
      <c r="W77" s="1">
        <f t="shared" si="27"/>
        <v>227213.61536837692</v>
      </c>
    </row>
    <row r="78" spans="1:23" x14ac:dyDescent="0.25">
      <c r="A78">
        <v>68</v>
      </c>
      <c r="B78" s="1">
        <f t="shared" si="28"/>
        <v>-264677.36031209346</v>
      </c>
      <c r="C78" s="1">
        <f t="shared" si="16"/>
        <v>-438.92328918422169</v>
      </c>
      <c r="D78" s="1">
        <f t="shared" si="19"/>
        <v>377895.21790306951</v>
      </c>
      <c r="E78" s="1">
        <f t="shared" si="20"/>
        <v>212805.68483665513</v>
      </c>
      <c r="G78">
        <v>68</v>
      </c>
      <c r="H78" s="1">
        <f t="shared" si="29"/>
        <v>-251444.44444444356</v>
      </c>
      <c r="I78" s="1">
        <f t="shared" si="21"/>
        <v>-416.97870370370225</v>
      </c>
      <c r="J78" s="1">
        <f t="shared" si="22"/>
        <v>377895.21790306951</v>
      </c>
      <c r="K78" s="1">
        <f t="shared" si="23"/>
        <v>197537.65697449844</v>
      </c>
      <c r="M78">
        <v>68</v>
      </c>
      <c r="N78" s="1">
        <f t="shared" si="30"/>
        <v>-287338.68015604926</v>
      </c>
      <c r="O78" s="1">
        <f t="shared" si="17"/>
        <v>-502.33664459211502</v>
      </c>
      <c r="P78" s="1">
        <f t="shared" si="24"/>
        <v>377895.21790306951</v>
      </c>
      <c r="Q78" s="1">
        <f t="shared" si="25"/>
        <v>236710.40820733845</v>
      </c>
      <c r="S78">
        <v>68</v>
      </c>
      <c r="T78" s="1">
        <f t="shared" si="31"/>
        <v>-280722.22222222178</v>
      </c>
      <c r="U78" s="1">
        <f t="shared" si="18"/>
        <v>-491.3643518518511</v>
      </c>
      <c r="V78" s="1">
        <f t="shared" si="26"/>
        <v>377895.21790306951</v>
      </c>
      <c r="W78" s="1">
        <f t="shared" si="27"/>
        <v>229076.39427626028</v>
      </c>
    </row>
    <row r="79" spans="1:23" x14ac:dyDescent="0.25">
      <c r="A79">
        <v>69</v>
      </c>
      <c r="B79" s="1">
        <f t="shared" si="28"/>
        <v>-263972.0128267071</v>
      </c>
      <c r="C79" s="1">
        <f t="shared" si="16"/>
        <v>-437.75358793762263</v>
      </c>
      <c r="D79" s="1">
        <f t="shared" si="19"/>
        <v>378997.41228862014</v>
      </c>
      <c r="E79" s="1">
        <f t="shared" si="20"/>
        <v>214364.64834341733</v>
      </c>
      <c r="G79">
        <v>69</v>
      </c>
      <c r="H79" s="1">
        <f t="shared" si="29"/>
        <v>-250583.33333333244</v>
      </c>
      <c r="I79" s="1">
        <f t="shared" si="21"/>
        <v>-415.55069444444297</v>
      </c>
      <c r="J79" s="1">
        <f t="shared" si="22"/>
        <v>378997.41228862014</v>
      </c>
      <c r="K79" s="1">
        <f t="shared" si="23"/>
        <v>198877.90180096409</v>
      </c>
      <c r="M79">
        <v>69</v>
      </c>
      <c r="N79" s="1">
        <f t="shared" si="30"/>
        <v>-286986.00641335611</v>
      </c>
      <c r="O79" s="1">
        <f t="shared" si="17"/>
        <v>-501.7517939688156</v>
      </c>
      <c r="P79" s="1">
        <f t="shared" si="24"/>
        <v>378997.41228862014</v>
      </c>
      <c r="Q79" s="1">
        <f t="shared" si="25"/>
        <v>238693.79288276949</v>
      </c>
      <c r="S79">
        <v>69</v>
      </c>
      <c r="T79" s="1">
        <f t="shared" si="31"/>
        <v>-280291.66666666622</v>
      </c>
      <c r="U79" s="1">
        <f t="shared" si="18"/>
        <v>-490.65034722222151</v>
      </c>
      <c r="V79" s="1">
        <f t="shared" si="26"/>
        <v>378997.41228862014</v>
      </c>
      <c r="W79" s="1">
        <f t="shared" si="27"/>
        <v>230950.41961154304</v>
      </c>
    </row>
    <row r="80" spans="1:23" x14ac:dyDescent="0.25">
      <c r="A80">
        <v>70</v>
      </c>
      <c r="B80" s="1">
        <f t="shared" si="28"/>
        <v>-263265.49564007414</v>
      </c>
      <c r="C80" s="1">
        <f t="shared" si="16"/>
        <v>-436.58194693645629</v>
      </c>
      <c r="D80" s="1">
        <f t="shared" si="19"/>
        <v>380102.8214077953</v>
      </c>
      <c r="E80" s="1">
        <f t="shared" si="20"/>
        <v>215932.42645650043</v>
      </c>
      <c r="G80">
        <v>70</v>
      </c>
      <c r="H80" s="1">
        <f t="shared" si="29"/>
        <v>-249722.22222222132</v>
      </c>
      <c r="I80" s="1">
        <f t="shared" si="21"/>
        <v>-414.12268518518368</v>
      </c>
      <c r="J80" s="1">
        <f t="shared" si="22"/>
        <v>380102.8214077953</v>
      </c>
      <c r="K80" s="1">
        <f t="shared" si="23"/>
        <v>200227.15257579251</v>
      </c>
      <c r="M80">
        <v>70</v>
      </c>
      <c r="N80" s="1">
        <f t="shared" si="30"/>
        <v>-286632.74782003969</v>
      </c>
      <c r="O80" s="1">
        <f t="shared" si="17"/>
        <v>-501.16597346823244</v>
      </c>
      <c r="P80" s="1">
        <f t="shared" si="24"/>
        <v>380102.8214077953</v>
      </c>
      <c r="Q80" s="1">
        <f t="shared" si="25"/>
        <v>240688.39190351457</v>
      </c>
      <c r="S80">
        <v>70</v>
      </c>
      <c r="T80" s="1">
        <f t="shared" si="31"/>
        <v>-279861.11111111066</v>
      </c>
      <c r="U80" s="1">
        <f t="shared" si="18"/>
        <v>-489.93634259259181</v>
      </c>
      <c r="V80" s="1">
        <f t="shared" si="26"/>
        <v>380102.8214077953</v>
      </c>
      <c r="W80" s="1">
        <f t="shared" si="27"/>
        <v>232835.75496316081</v>
      </c>
    </row>
    <row r="81" spans="1:23" x14ac:dyDescent="0.25">
      <c r="A81">
        <v>71</v>
      </c>
      <c r="B81" s="1">
        <f t="shared" si="28"/>
        <v>-262557.80681243999</v>
      </c>
      <c r="C81" s="1">
        <f t="shared" si="16"/>
        <v>-435.40836296396304</v>
      </c>
      <c r="D81" s="1">
        <f t="shared" si="19"/>
        <v>381211.45463690138</v>
      </c>
      <c r="E81" s="1">
        <f t="shared" si="20"/>
        <v>217509.0690149701</v>
      </c>
      <c r="G81">
        <v>71</v>
      </c>
      <c r="H81" s="1">
        <f t="shared" si="29"/>
        <v>-248861.11111111019</v>
      </c>
      <c r="I81" s="1">
        <f t="shared" si="21"/>
        <v>-412.69467592592446</v>
      </c>
      <c r="J81" s="1">
        <f t="shared" si="22"/>
        <v>381211.45463690138</v>
      </c>
      <c r="K81" s="1">
        <f t="shared" si="23"/>
        <v>201585.46021992518</v>
      </c>
      <c r="M81">
        <v>71</v>
      </c>
      <c r="N81" s="1">
        <f t="shared" si="30"/>
        <v>-286278.90340622264</v>
      </c>
      <c r="O81" s="1">
        <f t="shared" si="17"/>
        <v>-500.57918148198587</v>
      </c>
      <c r="P81" s="1">
        <f t="shared" si="24"/>
        <v>381211.45463690138</v>
      </c>
      <c r="Q81" s="1">
        <f t="shared" si="25"/>
        <v>242694.26867711253</v>
      </c>
      <c r="S81">
        <v>71</v>
      </c>
      <c r="T81" s="1">
        <f t="shared" si="31"/>
        <v>-279430.5555555551</v>
      </c>
      <c r="U81" s="1">
        <f t="shared" si="18"/>
        <v>-489.22233796296223</v>
      </c>
      <c r="V81" s="1">
        <f t="shared" si="26"/>
        <v>381211.45463690138</v>
      </c>
      <c r="W81" s="1">
        <f t="shared" si="27"/>
        <v>234732.46427959026</v>
      </c>
    </row>
    <row r="82" spans="1:23" x14ac:dyDescent="0.25">
      <c r="A82">
        <v>72</v>
      </c>
      <c r="B82" s="1">
        <f t="shared" si="28"/>
        <v>-261848.94440083337</v>
      </c>
      <c r="C82" s="1">
        <f t="shared" si="16"/>
        <v>-434.23283279804872</v>
      </c>
      <c r="D82" s="1">
        <f t="shared" si="19"/>
        <v>382323.32137959235</v>
      </c>
      <c r="E82" s="1">
        <f t="shared" si="20"/>
        <v>219094.62613968932</v>
      </c>
      <c r="G82">
        <v>72</v>
      </c>
      <c r="H82" s="1">
        <f t="shared" si="29"/>
        <v>-247999.99999999907</v>
      </c>
      <c r="I82" s="1">
        <f t="shared" si="21"/>
        <v>-411.26666666666512</v>
      </c>
      <c r="J82" s="1">
        <f t="shared" si="22"/>
        <v>382323.32137959235</v>
      </c>
      <c r="K82" s="1">
        <f t="shared" si="23"/>
        <v>202952.87594221786</v>
      </c>
      <c r="M82">
        <v>72</v>
      </c>
      <c r="N82" s="1">
        <f t="shared" si="30"/>
        <v>-285924.47220041935</v>
      </c>
      <c r="O82" s="1">
        <f t="shared" si="17"/>
        <v>-499.99141639902871</v>
      </c>
      <c r="P82" s="1">
        <f t="shared" si="24"/>
        <v>382323.32137959235</v>
      </c>
      <c r="Q82" s="1">
        <f t="shared" si="25"/>
        <v>244711.48696961763</v>
      </c>
      <c r="S82">
        <v>72</v>
      </c>
      <c r="T82" s="1">
        <f t="shared" si="31"/>
        <v>-278999.99999999953</v>
      </c>
      <c r="U82" s="1">
        <f t="shared" si="18"/>
        <v>-488.50833333333253</v>
      </c>
      <c r="V82" s="1">
        <f t="shared" si="26"/>
        <v>382323.32137959235</v>
      </c>
      <c r="W82" s="1">
        <f t="shared" si="27"/>
        <v>236640.6118708821</v>
      </c>
    </row>
    <row r="83" spans="1:23" x14ac:dyDescent="0.25">
      <c r="A83">
        <v>73</v>
      </c>
      <c r="B83" s="1">
        <f t="shared" si="28"/>
        <v>-261138.90645906082</v>
      </c>
      <c r="C83" s="1">
        <f t="shared" si="16"/>
        <v>-433.05535321127587</v>
      </c>
      <c r="D83" s="1">
        <f t="shared" si="19"/>
        <v>383438.4310669495</v>
      </c>
      <c r="E83" s="1">
        <f t="shared" si="20"/>
        <v>220689.14823491176</v>
      </c>
      <c r="G83">
        <v>73</v>
      </c>
      <c r="H83" s="1">
        <f t="shared" si="29"/>
        <v>-247138.88888888794</v>
      </c>
      <c r="I83" s="1">
        <f t="shared" si="21"/>
        <v>-409.83865740740589</v>
      </c>
      <c r="J83" s="1">
        <f t="shared" si="22"/>
        <v>383438.4310669495</v>
      </c>
      <c r="K83" s="1">
        <f t="shared" si="23"/>
        <v>204329.45124106866</v>
      </c>
      <c r="M83">
        <v>73</v>
      </c>
      <c r="N83" s="1">
        <f t="shared" si="30"/>
        <v>-285569.4532295331</v>
      </c>
      <c r="O83" s="1">
        <f t="shared" si="17"/>
        <v>-499.40267660564245</v>
      </c>
      <c r="P83" s="1">
        <f t="shared" si="24"/>
        <v>383438.4310669495</v>
      </c>
      <c r="Q83" s="1">
        <f t="shared" si="25"/>
        <v>246740.11090762669</v>
      </c>
      <c r="S83">
        <v>73</v>
      </c>
      <c r="T83" s="1">
        <f t="shared" si="31"/>
        <v>-278569.44444444397</v>
      </c>
      <c r="U83" s="1">
        <f t="shared" si="18"/>
        <v>-487.79432870370294</v>
      </c>
      <c r="V83" s="1">
        <f t="shared" si="26"/>
        <v>383438.4310669495</v>
      </c>
      <c r="W83" s="1">
        <f t="shared" si="27"/>
        <v>238560.26241070536</v>
      </c>
    </row>
    <row r="84" spans="1:23" x14ac:dyDescent="0.25">
      <c r="A84">
        <v>74</v>
      </c>
      <c r="B84" s="1">
        <f t="shared" si="28"/>
        <v>-260427.6910377015</v>
      </c>
      <c r="C84" s="1">
        <f t="shared" si="16"/>
        <v>-431.87592097085502</v>
      </c>
      <c r="D84" s="1">
        <f t="shared" si="19"/>
        <v>384556.79315756145</v>
      </c>
      <c r="E84" s="1">
        <f t="shared" si="20"/>
        <v>222292.68598988399</v>
      </c>
      <c r="G84">
        <v>74</v>
      </c>
      <c r="H84" s="1">
        <f t="shared" si="29"/>
        <v>-246277.77777777682</v>
      </c>
      <c r="I84" s="1">
        <f t="shared" si="21"/>
        <v>-408.41064814814655</v>
      </c>
      <c r="J84" s="1">
        <f t="shared" si="22"/>
        <v>384556.79315756145</v>
      </c>
      <c r="K84" s="1">
        <f t="shared" si="23"/>
        <v>205715.23790605512</v>
      </c>
      <c r="M84">
        <v>74</v>
      </c>
      <c r="N84" s="1">
        <f t="shared" si="30"/>
        <v>-285213.84551885346</v>
      </c>
      <c r="O84" s="1">
        <f t="shared" si="17"/>
        <v>-498.81296048543197</v>
      </c>
      <c r="P84" s="1">
        <f t="shared" si="24"/>
        <v>384556.79315756145</v>
      </c>
      <c r="Q84" s="1">
        <f t="shared" si="25"/>
        <v>248780.20498031762</v>
      </c>
      <c r="S84">
        <v>74</v>
      </c>
      <c r="T84" s="1">
        <f t="shared" si="31"/>
        <v>-278138.88888888841</v>
      </c>
      <c r="U84" s="1">
        <f t="shared" si="18"/>
        <v>-487.08032407407325</v>
      </c>
      <c r="V84" s="1">
        <f t="shared" si="26"/>
        <v>384556.79315756145</v>
      </c>
      <c r="W84" s="1">
        <f t="shared" si="27"/>
        <v>240491.4809384034</v>
      </c>
    </row>
    <row r="85" spans="1:23" x14ac:dyDescent="0.25">
      <c r="A85">
        <v>75</v>
      </c>
      <c r="B85" s="1">
        <f t="shared" si="28"/>
        <v>-259715.29618410178</v>
      </c>
      <c r="C85" s="1">
        <f t="shared" si="16"/>
        <v>-430.6945328386355</v>
      </c>
      <c r="D85" s="1">
        <f t="shared" si="19"/>
        <v>385678.41713760432</v>
      </c>
      <c r="E85" s="1">
        <f t="shared" si="20"/>
        <v>223905.29038045704</v>
      </c>
      <c r="G85">
        <v>75</v>
      </c>
      <c r="H85" s="1">
        <f t="shared" si="29"/>
        <v>-245416.6666666657</v>
      </c>
      <c r="I85" s="1">
        <f t="shared" si="21"/>
        <v>-406.98263888888732</v>
      </c>
      <c r="J85" s="1">
        <f t="shared" si="22"/>
        <v>385678.41713760432</v>
      </c>
      <c r="K85" s="1">
        <f t="shared" si="23"/>
        <v>207110.28801958062</v>
      </c>
      <c r="M85">
        <v>75</v>
      </c>
      <c r="N85" s="1">
        <f t="shared" si="30"/>
        <v>-284857.6480920536</v>
      </c>
      <c r="O85" s="1">
        <f t="shared" si="17"/>
        <v>-498.22226641932218</v>
      </c>
      <c r="P85" s="1">
        <f t="shared" si="24"/>
        <v>385678.41713760432</v>
      </c>
      <c r="Q85" s="1">
        <f t="shared" si="25"/>
        <v>250831.83404149953</v>
      </c>
      <c r="S85">
        <v>75</v>
      </c>
      <c r="T85" s="1">
        <f t="shared" si="31"/>
        <v>-277708.33333333285</v>
      </c>
      <c r="U85" s="1">
        <f t="shared" si="18"/>
        <v>-486.36631944444366</v>
      </c>
      <c r="V85" s="1">
        <f t="shared" si="26"/>
        <v>385678.41713760432</v>
      </c>
      <c r="W85" s="1">
        <f t="shared" si="27"/>
        <v>242434.33286106153</v>
      </c>
    </row>
    <row r="86" spans="1:23" x14ac:dyDescent="0.25">
      <c r="A86">
        <v>76</v>
      </c>
      <c r="B86" s="1">
        <f t="shared" si="28"/>
        <v>-259001.71994236985</v>
      </c>
      <c r="C86" s="1">
        <f t="shared" si="16"/>
        <v>-429.51118557109663</v>
      </c>
      <c r="D86" s="1">
        <f t="shared" si="19"/>
        <v>386803.31252092234</v>
      </c>
      <c r="E86" s="1">
        <f t="shared" si="20"/>
        <v>225527.01267070675</v>
      </c>
      <c r="G86">
        <v>76</v>
      </c>
      <c r="H86" s="1">
        <f t="shared" si="29"/>
        <v>-244555.55555555457</v>
      </c>
      <c r="I86" s="1">
        <f t="shared" si="21"/>
        <v>-405.55462962962798</v>
      </c>
      <c r="J86" s="1">
        <f t="shared" si="22"/>
        <v>386803.31252092234</v>
      </c>
      <c r="K86" s="1">
        <f t="shared" si="23"/>
        <v>208514.65395852996</v>
      </c>
      <c r="M86">
        <v>76</v>
      </c>
      <c r="N86" s="1">
        <f t="shared" si="30"/>
        <v>-284500.85997118766</v>
      </c>
      <c r="O86" s="1">
        <f t="shared" si="17"/>
        <v>-497.63059278555284</v>
      </c>
      <c r="P86" s="1">
        <f t="shared" si="24"/>
        <v>386803.31252092234</v>
      </c>
      <c r="Q86" s="1">
        <f t="shared" si="25"/>
        <v>252895.0633116744</v>
      </c>
      <c r="S86">
        <v>76</v>
      </c>
      <c r="T86" s="1">
        <f t="shared" si="31"/>
        <v>-277277.77777777729</v>
      </c>
      <c r="U86" s="1">
        <f t="shared" si="18"/>
        <v>-485.65231481481396</v>
      </c>
      <c r="V86" s="1">
        <f t="shared" si="26"/>
        <v>386803.31252092234</v>
      </c>
      <c r="W86" s="1">
        <f t="shared" si="27"/>
        <v>244388.88395558618</v>
      </c>
    </row>
    <row r="87" spans="1:23" x14ac:dyDescent="0.25">
      <c r="A87">
        <v>77</v>
      </c>
      <c r="B87" s="1">
        <f t="shared" si="28"/>
        <v>-258286.96035337035</v>
      </c>
      <c r="C87" s="1">
        <f t="shared" si="16"/>
        <v>-428.32587591933924</v>
      </c>
      <c r="D87" s="1">
        <f t="shared" si="19"/>
        <v>387931.48884910834</v>
      </c>
      <c r="E87" s="1">
        <f t="shared" si="20"/>
        <v>227157.90441456353</v>
      </c>
      <c r="G87">
        <v>77</v>
      </c>
      <c r="H87" s="1">
        <f t="shared" si="29"/>
        <v>-243694.44444444345</v>
      </c>
      <c r="I87" s="1">
        <f t="shared" si="21"/>
        <v>-404.12662037036876</v>
      </c>
      <c r="J87" s="1">
        <f t="shared" si="22"/>
        <v>387931.48884910834</v>
      </c>
      <c r="K87" s="1">
        <f t="shared" si="23"/>
        <v>209928.38839593448</v>
      </c>
      <c r="M87">
        <v>77</v>
      </c>
      <c r="N87" s="1">
        <f t="shared" si="30"/>
        <v>-284143.48017668794</v>
      </c>
      <c r="O87" s="1">
        <f t="shared" si="17"/>
        <v>-497.0379379596742</v>
      </c>
      <c r="P87" s="1">
        <f t="shared" si="24"/>
        <v>387931.48884910834</v>
      </c>
      <c r="Q87" s="1">
        <f t="shared" si="25"/>
        <v>254969.95838011039</v>
      </c>
      <c r="S87">
        <v>77</v>
      </c>
      <c r="T87" s="1">
        <f t="shared" si="31"/>
        <v>-276847.22222222172</v>
      </c>
      <c r="U87" s="1">
        <f t="shared" si="18"/>
        <v>-484.93831018518438</v>
      </c>
      <c r="V87" s="1">
        <f t="shared" si="26"/>
        <v>387931.48884910834</v>
      </c>
      <c r="W87" s="1">
        <f t="shared" si="27"/>
        <v>246355.20037079602</v>
      </c>
    </row>
    <row r="88" spans="1:23" x14ac:dyDescent="0.25">
      <c r="A88">
        <v>78</v>
      </c>
      <c r="B88" s="1">
        <f t="shared" si="28"/>
        <v>-257571.01545471911</v>
      </c>
      <c r="C88" s="1">
        <f t="shared" si="16"/>
        <v>-427.13860062907588</v>
      </c>
      <c r="D88" s="1">
        <f t="shared" si="19"/>
        <v>389062.95569158491</v>
      </c>
      <c r="E88" s="1">
        <f t="shared" si="20"/>
        <v>228798.01745745121</v>
      </c>
      <c r="G88">
        <v>78</v>
      </c>
      <c r="H88" s="1">
        <f t="shared" si="29"/>
        <v>-242833.33333333232</v>
      </c>
      <c r="I88" s="1">
        <f t="shared" si="21"/>
        <v>-402.69861111110941</v>
      </c>
      <c r="J88" s="1">
        <f t="shared" si="22"/>
        <v>389062.95569158491</v>
      </c>
      <c r="K88" s="1">
        <f t="shared" si="23"/>
        <v>211351.54430264654</v>
      </c>
      <c r="M88">
        <v>78</v>
      </c>
      <c r="N88" s="1">
        <f t="shared" si="30"/>
        <v>-283785.50772736233</v>
      </c>
      <c r="O88" s="1">
        <f t="shared" si="17"/>
        <v>-496.44430031454249</v>
      </c>
      <c r="P88" s="1">
        <f t="shared" si="24"/>
        <v>389062.95569158491</v>
      </c>
      <c r="Q88" s="1">
        <f t="shared" si="25"/>
        <v>257056.58520692692</v>
      </c>
      <c r="S88">
        <v>78</v>
      </c>
      <c r="T88" s="1">
        <f t="shared" si="31"/>
        <v>-276416.66666666616</v>
      </c>
      <c r="U88" s="1">
        <f t="shared" si="18"/>
        <v>-484.22430555555468</v>
      </c>
      <c r="V88" s="1">
        <f t="shared" si="26"/>
        <v>389062.95569158491</v>
      </c>
      <c r="W88" s="1">
        <f t="shared" si="27"/>
        <v>248333.34862952476</v>
      </c>
    </row>
    <row r="89" spans="1:23" x14ac:dyDescent="0.25">
      <c r="A89">
        <v>79</v>
      </c>
      <c r="B89" s="1">
        <f t="shared" si="28"/>
        <v>-256853.88328077761</v>
      </c>
      <c r="C89" s="1">
        <f t="shared" si="16"/>
        <v>-425.94935644062292</v>
      </c>
      <c r="D89" s="1">
        <f t="shared" si="19"/>
        <v>390197.72264568537</v>
      </c>
      <c r="E89" s="1">
        <f t="shared" si="20"/>
        <v>230447.40393793513</v>
      </c>
      <c r="G89">
        <v>79</v>
      </c>
      <c r="H89" s="1">
        <f t="shared" si="29"/>
        <v>-241972.2222222212</v>
      </c>
      <c r="I89" s="1">
        <f t="shared" si="21"/>
        <v>-401.27060185185019</v>
      </c>
      <c r="J89" s="1">
        <f t="shared" si="22"/>
        <v>390197.72264568537</v>
      </c>
      <c r="K89" s="1">
        <f t="shared" si="23"/>
        <v>212784.17494902338</v>
      </c>
      <c r="M89">
        <v>79</v>
      </c>
      <c r="N89" s="1">
        <f t="shared" si="30"/>
        <v>-283426.9416403916</v>
      </c>
      <c r="O89" s="1">
        <f t="shared" si="17"/>
        <v>-495.84967822031604</v>
      </c>
      <c r="P89" s="1">
        <f t="shared" si="24"/>
        <v>390197.72264568537</v>
      </c>
      <c r="Q89" s="1">
        <f t="shared" si="25"/>
        <v>259155.01012519153</v>
      </c>
      <c r="S89">
        <v>79</v>
      </c>
      <c r="T89" s="1">
        <f t="shared" si="31"/>
        <v>-275986.1111111106</v>
      </c>
      <c r="U89" s="1">
        <f t="shared" si="18"/>
        <v>-483.51030092592509</v>
      </c>
      <c r="V89" s="1">
        <f t="shared" si="26"/>
        <v>390197.72264568537</v>
      </c>
      <c r="W89" s="1">
        <f t="shared" si="27"/>
        <v>250323.39563073579</v>
      </c>
    </row>
    <row r="90" spans="1:23" x14ac:dyDescent="0.25">
      <c r="A90">
        <v>80</v>
      </c>
      <c r="B90" s="1">
        <f t="shared" si="28"/>
        <v>-256135.56186264765</v>
      </c>
      <c r="C90" s="1">
        <f t="shared" si="16"/>
        <v>-424.75814008889074</v>
      </c>
      <c r="D90" s="1">
        <f t="shared" si="19"/>
        <v>391335.79933673528</v>
      </c>
      <c r="E90" s="1">
        <f t="shared" si="20"/>
        <v>232106.11628937974</v>
      </c>
      <c r="G90">
        <v>80</v>
      </c>
      <c r="H90" s="1">
        <f t="shared" si="29"/>
        <v>-241111.11111111008</v>
      </c>
      <c r="I90" s="1">
        <f t="shared" si="21"/>
        <v>-399.84259259259085</v>
      </c>
      <c r="J90" s="1">
        <f t="shared" si="22"/>
        <v>391335.79933673528</v>
      </c>
      <c r="K90" s="1">
        <f t="shared" si="23"/>
        <v>214226.33390662054</v>
      </c>
      <c r="M90">
        <v>80</v>
      </c>
      <c r="N90" s="1">
        <f t="shared" si="30"/>
        <v>-283067.78093132668</v>
      </c>
      <c r="O90" s="1">
        <f t="shared" si="17"/>
        <v>-495.25407004445003</v>
      </c>
      <c r="P90" s="1">
        <f t="shared" si="24"/>
        <v>391335.79933673528</v>
      </c>
      <c r="Q90" s="1">
        <f t="shared" si="25"/>
        <v>261265.29984302857</v>
      </c>
      <c r="S90">
        <v>80</v>
      </c>
      <c r="T90" s="1">
        <f t="shared" si="31"/>
        <v>-275555.55555555504</v>
      </c>
      <c r="U90" s="1">
        <f t="shared" si="18"/>
        <v>-482.7962962962954</v>
      </c>
      <c r="V90" s="1">
        <f t="shared" si="26"/>
        <v>391335.79933673528</v>
      </c>
      <c r="W90" s="1">
        <f t="shared" si="27"/>
        <v>252325.40865164908</v>
      </c>
    </row>
    <row r="91" spans="1:23" x14ac:dyDescent="0.25">
      <c r="A91">
        <v>81</v>
      </c>
      <c r="B91" s="1">
        <f t="shared" si="28"/>
        <v>-255416.04922816597</v>
      </c>
      <c r="C91" s="1">
        <f t="shared" si="16"/>
        <v>-423.56494830337527</v>
      </c>
      <c r="D91" s="1">
        <f t="shared" si="19"/>
        <v>392477.1954181341</v>
      </c>
      <c r="E91" s="1">
        <f t="shared" si="20"/>
        <v>233774.20724161531</v>
      </c>
      <c r="G91">
        <v>81</v>
      </c>
      <c r="H91" s="1">
        <f t="shared" si="29"/>
        <v>-240249.99999999895</v>
      </c>
      <c r="I91" s="1">
        <f t="shared" si="21"/>
        <v>-398.41458333333162</v>
      </c>
      <c r="J91" s="1">
        <f t="shared" si="22"/>
        <v>392477.1954181341</v>
      </c>
      <c r="K91" s="1">
        <f t="shared" si="23"/>
        <v>215678.07504989495</v>
      </c>
      <c r="M91">
        <v>81</v>
      </c>
      <c r="N91" s="1">
        <f t="shared" si="30"/>
        <v>-282708.02461408585</v>
      </c>
      <c r="O91" s="1">
        <f t="shared" si="17"/>
        <v>-494.65747415169233</v>
      </c>
      <c r="P91" s="1">
        <f t="shared" si="24"/>
        <v>392477.1954181341</v>
      </c>
      <c r="Q91" s="1">
        <f t="shared" si="25"/>
        <v>263387.52144573984</v>
      </c>
      <c r="S91">
        <v>81</v>
      </c>
      <c r="T91" s="1">
        <f t="shared" si="31"/>
        <v>-275124.99999999948</v>
      </c>
      <c r="U91" s="1">
        <f t="shared" si="18"/>
        <v>-482.08229166666581</v>
      </c>
      <c r="V91" s="1">
        <f t="shared" si="26"/>
        <v>392477.1954181341</v>
      </c>
      <c r="W91" s="1">
        <f t="shared" si="27"/>
        <v>254339.45534987972</v>
      </c>
    </row>
    <row r="92" spans="1:23" x14ac:dyDescent="0.25">
      <c r="A92">
        <v>82</v>
      </c>
      <c r="B92" s="1">
        <f t="shared" si="28"/>
        <v>-254695.34340189875</v>
      </c>
      <c r="C92" s="1">
        <f t="shared" si="16"/>
        <v>-422.36977780814874</v>
      </c>
      <c r="D92" s="1">
        <f t="shared" si="19"/>
        <v>393621.92057143699</v>
      </c>
      <c r="E92" s="1">
        <f t="shared" si="20"/>
        <v>235451.72982261423</v>
      </c>
      <c r="G92">
        <v>82</v>
      </c>
      <c r="H92" s="1">
        <f t="shared" si="29"/>
        <v>-239388.88888888783</v>
      </c>
      <c r="I92" s="1">
        <f t="shared" si="21"/>
        <v>-396.98657407407228</v>
      </c>
      <c r="J92" s="1">
        <f t="shared" si="22"/>
        <v>393621.92057143699</v>
      </c>
      <c r="K92" s="1">
        <f t="shared" si="23"/>
        <v>217139.45255791757</v>
      </c>
      <c r="M92">
        <v>82</v>
      </c>
      <c r="N92" s="1">
        <f t="shared" si="30"/>
        <v>-282347.67170095228</v>
      </c>
      <c r="O92" s="1">
        <f t="shared" si="17"/>
        <v>-494.05988890407923</v>
      </c>
      <c r="P92" s="1">
        <f t="shared" si="24"/>
        <v>393621.92057143699</v>
      </c>
      <c r="Q92" s="1">
        <f t="shared" si="25"/>
        <v>265521.74239793711</v>
      </c>
      <c r="S92">
        <v>82</v>
      </c>
      <c r="T92" s="1">
        <f t="shared" si="31"/>
        <v>-274694.44444444391</v>
      </c>
      <c r="U92" s="1">
        <f t="shared" si="18"/>
        <v>-481.36828703703611</v>
      </c>
      <c r="V92" s="1">
        <f t="shared" si="26"/>
        <v>393621.92057143699</v>
      </c>
      <c r="W92" s="1">
        <f t="shared" si="27"/>
        <v>256365.60376558881</v>
      </c>
    </row>
    <row r="93" spans="1:23" x14ac:dyDescent="0.25">
      <c r="A93">
        <v>83</v>
      </c>
      <c r="B93" s="1">
        <f t="shared" si="28"/>
        <v>-253973.4424051363</v>
      </c>
      <c r="C93" s="1">
        <f t="shared" si="16"/>
        <v>-421.17262532185106</v>
      </c>
      <c r="D93" s="1">
        <f t="shared" si="19"/>
        <v>394769.98450643703</v>
      </c>
      <c r="E93" s="1">
        <f t="shared" si="20"/>
        <v>237138.73736017678</v>
      </c>
      <c r="G93">
        <v>83</v>
      </c>
      <c r="H93" s="1">
        <f t="shared" si="29"/>
        <v>-238527.7777777767</v>
      </c>
      <c r="I93" s="1">
        <f t="shared" si="21"/>
        <v>-395.55856481481305</v>
      </c>
      <c r="J93" s="1">
        <f t="shared" si="22"/>
        <v>394769.98450643703</v>
      </c>
      <c r="K93" s="1">
        <f t="shared" si="23"/>
        <v>218610.52091609567</v>
      </c>
      <c r="M93">
        <v>83</v>
      </c>
      <c r="N93" s="1">
        <f t="shared" si="30"/>
        <v>-281986.72120257112</v>
      </c>
      <c r="O93" s="1">
        <f t="shared" si="17"/>
        <v>-493.4613126609305</v>
      </c>
      <c r="P93" s="1">
        <f t="shared" si="24"/>
        <v>394769.98450643703</v>
      </c>
      <c r="Q93" s="1">
        <f t="shared" si="25"/>
        <v>267668.03054568695</v>
      </c>
      <c r="S93">
        <v>83</v>
      </c>
      <c r="T93" s="1">
        <f t="shared" si="31"/>
        <v>-274263.88888888835</v>
      </c>
      <c r="U93" s="1">
        <f t="shared" si="18"/>
        <v>-480.65428240740653</v>
      </c>
      <c r="V93" s="1">
        <f t="shared" si="26"/>
        <v>394769.98450643703</v>
      </c>
      <c r="W93" s="1">
        <f t="shared" si="27"/>
        <v>258403.92232364643</v>
      </c>
    </row>
    <row r="94" spans="1:23" x14ac:dyDescent="0.25">
      <c r="A94">
        <v>84</v>
      </c>
      <c r="B94" s="1">
        <f t="shared" si="28"/>
        <v>-253250.34425588755</v>
      </c>
      <c r="C94" s="1">
        <f t="shared" si="16"/>
        <v>-419.97348755768024</v>
      </c>
      <c r="D94" s="1">
        <f t="shared" si="19"/>
        <v>395921.39696124749</v>
      </c>
      <c r="E94" s="1">
        <f t="shared" si="20"/>
        <v>238835.28348362635</v>
      </c>
      <c r="G94">
        <v>84</v>
      </c>
      <c r="H94" s="1">
        <f t="shared" si="29"/>
        <v>-237666.66666666558</v>
      </c>
      <c r="I94" s="1">
        <f t="shared" si="21"/>
        <v>-394.13055555555383</v>
      </c>
      <c r="J94" s="1">
        <f t="shared" si="22"/>
        <v>395921.39696124749</v>
      </c>
      <c r="K94" s="1">
        <f t="shared" si="23"/>
        <v>220091.33491790501</v>
      </c>
      <c r="M94">
        <v>84</v>
      </c>
      <c r="N94" s="1">
        <f t="shared" si="30"/>
        <v>-281625.1721279468</v>
      </c>
      <c r="O94" s="1">
        <f t="shared" si="17"/>
        <v>-492.86174377884515</v>
      </c>
      <c r="P94" s="1">
        <f t="shared" si="24"/>
        <v>395921.39696124749</v>
      </c>
      <c r="Q94" s="1">
        <f t="shared" si="25"/>
        <v>269826.45411866746</v>
      </c>
      <c r="S94">
        <v>84</v>
      </c>
      <c r="T94" s="1">
        <f t="shared" si="31"/>
        <v>-273833.33333333279</v>
      </c>
      <c r="U94" s="1">
        <f t="shared" si="18"/>
        <v>-479.94027777777694</v>
      </c>
      <c r="V94" s="1">
        <f t="shared" si="26"/>
        <v>395921.39696124749</v>
      </c>
      <c r="W94" s="1">
        <f t="shared" si="27"/>
        <v>260454.47983580676</v>
      </c>
    </row>
    <row r="95" spans="1:23" x14ac:dyDescent="0.25">
      <c r="A95">
        <v>85</v>
      </c>
      <c r="B95" s="1">
        <f t="shared" si="28"/>
        <v>-252526.04696887464</v>
      </c>
      <c r="C95" s="1">
        <f t="shared" si="16"/>
        <v>-418.77236122338377</v>
      </c>
      <c r="D95" s="1">
        <f t="shared" si="19"/>
        <v>397076.16770238447</v>
      </c>
      <c r="E95" s="1">
        <f t="shared" si="20"/>
        <v>240541.42212551433</v>
      </c>
      <c r="G95">
        <v>85</v>
      </c>
      <c r="H95" s="1">
        <f t="shared" si="29"/>
        <v>-236805.55555555446</v>
      </c>
      <c r="I95" s="1">
        <f t="shared" si="21"/>
        <v>-392.70254629629449</v>
      </c>
      <c r="J95" s="1">
        <f t="shared" si="22"/>
        <v>397076.16770238447</v>
      </c>
      <c r="K95" s="1">
        <f t="shared" si="23"/>
        <v>221581.94966663152</v>
      </c>
      <c r="M95">
        <v>85</v>
      </c>
      <c r="N95" s="1">
        <f t="shared" si="30"/>
        <v>-281263.0234844404</v>
      </c>
      <c r="O95" s="1">
        <f t="shared" si="17"/>
        <v>-492.261180611697</v>
      </c>
      <c r="P95" s="1">
        <f t="shared" si="24"/>
        <v>397076.16770238447</v>
      </c>
      <c r="Q95" s="1">
        <f t="shared" si="25"/>
        <v>271997.08173233719</v>
      </c>
      <c r="S95">
        <v>85</v>
      </c>
      <c r="T95" s="1">
        <f t="shared" si="31"/>
        <v>-273402.77777777723</v>
      </c>
      <c r="U95" s="1">
        <f t="shared" si="18"/>
        <v>-479.22627314814724</v>
      </c>
      <c r="V95" s="1">
        <f t="shared" si="26"/>
        <v>397076.16770238447</v>
      </c>
      <c r="W95" s="1">
        <f t="shared" si="27"/>
        <v>262517.34550289571</v>
      </c>
    </row>
    <row r="96" spans="1:23" x14ac:dyDescent="0.25">
      <c r="A96">
        <v>86</v>
      </c>
      <c r="B96" s="1">
        <f t="shared" si="28"/>
        <v>-251800.54855552744</v>
      </c>
      <c r="C96" s="1">
        <f t="shared" si="16"/>
        <v>-417.56924302124963</v>
      </c>
      <c r="D96" s="1">
        <f t="shared" si="19"/>
        <v>398234.30652484979</v>
      </c>
      <c r="E96" s="1">
        <f t="shared" si="20"/>
        <v>242257.20752333463</v>
      </c>
      <c r="G96">
        <v>86</v>
      </c>
      <c r="H96" s="1">
        <f t="shared" si="29"/>
        <v>-235944.44444444333</v>
      </c>
      <c r="I96" s="1">
        <f t="shared" si="21"/>
        <v>-391.27453703703526</v>
      </c>
      <c r="J96" s="1">
        <f t="shared" si="22"/>
        <v>398234.30652484979</v>
      </c>
      <c r="K96" s="1">
        <f t="shared" si="23"/>
        <v>223082.42057712321</v>
      </c>
      <c r="M96">
        <v>86</v>
      </c>
      <c r="N96" s="1">
        <f t="shared" si="30"/>
        <v>-280900.27427776682</v>
      </c>
      <c r="O96" s="1">
        <f t="shared" si="17"/>
        <v>-491.65962151063002</v>
      </c>
      <c r="P96" s="1">
        <f t="shared" si="24"/>
        <v>398234.30652484979</v>
      </c>
      <c r="Q96" s="1">
        <f t="shared" si="25"/>
        <v>274179.98239011649</v>
      </c>
      <c r="S96">
        <v>86</v>
      </c>
      <c r="T96" s="1">
        <f t="shared" si="31"/>
        <v>-272972.22222222167</v>
      </c>
      <c r="U96" s="1">
        <f t="shared" si="18"/>
        <v>-478.51226851851766</v>
      </c>
      <c r="V96" s="1">
        <f t="shared" si="26"/>
        <v>398234.30652484979</v>
      </c>
      <c r="W96" s="1">
        <f t="shared" si="27"/>
        <v>264592.5889170107</v>
      </c>
    </row>
    <row r="97" spans="1:23" x14ac:dyDescent="0.25">
      <c r="A97">
        <v>87</v>
      </c>
      <c r="B97" s="1">
        <f t="shared" si="28"/>
        <v>-251073.8470239781</v>
      </c>
      <c r="C97" s="1">
        <f t="shared" si="16"/>
        <v>-416.36412964809705</v>
      </c>
      <c r="D97" s="1">
        <f t="shared" si="19"/>
        <v>399395.82325221394</v>
      </c>
      <c r="E97" s="1">
        <f t="shared" si="20"/>
        <v>243982.69422124777</v>
      </c>
      <c r="G97">
        <v>87</v>
      </c>
      <c r="H97" s="1">
        <f t="shared" si="29"/>
        <v>-235083.33333333221</v>
      </c>
      <c r="I97" s="1">
        <f t="shared" si="21"/>
        <v>-389.84652777777592</v>
      </c>
      <c r="J97" s="1">
        <f t="shared" si="22"/>
        <v>399395.82325221394</v>
      </c>
      <c r="K97" s="1">
        <f t="shared" si="23"/>
        <v>224592.80337755164</v>
      </c>
      <c r="M97">
        <v>87</v>
      </c>
      <c r="N97" s="1">
        <f t="shared" si="30"/>
        <v>-280536.92351199221</v>
      </c>
      <c r="O97" s="1">
        <f t="shared" si="17"/>
        <v>-491.05706482405378</v>
      </c>
      <c r="P97" s="1">
        <f t="shared" si="24"/>
        <v>399395.82325221394</v>
      </c>
      <c r="Q97" s="1">
        <f t="shared" si="25"/>
        <v>276375.22548558115</v>
      </c>
      <c r="S97">
        <v>87</v>
      </c>
      <c r="T97" s="1">
        <f t="shared" si="31"/>
        <v>-272541.6666666661</v>
      </c>
      <c r="U97" s="1">
        <f t="shared" si="18"/>
        <v>-477.79826388888796</v>
      </c>
      <c r="V97" s="1">
        <f t="shared" si="26"/>
        <v>399395.82325221394</v>
      </c>
      <c r="W97" s="1">
        <f t="shared" si="27"/>
        <v>266680.28006373299</v>
      </c>
    </row>
    <row r="98" spans="1:23" x14ac:dyDescent="0.25">
      <c r="A98">
        <v>88</v>
      </c>
      <c r="B98" s="1">
        <f t="shared" si="28"/>
        <v>-250345.94037905562</v>
      </c>
      <c r="C98" s="1">
        <f t="shared" si="16"/>
        <v>-415.15701779526722</v>
      </c>
      <c r="D98" s="1">
        <f t="shared" si="19"/>
        <v>400560.72773669957</v>
      </c>
      <c r="E98" s="1">
        <f t="shared" si="20"/>
        <v>245717.93707181496</v>
      </c>
      <c r="G98">
        <v>88</v>
      </c>
      <c r="H98" s="1">
        <f t="shared" si="29"/>
        <v>-234222.22222222108</v>
      </c>
      <c r="I98" s="1">
        <f t="shared" si="21"/>
        <v>-388.41851851851669</v>
      </c>
      <c r="J98" s="1">
        <f t="shared" si="22"/>
        <v>400560.72773669957</v>
      </c>
      <c r="K98" s="1">
        <f t="shared" si="23"/>
        <v>226113.1541111836</v>
      </c>
      <c r="M98">
        <v>88</v>
      </c>
      <c r="N98" s="1">
        <f t="shared" si="30"/>
        <v>-280172.97018953098</v>
      </c>
      <c r="O98" s="1">
        <f t="shared" si="17"/>
        <v>-490.45350889763893</v>
      </c>
      <c r="P98" s="1">
        <f t="shared" si="24"/>
        <v>400560.72773669957</v>
      </c>
      <c r="Q98" s="1">
        <f t="shared" si="25"/>
        <v>278582.8808046683</v>
      </c>
      <c r="S98">
        <v>88</v>
      </c>
      <c r="T98" s="1">
        <f t="shared" si="31"/>
        <v>-272111.11111111054</v>
      </c>
      <c r="U98" s="1">
        <f t="shared" si="18"/>
        <v>-477.08425925925837</v>
      </c>
      <c r="V98" s="1">
        <f t="shared" si="26"/>
        <v>400560.72773669957</v>
      </c>
      <c r="W98" s="1">
        <f t="shared" si="27"/>
        <v>268780.48932435247</v>
      </c>
    </row>
    <row r="99" spans="1:23" x14ac:dyDescent="0.25">
      <c r="A99">
        <v>89</v>
      </c>
      <c r="B99" s="1">
        <f t="shared" si="28"/>
        <v>-249616.82662228032</v>
      </c>
      <c r="C99" s="1">
        <f t="shared" si="16"/>
        <v>-413.9479041486149</v>
      </c>
      <c r="D99" s="1">
        <f t="shared" si="19"/>
        <v>401729.02985926496</v>
      </c>
      <c r="E99" s="1">
        <f t="shared" si="20"/>
        <v>247462.99123774172</v>
      </c>
      <c r="G99">
        <v>89</v>
      </c>
      <c r="H99" s="1">
        <f t="shared" si="29"/>
        <v>-233361.11111110996</v>
      </c>
      <c r="I99" s="1">
        <f t="shared" si="21"/>
        <v>-386.99050925925735</v>
      </c>
      <c r="J99" s="1">
        <f t="shared" si="22"/>
        <v>401729.02985926496</v>
      </c>
      <c r="K99" s="1">
        <f t="shared" si="23"/>
        <v>227643.52913816262</v>
      </c>
      <c r="M99">
        <v>89</v>
      </c>
      <c r="N99" s="1">
        <f t="shared" si="30"/>
        <v>-279808.41331114335</v>
      </c>
      <c r="O99" s="1">
        <f t="shared" si="17"/>
        <v>-489.84895207431271</v>
      </c>
      <c r="P99" s="1">
        <f t="shared" si="24"/>
        <v>401729.02985926496</v>
      </c>
      <c r="Q99" s="1">
        <f t="shared" si="25"/>
        <v>280803.0185278948</v>
      </c>
      <c r="S99">
        <v>89</v>
      </c>
      <c r="T99" s="1">
        <f t="shared" si="31"/>
        <v>-271680.55555555498</v>
      </c>
      <c r="U99" s="1">
        <f t="shared" si="18"/>
        <v>-476.37025462962868</v>
      </c>
      <c r="V99" s="1">
        <f t="shared" si="26"/>
        <v>401729.02985926496</v>
      </c>
      <c r="W99" s="1">
        <f t="shared" si="27"/>
        <v>270893.28747810511</v>
      </c>
    </row>
    <row r="100" spans="1:23" x14ac:dyDescent="0.25">
      <c r="A100">
        <v>90</v>
      </c>
      <c r="B100" s="1">
        <f t="shared" si="28"/>
        <v>-248886.50375185834</v>
      </c>
      <c r="C100" s="1">
        <f t="shared" si="16"/>
        <v>-412.73678538849845</v>
      </c>
      <c r="D100" s="1">
        <f t="shared" si="19"/>
        <v>402900.73952968785</v>
      </c>
      <c r="E100" s="1">
        <f t="shared" si="20"/>
        <v>249217.91219363152</v>
      </c>
      <c r="G100">
        <v>90</v>
      </c>
      <c r="H100" s="1">
        <f t="shared" si="29"/>
        <v>-232499.99999999884</v>
      </c>
      <c r="I100" s="1">
        <f t="shared" si="21"/>
        <v>-385.56249999999812</v>
      </c>
      <c r="J100" s="1">
        <f t="shared" si="22"/>
        <v>402900.73952968785</v>
      </c>
      <c r="K100" s="1">
        <f t="shared" si="23"/>
        <v>229183.98513730068</v>
      </c>
      <c r="M100">
        <v>90</v>
      </c>
      <c r="N100" s="1">
        <f t="shared" si="30"/>
        <v>-279443.25187593239</v>
      </c>
      <c r="O100" s="1">
        <f t="shared" si="17"/>
        <v>-489.24339269425457</v>
      </c>
      <c r="P100" s="1">
        <f t="shared" si="24"/>
        <v>402900.73952968785</v>
      </c>
      <c r="Q100" s="1">
        <f t="shared" si="25"/>
        <v>283035.70923258853</v>
      </c>
      <c r="S100">
        <v>90</v>
      </c>
      <c r="T100" s="1">
        <f t="shared" si="31"/>
        <v>-271249.99999999942</v>
      </c>
      <c r="U100" s="1">
        <f t="shared" si="18"/>
        <v>-475.65624999999909</v>
      </c>
      <c r="V100" s="1">
        <f t="shared" si="26"/>
        <v>402900.73952968785</v>
      </c>
      <c r="W100" s="1">
        <f t="shared" si="27"/>
        <v>273018.74570442294</v>
      </c>
    </row>
    <row r="101" spans="1:23" x14ac:dyDescent="0.25">
      <c r="A101">
        <v>91</v>
      </c>
      <c r="B101" s="1">
        <f t="shared" si="28"/>
        <v>-248154.96976267625</v>
      </c>
      <c r="C101" s="1">
        <f t="shared" si="16"/>
        <v>-411.52365818977142</v>
      </c>
      <c r="D101" s="1">
        <f t="shared" si="19"/>
        <v>404075.86668664945</v>
      </c>
      <c r="E101" s="1">
        <f t="shared" si="20"/>
        <v>250982.75572774932</v>
      </c>
      <c r="G101">
        <v>91</v>
      </c>
      <c r="H101" s="1">
        <f t="shared" si="29"/>
        <v>-231638.88888888771</v>
      </c>
      <c r="I101" s="1">
        <f t="shared" si="21"/>
        <v>-384.13449074073878</v>
      </c>
      <c r="J101" s="1">
        <f t="shared" si="22"/>
        <v>404075.86668664945</v>
      </c>
      <c r="K101" s="1">
        <f t="shared" si="23"/>
        <v>230734.57910788004</v>
      </c>
      <c r="M101">
        <v>91</v>
      </c>
      <c r="N101" s="1">
        <f t="shared" si="30"/>
        <v>-279077.4848813414</v>
      </c>
      <c r="O101" s="1">
        <f t="shared" si="17"/>
        <v>-488.63682909489114</v>
      </c>
      <c r="P101" s="1">
        <f t="shared" si="24"/>
        <v>404075.86668664945</v>
      </c>
      <c r="Q101" s="1">
        <f t="shared" si="25"/>
        <v>285281.02389513172</v>
      </c>
      <c r="S101">
        <v>91</v>
      </c>
      <c r="T101" s="1">
        <f t="shared" si="31"/>
        <v>-270819.44444444386</v>
      </c>
      <c r="U101" s="1">
        <f t="shared" si="18"/>
        <v>-474.94224537036939</v>
      </c>
      <c r="V101" s="1">
        <f t="shared" si="26"/>
        <v>404075.86668664945</v>
      </c>
      <c r="W101" s="1">
        <f t="shared" si="27"/>
        <v>275156.93558519683</v>
      </c>
    </row>
    <row r="102" spans="1:23" x14ac:dyDescent="0.25">
      <c r="A102">
        <v>92</v>
      </c>
      <c r="B102" s="1">
        <f t="shared" si="28"/>
        <v>-247422.22264629544</v>
      </c>
      <c r="C102" s="1">
        <f t="shared" si="16"/>
        <v>-410.30851922177334</v>
      </c>
      <c r="D102" s="1">
        <f t="shared" si="19"/>
        <v>405254.42129781883</v>
      </c>
      <c r="E102" s="1">
        <f t="shared" si="20"/>
        <v>252757.57794379504</v>
      </c>
      <c r="G102">
        <v>92</v>
      </c>
      <c r="H102" s="1">
        <f t="shared" si="29"/>
        <v>-230777.77777777659</v>
      </c>
      <c r="I102" s="1">
        <f t="shared" si="21"/>
        <v>-382.70648148147956</v>
      </c>
      <c r="J102" s="1">
        <f t="shared" si="22"/>
        <v>405254.42129781883</v>
      </c>
      <c r="K102" s="1">
        <f t="shared" si="23"/>
        <v>232295.36837146516</v>
      </c>
      <c r="M102">
        <v>92</v>
      </c>
      <c r="N102" s="1">
        <f t="shared" si="30"/>
        <v>-278711.11132315104</v>
      </c>
      <c r="O102" s="1">
        <f t="shared" si="17"/>
        <v>-488.02925961089215</v>
      </c>
      <c r="P102" s="1">
        <f t="shared" si="24"/>
        <v>405254.42129781883</v>
      </c>
      <c r="Q102" s="1">
        <f t="shared" si="25"/>
        <v>287539.03389321739</v>
      </c>
      <c r="S102">
        <v>92</v>
      </c>
      <c r="T102" s="1">
        <f t="shared" si="31"/>
        <v>-270388.88888888829</v>
      </c>
      <c r="U102" s="1">
        <f t="shared" si="18"/>
        <v>-474.22824074073981</v>
      </c>
      <c r="V102" s="1">
        <f t="shared" si="26"/>
        <v>405254.42129781883</v>
      </c>
      <c r="W102" s="1">
        <f t="shared" si="27"/>
        <v>277307.92910705216</v>
      </c>
    </row>
    <row r="103" spans="1:23" x14ac:dyDescent="0.25">
      <c r="A103">
        <v>93</v>
      </c>
      <c r="B103" s="1">
        <f t="shared" si="28"/>
        <v>-246688.26039094664</v>
      </c>
      <c r="C103" s="1">
        <f t="shared" si="16"/>
        <v>-409.09136514831988</v>
      </c>
      <c r="D103" s="1">
        <f t="shared" si="19"/>
        <v>406436.41335993749</v>
      </c>
      <c r="E103" s="1">
        <f t="shared" si="20"/>
        <v>254542.4352626871</v>
      </c>
      <c r="G103">
        <v>93</v>
      </c>
      <c r="H103" s="1">
        <f t="shared" si="29"/>
        <v>-229916.66666666546</v>
      </c>
      <c r="I103" s="1">
        <f t="shared" si="21"/>
        <v>-381.27847222222022</v>
      </c>
      <c r="J103" s="1">
        <f t="shared" si="22"/>
        <v>406436.41335993749</v>
      </c>
      <c r="K103" s="1">
        <f t="shared" si="23"/>
        <v>233866.41057372495</v>
      </c>
      <c r="M103">
        <v>93</v>
      </c>
      <c r="N103" s="1">
        <f t="shared" si="30"/>
        <v>-278344.1301954767</v>
      </c>
      <c r="O103" s="1">
        <f t="shared" si="17"/>
        <v>-487.42068257416554</v>
      </c>
      <c r="P103" s="1">
        <f t="shared" si="24"/>
        <v>406436.41335993749</v>
      </c>
      <c r="Q103" s="1">
        <f t="shared" si="25"/>
        <v>289809.81100811844</v>
      </c>
      <c r="S103">
        <v>93</v>
      </c>
      <c r="T103" s="1">
        <f t="shared" si="31"/>
        <v>-269958.33333333273</v>
      </c>
      <c r="U103" s="1">
        <f t="shared" si="18"/>
        <v>-473.51423611111011</v>
      </c>
      <c r="V103" s="1">
        <f t="shared" si="26"/>
        <v>406436.41335993749</v>
      </c>
      <c r="W103" s="1">
        <f t="shared" si="27"/>
        <v>279471.79866363702</v>
      </c>
    </row>
    <row r="104" spans="1:23" x14ac:dyDescent="0.25">
      <c r="A104">
        <v>94</v>
      </c>
      <c r="B104" s="1">
        <f t="shared" si="28"/>
        <v>-245953.08098152437</v>
      </c>
      <c r="C104" s="1">
        <f t="shared" si="16"/>
        <v>-407.87219262769463</v>
      </c>
      <c r="D104" s="1">
        <f t="shared" si="19"/>
        <v>407621.85289890401</v>
      </c>
      <c r="E104" s="1">
        <f t="shared" si="20"/>
        <v>256337.38442435593</v>
      </c>
      <c r="G104">
        <v>94</v>
      </c>
      <c r="H104" s="1">
        <f t="shared" si="29"/>
        <v>-229055.55555555434</v>
      </c>
      <c r="I104" s="1">
        <f t="shared" si="21"/>
        <v>-379.85046296296099</v>
      </c>
      <c r="J104" s="1">
        <f t="shared" si="22"/>
        <v>407621.85289890401</v>
      </c>
      <c r="K104" s="1">
        <f t="shared" si="23"/>
        <v>235447.76368626533</v>
      </c>
      <c r="M104">
        <v>94</v>
      </c>
      <c r="N104" s="1">
        <f t="shared" si="30"/>
        <v>-277976.54049076559</v>
      </c>
      <c r="O104" s="1">
        <f t="shared" si="17"/>
        <v>-486.811096313853</v>
      </c>
      <c r="P104" s="1">
        <f t="shared" si="24"/>
        <v>407621.85289890401</v>
      </c>
      <c r="Q104" s="1">
        <f t="shared" si="25"/>
        <v>292093.42742696952</v>
      </c>
      <c r="S104">
        <v>94</v>
      </c>
      <c r="T104" s="1">
        <f t="shared" si="31"/>
        <v>-269527.77777777717</v>
      </c>
      <c r="U104" s="1">
        <f t="shared" si="18"/>
        <v>-472.80023148148052</v>
      </c>
      <c r="V104" s="1">
        <f t="shared" si="26"/>
        <v>407621.85289890401</v>
      </c>
      <c r="W104" s="1">
        <f t="shared" si="27"/>
        <v>281648.61705792381</v>
      </c>
    </row>
    <row r="105" spans="1:23" x14ac:dyDescent="0.25">
      <c r="A105">
        <v>95</v>
      </c>
      <c r="B105" s="1">
        <f t="shared" si="28"/>
        <v>-245216.68239958148</v>
      </c>
      <c r="C105" s="1">
        <f t="shared" si="16"/>
        <v>-406.65099831263933</v>
      </c>
      <c r="D105" s="1">
        <f t="shared" si="19"/>
        <v>408810.74996985914</v>
      </c>
      <c r="E105" s="1">
        <f t="shared" si="20"/>
        <v>258142.48248954784</v>
      </c>
      <c r="G105">
        <v>95</v>
      </c>
      <c r="H105" s="1">
        <f t="shared" si="29"/>
        <v>-228194.44444444322</v>
      </c>
      <c r="I105" s="1">
        <f t="shared" si="21"/>
        <v>-378.42245370370165</v>
      </c>
      <c r="J105" s="1">
        <f t="shared" si="22"/>
        <v>408810.74996985914</v>
      </c>
      <c r="K105" s="1">
        <f t="shared" si="23"/>
        <v>237039.48600847207</v>
      </c>
      <c r="M105">
        <v>95</v>
      </c>
      <c r="N105" s="1">
        <f t="shared" si="30"/>
        <v>-277608.3411997942</v>
      </c>
      <c r="O105" s="1">
        <f t="shared" si="17"/>
        <v>-486.20049915632535</v>
      </c>
      <c r="P105" s="1">
        <f t="shared" si="24"/>
        <v>408810.74996985914</v>
      </c>
      <c r="Q105" s="1">
        <f t="shared" si="25"/>
        <v>294389.95574506186</v>
      </c>
      <c r="S105">
        <v>95</v>
      </c>
      <c r="T105" s="1">
        <f t="shared" si="31"/>
        <v>-269097.22222222161</v>
      </c>
      <c r="U105" s="1">
        <f t="shared" si="18"/>
        <v>-472.08622685185082</v>
      </c>
      <c r="V105" s="1">
        <f t="shared" si="26"/>
        <v>408810.74996985914</v>
      </c>
      <c r="W105" s="1">
        <f t="shared" si="27"/>
        <v>283838.45750452351</v>
      </c>
    </row>
    <row r="106" spans="1:23" x14ac:dyDescent="0.25">
      <c r="A106">
        <v>96</v>
      </c>
      <c r="B106" s="1">
        <f t="shared" si="28"/>
        <v>-244479.06262332352</v>
      </c>
      <c r="C106" s="1">
        <f t="shared" si="16"/>
        <v>-405.42777885034485</v>
      </c>
      <c r="D106" s="1">
        <f t="shared" si="19"/>
        <v>410003.11465727125</v>
      </c>
      <c r="E106" s="1">
        <f t="shared" si="20"/>
        <v>259957.78684163888</v>
      </c>
      <c r="G106">
        <v>96</v>
      </c>
      <c r="H106" s="1">
        <f t="shared" si="29"/>
        <v>-227333.33333333209</v>
      </c>
      <c r="I106" s="1">
        <f t="shared" si="21"/>
        <v>-376.99444444444242</v>
      </c>
      <c r="J106" s="1">
        <f t="shared" si="22"/>
        <v>410003.11465727125</v>
      </c>
      <c r="K106" s="1">
        <f t="shared" si="23"/>
        <v>238641.63616936421</v>
      </c>
      <c r="M106">
        <v>96</v>
      </c>
      <c r="N106" s="1">
        <f t="shared" si="30"/>
        <v>-277239.53131166525</v>
      </c>
      <c r="O106" s="1">
        <f t="shared" si="17"/>
        <v>-485.58888942517819</v>
      </c>
      <c r="P106" s="1">
        <f t="shared" si="24"/>
        <v>410003.11465727125</v>
      </c>
      <c r="Q106" s="1">
        <f t="shared" si="25"/>
        <v>296699.46896815096</v>
      </c>
      <c r="S106">
        <v>96</v>
      </c>
      <c r="T106" s="1">
        <f t="shared" si="31"/>
        <v>-268666.66666666605</v>
      </c>
      <c r="U106" s="1">
        <f t="shared" si="18"/>
        <v>-471.37222222222124</v>
      </c>
      <c r="V106" s="1">
        <f t="shared" si="26"/>
        <v>410003.11465727125</v>
      </c>
      <c r="W106" s="1">
        <f t="shared" si="27"/>
        <v>286041.39363201318</v>
      </c>
    </row>
    <row r="107" spans="1:23" x14ac:dyDescent="0.25">
      <c r="A107">
        <v>97</v>
      </c>
      <c r="B107" s="1">
        <f t="shared" si="28"/>
        <v>-243740.21962760328</v>
      </c>
      <c r="C107" s="1">
        <f t="shared" si="16"/>
        <v>-404.20253088244209</v>
      </c>
      <c r="D107" s="1">
        <f t="shared" si="19"/>
        <v>411198.95707502164</v>
      </c>
      <c r="E107" s="1">
        <f t="shared" si="20"/>
        <v>261783.35518845904</v>
      </c>
      <c r="G107">
        <v>97</v>
      </c>
      <c r="H107" s="1">
        <f t="shared" si="29"/>
        <v>-226472.22222222097</v>
      </c>
      <c r="I107" s="1">
        <f t="shared" si="21"/>
        <v>-375.56643518518314</v>
      </c>
      <c r="J107" s="1">
        <f t="shared" si="22"/>
        <v>411198.95707502164</v>
      </c>
      <c r="K107" s="1">
        <f t="shared" si="23"/>
        <v>240254.27312945778</v>
      </c>
      <c r="M107">
        <v>97</v>
      </c>
      <c r="N107" s="1">
        <f t="shared" si="30"/>
        <v>-276870.10981380515</v>
      </c>
      <c r="O107" s="1">
        <f t="shared" si="17"/>
        <v>-484.97626544122693</v>
      </c>
      <c r="P107" s="1">
        <f t="shared" si="24"/>
        <v>411198.95707502164</v>
      </c>
      <c r="Q107" s="1">
        <f t="shared" si="25"/>
        <v>299022.04051477759</v>
      </c>
      <c r="S107">
        <v>97</v>
      </c>
      <c r="T107" s="1">
        <f t="shared" si="31"/>
        <v>-268236.11111111048</v>
      </c>
      <c r="U107" s="1">
        <f t="shared" si="18"/>
        <v>-470.65821759259154</v>
      </c>
      <c r="V107" s="1">
        <f t="shared" si="26"/>
        <v>411198.95707502164</v>
      </c>
      <c r="W107" s="1">
        <f t="shared" si="27"/>
        <v>288257.49948527646</v>
      </c>
    </row>
    <row r="108" spans="1:23" x14ac:dyDescent="0.25">
      <c r="A108">
        <v>98</v>
      </c>
      <c r="B108" s="1">
        <f t="shared" si="28"/>
        <v>-243000.15138391513</v>
      </c>
      <c r="C108" s="1">
        <f t="shared" si="16"/>
        <v>-402.9752510449926</v>
      </c>
      <c r="D108" s="1">
        <f t="shared" si="19"/>
        <v>412398.28736649046</v>
      </c>
      <c r="E108" s="1">
        <f t="shared" si="20"/>
        <v>263619.24556412676</v>
      </c>
      <c r="G108">
        <v>98</v>
      </c>
      <c r="H108" s="1">
        <f t="shared" si="29"/>
        <v>-225611.11111110984</v>
      </c>
      <c r="I108" s="1">
        <f t="shared" si="21"/>
        <v>-374.13842592592385</v>
      </c>
      <c r="J108" s="1">
        <f t="shared" si="22"/>
        <v>412398.28736649046</v>
      </c>
      <c r="K108" s="1">
        <f t="shared" si="23"/>
        <v>241877.45618264007</v>
      </c>
      <c r="M108">
        <v>98</v>
      </c>
      <c r="N108" s="1">
        <f t="shared" si="30"/>
        <v>-276500.0756919611</v>
      </c>
      <c r="O108" s="1">
        <f t="shared" si="17"/>
        <v>-484.36262552250219</v>
      </c>
      <c r="P108" s="1">
        <f t="shared" si="24"/>
        <v>412398.28736649046</v>
      </c>
      <c r="Q108" s="1">
        <f t="shared" si="25"/>
        <v>301357.7442186015</v>
      </c>
      <c r="S108">
        <v>98</v>
      </c>
      <c r="T108" s="1">
        <f t="shared" si="31"/>
        <v>-267805.55555555492</v>
      </c>
      <c r="U108" s="1">
        <f t="shared" si="18"/>
        <v>-469.94421296296196</v>
      </c>
      <c r="V108" s="1">
        <f t="shared" si="26"/>
        <v>412398.28736649046</v>
      </c>
      <c r="W108" s="1">
        <f t="shared" si="27"/>
        <v>290486.84952785756</v>
      </c>
    </row>
    <row r="109" spans="1:23" x14ac:dyDescent="0.25">
      <c r="A109">
        <v>99</v>
      </c>
      <c r="B109" s="1">
        <f t="shared" si="28"/>
        <v>-242258.85586038954</v>
      </c>
      <c r="C109" s="1">
        <f t="shared" si="16"/>
        <v>-401.74593596847939</v>
      </c>
      <c r="D109" s="1">
        <f t="shared" si="19"/>
        <v>413601.11570464273</v>
      </c>
      <c r="E109" s="1">
        <f t="shared" si="20"/>
        <v>265465.51633089385</v>
      </c>
      <c r="G109">
        <v>99</v>
      </c>
      <c r="H109" s="1">
        <f t="shared" si="29"/>
        <v>-224749.99999999872</v>
      </c>
      <c r="I109" s="1">
        <f t="shared" si="21"/>
        <v>-372.71041666666457</v>
      </c>
      <c r="J109" s="1">
        <f t="shared" si="22"/>
        <v>413601.11570464273</v>
      </c>
      <c r="K109" s="1">
        <f t="shared" si="23"/>
        <v>243511.24495805468</v>
      </c>
      <c r="M109">
        <v>99</v>
      </c>
      <c r="N109" s="1">
        <f t="shared" si="30"/>
        <v>-276129.42793019832</v>
      </c>
      <c r="O109" s="1">
        <f t="shared" si="17"/>
        <v>-483.74796798424552</v>
      </c>
      <c r="P109" s="1">
        <f t="shared" si="24"/>
        <v>413601.11570464273</v>
      </c>
      <c r="Q109" s="1">
        <f t="shared" si="25"/>
        <v>303706.65433074872</v>
      </c>
      <c r="S109">
        <v>99</v>
      </c>
      <c r="T109" s="1">
        <f t="shared" si="31"/>
        <v>-267374.99999999936</v>
      </c>
      <c r="U109" s="1">
        <f t="shared" si="18"/>
        <v>-469.23020833333226</v>
      </c>
      <c r="V109" s="1">
        <f t="shared" si="26"/>
        <v>413601.11570464273</v>
      </c>
      <c r="W109" s="1">
        <f t="shared" si="27"/>
        <v>292729.51864432846</v>
      </c>
    </row>
    <row r="110" spans="1:23" x14ac:dyDescent="0.25">
      <c r="A110">
        <v>100</v>
      </c>
      <c r="B110" s="1">
        <f t="shared" si="28"/>
        <v>-241516.33102178742</v>
      </c>
      <c r="C110" s="1">
        <f t="shared" si="16"/>
        <v>-400.5145822777975</v>
      </c>
      <c r="D110" s="1">
        <f t="shared" si="19"/>
        <v>414807.45229211461</v>
      </c>
      <c r="E110" s="1">
        <f t="shared" si="20"/>
        <v>267322.22618100076</v>
      </c>
      <c r="G110">
        <v>100</v>
      </c>
      <c r="H110" s="1">
        <f t="shared" si="29"/>
        <v>-223888.8888888876</v>
      </c>
      <c r="I110" s="1">
        <f t="shared" si="21"/>
        <v>-371.28240740740529</v>
      </c>
      <c r="J110" s="1">
        <f t="shared" si="22"/>
        <v>414807.45229211461</v>
      </c>
      <c r="K110" s="1">
        <f t="shared" si="23"/>
        <v>245155.69942199704</v>
      </c>
      <c r="M110">
        <v>100</v>
      </c>
      <c r="N110" s="1">
        <f t="shared" si="30"/>
        <v>-275758.16551089729</v>
      </c>
      <c r="O110" s="1">
        <f t="shared" si="17"/>
        <v>-483.13229113890463</v>
      </c>
      <c r="P110" s="1">
        <f t="shared" si="24"/>
        <v>414807.45229211461</v>
      </c>
      <c r="Q110" s="1">
        <f t="shared" si="25"/>
        <v>306068.84552217193</v>
      </c>
      <c r="S110">
        <v>100</v>
      </c>
      <c r="T110" s="1">
        <f t="shared" si="31"/>
        <v>-266944.4444444438</v>
      </c>
      <c r="U110" s="1">
        <f t="shared" si="18"/>
        <v>-468.51620370370267</v>
      </c>
      <c r="V110" s="1">
        <f t="shared" si="26"/>
        <v>414807.45229211461</v>
      </c>
      <c r="W110" s="1">
        <f t="shared" si="27"/>
        <v>294985.58214266942</v>
      </c>
    </row>
    <row r="111" spans="1:23" x14ac:dyDescent="0.25">
      <c r="A111">
        <v>101</v>
      </c>
      <c r="B111" s="1">
        <f t="shared" si="28"/>
        <v>-240772.57482949464</v>
      </c>
      <c r="C111" s="1">
        <f t="shared" si="16"/>
        <v>-399.28118659224532</v>
      </c>
      <c r="D111" s="1">
        <f t="shared" si="19"/>
        <v>416017.30736129993</v>
      </c>
      <c r="E111" s="1">
        <f t="shared" si="20"/>
        <v>269189.43413854239</v>
      </c>
      <c r="G111">
        <v>101</v>
      </c>
      <c r="H111" s="1">
        <f t="shared" si="29"/>
        <v>-223027.77777777647</v>
      </c>
      <c r="I111" s="1">
        <f t="shared" si="21"/>
        <v>-369.854398148146</v>
      </c>
      <c r="J111" s="1">
        <f t="shared" si="22"/>
        <v>416017.30736129993</v>
      </c>
      <c r="K111" s="1">
        <f t="shared" si="23"/>
        <v>246810.87987982077</v>
      </c>
      <c r="M111">
        <v>101</v>
      </c>
      <c r="N111" s="1">
        <f t="shared" si="30"/>
        <v>-275386.28741475096</v>
      </c>
      <c r="O111" s="1">
        <f t="shared" si="17"/>
        <v>-482.51559329612871</v>
      </c>
      <c r="P111" s="1">
        <f t="shared" si="24"/>
        <v>416017.30736129993</v>
      </c>
      <c r="Q111" s="1">
        <f t="shared" si="25"/>
        <v>308444.39288602432</v>
      </c>
      <c r="S111">
        <v>101</v>
      </c>
      <c r="T111" s="1">
        <f t="shared" si="31"/>
        <v>-266513.88888888824</v>
      </c>
      <c r="U111" s="1">
        <f t="shared" si="18"/>
        <v>-467.80219907407297</v>
      </c>
      <c r="V111" s="1">
        <f t="shared" si="26"/>
        <v>416017.30736129993</v>
      </c>
      <c r="W111" s="1">
        <f t="shared" si="27"/>
        <v>297255.1157566628</v>
      </c>
    </row>
    <row r="112" spans="1:23" x14ac:dyDescent="0.25">
      <c r="A112">
        <v>102</v>
      </c>
      <c r="B112" s="1">
        <f t="shared" si="28"/>
        <v>-240027.5852415163</v>
      </c>
      <c r="C112" s="1">
        <f t="shared" si="16"/>
        <v>-398.04574552551458</v>
      </c>
      <c r="D112" s="1">
        <f t="shared" si="19"/>
        <v>417230.69117443706</v>
      </c>
      <c r="E112" s="1">
        <f t="shared" si="20"/>
        <v>271067.19956134446</v>
      </c>
      <c r="G112">
        <v>102</v>
      </c>
      <c r="H112" s="1">
        <f t="shared" si="29"/>
        <v>-222166.66666666535</v>
      </c>
      <c r="I112" s="1">
        <f t="shared" si="21"/>
        <v>-368.42638888888672</v>
      </c>
      <c r="J112" s="1">
        <f t="shared" si="22"/>
        <v>417230.69117443706</v>
      </c>
      <c r="K112" s="1">
        <f t="shared" si="23"/>
        <v>248476.8469778547</v>
      </c>
      <c r="M112">
        <v>102</v>
      </c>
      <c r="N112" s="1">
        <f t="shared" si="30"/>
        <v>-275013.79262076184</v>
      </c>
      <c r="O112" s="1">
        <f t="shared" si="17"/>
        <v>-481.89787276276343</v>
      </c>
      <c r="P112" s="1">
        <f t="shared" si="24"/>
        <v>417230.69117443706</v>
      </c>
      <c r="Q112" s="1">
        <f t="shared" si="25"/>
        <v>310833.37194004661</v>
      </c>
      <c r="S112">
        <v>102</v>
      </c>
      <c r="T112" s="1">
        <f t="shared" si="31"/>
        <v>-266083.33333333267</v>
      </c>
      <c r="U112" s="1">
        <f t="shared" si="18"/>
        <v>-467.08819444444339</v>
      </c>
      <c r="V112" s="1">
        <f t="shared" si="26"/>
        <v>417230.69117443706</v>
      </c>
      <c r="W112" s="1">
        <f t="shared" si="27"/>
        <v>299538.19564830099</v>
      </c>
    </row>
    <row r="113" spans="1:23" x14ac:dyDescent="0.25">
      <c r="A113">
        <v>103</v>
      </c>
      <c r="B113" s="1">
        <f t="shared" si="28"/>
        <v>-239281.36021247122</v>
      </c>
      <c r="C113" s="1">
        <f t="shared" si="16"/>
        <v>-396.80825568568144</v>
      </c>
      <c r="D113" s="1">
        <f t="shared" si="19"/>
        <v>418447.61402369582</v>
      </c>
      <c r="E113" s="1">
        <f t="shared" si="20"/>
        <v>272955.5821428505</v>
      </c>
      <c r="G113">
        <v>103</v>
      </c>
      <c r="H113" s="1">
        <f t="shared" si="29"/>
        <v>-221305.55555555422</v>
      </c>
      <c r="I113" s="1">
        <f t="shared" si="21"/>
        <v>-366.99837962962744</v>
      </c>
      <c r="J113" s="1">
        <f t="shared" si="22"/>
        <v>418447.61402369582</v>
      </c>
      <c r="K113" s="1">
        <f t="shared" si="23"/>
        <v>250153.6617053308</v>
      </c>
      <c r="M113">
        <v>103</v>
      </c>
      <c r="N113" s="1">
        <f t="shared" si="30"/>
        <v>-274640.68010623934</v>
      </c>
      <c r="O113" s="1">
        <f t="shared" si="17"/>
        <v>-481.27912784284695</v>
      </c>
      <c r="P113" s="1">
        <f t="shared" si="24"/>
        <v>418447.61402369582</v>
      </c>
      <c r="Q113" s="1">
        <f t="shared" si="25"/>
        <v>313235.85862896778</v>
      </c>
      <c r="S113">
        <v>103</v>
      </c>
      <c r="T113" s="1">
        <f t="shared" si="31"/>
        <v>-265652.77777777711</v>
      </c>
      <c r="U113" s="1">
        <f t="shared" si="18"/>
        <v>-466.37418981481369</v>
      </c>
      <c r="V113" s="1">
        <f t="shared" si="26"/>
        <v>418447.61402369582</v>
      </c>
      <c r="W113" s="1">
        <f t="shared" si="27"/>
        <v>301834.89841020718</v>
      </c>
    </row>
    <row r="114" spans="1:23" x14ac:dyDescent="0.25">
      <c r="A114">
        <v>104</v>
      </c>
      <c r="B114" s="1">
        <f t="shared" si="28"/>
        <v>-238533.8976935863</v>
      </c>
      <c r="C114" s="1">
        <f t="shared" si="16"/>
        <v>-395.56871367519733</v>
      </c>
      <c r="D114" s="1">
        <f t="shared" si="19"/>
        <v>419668.08623126493</v>
      </c>
      <c r="E114" s="1">
        <f t="shared" si="20"/>
        <v>274854.64191401942</v>
      </c>
      <c r="G114">
        <v>104</v>
      </c>
      <c r="H114" s="1">
        <f t="shared" si="29"/>
        <v>-220444.4444444431</v>
      </c>
      <c r="I114" s="1">
        <f t="shared" si="21"/>
        <v>-365.57037037036815</v>
      </c>
      <c r="J114" s="1">
        <f t="shared" si="22"/>
        <v>419668.08623126493</v>
      </c>
      <c r="K114" s="1">
        <f t="shared" si="23"/>
        <v>251841.38539632302</v>
      </c>
      <c r="M114">
        <v>104</v>
      </c>
      <c r="N114" s="1">
        <f t="shared" si="30"/>
        <v>-274266.94884679693</v>
      </c>
      <c r="O114" s="1">
        <f t="shared" si="17"/>
        <v>-480.65935683760495</v>
      </c>
      <c r="P114" s="1">
        <f t="shared" si="24"/>
        <v>419668.08623126493</v>
      </c>
      <c r="Q114" s="1">
        <f t="shared" si="25"/>
        <v>315651.92932691943</v>
      </c>
      <c r="S114">
        <v>104</v>
      </c>
      <c r="T114" s="1">
        <f t="shared" si="31"/>
        <v>-265222.22222222155</v>
      </c>
      <c r="U114" s="1">
        <f t="shared" si="18"/>
        <v>-465.6601851851841</v>
      </c>
      <c r="V114" s="1">
        <f t="shared" si="26"/>
        <v>419668.08623126493</v>
      </c>
      <c r="W114" s="1">
        <f t="shared" si="27"/>
        <v>304145.30106807046</v>
      </c>
    </row>
    <row r="115" spans="1:23" x14ac:dyDescent="0.25">
      <c r="A115">
        <v>105</v>
      </c>
      <c r="B115" s="1">
        <f t="shared" si="28"/>
        <v>-237785.19563269091</v>
      </c>
      <c r="C115" s="1">
        <f t="shared" si="16"/>
        <v>-394.32711609087914</v>
      </c>
      <c r="D115" s="1">
        <f t="shared" si="19"/>
        <v>420892.11814943946</v>
      </c>
      <c r="E115" s="1">
        <f t="shared" si="20"/>
        <v>276764.43924523389</v>
      </c>
      <c r="G115">
        <v>105</v>
      </c>
      <c r="H115" s="1">
        <f t="shared" si="29"/>
        <v>-219583.33333333198</v>
      </c>
      <c r="I115" s="1">
        <f t="shared" si="21"/>
        <v>-364.14236111110887</v>
      </c>
      <c r="J115" s="1">
        <f t="shared" si="22"/>
        <v>420892.11814943946</v>
      </c>
      <c r="K115" s="1">
        <f t="shared" si="23"/>
        <v>253540.07973169719</v>
      </c>
      <c r="M115">
        <v>105</v>
      </c>
      <c r="N115" s="1">
        <f t="shared" si="30"/>
        <v>-273892.5978163493</v>
      </c>
      <c r="O115" s="1">
        <f t="shared" si="17"/>
        <v>-480.03855804544594</v>
      </c>
      <c r="P115" s="1">
        <f t="shared" si="24"/>
        <v>420892.11814943946</v>
      </c>
      <c r="Q115" s="1">
        <f t="shared" si="25"/>
        <v>318081.66083986353</v>
      </c>
      <c r="S115">
        <v>105</v>
      </c>
      <c r="T115" s="1">
        <f t="shared" si="31"/>
        <v>-264791.66666666599</v>
      </c>
      <c r="U115" s="1">
        <f t="shared" si="18"/>
        <v>-464.94618055555441</v>
      </c>
      <c r="V115" s="1">
        <f t="shared" si="26"/>
        <v>420892.11814943946</v>
      </c>
      <c r="W115" s="1">
        <f t="shared" si="27"/>
        <v>306469.48108309438</v>
      </c>
    </row>
    <row r="116" spans="1:23" x14ac:dyDescent="0.25">
      <c r="A116">
        <v>106</v>
      </c>
      <c r="B116" s="1">
        <f t="shared" si="28"/>
        <v>-237035.25197421122</v>
      </c>
      <c r="C116" s="1">
        <f t="shared" si="16"/>
        <v>-393.08345952390027</v>
      </c>
      <c r="D116" s="1">
        <f t="shared" si="19"/>
        <v>422119.72016070865</v>
      </c>
      <c r="E116" s="1">
        <f t="shared" si="20"/>
        <v>278685.03484821954</v>
      </c>
      <c r="G116">
        <v>106</v>
      </c>
      <c r="H116" s="1">
        <f t="shared" si="29"/>
        <v>-218722.22222222085</v>
      </c>
      <c r="I116" s="1">
        <f t="shared" si="21"/>
        <v>-362.71435185184959</v>
      </c>
      <c r="J116" s="1">
        <f t="shared" si="22"/>
        <v>422119.72016070865</v>
      </c>
      <c r="K116" s="1">
        <f t="shared" si="23"/>
        <v>255249.80674107157</v>
      </c>
      <c r="M116">
        <v>106</v>
      </c>
      <c r="N116" s="1">
        <f t="shared" si="30"/>
        <v>-273517.6259871095</v>
      </c>
      <c r="O116" s="1">
        <f t="shared" si="17"/>
        <v>-479.41672976195662</v>
      </c>
      <c r="P116" s="1">
        <f t="shared" si="24"/>
        <v>422119.72016070865</v>
      </c>
      <c r="Q116" s="1">
        <f t="shared" si="25"/>
        <v>320525.13040803419</v>
      </c>
      <c r="S116">
        <v>106</v>
      </c>
      <c r="T116" s="1">
        <f t="shared" si="31"/>
        <v>-264361.11111111043</v>
      </c>
      <c r="U116" s="1">
        <f t="shared" si="18"/>
        <v>-464.23217592592482</v>
      </c>
      <c r="V116" s="1">
        <f t="shared" si="26"/>
        <v>422119.72016070865</v>
      </c>
      <c r="W116" s="1">
        <f t="shared" si="27"/>
        <v>308807.51635445934</v>
      </c>
    </row>
    <row r="117" spans="1:23" x14ac:dyDescent="0.25">
      <c r="A117">
        <v>107</v>
      </c>
      <c r="B117" s="1">
        <f t="shared" si="28"/>
        <v>-236284.06465916455</v>
      </c>
      <c r="C117" s="1">
        <f t="shared" si="16"/>
        <v>-391.8377405597812</v>
      </c>
      <c r="D117" s="1">
        <f t="shared" si="19"/>
        <v>423350.90267784405</v>
      </c>
      <c r="E117" s="1">
        <f t="shared" si="20"/>
        <v>280616.4897779749</v>
      </c>
      <c r="G117">
        <v>107</v>
      </c>
      <c r="H117" s="1">
        <f t="shared" si="29"/>
        <v>-217861.11111110973</v>
      </c>
      <c r="I117" s="1">
        <f t="shared" si="21"/>
        <v>-361.2863425925903</v>
      </c>
      <c r="J117" s="1">
        <f t="shared" si="22"/>
        <v>423350.90267784405</v>
      </c>
      <c r="K117" s="1">
        <f t="shared" si="23"/>
        <v>256970.62880478898</v>
      </c>
      <c r="M117">
        <v>107</v>
      </c>
      <c r="N117" s="1">
        <f t="shared" si="30"/>
        <v>-273142.03232958616</v>
      </c>
      <c r="O117" s="1">
        <f t="shared" si="17"/>
        <v>-478.79387027989708</v>
      </c>
      <c r="P117" s="1">
        <f t="shared" si="24"/>
        <v>423350.90267784405</v>
      </c>
      <c r="Q117" s="1">
        <f t="shared" si="25"/>
        <v>322982.41570839297</v>
      </c>
      <c r="S117">
        <v>107</v>
      </c>
      <c r="T117" s="1">
        <f t="shared" si="31"/>
        <v>-263930.55555555486</v>
      </c>
      <c r="U117" s="1">
        <f t="shared" si="18"/>
        <v>-463.51817129629512</v>
      </c>
      <c r="V117" s="1">
        <f t="shared" si="26"/>
        <v>423350.90267784405</v>
      </c>
      <c r="W117" s="1">
        <f t="shared" si="27"/>
        <v>311159.48522179911</v>
      </c>
    </row>
    <row r="118" spans="1:23" x14ac:dyDescent="0.25">
      <c r="A118">
        <v>108</v>
      </c>
      <c r="B118" s="1">
        <f t="shared" si="28"/>
        <v>-235531.63162515374</v>
      </c>
      <c r="C118" s="1">
        <f t="shared" si="16"/>
        <v>-390.58995577837999</v>
      </c>
      <c r="D118" s="1">
        <f t="shared" si="19"/>
        <v>424585.67614398774</v>
      </c>
      <c r="E118" s="1">
        <f t="shared" si="20"/>
        <v>282558.86543471232</v>
      </c>
      <c r="G118">
        <v>108</v>
      </c>
      <c r="H118" s="1">
        <f t="shared" si="29"/>
        <v>-216999.9999999986</v>
      </c>
      <c r="I118" s="1">
        <f t="shared" si="21"/>
        <v>-359.85833333333102</v>
      </c>
      <c r="J118" s="1">
        <f t="shared" si="22"/>
        <v>424585.67614398774</v>
      </c>
      <c r="K118" s="1">
        <f t="shared" si="23"/>
        <v>258702.60865589976</v>
      </c>
      <c r="M118">
        <v>108</v>
      </c>
      <c r="N118" s="1">
        <f t="shared" si="30"/>
        <v>-272765.81581258081</v>
      </c>
      <c r="O118" s="1">
        <f t="shared" si="17"/>
        <v>-478.1699778891965</v>
      </c>
      <c r="P118" s="1">
        <f t="shared" si="24"/>
        <v>424585.67614398774</v>
      </c>
      <c r="Q118" s="1">
        <f t="shared" si="25"/>
        <v>325453.59485709836</v>
      </c>
      <c r="S118">
        <v>108</v>
      </c>
      <c r="T118" s="1">
        <f t="shared" si="31"/>
        <v>-263499.9999999993</v>
      </c>
      <c r="U118" s="1">
        <f t="shared" si="18"/>
        <v>-462.80416666666554</v>
      </c>
      <c r="V118" s="1">
        <f t="shared" si="26"/>
        <v>424585.67614398774</v>
      </c>
      <c r="W118" s="1">
        <f t="shared" si="27"/>
        <v>313525.46646769112</v>
      </c>
    </row>
    <row r="119" spans="1:23" x14ac:dyDescent="0.25">
      <c r="A119">
        <v>109</v>
      </c>
      <c r="B119" s="1">
        <f t="shared" si="28"/>
        <v>-234777.95080636154</v>
      </c>
      <c r="C119" s="1">
        <f t="shared" si="16"/>
        <v>-389.34010175388289</v>
      </c>
      <c r="D119" s="1">
        <f t="shared" si="19"/>
        <v>425824.05103274103</v>
      </c>
      <c r="E119" s="1">
        <f t="shared" si="20"/>
        <v>284512.22356580989</v>
      </c>
      <c r="G119">
        <v>109</v>
      </c>
      <c r="H119" s="1">
        <f t="shared" si="29"/>
        <v>-216138.88888888748</v>
      </c>
      <c r="I119" s="1">
        <f t="shared" si="21"/>
        <v>-358.43032407407173</v>
      </c>
      <c r="J119" s="1">
        <f t="shared" si="22"/>
        <v>425824.05103274103</v>
      </c>
      <c r="K119" s="1">
        <f t="shared" si="23"/>
        <v>260445.80938215603</v>
      </c>
      <c r="M119">
        <v>109</v>
      </c>
      <c r="N119" s="1">
        <f t="shared" si="30"/>
        <v>-272388.97540318477</v>
      </c>
      <c r="O119" s="1">
        <f t="shared" si="17"/>
        <v>-477.54505087694804</v>
      </c>
      <c r="P119" s="1">
        <f t="shared" si="24"/>
        <v>425824.05103274103</v>
      </c>
      <c r="Q119" s="1">
        <f t="shared" si="25"/>
        <v>327938.7464119888</v>
      </c>
      <c r="S119">
        <v>109</v>
      </c>
      <c r="T119" s="1">
        <f t="shared" si="31"/>
        <v>-263069.44444444374</v>
      </c>
      <c r="U119" s="1">
        <f t="shared" si="18"/>
        <v>-462.09016203703584</v>
      </c>
      <c r="V119" s="1">
        <f t="shared" si="26"/>
        <v>425824.05103274103</v>
      </c>
      <c r="W119" s="1">
        <f t="shared" si="27"/>
        <v>315905.53932016087</v>
      </c>
    </row>
    <row r="120" spans="1:23" x14ac:dyDescent="0.25">
      <c r="A120">
        <v>110</v>
      </c>
      <c r="B120" s="1">
        <f t="shared" si="28"/>
        <v>-234023.02013354484</v>
      </c>
      <c r="C120" s="1">
        <f t="shared" si="16"/>
        <v>-388.08817505479516</v>
      </c>
      <c r="D120" s="1">
        <f t="shared" si="19"/>
        <v>427066.03784825321</v>
      </c>
      <c r="E120" s="1">
        <f t="shared" si="20"/>
        <v>286476.62626777438</v>
      </c>
      <c r="G120">
        <v>110</v>
      </c>
      <c r="H120" s="1">
        <f t="shared" si="29"/>
        <v>-215277.77777777635</v>
      </c>
      <c r="I120" s="1">
        <f t="shared" si="21"/>
        <v>-357.00231481481251</v>
      </c>
      <c r="J120" s="1">
        <f t="shared" si="22"/>
        <v>427066.03784825321</v>
      </c>
      <c r="K120" s="1">
        <f t="shared" si="23"/>
        <v>262200.29442801722</v>
      </c>
      <c r="M120">
        <v>110</v>
      </c>
      <c r="N120" s="1">
        <f t="shared" si="30"/>
        <v>-272011.51006677648</v>
      </c>
      <c r="O120" s="1">
        <f t="shared" si="17"/>
        <v>-476.91908752740437</v>
      </c>
      <c r="P120" s="1">
        <f t="shared" si="24"/>
        <v>427066.03784825321</v>
      </c>
      <c r="Q120" s="1">
        <f t="shared" si="25"/>
        <v>330437.94937508035</v>
      </c>
      <c r="S120">
        <v>110</v>
      </c>
      <c r="T120" s="1">
        <f t="shared" si="31"/>
        <v>-262638.88888888818</v>
      </c>
      <c r="U120" s="1">
        <f t="shared" si="18"/>
        <v>-461.37615740740625</v>
      </c>
      <c r="V120" s="1">
        <f t="shared" si="26"/>
        <v>427066.03784825321</v>
      </c>
      <c r="W120" s="1">
        <f t="shared" si="27"/>
        <v>318299.78345520073</v>
      </c>
    </row>
    <row r="121" spans="1:23" x14ac:dyDescent="0.25">
      <c r="A121">
        <v>111</v>
      </c>
      <c r="B121" s="1">
        <f t="shared" si="28"/>
        <v>-233266.83753402904</v>
      </c>
      <c r="C121" s="1">
        <f t="shared" si="16"/>
        <v>-386.8341722439315</v>
      </c>
      <c r="D121" s="1">
        <f t="shared" si="19"/>
        <v>428311.64712531061</v>
      </c>
      <c r="E121" s="1">
        <f t="shared" si="20"/>
        <v>288452.13598821516</v>
      </c>
      <c r="G121">
        <v>111</v>
      </c>
      <c r="H121" s="1">
        <f t="shared" si="29"/>
        <v>-214416.66666666523</v>
      </c>
      <c r="I121" s="1">
        <f t="shared" si="21"/>
        <v>-355.57430555555317</v>
      </c>
      <c r="J121" s="1">
        <f t="shared" si="22"/>
        <v>428311.64712531061</v>
      </c>
      <c r="K121" s="1">
        <f t="shared" si="23"/>
        <v>263966.12759666704</v>
      </c>
      <c r="M121">
        <v>111</v>
      </c>
      <c r="N121" s="1">
        <f t="shared" si="30"/>
        <v>-271633.41876701859</v>
      </c>
      <c r="O121" s="1">
        <f t="shared" si="17"/>
        <v>-476.29208612197249</v>
      </c>
      <c r="P121" s="1">
        <f t="shared" si="24"/>
        <v>428311.64712531061</v>
      </c>
      <c r="Q121" s="1">
        <f t="shared" si="25"/>
        <v>332951.28319507785</v>
      </c>
      <c r="S121">
        <v>111</v>
      </c>
      <c r="T121" s="1">
        <f t="shared" si="31"/>
        <v>-262208.33333333262</v>
      </c>
      <c r="U121" s="1">
        <f t="shared" si="18"/>
        <v>-460.66215277777656</v>
      </c>
      <c r="V121" s="1">
        <f t="shared" si="26"/>
        <v>428311.64712531061</v>
      </c>
      <c r="W121" s="1">
        <f t="shared" si="27"/>
        <v>320708.27899930271</v>
      </c>
    </row>
    <row r="122" spans="1:23" x14ac:dyDescent="0.25">
      <c r="A122">
        <v>112</v>
      </c>
      <c r="B122" s="1">
        <f t="shared" si="28"/>
        <v>-232509.40093170237</v>
      </c>
      <c r="C122" s="1">
        <f t="shared" si="16"/>
        <v>-385.57808987840644</v>
      </c>
      <c r="D122" s="1">
        <f t="shared" si="19"/>
        <v>429560.88942942611</v>
      </c>
      <c r="E122" s="1">
        <f t="shared" si="20"/>
        <v>290438.81552782952</v>
      </c>
      <c r="G122">
        <v>112</v>
      </c>
      <c r="H122" s="1">
        <f t="shared" si="29"/>
        <v>-213555.55555555411</v>
      </c>
      <c r="I122" s="1">
        <f t="shared" si="21"/>
        <v>-354.14629629629394</v>
      </c>
      <c r="J122" s="1">
        <f t="shared" si="22"/>
        <v>429560.88942942611</v>
      </c>
      <c r="K122" s="1">
        <f t="shared" si="23"/>
        <v>265743.37305204157</v>
      </c>
      <c r="M122">
        <v>112</v>
      </c>
      <c r="N122" s="1">
        <f t="shared" si="30"/>
        <v>-271254.70046585531</v>
      </c>
      <c r="O122" s="1">
        <f t="shared" si="17"/>
        <v>-475.66404493921004</v>
      </c>
      <c r="P122" s="1">
        <f t="shared" si="24"/>
        <v>429560.88942942611</v>
      </c>
      <c r="Q122" s="1">
        <f t="shared" si="25"/>
        <v>335478.82776990073</v>
      </c>
      <c r="S122">
        <v>112</v>
      </c>
      <c r="T122" s="1">
        <f t="shared" si="31"/>
        <v>-261777.77777777705</v>
      </c>
      <c r="U122" s="1">
        <f t="shared" si="18"/>
        <v>-459.94814814814697</v>
      </c>
      <c r="V122" s="1">
        <f t="shared" si="26"/>
        <v>429560.88942942611</v>
      </c>
      <c r="W122" s="1">
        <f t="shared" si="27"/>
        <v>323131.10653200559</v>
      </c>
    </row>
    <row r="123" spans="1:23" x14ac:dyDescent="0.25">
      <c r="A123">
        <v>113</v>
      </c>
      <c r="B123" s="1">
        <f t="shared" si="28"/>
        <v>-231750.70824701019</v>
      </c>
      <c r="C123" s="1">
        <f t="shared" si="16"/>
        <v>-384.31992450962525</v>
      </c>
      <c r="D123" s="1">
        <f t="shared" si="19"/>
        <v>430813.77535692859</v>
      </c>
      <c r="E123" s="1">
        <f t="shared" si="20"/>
        <v>292436.72804239905</v>
      </c>
      <c r="G123">
        <v>113</v>
      </c>
      <c r="H123" s="1">
        <f t="shared" si="29"/>
        <v>-212694.44444444298</v>
      </c>
      <c r="I123" s="1">
        <f t="shared" si="21"/>
        <v>-352.7182870370346</v>
      </c>
      <c r="J123" s="1">
        <f t="shared" si="22"/>
        <v>430813.77535692859</v>
      </c>
      <c r="K123" s="1">
        <f t="shared" si="23"/>
        <v>267532.09532086912</v>
      </c>
      <c r="M123">
        <v>113</v>
      </c>
      <c r="N123" s="1">
        <f t="shared" si="30"/>
        <v>-270875.35412350926</v>
      </c>
      <c r="O123" s="1">
        <f t="shared" si="17"/>
        <v>-475.03496225481956</v>
      </c>
      <c r="P123" s="1">
        <f t="shared" si="24"/>
        <v>430813.77535692859</v>
      </c>
      <c r="Q123" s="1">
        <f t="shared" si="25"/>
        <v>338020.6634492228</v>
      </c>
      <c r="S123">
        <v>113</v>
      </c>
      <c r="T123" s="1">
        <f t="shared" si="31"/>
        <v>-261347.22222222149</v>
      </c>
      <c r="U123" s="1">
        <f t="shared" si="18"/>
        <v>-459.23414351851727</v>
      </c>
      <c r="V123" s="1">
        <f t="shared" si="26"/>
        <v>430813.77535692859</v>
      </c>
      <c r="W123" s="1">
        <f t="shared" si="27"/>
        <v>325568.34708845662</v>
      </c>
    </row>
    <row r="124" spans="1:23" x14ac:dyDescent="0.25">
      <c r="A124">
        <v>114</v>
      </c>
      <c r="B124" s="1">
        <f t="shared" si="28"/>
        <v>-230990.75739694922</v>
      </c>
      <c r="C124" s="1">
        <f t="shared" si="16"/>
        <v>-383.05967268327413</v>
      </c>
      <c r="D124" s="1">
        <f t="shared" si="19"/>
        <v>432070.31553505297</v>
      </c>
      <c r="E124" s="1">
        <f t="shared" si="20"/>
        <v>294445.93704479729</v>
      </c>
      <c r="G124">
        <v>114</v>
      </c>
      <c r="H124" s="1">
        <f t="shared" si="29"/>
        <v>-211833.33333333186</v>
      </c>
      <c r="I124" s="1">
        <f t="shared" si="21"/>
        <v>-351.29027777777537</v>
      </c>
      <c r="J124" s="1">
        <f t="shared" si="22"/>
        <v>432070.31553505297</v>
      </c>
      <c r="K124" s="1">
        <f t="shared" si="23"/>
        <v>269332.35929472157</v>
      </c>
      <c r="M124">
        <v>114</v>
      </c>
      <c r="N124" s="1">
        <f t="shared" si="30"/>
        <v>-270495.3786984788</v>
      </c>
      <c r="O124" s="1">
        <f t="shared" si="17"/>
        <v>-474.404836341644</v>
      </c>
      <c r="P124" s="1">
        <f t="shared" si="24"/>
        <v>432070.31553505297</v>
      </c>
      <c r="Q124" s="1">
        <f t="shared" si="25"/>
        <v>340576.87103702663</v>
      </c>
      <c r="S124">
        <v>114</v>
      </c>
      <c r="T124" s="1">
        <f t="shared" si="31"/>
        <v>-260916.66666666593</v>
      </c>
      <c r="U124" s="1">
        <f t="shared" si="18"/>
        <v>-458.52013888888769</v>
      </c>
      <c r="V124" s="1">
        <f t="shared" si="26"/>
        <v>432070.31553505297</v>
      </c>
      <c r="W124" s="1">
        <f t="shared" si="27"/>
        <v>328020.08216198749</v>
      </c>
    </row>
    <row r="125" spans="1:23" x14ac:dyDescent="0.25">
      <c r="A125">
        <v>115</v>
      </c>
      <c r="B125" s="1">
        <f t="shared" si="28"/>
        <v>-230229.54629506191</v>
      </c>
      <c r="C125" s="1">
        <f t="shared" si="16"/>
        <v>-381.797330939311</v>
      </c>
      <c r="D125" s="1">
        <f t="shared" si="19"/>
        <v>433330.52062203019</v>
      </c>
      <c r="E125" s="1">
        <f t="shared" si="20"/>
        <v>296466.5064070088</v>
      </c>
      <c r="G125">
        <v>115</v>
      </c>
      <c r="H125" s="1">
        <f t="shared" si="29"/>
        <v>-210972.22222222073</v>
      </c>
      <c r="I125" s="1">
        <f t="shared" si="21"/>
        <v>-349.86226851851603</v>
      </c>
      <c r="J125" s="1">
        <f t="shared" si="22"/>
        <v>433330.52062203019</v>
      </c>
      <c r="K125" s="1">
        <f t="shared" si="23"/>
        <v>271144.23023207713</v>
      </c>
      <c r="M125">
        <v>115</v>
      </c>
      <c r="N125" s="1">
        <f t="shared" si="30"/>
        <v>-270114.77314753516</v>
      </c>
      <c r="O125" s="1">
        <f t="shared" si="17"/>
        <v>-473.77366546966243</v>
      </c>
      <c r="P125" s="1">
        <f t="shared" si="24"/>
        <v>433330.52062203019</v>
      </c>
      <c r="Q125" s="1">
        <f t="shared" si="25"/>
        <v>343147.5317941723</v>
      </c>
      <c r="S125">
        <v>115</v>
      </c>
      <c r="T125" s="1">
        <f t="shared" si="31"/>
        <v>-260486.11111111037</v>
      </c>
      <c r="U125" s="1">
        <f t="shared" si="18"/>
        <v>-457.80613425925799</v>
      </c>
      <c r="V125" s="1">
        <f t="shared" si="26"/>
        <v>433330.52062203019</v>
      </c>
      <c r="W125" s="1">
        <f t="shared" si="27"/>
        <v>330486.39370670519</v>
      </c>
    </row>
    <row r="126" spans="1:23" x14ac:dyDescent="0.25">
      <c r="A126">
        <v>116</v>
      </c>
      <c r="B126" s="1">
        <f t="shared" si="28"/>
        <v>-229467.07285143062</v>
      </c>
      <c r="C126" s="1">
        <f t="shared" si="16"/>
        <v>-380.53289581195577</v>
      </c>
      <c r="D126" s="1">
        <f t="shared" si="19"/>
        <v>434594.40130717779</v>
      </c>
      <c r="E126" s="1">
        <f t="shared" si="20"/>
        <v>298498.50036215957</v>
      </c>
      <c r="G126">
        <v>116</v>
      </c>
      <c r="H126" s="1">
        <f t="shared" si="29"/>
        <v>-210111.11111110961</v>
      </c>
      <c r="I126" s="1">
        <f t="shared" si="21"/>
        <v>-348.43425925925681</v>
      </c>
      <c r="J126" s="1">
        <f t="shared" si="22"/>
        <v>434594.40130717779</v>
      </c>
      <c r="K126" s="1">
        <f t="shared" si="23"/>
        <v>272967.77376039501</v>
      </c>
      <c r="M126">
        <v>116</v>
      </c>
      <c r="N126" s="1">
        <f t="shared" si="30"/>
        <v>-269733.53642571956</v>
      </c>
      <c r="O126" s="1">
        <f t="shared" si="17"/>
        <v>-473.14144790598493</v>
      </c>
      <c r="P126" s="1">
        <f t="shared" si="24"/>
        <v>434594.40130717779</v>
      </c>
      <c r="Q126" s="1">
        <f t="shared" si="25"/>
        <v>345732.72744098055</v>
      </c>
      <c r="S126">
        <v>116</v>
      </c>
      <c r="T126" s="1">
        <f t="shared" si="31"/>
        <v>-260055.55555555481</v>
      </c>
      <c r="U126" s="1">
        <f t="shared" si="18"/>
        <v>-457.0921296296284</v>
      </c>
      <c r="V126" s="1">
        <f t="shared" si="26"/>
        <v>434594.40130717779</v>
      </c>
      <c r="W126" s="1">
        <f t="shared" si="27"/>
        <v>332967.36414009699</v>
      </c>
    </row>
    <row r="127" spans="1:23" x14ac:dyDescent="0.25">
      <c r="A127">
        <v>117</v>
      </c>
      <c r="B127" s="1">
        <f t="shared" si="28"/>
        <v>-228703.33497267199</v>
      </c>
      <c r="C127" s="1">
        <f t="shared" si="16"/>
        <v>-379.26636382968104</v>
      </c>
      <c r="D127" s="1">
        <f t="shared" si="19"/>
        <v>435861.96831099037</v>
      </c>
      <c r="E127" s="1">
        <f t="shared" si="20"/>
        <v>300541.9835065591</v>
      </c>
      <c r="G127">
        <v>117</v>
      </c>
      <c r="H127" s="1">
        <f t="shared" si="29"/>
        <v>-209249.99999999849</v>
      </c>
      <c r="I127" s="1">
        <f t="shared" si="21"/>
        <v>-347.00624999999746</v>
      </c>
      <c r="J127" s="1">
        <f t="shared" si="22"/>
        <v>435861.96831099037</v>
      </c>
      <c r="K127" s="1">
        <f t="shared" si="23"/>
        <v>274803.05587820156</v>
      </c>
      <c r="M127">
        <v>117</v>
      </c>
      <c r="N127" s="1">
        <f t="shared" si="30"/>
        <v>-269351.66748634027</v>
      </c>
      <c r="O127" s="1">
        <f t="shared" si="17"/>
        <v>-472.50818191484768</v>
      </c>
      <c r="P127" s="1">
        <f t="shared" si="24"/>
        <v>435861.96831099037</v>
      </c>
      <c r="Q127" s="1">
        <f t="shared" si="25"/>
        <v>348332.54015983077</v>
      </c>
      <c r="S127">
        <v>117</v>
      </c>
      <c r="T127" s="1">
        <f t="shared" si="31"/>
        <v>-259624.99999999924</v>
      </c>
      <c r="U127" s="1">
        <f t="shared" si="18"/>
        <v>-456.3781249999987</v>
      </c>
      <c r="V127" s="1">
        <f t="shared" si="26"/>
        <v>435861.96831099037</v>
      </c>
      <c r="W127" s="1">
        <f t="shared" si="27"/>
        <v>335463.07634565065</v>
      </c>
    </row>
    <row r="128" spans="1:23" x14ac:dyDescent="0.25">
      <c r="A128">
        <v>118</v>
      </c>
      <c r="B128" s="1">
        <f t="shared" si="28"/>
        <v>-227938.3305619311</v>
      </c>
      <c r="C128" s="1">
        <f t="shared" si="16"/>
        <v>-377.99773151520247</v>
      </c>
      <c r="D128" s="1">
        <f t="shared" si="19"/>
        <v>437133.23238523077</v>
      </c>
      <c r="E128" s="1">
        <f t="shared" si="20"/>
        <v>302597.02080175374</v>
      </c>
      <c r="G128">
        <v>118</v>
      </c>
      <c r="H128" s="1">
        <f t="shared" si="29"/>
        <v>-208388.88888888736</v>
      </c>
      <c r="I128" s="1">
        <f t="shared" si="21"/>
        <v>-345.57824074073824</v>
      </c>
      <c r="J128" s="1">
        <f t="shared" si="22"/>
        <v>437133.23238523077</v>
      </c>
      <c r="K128" s="1">
        <f t="shared" si="23"/>
        <v>276650.14295718831</v>
      </c>
      <c r="M128">
        <v>118</v>
      </c>
      <c r="N128" s="1">
        <f t="shared" si="30"/>
        <v>-268969.16528096987</v>
      </c>
      <c r="O128" s="1">
        <f t="shared" si="17"/>
        <v>-471.87386575760843</v>
      </c>
      <c r="P128" s="1">
        <f t="shared" si="24"/>
        <v>437133.23238523077</v>
      </c>
      <c r="Q128" s="1">
        <f t="shared" si="25"/>
        <v>350947.05259777338</v>
      </c>
      <c r="S128">
        <v>118</v>
      </c>
      <c r="T128" s="1">
        <f t="shared" si="31"/>
        <v>-259194.44444444368</v>
      </c>
      <c r="U128" s="1">
        <f t="shared" si="18"/>
        <v>-455.66412037036912</v>
      </c>
      <c r="V128" s="1">
        <f t="shared" si="26"/>
        <v>437133.23238523077</v>
      </c>
      <c r="W128" s="1">
        <f t="shared" si="27"/>
        <v>337973.61367548927</v>
      </c>
    </row>
    <row r="129" spans="1:23" x14ac:dyDescent="0.25">
      <c r="A129">
        <v>119</v>
      </c>
      <c r="B129" s="1">
        <f t="shared" si="28"/>
        <v>-227172.05751887572</v>
      </c>
      <c r="C129" s="1">
        <f t="shared" si="16"/>
        <v>-376.72699538546891</v>
      </c>
      <c r="D129" s="1">
        <f t="shared" si="19"/>
        <v>438408.20431302104</v>
      </c>
      <c r="E129" s="1">
        <f t="shared" si="20"/>
        <v>304663.67757659196</v>
      </c>
      <c r="G129">
        <v>119</v>
      </c>
      <c r="H129" s="1">
        <f t="shared" si="29"/>
        <v>-207527.77777777624</v>
      </c>
      <c r="I129" s="1">
        <f t="shared" si="21"/>
        <v>-344.1502314814789</v>
      </c>
      <c r="J129" s="1">
        <f t="shared" si="22"/>
        <v>438408.20431302104</v>
      </c>
      <c r="K129" s="1">
        <f t="shared" si="23"/>
        <v>278509.10174432211</v>
      </c>
      <c r="M129">
        <v>119</v>
      </c>
      <c r="N129" s="1">
        <f t="shared" si="30"/>
        <v>-268586.02875944221</v>
      </c>
      <c r="O129" s="1">
        <f t="shared" si="17"/>
        <v>-471.2384976927417</v>
      </c>
      <c r="P129" s="1">
        <f t="shared" si="24"/>
        <v>438408.20431302104</v>
      </c>
      <c r="Q129" s="1">
        <f t="shared" si="25"/>
        <v>353576.34786915727</v>
      </c>
      <c r="S129">
        <v>119</v>
      </c>
      <c r="T129" s="1">
        <f t="shared" si="31"/>
        <v>-258763.88888888812</v>
      </c>
      <c r="U129" s="1">
        <f t="shared" si="18"/>
        <v>-454.95011574073942</v>
      </c>
      <c r="V129" s="1">
        <f t="shared" si="26"/>
        <v>438408.20431302104</v>
      </c>
      <c r="W129" s="1">
        <f t="shared" si="27"/>
        <v>340499.05995302089</v>
      </c>
    </row>
    <row r="130" spans="1:23" x14ac:dyDescent="0.25">
      <c r="A130">
        <v>120</v>
      </c>
      <c r="B130" s="1">
        <f t="shared" si="28"/>
        <v>-226404.51373969059</v>
      </c>
      <c r="C130" s="1">
        <f t="shared" si="16"/>
        <v>-375.45415195165356</v>
      </c>
      <c r="D130" s="1">
        <f t="shared" si="19"/>
        <v>439686.89490893402</v>
      </c>
      <c r="E130" s="1">
        <f t="shared" si="20"/>
        <v>306742.01952930097</v>
      </c>
      <c r="G130">
        <v>120</v>
      </c>
      <c r="H130" s="1">
        <f t="shared" si="29"/>
        <v>-206666.66666666511</v>
      </c>
      <c r="I130" s="1">
        <f t="shared" si="21"/>
        <v>-342.72222222221967</v>
      </c>
      <c r="J130" s="1">
        <f t="shared" si="22"/>
        <v>439686.89490893402</v>
      </c>
      <c r="K130" s="1">
        <f t="shared" si="23"/>
        <v>280379.99936396675</v>
      </c>
      <c r="M130">
        <v>120</v>
      </c>
      <c r="N130" s="1">
        <f t="shared" si="30"/>
        <v>-268202.25686984969</v>
      </c>
      <c r="O130" s="1">
        <f t="shared" si="17"/>
        <v>-470.60207597583405</v>
      </c>
      <c r="P130" s="1">
        <f t="shared" si="24"/>
        <v>439686.89490893402</v>
      </c>
      <c r="Q130" s="1">
        <f t="shared" si="25"/>
        <v>356220.50955827202</v>
      </c>
      <c r="S130">
        <v>120</v>
      </c>
      <c r="T130" s="1">
        <f t="shared" si="31"/>
        <v>-258333.33333333256</v>
      </c>
      <c r="U130" s="1">
        <f t="shared" si="18"/>
        <v>-454.23611111110984</v>
      </c>
      <c r="V130" s="1">
        <f t="shared" si="26"/>
        <v>439686.89490893402</v>
      </c>
      <c r="W130" s="1">
        <f t="shared" si="27"/>
        <v>343039.4994756034</v>
      </c>
    </row>
    <row r="131" spans="1:23" x14ac:dyDescent="0.25">
      <c r="A131">
        <v>121</v>
      </c>
      <c r="B131" s="1">
        <f t="shared" si="28"/>
        <v>-225635.69711707166</v>
      </c>
      <c r="C131" s="1">
        <f t="shared" si="16"/>
        <v>-374.17919771914381</v>
      </c>
      <c r="D131" s="1">
        <f t="shared" si="19"/>
        <v>440969.31501908507</v>
      </c>
      <c r="E131" s="1">
        <f t="shared" si="20"/>
        <v>308832.11272957537</v>
      </c>
      <c r="G131">
        <v>121</v>
      </c>
      <c r="H131" s="1">
        <f t="shared" si="29"/>
        <v>-205805.55555555399</v>
      </c>
      <c r="I131" s="1">
        <f t="shared" si="21"/>
        <v>-341.29421296296039</v>
      </c>
      <c r="J131" s="1">
        <f t="shared" si="22"/>
        <v>440969.31501908507</v>
      </c>
      <c r="K131" s="1">
        <f t="shared" si="23"/>
        <v>282262.90332001715</v>
      </c>
      <c r="M131">
        <v>121</v>
      </c>
      <c r="N131" s="1">
        <f t="shared" si="30"/>
        <v>-267817.84855854028</v>
      </c>
      <c r="O131" s="1">
        <f t="shared" si="17"/>
        <v>-469.96459885957927</v>
      </c>
      <c r="P131" s="1">
        <f t="shared" si="24"/>
        <v>440969.31501908507</v>
      </c>
      <c r="Q131" s="1">
        <f t="shared" si="25"/>
        <v>358879.62172200484</v>
      </c>
      <c r="S131">
        <v>121</v>
      </c>
      <c r="T131" s="1">
        <f t="shared" si="31"/>
        <v>-257902.777777777</v>
      </c>
      <c r="U131" s="1">
        <f t="shared" si="18"/>
        <v>-453.52210648148019</v>
      </c>
      <c r="V131" s="1">
        <f t="shared" si="26"/>
        <v>440969.31501908507</v>
      </c>
      <c r="W131" s="1">
        <f t="shared" si="27"/>
        <v>345595.01701722416</v>
      </c>
    </row>
    <row r="132" spans="1:23" x14ac:dyDescent="0.25">
      <c r="A132">
        <v>122</v>
      </c>
      <c r="B132" s="1">
        <f t="shared" si="28"/>
        <v>-224865.60554022022</v>
      </c>
      <c r="C132" s="1">
        <f t="shared" si="16"/>
        <v>-372.9021291875319</v>
      </c>
      <c r="D132" s="1">
        <f t="shared" si="19"/>
        <v>442255.47552122409</v>
      </c>
      <c r="E132" s="1">
        <f t="shared" si="20"/>
        <v>310934.02362067736</v>
      </c>
      <c r="G132">
        <v>122</v>
      </c>
      <c r="H132" s="1">
        <f t="shared" si="29"/>
        <v>-204944.44444444287</v>
      </c>
      <c r="I132" s="1">
        <f t="shared" si="21"/>
        <v>-339.8662037037011</v>
      </c>
      <c r="J132" s="1">
        <f t="shared" si="22"/>
        <v>442255.47552122409</v>
      </c>
      <c r="K132" s="1">
        <f t="shared" si="23"/>
        <v>284157.88149804482</v>
      </c>
      <c r="M132">
        <v>122</v>
      </c>
      <c r="N132" s="1">
        <f t="shared" si="30"/>
        <v>-267432.80277011462</v>
      </c>
      <c r="O132" s="1">
        <f t="shared" si="17"/>
        <v>-469.32606459377337</v>
      </c>
      <c r="P132" s="1">
        <f t="shared" si="24"/>
        <v>442255.47552122409</v>
      </c>
      <c r="Q132" s="1">
        <f t="shared" si="25"/>
        <v>361553.76889251277</v>
      </c>
      <c r="S132">
        <v>122</v>
      </c>
      <c r="T132" s="1">
        <f t="shared" si="31"/>
        <v>-257472.22222222143</v>
      </c>
      <c r="U132" s="1">
        <f t="shared" si="18"/>
        <v>-452.80810185185055</v>
      </c>
      <c r="V132" s="1">
        <f t="shared" si="26"/>
        <v>442255.47552122409</v>
      </c>
      <c r="W132" s="1">
        <f t="shared" si="27"/>
        <v>348165.69783119496</v>
      </c>
    </row>
    <row r="133" spans="1:23" x14ac:dyDescent="0.25">
      <c r="A133">
        <v>123</v>
      </c>
      <c r="B133" s="1">
        <f t="shared" si="28"/>
        <v>-224094.23689483717</v>
      </c>
      <c r="C133" s="1">
        <f t="shared" si="16"/>
        <v>-371.62294285060494</v>
      </c>
      <c r="D133" s="1">
        <f t="shared" si="19"/>
        <v>443545.38732482766</v>
      </c>
      <c r="E133" s="1">
        <f t="shared" si="20"/>
        <v>313047.81902154896</v>
      </c>
      <c r="G133">
        <v>123</v>
      </c>
      <c r="H133" s="1">
        <f t="shared" si="29"/>
        <v>-204083.33333333174</v>
      </c>
      <c r="I133" s="1">
        <f t="shared" si="21"/>
        <v>-338.43819444444182</v>
      </c>
      <c r="J133" s="1">
        <f t="shared" si="22"/>
        <v>443545.38732482766</v>
      </c>
      <c r="K133" s="1">
        <f t="shared" si="23"/>
        <v>286065.00216745626</v>
      </c>
      <c r="M133">
        <v>123</v>
      </c>
      <c r="N133" s="1">
        <f t="shared" si="30"/>
        <v>-267047.11844742316</v>
      </c>
      <c r="O133" s="1">
        <f t="shared" si="17"/>
        <v>-468.68647142531006</v>
      </c>
      <c r="P133" s="1">
        <f t="shared" si="24"/>
        <v>443545.38732482766</v>
      </c>
      <c r="Q133" s="1">
        <f t="shared" si="25"/>
        <v>364243.03607991012</v>
      </c>
      <c r="S133">
        <v>123</v>
      </c>
      <c r="T133" s="1">
        <f t="shared" si="31"/>
        <v>-257041.66666666587</v>
      </c>
      <c r="U133" s="1">
        <f t="shared" si="18"/>
        <v>-452.09409722222091</v>
      </c>
      <c r="V133" s="1">
        <f t="shared" si="26"/>
        <v>443545.38732482766</v>
      </c>
      <c r="W133" s="1">
        <f t="shared" si="27"/>
        <v>350751.62765286217</v>
      </c>
    </row>
    <row r="134" spans="1:23" x14ac:dyDescent="0.25">
      <c r="A134">
        <v>124</v>
      </c>
      <c r="B134" s="1">
        <f t="shared" si="28"/>
        <v>-223321.58906311719</v>
      </c>
      <c r="C134" s="1">
        <f t="shared" si="16"/>
        <v>-370.34163519633603</v>
      </c>
      <c r="D134" s="1">
        <f t="shared" si="19"/>
        <v>444839.06137119175</v>
      </c>
      <c r="E134" s="1">
        <f t="shared" si="20"/>
        <v>315173.56612893636</v>
      </c>
      <c r="G134">
        <v>124</v>
      </c>
      <c r="H134" s="1">
        <f t="shared" si="29"/>
        <v>-203222.22222222062</v>
      </c>
      <c r="I134" s="1">
        <f t="shared" si="21"/>
        <v>-337.01018518518254</v>
      </c>
      <c r="J134" s="1">
        <f t="shared" si="22"/>
        <v>444839.06137119175</v>
      </c>
      <c r="K134" s="1">
        <f t="shared" si="23"/>
        <v>287984.33398366318</v>
      </c>
      <c r="M134">
        <v>124</v>
      </c>
      <c r="N134" s="1">
        <f t="shared" si="30"/>
        <v>-266660.79453156318</v>
      </c>
      <c r="O134" s="1">
        <f t="shared" si="17"/>
        <v>-468.04581759817563</v>
      </c>
      <c r="P134" s="1">
        <f t="shared" si="24"/>
        <v>444839.06137119175</v>
      </c>
      <c r="Q134" s="1">
        <f t="shared" si="25"/>
        <v>366947.5087749706</v>
      </c>
      <c r="S134">
        <v>124</v>
      </c>
      <c r="T134" s="1">
        <f t="shared" si="31"/>
        <v>-256611.11111111031</v>
      </c>
      <c r="U134" s="1">
        <f t="shared" si="18"/>
        <v>-451.38009259259127</v>
      </c>
      <c r="V134" s="1">
        <f t="shared" si="26"/>
        <v>444839.06137119175</v>
      </c>
      <c r="W134" s="1">
        <f t="shared" si="27"/>
        <v>353352.89270233229</v>
      </c>
    </row>
    <row r="135" spans="1:23" x14ac:dyDescent="0.25">
      <c r="A135">
        <v>125</v>
      </c>
      <c r="B135" s="1">
        <f t="shared" si="28"/>
        <v>-222547.65992374293</v>
      </c>
      <c r="C135" s="1">
        <f t="shared" si="16"/>
        <v>-369.05820270687371</v>
      </c>
      <c r="D135" s="1">
        <f t="shared" si="19"/>
        <v>446136.50863352441</v>
      </c>
      <c r="E135" s="1">
        <f t="shared" si="20"/>
        <v>317311.33251952578</v>
      </c>
      <c r="G135">
        <v>125</v>
      </c>
      <c r="H135" s="1">
        <f t="shared" si="29"/>
        <v>-202361.11111110949</v>
      </c>
      <c r="I135" s="1">
        <f t="shared" si="21"/>
        <v>-335.58217592592325</v>
      </c>
      <c r="J135" s="1">
        <f t="shared" si="22"/>
        <v>446136.50863352441</v>
      </c>
      <c r="K135" s="1">
        <f t="shared" si="23"/>
        <v>289915.94599026488</v>
      </c>
      <c r="M135">
        <v>125</v>
      </c>
      <c r="N135" s="1">
        <f t="shared" si="30"/>
        <v>-266273.82996187609</v>
      </c>
      <c r="O135" s="1">
        <f t="shared" si="17"/>
        <v>-467.4041013534445</v>
      </c>
      <c r="P135" s="1">
        <f t="shared" si="24"/>
        <v>446136.50863352441</v>
      </c>
      <c r="Q135" s="1">
        <f t="shared" si="25"/>
        <v>369667.2729518452</v>
      </c>
      <c r="S135">
        <v>125</v>
      </c>
      <c r="T135" s="1">
        <f t="shared" si="31"/>
        <v>-256180.55555555475</v>
      </c>
      <c r="U135" s="1">
        <f t="shared" si="18"/>
        <v>-450.66608796296163</v>
      </c>
      <c r="V135" s="1">
        <f t="shared" si="26"/>
        <v>446136.50863352441</v>
      </c>
      <c r="W135" s="1">
        <f t="shared" si="27"/>
        <v>355969.57968721294</v>
      </c>
    </row>
    <row r="136" spans="1:23" x14ac:dyDescent="0.25">
      <c r="A136">
        <v>126</v>
      </c>
      <c r="B136" s="1">
        <f t="shared" si="28"/>
        <v>-221772.44735187921</v>
      </c>
      <c r="C136" s="1">
        <f t="shared" si="16"/>
        <v>-367.77264185853301</v>
      </c>
      <c r="D136" s="1">
        <f t="shared" si="19"/>
        <v>447437.74011703889</v>
      </c>
      <c r="E136" s="1">
        <f t="shared" si="20"/>
        <v>319461.18615209189</v>
      </c>
      <c r="G136">
        <v>126</v>
      </c>
      <c r="H136" s="1">
        <f t="shared" si="29"/>
        <v>-201499.99999999837</v>
      </c>
      <c r="I136" s="1">
        <f t="shared" si="21"/>
        <v>-334.15416666666397</v>
      </c>
      <c r="J136" s="1">
        <f t="shared" si="22"/>
        <v>447437.74011703889</v>
      </c>
      <c r="K136" s="1">
        <f t="shared" si="23"/>
        <v>291859.90762124315</v>
      </c>
      <c r="M136">
        <v>126</v>
      </c>
      <c r="N136" s="1">
        <f t="shared" si="30"/>
        <v>-265886.22367594426</v>
      </c>
      <c r="O136" s="1">
        <f t="shared" si="17"/>
        <v>-466.76132092927423</v>
      </c>
      <c r="P136" s="1">
        <f t="shared" si="24"/>
        <v>447437.74011703889</v>
      </c>
      <c r="Q136" s="1">
        <f t="shared" si="25"/>
        <v>372402.41507079528</v>
      </c>
      <c r="S136">
        <v>126</v>
      </c>
      <c r="T136" s="1">
        <f t="shared" si="31"/>
        <v>-255749.99999999919</v>
      </c>
      <c r="U136" s="1">
        <f t="shared" si="18"/>
        <v>-449.95208333333198</v>
      </c>
      <c r="V136" s="1">
        <f t="shared" si="26"/>
        <v>447437.74011703889</v>
      </c>
      <c r="W136" s="1">
        <f t="shared" si="27"/>
        <v>358601.77580536908</v>
      </c>
    </row>
    <row r="137" spans="1:23" x14ac:dyDescent="0.25">
      <c r="A137">
        <v>127</v>
      </c>
      <c r="B137" s="1">
        <f t="shared" si="28"/>
        <v>-220995.94921916715</v>
      </c>
      <c r="C137" s="1">
        <f t="shared" si="16"/>
        <v>-366.48494912178552</v>
      </c>
      <c r="D137" s="1">
        <f t="shared" si="19"/>
        <v>448742.76685904694</v>
      </c>
      <c r="E137" s="1">
        <f t="shared" si="20"/>
        <v>321623.19536965818</v>
      </c>
      <c r="G137">
        <v>127</v>
      </c>
      <c r="H137" s="1">
        <f t="shared" si="29"/>
        <v>-200638.88888888725</v>
      </c>
      <c r="I137" s="1">
        <f t="shared" si="21"/>
        <v>-332.72615740740468</v>
      </c>
      <c r="J137" s="1">
        <f t="shared" si="22"/>
        <v>448742.76685904694</v>
      </c>
      <c r="K137" s="1">
        <f t="shared" si="23"/>
        <v>293816.28870316979</v>
      </c>
      <c r="M137">
        <v>127</v>
      </c>
      <c r="N137" s="1">
        <f t="shared" si="30"/>
        <v>-265497.97460958827</v>
      </c>
      <c r="O137" s="1">
        <f t="shared" si="17"/>
        <v>-466.11747456090052</v>
      </c>
      <c r="P137" s="1">
        <f t="shared" si="24"/>
        <v>448742.76685904694</v>
      </c>
      <c r="Q137" s="1">
        <f t="shared" si="25"/>
        <v>375153.02208094113</v>
      </c>
      <c r="S137">
        <v>127</v>
      </c>
      <c r="T137" s="1">
        <f t="shared" si="31"/>
        <v>-255319.44444444362</v>
      </c>
      <c r="U137" s="1">
        <f t="shared" si="18"/>
        <v>-449.23807870370234</v>
      </c>
      <c r="V137" s="1">
        <f t="shared" si="26"/>
        <v>448742.76685904694</v>
      </c>
      <c r="W137" s="1">
        <f t="shared" si="27"/>
        <v>361249.56874769507</v>
      </c>
    </row>
    <row r="138" spans="1:23" x14ac:dyDescent="0.25">
      <c r="A138">
        <v>128</v>
      </c>
      <c r="B138" s="1">
        <f t="shared" si="28"/>
        <v>-220218.16339371834</v>
      </c>
      <c r="C138" s="1">
        <f t="shared" ref="C138:C201" si="32">B138*int_a_100/12</f>
        <v>-365.19512096124959</v>
      </c>
      <c r="D138" s="1">
        <f t="shared" si="19"/>
        <v>450051.59992905252</v>
      </c>
      <c r="E138" s="1">
        <f t="shared" si="20"/>
        <v>323797.42890166951</v>
      </c>
      <c r="G138">
        <v>128</v>
      </c>
      <c r="H138" s="1">
        <f t="shared" si="29"/>
        <v>-199777.77777777612</v>
      </c>
      <c r="I138" s="1">
        <f t="shared" si="21"/>
        <v>-331.2981481481454</v>
      </c>
      <c r="J138" s="1">
        <f t="shared" si="22"/>
        <v>450051.59992905252</v>
      </c>
      <c r="K138" s="1">
        <f t="shared" si="23"/>
        <v>295785.15945742605</v>
      </c>
      <c r="M138">
        <v>128</v>
      </c>
      <c r="N138" s="1">
        <f t="shared" si="30"/>
        <v>-265109.08169686393</v>
      </c>
      <c r="O138" s="1">
        <f t="shared" ref="O138:O201" si="33">(N138+P$2)*int_a_100/12-P$3</f>
        <v>-465.47256048063264</v>
      </c>
      <c r="P138" s="1">
        <f t="shared" si="24"/>
        <v>450051.59992905252</v>
      </c>
      <c r="Q138" s="1">
        <f t="shared" si="25"/>
        <v>377919.18142302596</v>
      </c>
      <c r="S138">
        <v>128</v>
      </c>
      <c r="T138" s="1">
        <f t="shared" si="31"/>
        <v>-254888.88888888806</v>
      </c>
      <c r="U138" s="1">
        <f t="shared" ref="U138:U201" si="34">(T138+V$2)*int_l_100/12-V$3</f>
        <v>-448.5240740740727</v>
      </c>
      <c r="V138" s="1">
        <f t="shared" si="26"/>
        <v>450051.59992905252</v>
      </c>
      <c r="W138" s="1">
        <f t="shared" si="27"/>
        <v>363913.0467009024</v>
      </c>
    </row>
    <row r="139" spans="1:23" x14ac:dyDescent="0.25">
      <c r="A139">
        <v>129</v>
      </c>
      <c r="B139" s="1">
        <f t="shared" si="28"/>
        <v>-219439.08774010901</v>
      </c>
      <c r="C139" s="1">
        <f t="shared" si="32"/>
        <v>-363.90315383568077</v>
      </c>
      <c r="D139" s="1">
        <f t="shared" ref="D139:D202" si="35">D138*(1+groei_woning/12)</f>
        <v>451364.25042884558</v>
      </c>
      <c r="E139" s="1">
        <f t="shared" ref="E139:E202" si="36">E138*((1+groei_spaargeld)^(1/12))+(inleg-C$3)</f>
        <v>325983.95586617698</v>
      </c>
      <c r="G139">
        <v>129</v>
      </c>
      <c r="H139" s="1">
        <f t="shared" si="29"/>
        <v>-198916.666666665</v>
      </c>
      <c r="I139" s="1">
        <f t="shared" ref="I139:I202" si="37">H139*int_l_100/12</f>
        <v>-329.87013888888617</v>
      </c>
      <c r="J139" s="1">
        <f t="shared" ref="J139:J202" si="38">J138*(1+groei_woning/12)</f>
        <v>451364.25042884558</v>
      </c>
      <c r="K139" s="1">
        <f t="shared" ref="K139:K202" si="39">K138*((1+groei_spaargeld)^(1/12))+inleg+I139-I$2/360</f>
        <v>297766.59050243517</v>
      </c>
      <c r="M139">
        <v>129</v>
      </c>
      <c r="N139" s="1">
        <f t="shared" si="30"/>
        <v>-264719.54387005931</v>
      </c>
      <c r="O139" s="1">
        <f t="shared" si="33"/>
        <v>-464.82657691784834</v>
      </c>
      <c r="P139" s="1">
        <f t="shared" ref="P139:P202" si="40">P138*(1+groei_woning/12)</f>
        <v>451364.25042884558</v>
      </c>
      <c r="Q139" s="1">
        <f t="shared" ref="Q139:Q202" si="41">Q138*((1+groei_spaargeld)^(1/12))+(inleg-O$3-P$3)</f>
        <v>380700.98103219568</v>
      </c>
      <c r="S139">
        <v>129</v>
      </c>
      <c r="T139" s="1">
        <f t="shared" si="31"/>
        <v>-254458.3333333325</v>
      </c>
      <c r="U139" s="1">
        <f t="shared" si="34"/>
        <v>-447.81006944444312</v>
      </c>
      <c r="V139" s="1">
        <f t="shared" ref="V139:V202" si="42">V138*(1+groei_woning/12)</f>
        <v>451364.25042884558</v>
      </c>
      <c r="W139" s="1">
        <f t="shared" ref="W139:W202" si="43">W138*((1+groei_spaargeld)^(1/12))+inleg+U139-U$2/360</f>
        <v>366592.29835032293</v>
      </c>
    </row>
    <row r="140" spans="1:23" x14ac:dyDescent="0.25">
      <c r="A140">
        <v>130</v>
      </c>
      <c r="B140" s="1">
        <f t="shared" ref="B140:B203" si="44">B139+C$3+C139</f>
        <v>-218658.72011937411</v>
      </c>
      <c r="C140" s="1">
        <f t="shared" si="32"/>
        <v>-362.60904419796208</v>
      </c>
      <c r="D140" s="1">
        <f t="shared" si="35"/>
        <v>452680.72949259641</v>
      </c>
      <c r="E140" s="1">
        <f t="shared" si="36"/>
        <v>328182.84577203525</v>
      </c>
      <c r="G140">
        <v>130</v>
      </c>
      <c r="H140" s="1">
        <f t="shared" ref="H140:H203" si="45">H139+I$2/360</f>
        <v>-198055.55555555387</v>
      </c>
      <c r="I140" s="1">
        <f t="shared" si="37"/>
        <v>-328.44212962962689</v>
      </c>
      <c r="J140" s="1">
        <f t="shared" si="38"/>
        <v>452680.72949259641</v>
      </c>
      <c r="K140" s="1">
        <f t="shared" si="39"/>
        <v>299760.65285590716</v>
      </c>
      <c r="M140">
        <v>130</v>
      </c>
      <c r="N140" s="1">
        <f t="shared" ref="N140:N203" si="46">N139+O$3+(O139+P$3)</f>
        <v>-264329.36005969188</v>
      </c>
      <c r="O140" s="1">
        <f t="shared" si="33"/>
        <v>-464.17952209898908</v>
      </c>
      <c r="P140" s="1">
        <f t="shared" si="40"/>
        <v>452680.72949259641</v>
      </c>
      <c r="Q140" s="1">
        <f t="shared" si="41"/>
        <v>383498.50934079429</v>
      </c>
      <c r="S140">
        <v>130</v>
      </c>
      <c r="T140" s="1">
        <f t="shared" ref="T140:T203" si="47">T139+U$2/360</f>
        <v>-254027.77777777694</v>
      </c>
      <c r="U140" s="1">
        <f t="shared" si="34"/>
        <v>-447.09606481481342</v>
      </c>
      <c r="V140" s="1">
        <f t="shared" si="42"/>
        <v>452680.72949259641</v>
      </c>
      <c r="W140" s="1">
        <f t="shared" si="43"/>
        <v>369287.41288272833</v>
      </c>
    </row>
    <row r="141" spans="1:23" x14ac:dyDescent="0.25">
      <c r="A141">
        <v>131</v>
      </c>
      <c r="B141" s="1">
        <f t="shared" si="44"/>
        <v>-217877.0583890015</v>
      </c>
      <c r="C141" s="1">
        <f t="shared" si="32"/>
        <v>-361.31278849509414</v>
      </c>
      <c r="D141" s="1">
        <f t="shared" si="35"/>
        <v>454001.04828694981</v>
      </c>
      <c r="E141" s="1">
        <f t="shared" si="36"/>
        <v>330394.16852111212</v>
      </c>
      <c r="G141">
        <v>131</v>
      </c>
      <c r="H141" s="1">
        <f t="shared" si="45"/>
        <v>-197194.44444444275</v>
      </c>
      <c r="I141" s="1">
        <f t="shared" si="37"/>
        <v>-327.01412037036761</v>
      </c>
      <c r="J141" s="1">
        <f t="shared" si="38"/>
        <v>454001.04828694981</v>
      </c>
      <c r="K141" s="1">
        <f t="shared" si="39"/>
        <v>301767.4179370965</v>
      </c>
      <c r="M141">
        <v>131</v>
      </c>
      <c r="N141" s="1">
        <f t="shared" si="46"/>
        <v>-263938.52919450559</v>
      </c>
      <c r="O141" s="1">
        <f t="shared" si="33"/>
        <v>-463.53139424755511</v>
      </c>
      <c r="P141" s="1">
        <f t="shared" si="40"/>
        <v>454001.04828694981</v>
      </c>
      <c r="Q141" s="1">
        <f t="shared" si="41"/>
        <v>386311.85528117506</v>
      </c>
      <c r="S141">
        <v>131</v>
      </c>
      <c r="T141" s="1">
        <f t="shared" si="47"/>
        <v>-253597.22222222137</v>
      </c>
      <c r="U141" s="1">
        <f t="shared" si="34"/>
        <v>-446.38206018518383</v>
      </c>
      <c r="V141" s="1">
        <f t="shared" si="42"/>
        <v>454001.04828694981</v>
      </c>
      <c r="W141" s="1">
        <f t="shared" si="43"/>
        <v>371998.47998916527</v>
      </c>
    </row>
    <row r="142" spans="1:23" x14ac:dyDescent="0.25">
      <c r="A142">
        <v>132</v>
      </c>
      <c r="B142" s="1">
        <f t="shared" si="44"/>
        <v>-217094.10040292601</v>
      </c>
      <c r="C142" s="1">
        <f t="shared" si="32"/>
        <v>-360.0143831681857</v>
      </c>
      <c r="D142" s="1">
        <f t="shared" si="35"/>
        <v>455325.2180111201</v>
      </c>
      <c r="E142" s="1">
        <f t="shared" si="36"/>
        <v>332617.99441051076</v>
      </c>
      <c r="G142">
        <v>132</v>
      </c>
      <c r="H142" s="1">
        <f t="shared" si="45"/>
        <v>-196333.33333333163</v>
      </c>
      <c r="I142" s="1">
        <f t="shared" si="37"/>
        <v>-325.58611111110832</v>
      </c>
      <c r="J142" s="1">
        <f t="shared" si="38"/>
        <v>455325.2180111201</v>
      </c>
      <c r="K142" s="1">
        <f t="shared" si="39"/>
        <v>303786.95756907249</v>
      </c>
      <c r="M142">
        <v>132</v>
      </c>
      <c r="N142" s="1">
        <f t="shared" si="46"/>
        <v>-263547.05020146788</v>
      </c>
      <c r="O142" s="1">
        <f t="shared" si="33"/>
        <v>-462.88219158410095</v>
      </c>
      <c r="P142" s="1">
        <f t="shared" si="40"/>
        <v>455325.2180111201</v>
      </c>
      <c r="Q142" s="1">
        <f t="shared" si="41"/>
        <v>389141.10828852782</v>
      </c>
      <c r="S142">
        <v>132</v>
      </c>
      <c r="T142" s="1">
        <f t="shared" si="47"/>
        <v>-253166.66666666581</v>
      </c>
      <c r="U142" s="1">
        <f t="shared" si="34"/>
        <v>-445.66805555555413</v>
      </c>
      <c r="V142" s="1">
        <f t="shared" si="42"/>
        <v>455325.2180111201</v>
      </c>
      <c r="W142" s="1">
        <f t="shared" si="43"/>
        <v>374725.58986780664</v>
      </c>
    </row>
    <row r="143" spans="1:23" x14ac:dyDescent="0.25">
      <c r="A143">
        <v>133</v>
      </c>
      <c r="B143" s="1">
        <f t="shared" si="44"/>
        <v>-216309.84401152362</v>
      </c>
      <c r="C143" s="1">
        <f t="shared" si="32"/>
        <v>-358.71382465244329</v>
      </c>
      <c r="D143" s="1">
        <f t="shared" si="35"/>
        <v>456653.24989698589</v>
      </c>
      <c r="E143" s="1">
        <f t="shared" si="36"/>
        <v>334854.39413480437</v>
      </c>
      <c r="G143">
        <v>133</v>
      </c>
      <c r="H143" s="1">
        <f t="shared" si="45"/>
        <v>-195472.2222222205</v>
      </c>
      <c r="I143" s="1">
        <f t="shared" si="37"/>
        <v>-324.15810185184904</v>
      </c>
      <c r="J143" s="1">
        <f t="shared" si="38"/>
        <v>456653.24989698589</v>
      </c>
      <c r="K143" s="1">
        <f t="shared" si="39"/>
        <v>305819.34398100252</v>
      </c>
      <c r="M143">
        <v>133</v>
      </c>
      <c r="N143" s="1">
        <f t="shared" si="46"/>
        <v>-263154.92200576671</v>
      </c>
      <c r="O143" s="1">
        <f t="shared" si="33"/>
        <v>-462.2319123262298</v>
      </c>
      <c r="P143" s="1">
        <f t="shared" si="40"/>
        <v>456653.24989698589</v>
      </c>
      <c r="Q143" s="1">
        <f t="shared" si="41"/>
        <v>391986.35830372194</v>
      </c>
      <c r="S143">
        <v>133</v>
      </c>
      <c r="T143" s="1">
        <f t="shared" si="47"/>
        <v>-252736.11111111025</v>
      </c>
      <c r="U143" s="1">
        <f t="shared" si="34"/>
        <v>-444.95405092592455</v>
      </c>
      <c r="V143" s="1">
        <f t="shared" si="42"/>
        <v>456653.24989698589</v>
      </c>
      <c r="W143" s="1">
        <f t="shared" si="43"/>
        <v>377468.83322681894</v>
      </c>
    </row>
    <row r="144" spans="1:23" x14ac:dyDescent="0.25">
      <c r="A144">
        <v>134</v>
      </c>
      <c r="B144" s="1">
        <f t="shared" si="44"/>
        <v>-215524.28706160549</v>
      </c>
      <c r="C144" s="1">
        <f t="shared" si="32"/>
        <v>-357.4111093771624</v>
      </c>
      <c r="D144" s="1">
        <f t="shared" si="35"/>
        <v>457985.15520918544</v>
      </c>
      <c r="E144" s="1">
        <f t="shared" si="36"/>
        <v>337103.4387882835</v>
      </c>
      <c r="G144">
        <v>134</v>
      </c>
      <c r="H144" s="1">
        <f t="shared" si="45"/>
        <v>-194611.11111110938</v>
      </c>
      <c r="I144" s="1">
        <f t="shared" si="37"/>
        <v>-322.73009259258976</v>
      </c>
      <c r="J144" s="1">
        <f t="shared" si="38"/>
        <v>457985.15520918544</v>
      </c>
      <c r="K144" s="1">
        <f t="shared" si="39"/>
        <v>307864.64981044829</v>
      </c>
      <c r="M144">
        <v>134</v>
      </c>
      <c r="N144" s="1">
        <f t="shared" si="46"/>
        <v>-262762.14353080769</v>
      </c>
      <c r="O144" s="1">
        <f t="shared" si="33"/>
        <v>-461.58055468858947</v>
      </c>
      <c r="P144" s="1">
        <f t="shared" si="40"/>
        <v>457985.15520918544</v>
      </c>
      <c r="Q144" s="1">
        <f t="shared" si="41"/>
        <v>394847.69577616546</v>
      </c>
      <c r="S144">
        <v>134</v>
      </c>
      <c r="T144" s="1">
        <f t="shared" si="47"/>
        <v>-252305.55555555469</v>
      </c>
      <c r="U144" s="1">
        <f t="shared" si="34"/>
        <v>-444.24004629629485</v>
      </c>
      <c r="V144" s="1">
        <f t="shared" si="42"/>
        <v>457985.15520918544</v>
      </c>
      <c r="W144" s="1">
        <f t="shared" si="43"/>
        <v>380228.30128724576</v>
      </c>
    </row>
    <row r="145" spans="1:23" x14ac:dyDescent="0.25">
      <c r="A145">
        <v>135</v>
      </c>
      <c r="B145" s="1">
        <f t="shared" si="44"/>
        <v>-214737.42739641207</v>
      </c>
      <c r="C145" s="1">
        <f t="shared" si="32"/>
        <v>-356.10623376571669</v>
      </c>
      <c r="D145" s="1">
        <f t="shared" si="35"/>
        <v>459320.94524521224</v>
      </c>
      <c r="E145" s="1">
        <f t="shared" si="36"/>
        <v>339365.19986721617</v>
      </c>
      <c r="G145">
        <v>135</v>
      </c>
      <c r="H145" s="1">
        <f t="shared" si="45"/>
        <v>-193749.99999999825</v>
      </c>
      <c r="I145" s="1">
        <f t="shared" si="37"/>
        <v>-321.30208333333047</v>
      </c>
      <c r="J145" s="1">
        <f t="shared" si="38"/>
        <v>459320.94524521224</v>
      </c>
      <c r="K145" s="1">
        <f t="shared" si="39"/>
        <v>309922.94810567476</v>
      </c>
      <c r="M145">
        <v>135</v>
      </c>
      <c r="N145" s="1">
        <f t="shared" si="46"/>
        <v>-262368.71369821101</v>
      </c>
      <c r="O145" s="1">
        <f t="shared" si="33"/>
        <v>-460.92811688286656</v>
      </c>
      <c r="P145" s="1">
        <f t="shared" si="40"/>
        <v>459320.94524521224</v>
      </c>
      <c r="Q145" s="1">
        <f t="shared" si="41"/>
        <v>397725.21166668058</v>
      </c>
      <c r="S145">
        <v>135</v>
      </c>
      <c r="T145" s="1">
        <f t="shared" si="47"/>
        <v>-251874.99999999913</v>
      </c>
      <c r="U145" s="1">
        <f t="shared" si="34"/>
        <v>-443.52604166666526</v>
      </c>
      <c r="V145" s="1">
        <f t="shared" si="42"/>
        <v>459320.94524521224</v>
      </c>
      <c r="W145" s="1">
        <f t="shared" si="43"/>
        <v>383004.08578590775</v>
      </c>
    </row>
    <row r="146" spans="1:23" x14ac:dyDescent="0.25">
      <c r="A146">
        <v>136</v>
      </c>
      <c r="B146" s="1">
        <f t="shared" si="44"/>
        <v>-213949.2628556072</v>
      </c>
      <c r="C146" s="1">
        <f t="shared" si="32"/>
        <v>-354.79919423554861</v>
      </c>
      <c r="D146" s="1">
        <f t="shared" si="35"/>
        <v>460660.63133551076</v>
      </c>
      <c r="E146" s="1">
        <f t="shared" si="36"/>
        <v>341639.74927212065</v>
      </c>
      <c r="G146">
        <v>136</v>
      </c>
      <c r="H146" s="1">
        <f t="shared" si="45"/>
        <v>-192888.88888888713</v>
      </c>
      <c r="I146" s="1">
        <f t="shared" si="37"/>
        <v>-319.87407407407119</v>
      </c>
      <c r="J146" s="1">
        <f t="shared" si="38"/>
        <v>460660.63133551076</v>
      </c>
      <c r="K146" s="1">
        <f t="shared" si="39"/>
        <v>311994.31232797226</v>
      </c>
      <c r="M146">
        <v>136</v>
      </c>
      <c r="N146" s="1">
        <f t="shared" si="46"/>
        <v>-261974.63142780858</v>
      </c>
      <c r="O146" s="1">
        <f t="shared" si="33"/>
        <v>-460.2745971177826</v>
      </c>
      <c r="P146" s="1">
        <f t="shared" si="40"/>
        <v>460660.63133551076</v>
      </c>
      <c r="Q146" s="1">
        <f t="shared" si="41"/>
        <v>400618.99745039525</v>
      </c>
      <c r="S146">
        <v>136</v>
      </c>
      <c r="T146" s="1">
        <f t="shared" si="47"/>
        <v>-251444.44444444356</v>
      </c>
      <c r="U146" s="1">
        <f t="shared" si="34"/>
        <v>-442.81203703703557</v>
      </c>
      <c r="V146" s="1">
        <f t="shared" si="42"/>
        <v>460660.63133551076</v>
      </c>
      <c r="W146" s="1">
        <f t="shared" si="43"/>
        <v>385796.27897831891</v>
      </c>
    </row>
    <row r="147" spans="1:23" x14ac:dyDescent="0.25">
      <c r="A147">
        <v>137</v>
      </c>
      <c r="B147" s="1">
        <f t="shared" si="44"/>
        <v>-213159.79127527217</v>
      </c>
      <c r="C147" s="1">
        <f t="shared" si="32"/>
        <v>-353.48998719815972</v>
      </c>
      <c r="D147" s="1">
        <f t="shared" si="35"/>
        <v>462004.22484357265</v>
      </c>
      <c r="E147" s="1">
        <f t="shared" si="36"/>
        <v>343927.1593100513</v>
      </c>
      <c r="G147">
        <v>137</v>
      </c>
      <c r="H147" s="1">
        <f t="shared" si="45"/>
        <v>-192027.77777777601</v>
      </c>
      <c r="I147" s="1">
        <f t="shared" si="37"/>
        <v>-318.4460648148119</v>
      </c>
      <c r="J147" s="1">
        <f t="shared" si="38"/>
        <v>462004.22484357265</v>
      </c>
      <c r="K147" s="1">
        <f t="shared" si="39"/>
        <v>314078.81635399221</v>
      </c>
      <c r="M147">
        <v>137</v>
      </c>
      <c r="N147" s="1">
        <f t="shared" si="46"/>
        <v>-261579.89563764108</v>
      </c>
      <c r="O147" s="1">
        <f t="shared" si="33"/>
        <v>-459.61999359908816</v>
      </c>
      <c r="P147" s="1">
        <f t="shared" si="40"/>
        <v>462004.22484357265</v>
      </c>
      <c r="Q147" s="1">
        <f t="shared" si="41"/>
        <v>403529.14511965105</v>
      </c>
      <c r="S147">
        <v>137</v>
      </c>
      <c r="T147" s="1">
        <f t="shared" si="47"/>
        <v>-251013.888888888</v>
      </c>
      <c r="U147" s="1">
        <f t="shared" si="34"/>
        <v>-442.09803240740598</v>
      </c>
      <c r="V147" s="1">
        <f t="shared" si="42"/>
        <v>462004.22484357265</v>
      </c>
      <c r="W147" s="1">
        <f t="shared" si="43"/>
        <v>388604.97364161932</v>
      </c>
    </row>
    <row r="148" spans="1:23" x14ac:dyDescent="0.25">
      <c r="A148">
        <v>138</v>
      </c>
      <c r="B148" s="1">
        <f t="shared" si="44"/>
        <v>-212369.01048789974</v>
      </c>
      <c r="C148" s="1">
        <f t="shared" si="32"/>
        <v>-352.17860905910038</v>
      </c>
      <c r="D148" s="1">
        <f t="shared" si="35"/>
        <v>463351.73716603307</v>
      </c>
      <c r="E148" s="1">
        <f t="shared" si="36"/>
        <v>346227.50269689702</v>
      </c>
      <c r="G148">
        <v>138</v>
      </c>
      <c r="H148" s="1">
        <f t="shared" si="45"/>
        <v>-191166.66666666488</v>
      </c>
      <c r="I148" s="1">
        <f t="shared" si="37"/>
        <v>-317.01805555555262</v>
      </c>
      <c r="J148" s="1">
        <f t="shared" si="38"/>
        <v>463351.73716603307</v>
      </c>
      <c r="K148" s="1">
        <f t="shared" si="39"/>
        <v>316176.53447809519</v>
      </c>
      <c r="M148">
        <v>138</v>
      </c>
      <c r="N148" s="1">
        <f t="shared" si="46"/>
        <v>-261184.50524395489</v>
      </c>
      <c r="O148" s="1">
        <f t="shared" si="33"/>
        <v>-458.96430452955849</v>
      </c>
      <c r="P148" s="1">
        <f t="shared" si="40"/>
        <v>463351.73716603307</v>
      </c>
      <c r="Q148" s="1">
        <f t="shared" si="41"/>
        <v>406455.74718692765</v>
      </c>
      <c r="S148">
        <v>138</v>
      </c>
      <c r="T148" s="1">
        <f t="shared" si="47"/>
        <v>-250583.33333333244</v>
      </c>
      <c r="U148" s="1">
        <f t="shared" si="34"/>
        <v>-441.38402777777628</v>
      </c>
      <c r="V148" s="1">
        <f t="shared" si="42"/>
        <v>463351.73716603307</v>
      </c>
      <c r="W148" s="1">
        <f t="shared" si="43"/>
        <v>391430.26307752449</v>
      </c>
    </row>
    <row r="149" spans="1:23" x14ac:dyDescent="0.25">
      <c r="A149">
        <v>139</v>
      </c>
      <c r="B149" s="1">
        <f t="shared" si="44"/>
        <v>-211576.91832238826</v>
      </c>
      <c r="C149" s="1">
        <f t="shared" si="32"/>
        <v>-350.86505621796056</v>
      </c>
      <c r="D149" s="1">
        <f t="shared" si="35"/>
        <v>464703.17973276734</v>
      </c>
      <c r="E149" s="1">
        <f t="shared" si="36"/>
        <v>348540.85255969292</v>
      </c>
      <c r="G149">
        <v>139</v>
      </c>
      <c r="H149" s="1">
        <f t="shared" si="45"/>
        <v>-190305.55555555376</v>
      </c>
      <c r="I149" s="1">
        <f t="shared" si="37"/>
        <v>-315.59004629629334</v>
      </c>
      <c r="J149" s="1">
        <f t="shared" si="38"/>
        <v>464703.17973276734</v>
      </c>
      <c r="K149" s="1">
        <f t="shared" si="39"/>
        <v>318287.54141471285</v>
      </c>
      <c r="M149">
        <v>139</v>
      </c>
      <c r="N149" s="1">
        <f t="shared" si="46"/>
        <v>-260788.45916119916</v>
      </c>
      <c r="O149" s="1">
        <f t="shared" si="33"/>
        <v>-458.30752810898866</v>
      </c>
      <c r="P149" s="1">
        <f t="shared" si="40"/>
        <v>464703.17973276734</v>
      </c>
      <c r="Q149" s="1">
        <f t="shared" si="41"/>
        <v>409398.89668778371</v>
      </c>
      <c r="S149">
        <v>139</v>
      </c>
      <c r="T149" s="1">
        <f t="shared" si="47"/>
        <v>-250152.77777777688</v>
      </c>
      <c r="U149" s="1">
        <f t="shared" si="34"/>
        <v>-440.6700231481467</v>
      </c>
      <c r="V149" s="1">
        <f t="shared" si="42"/>
        <v>464703.17973276734</v>
      </c>
      <c r="W149" s="1">
        <f t="shared" si="43"/>
        <v>394272.24111529143</v>
      </c>
    </row>
    <row r="150" spans="1:23" x14ac:dyDescent="0.25">
      <c r="A150">
        <v>140</v>
      </c>
      <c r="B150" s="1">
        <f t="shared" si="44"/>
        <v>-210783.51260403564</v>
      </c>
      <c r="C150" s="1">
        <f t="shared" si="32"/>
        <v>-349.54932506835911</v>
      </c>
      <c r="D150" s="1">
        <f t="shared" si="35"/>
        <v>466058.5640069879</v>
      </c>
      <c r="E150" s="1">
        <f t="shared" si="36"/>
        <v>350867.28243894503</v>
      </c>
      <c r="G150">
        <v>140</v>
      </c>
      <c r="H150" s="1">
        <f t="shared" si="45"/>
        <v>-189444.44444444263</v>
      </c>
      <c r="I150" s="1">
        <f t="shared" si="37"/>
        <v>-314.16203703703405</v>
      </c>
      <c r="J150" s="1">
        <f t="shared" si="38"/>
        <v>466058.5640069879</v>
      </c>
      <c r="K150" s="1">
        <f t="shared" si="39"/>
        <v>320411.91230072326</v>
      </c>
      <c r="M150">
        <v>140</v>
      </c>
      <c r="N150" s="1">
        <f t="shared" si="46"/>
        <v>-260391.75630202287</v>
      </c>
      <c r="O150" s="1">
        <f t="shared" si="33"/>
        <v>-457.64966253418788</v>
      </c>
      <c r="P150" s="1">
        <f t="shared" si="40"/>
        <v>466058.5640069879</v>
      </c>
      <c r="Q150" s="1">
        <f t="shared" si="41"/>
        <v>412358.68718381447</v>
      </c>
      <c r="S150">
        <v>140</v>
      </c>
      <c r="T150" s="1">
        <f t="shared" si="47"/>
        <v>-249722.22222222132</v>
      </c>
      <c r="U150" s="1">
        <f t="shared" si="34"/>
        <v>-439.956018518517</v>
      </c>
      <c r="V150" s="1">
        <f t="shared" si="42"/>
        <v>466058.5640069879</v>
      </c>
      <c r="W150" s="1">
        <f t="shared" si="43"/>
        <v>397131.00211470132</v>
      </c>
    </row>
    <row r="151" spans="1:23" x14ac:dyDescent="0.25">
      <c r="A151">
        <v>141</v>
      </c>
      <c r="B151" s="1">
        <f t="shared" si="44"/>
        <v>-209988.79115453342</v>
      </c>
      <c r="C151" s="1">
        <f t="shared" si="32"/>
        <v>-348.23141199793463</v>
      </c>
      <c r="D151" s="1">
        <f t="shared" si="35"/>
        <v>467417.9014853416</v>
      </c>
      <c r="E151" s="1">
        <f t="shared" si="36"/>
        <v>353206.86629096803</v>
      </c>
      <c r="G151">
        <v>141</v>
      </c>
      <c r="H151" s="1">
        <f t="shared" si="45"/>
        <v>-188583.33333333151</v>
      </c>
      <c r="I151" s="1">
        <f t="shared" si="37"/>
        <v>-312.73402777777477</v>
      </c>
      <c r="J151" s="1">
        <f t="shared" si="38"/>
        <v>467417.9014853416</v>
      </c>
      <c r="K151" s="1">
        <f t="shared" si="39"/>
        <v>322549.7226978392</v>
      </c>
      <c r="M151">
        <v>141</v>
      </c>
      <c r="N151" s="1">
        <f t="shared" si="46"/>
        <v>-259994.39557727176</v>
      </c>
      <c r="O151" s="1">
        <f t="shared" si="33"/>
        <v>-456.99070599897573</v>
      </c>
      <c r="P151" s="1">
        <f t="shared" si="40"/>
        <v>467417.9014853416</v>
      </c>
      <c r="Q151" s="1">
        <f t="shared" si="41"/>
        <v>415335.21276562609</v>
      </c>
      <c r="S151">
        <v>141</v>
      </c>
      <c r="T151" s="1">
        <f t="shared" si="47"/>
        <v>-249291.66666666575</v>
      </c>
      <c r="U151" s="1">
        <f t="shared" si="34"/>
        <v>-439.24201388888741</v>
      </c>
      <c r="V151" s="1">
        <f t="shared" si="42"/>
        <v>467417.9014853416</v>
      </c>
      <c r="W151" s="1">
        <f t="shared" si="43"/>
        <v>400006.64096905931</v>
      </c>
    </row>
    <row r="152" spans="1:23" x14ac:dyDescent="0.25">
      <c r="A152">
        <v>142</v>
      </c>
      <c r="B152" s="1">
        <f t="shared" si="44"/>
        <v>-209192.75179196076</v>
      </c>
      <c r="C152" s="1">
        <f t="shared" si="32"/>
        <v>-346.91131338833497</v>
      </c>
      <c r="D152" s="1">
        <f t="shared" si="35"/>
        <v>468781.20369800722</v>
      </c>
      <c r="E152" s="1">
        <f t="shared" si="36"/>
        <v>355559.6784902364</v>
      </c>
      <c r="G152">
        <v>142</v>
      </c>
      <c r="H152" s="1">
        <f t="shared" si="45"/>
        <v>-187722.22222222039</v>
      </c>
      <c r="I152" s="1">
        <f t="shared" si="37"/>
        <v>-311.30601851851549</v>
      </c>
      <c r="J152" s="1">
        <f t="shared" si="38"/>
        <v>468781.20369800722</v>
      </c>
      <c r="K152" s="1">
        <f t="shared" si="39"/>
        <v>324701.04859501042</v>
      </c>
      <c r="M152">
        <v>142</v>
      </c>
      <c r="N152" s="1">
        <f t="shared" si="46"/>
        <v>-259596.37589598543</v>
      </c>
      <c r="O152" s="1">
        <f t="shared" si="33"/>
        <v>-456.3306566941759</v>
      </c>
      <c r="P152" s="1">
        <f t="shared" si="40"/>
        <v>468781.20369800722</v>
      </c>
      <c r="Q152" s="1">
        <f t="shared" si="41"/>
        <v>418328.56805582659</v>
      </c>
      <c r="S152">
        <v>142</v>
      </c>
      <c r="T152" s="1">
        <f t="shared" si="47"/>
        <v>-248861.11111111019</v>
      </c>
      <c r="U152" s="1">
        <f t="shared" si="34"/>
        <v>-438.52800925925771</v>
      </c>
      <c r="V152" s="1">
        <f t="shared" si="42"/>
        <v>468781.20369800722</v>
      </c>
      <c r="W152" s="1">
        <f t="shared" si="43"/>
        <v>402899.25310821115</v>
      </c>
    </row>
    <row r="153" spans="1:23" x14ac:dyDescent="0.25">
      <c r="A153">
        <v>143</v>
      </c>
      <c r="B153" s="1">
        <f t="shared" si="44"/>
        <v>-208395.3923307785</v>
      </c>
      <c r="C153" s="1">
        <f t="shared" si="32"/>
        <v>-345.58902561520767</v>
      </c>
      <c r="D153" s="1">
        <f t="shared" si="35"/>
        <v>470148.48220879305</v>
      </c>
      <c r="E153" s="1">
        <f t="shared" si="36"/>
        <v>357925.79383174871</v>
      </c>
      <c r="G153">
        <v>143</v>
      </c>
      <c r="H153" s="1">
        <f t="shared" si="45"/>
        <v>-186861.11111110926</v>
      </c>
      <c r="I153" s="1">
        <f t="shared" si="37"/>
        <v>-309.8780092592562</v>
      </c>
      <c r="J153" s="1">
        <f t="shared" si="38"/>
        <v>470148.48220879305</v>
      </c>
      <c r="K153" s="1">
        <f t="shared" si="39"/>
        <v>326865.96641083917</v>
      </c>
      <c r="M153">
        <v>143</v>
      </c>
      <c r="N153" s="1">
        <f t="shared" si="46"/>
        <v>-259197.69616539433</v>
      </c>
      <c r="O153" s="1">
        <f t="shared" si="33"/>
        <v>-455.66951280761225</v>
      </c>
      <c r="P153" s="1">
        <f t="shared" si="40"/>
        <v>470148.48220879305</v>
      </c>
      <c r="Q153" s="1">
        <f t="shared" si="41"/>
        <v>421338.84821203403</v>
      </c>
      <c r="S153">
        <v>143</v>
      </c>
      <c r="T153" s="1">
        <f t="shared" si="47"/>
        <v>-248430.55555555463</v>
      </c>
      <c r="U153" s="1">
        <f t="shared" si="34"/>
        <v>-437.81400462962813</v>
      </c>
      <c r="V153" s="1">
        <f t="shared" si="42"/>
        <v>470148.48220879305</v>
      </c>
      <c r="W153" s="1">
        <f t="shared" si="43"/>
        <v>405808.93450157682</v>
      </c>
    </row>
    <row r="154" spans="1:23" x14ac:dyDescent="0.25">
      <c r="A154">
        <v>144</v>
      </c>
      <c r="B154" s="1">
        <f t="shared" si="44"/>
        <v>-207596.71058182314</v>
      </c>
      <c r="C154" s="1">
        <f t="shared" si="32"/>
        <v>-344.26454504819003</v>
      </c>
      <c r="D154" s="1">
        <f t="shared" si="35"/>
        <v>471519.74861523538</v>
      </c>
      <c r="E154" s="1">
        <f t="shared" si="36"/>
        <v>360305.2875334053</v>
      </c>
      <c r="G154">
        <v>144</v>
      </c>
      <c r="H154" s="1">
        <f t="shared" si="45"/>
        <v>-185999.99999999814</v>
      </c>
      <c r="I154" s="1">
        <f t="shared" si="37"/>
        <v>-308.44999999999692</v>
      </c>
      <c r="J154" s="1">
        <f t="shared" si="38"/>
        <v>471519.74861523538</v>
      </c>
      <c r="K154" s="1">
        <f t="shared" si="39"/>
        <v>329044.55299600965</v>
      </c>
      <c r="M154">
        <v>144</v>
      </c>
      <c r="N154" s="1">
        <f t="shared" si="46"/>
        <v>-258798.35529091666</v>
      </c>
      <c r="O154" s="1">
        <f t="shared" si="33"/>
        <v>-455.00727252410343</v>
      </c>
      <c r="P154" s="1">
        <f t="shared" si="40"/>
        <v>471519.74861523538</v>
      </c>
      <c r="Q154" s="1">
        <f t="shared" si="41"/>
        <v>424366.14892990148</v>
      </c>
      <c r="S154">
        <v>144</v>
      </c>
      <c r="T154" s="1">
        <f t="shared" si="47"/>
        <v>-247999.99999999907</v>
      </c>
      <c r="U154" s="1">
        <f t="shared" si="34"/>
        <v>-437.09999999999843</v>
      </c>
      <c r="V154" s="1">
        <f t="shared" si="42"/>
        <v>471519.74861523538</v>
      </c>
      <c r="W154" s="1">
        <f t="shared" si="43"/>
        <v>408735.78166120121</v>
      </c>
    </row>
    <row r="155" spans="1:23" x14ac:dyDescent="0.25">
      <c r="A155">
        <v>145</v>
      </c>
      <c r="B155" s="1">
        <f t="shared" si="44"/>
        <v>-206796.70435230073</v>
      </c>
      <c r="C155" s="1">
        <f t="shared" si="32"/>
        <v>-342.93786805089871</v>
      </c>
      <c r="D155" s="1">
        <f t="shared" si="35"/>
        <v>472895.01454869646</v>
      </c>
      <c r="E155" s="1">
        <f t="shared" si="36"/>
        <v>362698.23523839947</v>
      </c>
      <c r="G155">
        <v>145</v>
      </c>
      <c r="H155" s="1">
        <f t="shared" si="45"/>
        <v>-185138.88888888701</v>
      </c>
      <c r="I155" s="1">
        <f t="shared" si="37"/>
        <v>-307.02199074073764</v>
      </c>
      <c r="J155" s="1">
        <f t="shared" si="38"/>
        <v>472895.01454869646</v>
      </c>
      <c r="K155" s="1">
        <f t="shared" si="39"/>
        <v>331236.88563573099</v>
      </c>
      <c r="M155">
        <v>145</v>
      </c>
      <c r="N155" s="1">
        <f t="shared" si="46"/>
        <v>-258398.35217615546</v>
      </c>
      <c r="O155" s="1">
        <f t="shared" si="33"/>
        <v>-454.34393402545777</v>
      </c>
      <c r="P155" s="1">
        <f t="shared" si="40"/>
        <v>472895.01454869646</v>
      </c>
      <c r="Q155" s="1">
        <f t="shared" si="41"/>
        <v>427410.56644615915</v>
      </c>
      <c r="S155">
        <v>145</v>
      </c>
      <c r="T155" s="1">
        <f t="shared" si="47"/>
        <v>-247569.44444444351</v>
      </c>
      <c r="U155" s="1">
        <f t="shared" si="34"/>
        <v>-436.38599537036885</v>
      </c>
      <c r="V155" s="1">
        <f t="shared" si="42"/>
        <v>472895.01454869646</v>
      </c>
      <c r="W155" s="1">
        <f t="shared" si="43"/>
        <v>411679.89164482243</v>
      </c>
    </row>
    <row r="156" spans="1:23" x14ac:dyDescent="0.25">
      <c r="A156">
        <v>146</v>
      </c>
      <c r="B156" s="1">
        <f t="shared" si="44"/>
        <v>-205995.37144578106</v>
      </c>
      <c r="C156" s="1">
        <f t="shared" si="32"/>
        <v>-341.60899098092028</v>
      </c>
      <c r="D156" s="1">
        <f t="shared" si="35"/>
        <v>474274.29167446349</v>
      </c>
      <c r="E156" s="1">
        <f t="shared" si="36"/>
        <v>365104.71301762213</v>
      </c>
      <c r="G156">
        <v>146</v>
      </c>
      <c r="H156" s="1">
        <f t="shared" si="45"/>
        <v>-184277.77777777589</v>
      </c>
      <c r="I156" s="1">
        <f t="shared" si="37"/>
        <v>-305.59398148147835</v>
      </c>
      <c r="J156" s="1">
        <f t="shared" si="38"/>
        <v>474274.29167446349</v>
      </c>
      <c r="K156" s="1">
        <f t="shared" si="39"/>
        <v>333443.04205219413</v>
      </c>
      <c r="M156">
        <v>146</v>
      </c>
      <c r="N156" s="1">
        <f t="shared" si="46"/>
        <v>-257997.68572289564</v>
      </c>
      <c r="O156" s="1">
        <f t="shared" si="33"/>
        <v>-453.67949549046864</v>
      </c>
      <c r="P156" s="1">
        <f t="shared" si="40"/>
        <v>474274.29167446349</v>
      </c>
      <c r="Q156" s="1">
        <f t="shared" si="41"/>
        <v>430472.19754167373</v>
      </c>
      <c r="S156">
        <v>146</v>
      </c>
      <c r="T156" s="1">
        <f t="shared" si="47"/>
        <v>-247138.88888888794</v>
      </c>
      <c r="U156" s="1">
        <f t="shared" si="34"/>
        <v>-435.67199074073915</v>
      </c>
      <c r="V156" s="1">
        <f t="shared" si="42"/>
        <v>474274.29167446349</v>
      </c>
      <c r="W156" s="1">
        <f t="shared" si="43"/>
        <v>414641.36205895717</v>
      </c>
    </row>
    <row r="157" spans="1:23" x14ac:dyDescent="0.25">
      <c r="A157">
        <v>147</v>
      </c>
      <c r="B157" s="1">
        <f t="shared" si="44"/>
        <v>-205192.7096621914</v>
      </c>
      <c r="C157" s="1">
        <f t="shared" si="32"/>
        <v>-340.27791018980076</v>
      </c>
      <c r="D157" s="1">
        <f t="shared" si="35"/>
        <v>475657.59169184737</v>
      </c>
      <c r="E157" s="1">
        <f t="shared" si="36"/>
        <v>367524.79737208004</v>
      </c>
      <c r="G157">
        <v>147</v>
      </c>
      <c r="H157" s="1">
        <f t="shared" si="45"/>
        <v>-183416.66666666477</v>
      </c>
      <c r="I157" s="1">
        <f t="shared" si="37"/>
        <v>-304.16597222221907</v>
      </c>
      <c r="J157" s="1">
        <f t="shared" si="38"/>
        <v>475657.59169184737</v>
      </c>
      <c r="K157" s="1">
        <f t="shared" si="39"/>
        <v>335663.1004070426</v>
      </c>
      <c r="M157">
        <v>147</v>
      </c>
      <c r="N157" s="1">
        <f t="shared" si="46"/>
        <v>-257596.35483110082</v>
      </c>
      <c r="O157" s="1">
        <f t="shared" si="33"/>
        <v>-453.01395509490885</v>
      </c>
      <c r="P157" s="1">
        <f t="shared" si="40"/>
        <v>475657.59169184737</v>
      </c>
      <c r="Q157" s="1">
        <f t="shared" si="41"/>
        <v>433551.13954452495</v>
      </c>
      <c r="S157">
        <v>147</v>
      </c>
      <c r="T157" s="1">
        <f t="shared" si="47"/>
        <v>-246708.33333333238</v>
      </c>
      <c r="U157" s="1">
        <f t="shared" si="34"/>
        <v>-434.95798611110956</v>
      </c>
      <c r="V157" s="1">
        <f t="shared" si="42"/>
        <v>475657.59169184737</v>
      </c>
      <c r="W157" s="1">
        <f t="shared" si="43"/>
        <v>417620.29106200358</v>
      </c>
    </row>
    <row r="158" spans="1:23" x14ac:dyDescent="0.25">
      <c r="A158">
        <v>148</v>
      </c>
      <c r="B158" s="1">
        <f t="shared" si="44"/>
        <v>-204388.7167978106</v>
      </c>
      <c r="C158" s="1">
        <f t="shared" si="32"/>
        <v>-338.94462202303595</v>
      </c>
      <c r="D158" s="1">
        <f t="shared" si="35"/>
        <v>477044.92633428192</v>
      </c>
      <c r="E158" s="1">
        <f t="shared" si="36"/>
        <v>369958.56523532787</v>
      </c>
      <c r="G158">
        <v>148</v>
      </c>
      <c r="H158" s="1">
        <f t="shared" si="45"/>
        <v>-182555.55555555364</v>
      </c>
      <c r="I158" s="1">
        <f t="shared" si="37"/>
        <v>-302.73796296295978</v>
      </c>
      <c r="J158" s="1">
        <f t="shared" si="38"/>
        <v>477044.92633428192</v>
      </c>
      <c r="K158" s="1">
        <f t="shared" si="39"/>
        <v>337897.13930385717</v>
      </c>
      <c r="M158">
        <v>148</v>
      </c>
      <c r="N158" s="1">
        <f t="shared" si="46"/>
        <v>-257194.35839891044</v>
      </c>
      <c r="O158" s="1">
        <f t="shared" si="33"/>
        <v>-452.34731101152647</v>
      </c>
      <c r="P158" s="1">
        <f t="shared" si="40"/>
        <v>477044.92633428192</v>
      </c>
      <c r="Q158" s="1">
        <f t="shared" si="41"/>
        <v>436647.49033309967</v>
      </c>
      <c r="S158">
        <v>148</v>
      </c>
      <c r="T158" s="1">
        <f t="shared" si="47"/>
        <v>-246277.77777777682</v>
      </c>
      <c r="U158" s="1">
        <f t="shared" si="34"/>
        <v>-434.24398148147986</v>
      </c>
      <c r="V158" s="1">
        <f t="shared" si="42"/>
        <v>477044.92633428192</v>
      </c>
      <c r="W158" s="1">
        <f t="shared" si="43"/>
        <v>420616.77736736165</v>
      </c>
    </row>
    <row r="159" spans="1:23" x14ac:dyDescent="0.25">
      <c r="A159">
        <v>149</v>
      </c>
      <c r="B159" s="1">
        <f t="shared" si="44"/>
        <v>-203583.39064526305</v>
      </c>
      <c r="C159" s="1">
        <f t="shared" si="32"/>
        <v>-337.60912282006126</v>
      </c>
      <c r="D159" s="1">
        <f t="shared" si="35"/>
        <v>478436.30736942356</v>
      </c>
      <c r="E159" s="1">
        <f t="shared" si="36"/>
        <v>372406.09397591371</v>
      </c>
      <c r="G159">
        <v>149</v>
      </c>
      <c r="H159" s="1">
        <f t="shared" si="45"/>
        <v>-181694.44444444252</v>
      </c>
      <c r="I159" s="1">
        <f t="shared" si="37"/>
        <v>-301.3099537037005</v>
      </c>
      <c r="J159" s="1">
        <f t="shared" si="38"/>
        <v>478436.30736942356</v>
      </c>
      <c r="K159" s="1">
        <f t="shared" si="39"/>
        <v>340145.23779065465</v>
      </c>
      <c r="M159">
        <v>149</v>
      </c>
      <c r="N159" s="1">
        <f t="shared" si="46"/>
        <v>-256791.69532263666</v>
      </c>
      <c r="O159" s="1">
        <f t="shared" si="33"/>
        <v>-451.67956141003913</v>
      </c>
      <c r="P159" s="1">
        <f t="shared" si="40"/>
        <v>478436.30736942356</v>
      </c>
      <c r="Q159" s="1">
        <f t="shared" si="41"/>
        <v>439761.3483392034</v>
      </c>
      <c r="S159">
        <v>149</v>
      </c>
      <c r="T159" s="1">
        <f t="shared" si="47"/>
        <v>-245847.22222222126</v>
      </c>
      <c r="U159" s="1">
        <f t="shared" si="34"/>
        <v>-433.52997685185028</v>
      </c>
      <c r="V159" s="1">
        <f t="shared" si="42"/>
        <v>478436.30736942356</v>
      </c>
      <c r="W159" s="1">
        <f t="shared" si="43"/>
        <v>423630.92024657119</v>
      </c>
    </row>
    <row r="160" spans="1:23" x14ac:dyDescent="0.25">
      <c r="A160">
        <v>150</v>
      </c>
      <c r="B160" s="1">
        <f t="shared" si="44"/>
        <v>-202776.72899351252</v>
      </c>
      <c r="C160" s="1">
        <f t="shared" si="32"/>
        <v>-336.27140891424159</v>
      </c>
      <c r="D160" s="1">
        <f t="shared" si="35"/>
        <v>479831.74659925106</v>
      </c>
      <c r="E160" s="1">
        <f t="shared" si="36"/>
        <v>374867.46139983868</v>
      </c>
      <c r="G160">
        <v>150</v>
      </c>
      <c r="H160" s="1">
        <f t="shared" si="45"/>
        <v>-180833.33333333139</v>
      </c>
      <c r="I160" s="1">
        <f t="shared" si="37"/>
        <v>-299.88194444444122</v>
      </c>
      <c r="J160" s="1">
        <f t="shared" si="38"/>
        <v>479831.74659925106</v>
      </c>
      <c r="K160" s="1">
        <f t="shared" si="39"/>
        <v>342407.47536240099</v>
      </c>
      <c r="M160">
        <v>150</v>
      </c>
      <c r="N160" s="1">
        <f t="shared" si="46"/>
        <v>-256388.36449676141</v>
      </c>
      <c r="O160" s="1">
        <f t="shared" si="33"/>
        <v>-451.01070445712935</v>
      </c>
      <c r="P160" s="1">
        <f t="shared" si="40"/>
        <v>479831.74659925106</v>
      </c>
      <c r="Q160" s="1">
        <f t="shared" si="41"/>
        <v>442892.81255118939</v>
      </c>
      <c r="S160">
        <v>150</v>
      </c>
      <c r="T160" s="1">
        <f t="shared" si="47"/>
        <v>-245416.6666666657</v>
      </c>
      <c r="U160" s="1">
        <f t="shared" si="34"/>
        <v>-432.81597222222058</v>
      </c>
      <c r="V160" s="1">
        <f t="shared" si="42"/>
        <v>479831.74659925106</v>
      </c>
      <c r="W160" s="1">
        <f t="shared" si="43"/>
        <v>426662.81953246775</v>
      </c>
    </row>
    <row r="161" spans="1:23" x14ac:dyDescent="0.25">
      <c r="A161">
        <v>151</v>
      </c>
      <c r="B161" s="1">
        <f t="shared" si="44"/>
        <v>-201968.72962785617</v>
      </c>
      <c r="C161" s="1">
        <f t="shared" si="32"/>
        <v>-334.93147663286146</v>
      </c>
      <c r="D161" s="1">
        <f t="shared" si="35"/>
        <v>481231.25586016552</v>
      </c>
      <c r="E161" s="1">
        <f t="shared" si="36"/>
        <v>377342.74575303029</v>
      </c>
      <c r="G161">
        <v>151</v>
      </c>
      <c r="H161" s="1">
        <f t="shared" si="45"/>
        <v>-179972.22222222027</v>
      </c>
      <c r="I161" s="1">
        <f t="shared" si="37"/>
        <v>-298.45393518518193</v>
      </c>
      <c r="J161" s="1">
        <f t="shared" si="38"/>
        <v>481231.25586016552</v>
      </c>
      <c r="K161" s="1">
        <f t="shared" si="39"/>
        <v>344683.93196353811</v>
      </c>
      <c r="M161">
        <v>151</v>
      </c>
      <c r="N161" s="1">
        <f t="shared" si="46"/>
        <v>-255984.36481393324</v>
      </c>
      <c r="O161" s="1">
        <f t="shared" si="33"/>
        <v>-450.34073831643929</v>
      </c>
      <c r="P161" s="1">
        <f t="shared" si="40"/>
        <v>481231.25586016552</v>
      </c>
      <c r="Q161" s="1">
        <f t="shared" si="41"/>
        <v>446041.98251710535</v>
      </c>
      <c r="S161">
        <v>151</v>
      </c>
      <c r="T161" s="1">
        <f t="shared" si="47"/>
        <v>-244986.11111111013</v>
      </c>
      <c r="U161" s="1">
        <f t="shared" si="34"/>
        <v>-432.101967592591</v>
      </c>
      <c r="V161" s="1">
        <f t="shared" si="42"/>
        <v>481231.25586016552</v>
      </c>
      <c r="W161" s="1">
        <f t="shared" si="43"/>
        <v>429712.57562235644</v>
      </c>
    </row>
    <row r="162" spans="1:23" x14ac:dyDescent="0.25">
      <c r="A162">
        <v>152</v>
      </c>
      <c r="B162" s="1">
        <f t="shared" si="44"/>
        <v>-201159.39032991845</v>
      </c>
      <c r="C162" s="1">
        <f t="shared" si="32"/>
        <v>-333.58932229711479</v>
      </c>
      <c r="D162" s="1">
        <f t="shared" si="35"/>
        <v>482634.84702309099</v>
      </c>
      <c r="E162" s="1">
        <f t="shared" si="36"/>
        <v>379832.02572383004</v>
      </c>
      <c r="G162">
        <v>152</v>
      </c>
      <c r="H162" s="1">
        <f t="shared" si="45"/>
        <v>-179111.11111110914</v>
      </c>
      <c r="I162" s="1">
        <f t="shared" si="37"/>
        <v>-297.02592592592265</v>
      </c>
      <c r="J162" s="1">
        <f t="shared" si="38"/>
        <v>482634.84702309099</v>
      </c>
      <c r="K162" s="1">
        <f t="shared" si="39"/>
        <v>346974.68799052539</v>
      </c>
      <c r="M162">
        <v>152</v>
      </c>
      <c r="N162" s="1">
        <f t="shared" si="46"/>
        <v>-255579.69516496439</v>
      </c>
      <c r="O162" s="1">
        <f t="shared" si="33"/>
        <v>-449.66966114856598</v>
      </c>
      <c r="P162" s="1">
        <f t="shared" si="40"/>
        <v>482634.84702309099</v>
      </c>
      <c r="Q162" s="1">
        <f t="shared" si="41"/>
        <v>449208.95834785828</v>
      </c>
      <c r="S162">
        <v>152</v>
      </c>
      <c r="T162" s="1">
        <f t="shared" si="47"/>
        <v>-244555.55555555457</v>
      </c>
      <c r="U162" s="1">
        <f t="shared" si="34"/>
        <v>-431.3879629629613</v>
      </c>
      <c r="V162" s="1">
        <f t="shared" si="42"/>
        <v>482634.84702309099</v>
      </c>
      <c r="W162" s="1">
        <f t="shared" si="43"/>
        <v>432780.28948120307</v>
      </c>
    </row>
    <row r="163" spans="1:23" x14ac:dyDescent="0.25">
      <c r="A163">
        <v>153</v>
      </c>
      <c r="B163" s="1">
        <f t="shared" si="44"/>
        <v>-200348.70887764497</v>
      </c>
      <c r="C163" s="1">
        <f t="shared" si="32"/>
        <v>-332.24494222209461</v>
      </c>
      <c r="D163" s="1">
        <f t="shared" si="35"/>
        <v>484042.53199357499</v>
      </c>
      <c r="E163" s="1">
        <f t="shared" si="36"/>
        <v>382335.38044549467</v>
      </c>
      <c r="G163">
        <v>153</v>
      </c>
      <c r="H163" s="1">
        <f t="shared" si="45"/>
        <v>-178249.99999999802</v>
      </c>
      <c r="I163" s="1">
        <f t="shared" si="37"/>
        <v>-295.59791666666337</v>
      </c>
      <c r="J163" s="1">
        <f t="shared" si="38"/>
        <v>484042.53199357499</v>
      </c>
      <c r="K163" s="1">
        <f t="shared" si="39"/>
        <v>349279.82429439563</v>
      </c>
      <c r="M163">
        <v>153</v>
      </c>
      <c r="N163" s="1">
        <f t="shared" si="46"/>
        <v>-255174.35443882766</v>
      </c>
      <c r="O163" s="1">
        <f t="shared" si="33"/>
        <v>-448.99747111105592</v>
      </c>
      <c r="P163" s="1">
        <f t="shared" si="40"/>
        <v>484042.53199357499</v>
      </c>
      <c r="Q163" s="1">
        <f t="shared" si="41"/>
        <v>452393.84072039666</v>
      </c>
      <c r="S163">
        <v>153</v>
      </c>
      <c r="T163" s="1">
        <f t="shared" si="47"/>
        <v>-244124.99999999901</v>
      </c>
      <c r="U163" s="1">
        <f t="shared" si="34"/>
        <v>-430.67395833333171</v>
      </c>
      <c r="V163" s="1">
        <f t="shared" si="42"/>
        <v>484042.53199357499</v>
      </c>
      <c r="W163" s="1">
        <f t="shared" si="43"/>
        <v>435866.06264484423</v>
      </c>
    </row>
    <row r="164" spans="1:23" x14ac:dyDescent="0.25">
      <c r="A164">
        <v>154</v>
      </c>
      <c r="B164" s="1">
        <f t="shared" si="44"/>
        <v>-199536.68304529646</v>
      </c>
      <c r="C164" s="1">
        <f t="shared" si="32"/>
        <v>-330.89833271678333</v>
      </c>
      <c r="D164" s="1">
        <f t="shared" si="35"/>
        <v>485454.32271188957</v>
      </c>
      <c r="E164" s="1">
        <f t="shared" si="36"/>
        <v>384852.8894987118</v>
      </c>
      <c r="G164">
        <v>154</v>
      </c>
      <c r="H164" s="1">
        <f t="shared" si="45"/>
        <v>-177388.8888888869</v>
      </c>
      <c r="I164" s="1">
        <f t="shared" si="37"/>
        <v>-294.16990740740408</v>
      </c>
      <c r="J164" s="1">
        <f t="shared" si="38"/>
        <v>485454.32271188957</v>
      </c>
      <c r="K164" s="1">
        <f t="shared" si="39"/>
        <v>351599.42218332493</v>
      </c>
      <c r="M164">
        <v>154</v>
      </c>
      <c r="N164" s="1">
        <f t="shared" si="46"/>
        <v>-254768.34152265344</v>
      </c>
      <c r="O164" s="1">
        <f t="shared" si="33"/>
        <v>-448.3241663584003</v>
      </c>
      <c r="P164" s="1">
        <f t="shared" si="40"/>
        <v>485454.32271188957</v>
      </c>
      <c r="Q164" s="1">
        <f t="shared" si="41"/>
        <v>455596.73088091117</v>
      </c>
      <c r="S164">
        <v>154</v>
      </c>
      <c r="T164" s="1">
        <f t="shared" si="47"/>
        <v>-243694.44444444345</v>
      </c>
      <c r="U164" s="1">
        <f t="shared" si="34"/>
        <v>-429.95995370370201</v>
      </c>
      <c r="V164" s="1">
        <f t="shared" si="42"/>
        <v>485454.32271188957</v>
      </c>
      <c r="W164" s="1">
        <f t="shared" si="43"/>
        <v>438969.99722321483</v>
      </c>
    </row>
    <row r="165" spans="1:23" x14ac:dyDescent="0.25">
      <c r="A165">
        <v>155</v>
      </c>
      <c r="B165" s="1">
        <f t="shared" si="44"/>
        <v>-198723.31060344266</v>
      </c>
      <c r="C165" s="1">
        <f t="shared" si="32"/>
        <v>-329.54949008404242</v>
      </c>
      <c r="D165" s="1">
        <f t="shared" si="35"/>
        <v>486870.23115313257</v>
      </c>
      <c r="E165" s="1">
        <f t="shared" si="36"/>
        <v>387384.63291412994</v>
      </c>
      <c r="G165">
        <v>155</v>
      </c>
      <c r="H165" s="1">
        <f t="shared" si="45"/>
        <v>-176527.77777777577</v>
      </c>
      <c r="I165" s="1">
        <f t="shared" si="37"/>
        <v>-292.74189814814486</v>
      </c>
      <c r="J165" s="1">
        <f t="shared" si="38"/>
        <v>486870.23115313257</v>
      </c>
      <c r="K165" s="1">
        <f t="shared" si="39"/>
        <v>353933.56342521787</v>
      </c>
      <c r="M165">
        <v>155</v>
      </c>
      <c r="N165" s="1">
        <f t="shared" si="46"/>
        <v>-254361.65530172654</v>
      </c>
      <c r="O165" s="1">
        <f t="shared" si="33"/>
        <v>-447.64974504202985</v>
      </c>
      <c r="P165" s="1">
        <f t="shared" si="40"/>
        <v>486870.23115313257</v>
      </c>
      <c r="Q165" s="1">
        <f t="shared" si="41"/>
        <v>458817.73064805311</v>
      </c>
      <c r="S165">
        <v>155</v>
      </c>
      <c r="T165" s="1">
        <f t="shared" si="47"/>
        <v>-243263.88888888789</v>
      </c>
      <c r="U165" s="1">
        <f t="shared" si="34"/>
        <v>-429.24594907407243</v>
      </c>
      <c r="V165" s="1">
        <f t="shared" si="42"/>
        <v>486870.23115313257</v>
      </c>
      <c r="W165" s="1">
        <f t="shared" si="43"/>
        <v>442092.19590359414</v>
      </c>
    </row>
    <row r="166" spans="1:23" x14ac:dyDescent="0.25">
      <c r="A166">
        <v>156</v>
      </c>
      <c r="B166" s="1">
        <f t="shared" si="44"/>
        <v>-197908.58931895613</v>
      </c>
      <c r="C166" s="1">
        <f t="shared" si="32"/>
        <v>-328.19841062060226</v>
      </c>
      <c r="D166" s="1">
        <f t="shared" si="35"/>
        <v>488290.26932732924</v>
      </c>
      <c r="E166" s="1">
        <f t="shared" si="36"/>
        <v>389930.69117490249</v>
      </c>
      <c r="G166">
        <v>156</v>
      </c>
      <c r="H166" s="1">
        <f t="shared" si="45"/>
        <v>-175666.66666666465</v>
      </c>
      <c r="I166" s="1">
        <f t="shared" si="37"/>
        <v>-291.31388888888557</v>
      </c>
      <c r="J166" s="1">
        <f t="shared" si="38"/>
        <v>488290.26932732924</v>
      </c>
      <c r="K166" s="1">
        <f t="shared" si="39"/>
        <v>356282.33025030646</v>
      </c>
      <c r="M166">
        <v>156</v>
      </c>
      <c r="N166" s="1">
        <f t="shared" si="46"/>
        <v>-253954.29465948328</v>
      </c>
      <c r="O166" s="1">
        <f t="shared" si="33"/>
        <v>-446.9742053103098</v>
      </c>
      <c r="P166" s="1">
        <f t="shared" si="40"/>
        <v>488290.26932732924</v>
      </c>
      <c r="Q166" s="1">
        <f t="shared" si="41"/>
        <v>462056.94241617131</v>
      </c>
      <c r="S166">
        <v>156</v>
      </c>
      <c r="T166" s="1">
        <f t="shared" si="47"/>
        <v>-242833.33333333232</v>
      </c>
      <c r="U166" s="1">
        <f t="shared" si="34"/>
        <v>-428.53194444444279</v>
      </c>
      <c r="V166" s="1">
        <f t="shared" si="42"/>
        <v>488290.26932732924</v>
      </c>
      <c r="W166" s="1">
        <f t="shared" si="43"/>
        <v>445232.7619538703</v>
      </c>
    </row>
    <row r="167" spans="1:23" x14ac:dyDescent="0.25">
      <c r="A167">
        <v>157</v>
      </c>
      <c r="B167" s="1">
        <f t="shared" si="44"/>
        <v>-197092.51695500614</v>
      </c>
      <c r="C167" s="1">
        <f t="shared" si="32"/>
        <v>-326.84509061705188</v>
      </c>
      <c r="D167" s="1">
        <f t="shared" si="35"/>
        <v>489714.44927953393</v>
      </c>
      <c r="E167" s="1">
        <f t="shared" si="36"/>
        <v>392491.14521924622</v>
      </c>
      <c r="G167">
        <v>157</v>
      </c>
      <c r="H167" s="1">
        <f t="shared" si="45"/>
        <v>-174805.55555555352</v>
      </c>
      <c r="I167" s="1">
        <f t="shared" si="37"/>
        <v>-289.88587962962629</v>
      </c>
      <c r="J167" s="1">
        <f t="shared" si="38"/>
        <v>489714.44927953393</v>
      </c>
      <c r="K167" s="1">
        <f t="shared" si="39"/>
        <v>358645.80535376444</v>
      </c>
      <c r="M167">
        <v>157</v>
      </c>
      <c r="N167" s="1">
        <f t="shared" si="46"/>
        <v>-253546.25847750829</v>
      </c>
      <c r="O167" s="1">
        <f t="shared" si="33"/>
        <v>-446.29754530853461</v>
      </c>
      <c r="P167" s="1">
        <f t="shared" si="40"/>
        <v>489714.44927953393</v>
      </c>
      <c r="Q167" s="1">
        <f t="shared" si="41"/>
        <v>465314.46915856702</v>
      </c>
      <c r="S167">
        <v>157</v>
      </c>
      <c r="T167" s="1">
        <f t="shared" si="47"/>
        <v>-242402.77777777676</v>
      </c>
      <c r="U167" s="1">
        <f t="shared" si="34"/>
        <v>-427.81793981481314</v>
      </c>
      <c r="V167" s="1">
        <f t="shared" si="42"/>
        <v>489714.44927953393</v>
      </c>
      <c r="W167" s="1">
        <f t="shared" si="43"/>
        <v>448391.79922582308</v>
      </c>
    </row>
    <row r="168" spans="1:23" x14ac:dyDescent="0.25">
      <c r="A168">
        <v>158</v>
      </c>
      <c r="B168" s="1">
        <f t="shared" si="44"/>
        <v>-196275.0912710526</v>
      </c>
      <c r="C168" s="1">
        <f t="shared" si="32"/>
        <v>-325.48952635782888</v>
      </c>
      <c r="D168" s="1">
        <f t="shared" si="35"/>
        <v>491142.78308993258</v>
      </c>
      <c r="E168" s="1">
        <f t="shared" si="36"/>
        <v>395066.07644301443</v>
      </c>
      <c r="G168">
        <v>158</v>
      </c>
      <c r="H168" s="1">
        <f t="shared" si="45"/>
        <v>-173944.4444444424</v>
      </c>
      <c r="I168" s="1">
        <f t="shared" si="37"/>
        <v>-288.457870370367</v>
      </c>
      <c r="J168" s="1">
        <f t="shared" si="38"/>
        <v>491142.78308993258</v>
      </c>
      <c r="K168" s="1">
        <f t="shared" si="39"/>
        <v>361024.07189833617</v>
      </c>
      <c r="M168">
        <v>158</v>
      </c>
      <c r="N168" s="1">
        <f t="shared" si="46"/>
        <v>-253137.54563553154</v>
      </c>
      <c r="O168" s="1">
        <f t="shared" si="33"/>
        <v>-445.61976317892311</v>
      </c>
      <c r="P168" s="1">
        <f t="shared" si="40"/>
        <v>491142.78308993258</v>
      </c>
      <c r="Q168" s="1">
        <f t="shared" si="41"/>
        <v>468590.41443076759</v>
      </c>
      <c r="S168">
        <v>158</v>
      </c>
      <c r="T168" s="1">
        <f t="shared" si="47"/>
        <v>-241972.2222222212</v>
      </c>
      <c r="U168" s="1">
        <f t="shared" si="34"/>
        <v>-427.1039351851835</v>
      </c>
      <c r="V168" s="1">
        <f t="shared" si="42"/>
        <v>491142.78308993258</v>
      </c>
      <c r="W168" s="1">
        <f t="shared" si="43"/>
        <v>451569.41215842537</v>
      </c>
    </row>
    <row r="169" spans="1:23" x14ac:dyDescent="0.25">
      <c r="A169">
        <v>159</v>
      </c>
      <c r="B169" s="1">
        <f t="shared" si="44"/>
        <v>-195456.31002283984</v>
      </c>
      <c r="C169" s="1">
        <f t="shared" si="32"/>
        <v>-324.13171412120943</v>
      </c>
      <c r="D169" s="1">
        <f t="shared" si="35"/>
        <v>492575.2828739449</v>
      </c>
      <c r="E169" s="1">
        <f t="shared" si="36"/>
        <v>397655.56670228444</v>
      </c>
      <c r="G169">
        <v>159</v>
      </c>
      <c r="H169" s="1">
        <f t="shared" si="45"/>
        <v>-173083.33333333128</v>
      </c>
      <c r="I169" s="1">
        <f t="shared" si="37"/>
        <v>-287.02986111110772</v>
      </c>
      <c r="J169" s="1">
        <f t="shared" si="38"/>
        <v>492575.2828739449</v>
      </c>
      <c r="K169" s="1">
        <f t="shared" si="39"/>
        <v>363417.21351698018</v>
      </c>
      <c r="M169">
        <v>159</v>
      </c>
      <c r="N169" s="1">
        <f t="shared" si="46"/>
        <v>-252728.15501142517</v>
      </c>
      <c r="O169" s="1">
        <f t="shared" si="33"/>
        <v>-444.94085706061344</v>
      </c>
      <c r="P169" s="1">
        <f t="shared" si="40"/>
        <v>492575.2828739449</v>
      </c>
      <c r="Q169" s="1">
        <f t="shared" si="41"/>
        <v>471884.88237381837</v>
      </c>
      <c r="S169">
        <v>159</v>
      </c>
      <c r="T169" s="1">
        <f t="shared" si="47"/>
        <v>-241541.66666666564</v>
      </c>
      <c r="U169" s="1">
        <f t="shared" si="34"/>
        <v>-426.38993055555386</v>
      </c>
      <c r="V169" s="1">
        <f t="shared" si="42"/>
        <v>492575.2828739449</v>
      </c>
      <c r="W169" s="1">
        <f t="shared" si="43"/>
        <v>454765.70578116312</v>
      </c>
    </row>
    <row r="170" spans="1:23" x14ac:dyDescent="0.25">
      <c r="A170">
        <v>160</v>
      </c>
      <c r="B170" s="1">
        <f t="shared" si="44"/>
        <v>-194636.17096239046</v>
      </c>
      <c r="C170" s="1">
        <f t="shared" si="32"/>
        <v>-322.77165017929752</v>
      </c>
      <c r="D170" s="1">
        <f t="shared" si="35"/>
        <v>494011.96078232722</v>
      </c>
      <c r="E170" s="1">
        <f t="shared" si="36"/>
        <v>400259.6983159596</v>
      </c>
      <c r="G170">
        <v>160</v>
      </c>
      <c r="H170" s="1">
        <f t="shared" si="45"/>
        <v>-172222.22222222015</v>
      </c>
      <c r="I170" s="1">
        <f t="shared" si="37"/>
        <v>-285.60185185184844</v>
      </c>
      <c r="J170" s="1">
        <f t="shared" si="38"/>
        <v>494011.96078232722</v>
      </c>
      <c r="K170" s="1">
        <f t="shared" si="39"/>
        <v>365825.31431552791</v>
      </c>
      <c r="M170">
        <v>160</v>
      </c>
      <c r="N170" s="1">
        <f t="shared" si="46"/>
        <v>-252318.08548120048</v>
      </c>
      <c r="O170" s="1">
        <f t="shared" si="33"/>
        <v>-444.26082508965749</v>
      </c>
      <c r="P170" s="1">
        <f t="shared" si="40"/>
        <v>494011.96078232722</v>
      </c>
      <c r="Q170" s="1">
        <f t="shared" si="41"/>
        <v>475197.97771759331</v>
      </c>
      <c r="S170">
        <v>160</v>
      </c>
      <c r="T170" s="1">
        <f t="shared" si="47"/>
        <v>-241111.11111111008</v>
      </c>
      <c r="U170" s="1">
        <f t="shared" si="34"/>
        <v>-425.67592592592422</v>
      </c>
      <c r="V170" s="1">
        <f t="shared" si="42"/>
        <v>494011.96078232722</v>
      </c>
      <c r="W170" s="1">
        <f t="shared" si="43"/>
        <v>457980.78571737435</v>
      </c>
    </row>
    <row r="171" spans="1:23" x14ac:dyDescent="0.25">
      <c r="A171">
        <v>161</v>
      </c>
      <c r="B171" s="1">
        <f t="shared" si="44"/>
        <v>-193814.67183799917</v>
      </c>
      <c r="C171" s="1">
        <f t="shared" si="32"/>
        <v>-321.40933079801533</v>
      </c>
      <c r="D171" s="1">
        <f t="shared" si="35"/>
        <v>495452.82900127571</v>
      </c>
      <c r="E171" s="1">
        <f t="shared" si="36"/>
        <v>402878.55406838644</v>
      </c>
      <c r="G171">
        <v>161</v>
      </c>
      <c r="H171" s="1">
        <f t="shared" si="45"/>
        <v>-171361.11111110903</v>
      </c>
      <c r="I171" s="1">
        <f t="shared" si="37"/>
        <v>-284.17384259258915</v>
      </c>
      <c r="J171" s="1">
        <f t="shared" si="38"/>
        <v>495452.82900127571</v>
      </c>
      <c r="K171" s="1">
        <f t="shared" si="39"/>
        <v>368248.45887535746</v>
      </c>
      <c r="M171">
        <v>161</v>
      </c>
      <c r="N171" s="1">
        <f t="shared" si="46"/>
        <v>-251907.33591900484</v>
      </c>
      <c r="O171" s="1">
        <f t="shared" si="33"/>
        <v>-443.57966539901633</v>
      </c>
      <c r="P171" s="1">
        <f t="shared" si="40"/>
        <v>495452.82900127571</v>
      </c>
      <c r="Q171" s="1">
        <f t="shared" si="41"/>
        <v>478529.8057841243</v>
      </c>
      <c r="S171">
        <v>161</v>
      </c>
      <c r="T171" s="1">
        <f t="shared" si="47"/>
        <v>-240680.55555555451</v>
      </c>
      <c r="U171" s="1">
        <f t="shared" si="34"/>
        <v>-424.96192129629458</v>
      </c>
      <c r="V171" s="1">
        <f t="shared" si="42"/>
        <v>495452.82900127571</v>
      </c>
      <c r="W171" s="1">
        <f t="shared" si="43"/>
        <v>461214.75818760664</v>
      </c>
    </row>
    <row r="172" spans="1:23" x14ac:dyDescent="0.25">
      <c r="A172">
        <v>162</v>
      </c>
      <c r="B172" s="1">
        <f t="shared" si="44"/>
        <v>-192991.8103942266</v>
      </c>
      <c r="C172" s="1">
        <f t="shared" si="32"/>
        <v>-320.0447522370925</v>
      </c>
      <c r="D172" s="1">
        <f t="shared" si="35"/>
        <v>496897.89975252945</v>
      </c>
      <c r="E172" s="1">
        <f t="shared" si="36"/>
        <v>405512.21721198614</v>
      </c>
      <c r="G172">
        <v>162</v>
      </c>
      <c r="H172" s="1">
        <f t="shared" si="45"/>
        <v>-170499.9999999979</v>
      </c>
      <c r="I172" s="1">
        <f t="shared" si="37"/>
        <v>-282.74583333332987</v>
      </c>
      <c r="J172" s="1">
        <f t="shared" si="38"/>
        <v>496897.89975252945</v>
      </c>
      <c r="K172" s="1">
        <f t="shared" si="39"/>
        <v>370686.73225608218</v>
      </c>
      <c r="M172">
        <v>162</v>
      </c>
      <c r="N172" s="1">
        <f t="shared" si="46"/>
        <v>-251495.90519711855</v>
      </c>
      <c r="O172" s="1">
        <f t="shared" si="33"/>
        <v>-442.89737611855492</v>
      </c>
      <c r="P172" s="1">
        <f t="shared" si="40"/>
        <v>496897.89975252945</v>
      </c>
      <c r="Q172" s="1">
        <f t="shared" si="41"/>
        <v>481880.47249094927</v>
      </c>
      <c r="S172">
        <v>162</v>
      </c>
      <c r="T172" s="1">
        <f t="shared" si="47"/>
        <v>-240249.99999999895</v>
      </c>
      <c r="U172" s="1">
        <f t="shared" si="34"/>
        <v>-424.24791666666493</v>
      </c>
      <c r="V172" s="1">
        <f t="shared" si="42"/>
        <v>496897.89975252945</v>
      </c>
      <c r="W172" s="1">
        <f t="shared" si="43"/>
        <v>464467.73001299408</v>
      </c>
    </row>
    <row r="173" spans="1:23" x14ac:dyDescent="0.25">
      <c r="A173">
        <v>163</v>
      </c>
      <c r="B173" s="1">
        <f t="shared" si="44"/>
        <v>-192167.58437189311</v>
      </c>
      <c r="C173" s="1">
        <f t="shared" si="32"/>
        <v>-318.67791075005613</v>
      </c>
      <c r="D173" s="1">
        <f t="shared" si="35"/>
        <v>498347.18529347435</v>
      </c>
      <c r="E173" s="1">
        <f t="shared" si="36"/>
        <v>408160.7714699012</v>
      </c>
      <c r="G173">
        <v>163</v>
      </c>
      <c r="H173" s="1">
        <f t="shared" si="45"/>
        <v>-169638.88888888678</v>
      </c>
      <c r="I173" s="1">
        <f t="shared" si="37"/>
        <v>-281.31782407407059</v>
      </c>
      <c r="J173" s="1">
        <f t="shared" si="38"/>
        <v>498347.18529347435</v>
      </c>
      <c r="K173" s="1">
        <f t="shared" si="39"/>
        <v>373140.21999825502</v>
      </c>
      <c r="M173">
        <v>163</v>
      </c>
      <c r="N173" s="1">
        <f t="shared" si="46"/>
        <v>-251083.79218595181</v>
      </c>
      <c r="O173" s="1">
        <f t="shared" si="33"/>
        <v>-442.21395537503679</v>
      </c>
      <c r="P173" s="1">
        <f t="shared" si="40"/>
        <v>498347.18529347435</v>
      </c>
      <c r="Q173" s="1">
        <f t="shared" si="41"/>
        <v>485250.08435447939</v>
      </c>
      <c r="S173">
        <v>163</v>
      </c>
      <c r="T173" s="1">
        <f t="shared" si="47"/>
        <v>-239819.44444444339</v>
      </c>
      <c r="U173" s="1">
        <f t="shared" si="34"/>
        <v>-423.53391203703529</v>
      </c>
      <c r="V173" s="1">
        <f t="shared" si="42"/>
        <v>498347.18529347435</v>
      </c>
      <c r="W173" s="1">
        <f t="shared" si="43"/>
        <v>467739.80861865304</v>
      </c>
    </row>
    <row r="174" spans="1:23" x14ac:dyDescent="0.25">
      <c r="A174">
        <v>164</v>
      </c>
      <c r="B174" s="1">
        <f t="shared" si="44"/>
        <v>-191341.99150807259</v>
      </c>
      <c r="C174" s="1">
        <f t="shared" si="32"/>
        <v>-317.30880258422036</v>
      </c>
      <c r="D174" s="1">
        <f t="shared" si="35"/>
        <v>499800.69791724702</v>
      </c>
      <c r="E174" s="1">
        <f t="shared" si="36"/>
        <v>410824.30103865691</v>
      </c>
      <c r="G174">
        <v>164</v>
      </c>
      <c r="H174" s="1">
        <f t="shared" si="45"/>
        <v>-168777.77777777566</v>
      </c>
      <c r="I174" s="1">
        <f t="shared" si="37"/>
        <v>-279.8898148148113</v>
      </c>
      <c r="J174" s="1">
        <f t="shared" si="38"/>
        <v>499800.69791724702</v>
      </c>
      <c r="K174" s="1">
        <f t="shared" si="39"/>
        <v>375609.00812608766</v>
      </c>
      <c r="M174">
        <v>164</v>
      </c>
      <c r="N174" s="1">
        <f t="shared" si="46"/>
        <v>-250670.99575404156</v>
      </c>
      <c r="O174" s="1">
        <f t="shared" si="33"/>
        <v>-441.52940129211891</v>
      </c>
      <c r="P174" s="1">
        <f t="shared" si="40"/>
        <v>499800.69791724702</v>
      </c>
      <c r="Q174" s="1">
        <f t="shared" si="41"/>
        <v>488638.74849338504</v>
      </c>
      <c r="S174">
        <v>164</v>
      </c>
      <c r="T174" s="1">
        <f t="shared" si="47"/>
        <v>-239388.88888888783</v>
      </c>
      <c r="U174" s="1">
        <f t="shared" si="34"/>
        <v>-422.81990740740565</v>
      </c>
      <c r="V174" s="1">
        <f t="shared" si="42"/>
        <v>499800.69791724702</v>
      </c>
      <c r="W174" s="1">
        <f t="shared" si="43"/>
        <v>471031.10203709709</v>
      </c>
    </row>
    <row r="175" spans="1:23" x14ac:dyDescent="0.25">
      <c r="A175">
        <v>165</v>
      </c>
      <c r="B175" s="1">
        <f t="shared" si="44"/>
        <v>-190515.02953608622</v>
      </c>
      <c r="C175" s="1">
        <f t="shared" si="32"/>
        <v>-315.93742398067633</v>
      </c>
      <c r="D175" s="1">
        <f t="shared" si="35"/>
        <v>501258.449952839</v>
      </c>
      <c r="E175" s="1">
        <f t="shared" si="36"/>
        <v>413502.89059083804</v>
      </c>
      <c r="G175">
        <v>165</v>
      </c>
      <c r="H175" s="1">
        <f t="shared" si="45"/>
        <v>-167916.66666666453</v>
      </c>
      <c r="I175" s="1">
        <f t="shared" si="37"/>
        <v>-278.46180555555202</v>
      </c>
      <c r="J175" s="1">
        <f t="shared" si="38"/>
        <v>501258.449952839</v>
      </c>
      <c r="K175" s="1">
        <f t="shared" si="39"/>
        <v>378093.18315018498</v>
      </c>
      <c r="M175">
        <v>165</v>
      </c>
      <c r="N175" s="1">
        <f t="shared" si="46"/>
        <v>-250257.51476804839</v>
      </c>
      <c r="O175" s="1">
        <f t="shared" si="33"/>
        <v>-440.84371199034695</v>
      </c>
      <c r="P175" s="1">
        <f t="shared" si="40"/>
        <v>501258.449952839</v>
      </c>
      <c r="Q175" s="1">
        <f t="shared" si="41"/>
        <v>492046.57263200113</v>
      </c>
      <c r="S175">
        <v>165</v>
      </c>
      <c r="T175" s="1">
        <f t="shared" si="47"/>
        <v>-238958.33333333227</v>
      </c>
      <c r="U175" s="1">
        <f t="shared" si="34"/>
        <v>-422.10590277777601</v>
      </c>
      <c r="V175" s="1">
        <f t="shared" si="42"/>
        <v>501258.449952839</v>
      </c>
      <c r="W175" s="1">
        <f t="shared" si="43"/>
        <v>474341.71891167125</v>
      </c>
    </row>
    <row r="176" spans="1:23" x14ac:dyDescent="0.25">
      <c r="A176">
        <v>166</v>
      </c>
      <c r="B176" s="1">
        <f t="shared" si="44"/>
        <v>-189686.69618549632</v>
      </c>
      <c r="C176" s="1">
        <f t="shared" si="32"/>
        <v>-314.56377117428138</v>
      </c>
      <c r="D176" s="1">
        <f t="shared" si="35"/>
        <v>502720.45376520144</v>
      </c>
      <c r="E176" s="1">
        <f t="shared" si="36"/>
        <v>416196.6252777804</v>
      </c>
      <c r="G176">
        <v>166</v>
      </c>
      <c r="H176" s="1">
        <f t="shared" si="45"/>
        <v>-167055.55555555341</v>
      </c>
      <c r="I176" s="1">
        <f t="shared" si="37"/>
        <v>-277.03379629629273</v>
      </c>
      <c r="J176" s="1">
        <f t="shared" si="38"/>
        <v>502720.45376520144</v>
      </c>
      <c r="K176" s="1">
        <f t="shared" si="39"/>
        <v>380592.83207029558</v>
      </c>
      <c r="M176">
        <v>166</v>
      </c>
      <c r="N176" s="1">
        <f t="shared" si="46"/>
        <v>-249843.34809275344</v>
      </c>
      <c r="O176" s="1">
        <f t="shared" si="33"/>
        <v>-440.15688558714942</v>
      </c>
      <c r="P176" s="1">
        <f t="shared" si="40"/>
        <v>502720.45376520144</v>
      </c>
      <c r="Q176" s="1">
        <f t="shared" si="41"/>
        <v>495473.66510375164</v>
      </c>
      <c r="S176">
        <v>166</v>
      </c>
      <c r="T176" s="1">
        <f t="shared" si="47"/>
        <v>-238527.7777777767</v>
      </c>
      <c r="U176" s="1">
        <f t="shared" si="34"/>
        <v>-421.39189814814637</v>
      </c>
      <c r="V176" s="1">
        <f t="shared" si="42"/>
        <v>502720.45376520144</v>
      </c>
      <c r="W176" s="1">
        <f t="shared" si="43"/>
        <v>477671.76850000583</v>
      </c>
    </row>
    <row r="177" spans="1:23" x14ac:dyDescent="0.25">
      <c r="A177">
        <v>167</v>
      </c>
      <c r="B177" s="1">
        <f t="shared" si="44"/>
        <v>-188856.98918210002</v>
      </c>
      <c r="C177" s="1">
        <f t="shared" si="32"/>
        <v>-313.1878403936492</v>
      </c>
      <c r="D177" s="1">
        <f t="shared" si="35"/>
        <v>504186.72175534995</v>
      </c>
      <c r="E177" s="1">
        <f t="shared" si="36"/>
        <v>418905.59073227784</v>
      </c>
      <c r="G177">
        <v>167</v>
      </c>
      <c r="H177" s="1">
        <f t="shared" si="45"/>
        <v>-166194.44444444228</v>
      </c>
      <c r="I177" s="1">
        <f t="shared" si="37"/>
        <v>-275.60578703703345</v>
      </c>
      <c r="J177" s="1">
        <f t="shared" si="38"/>
        <v>504186.72175534995</v>
      </c>
      <c r="K177" s="1">
        <f t="shared" si="39"/>
        <v>383108.04237807717</v>
      </c>
      <c r="M177">
        <v>167</v>
      </c>
      <c r="N177" s="1">
        <f t="shared" si="46"/>
        <v>-249428.49459105529</v>
      </c>
      <c r="O177" s="1">
        <f t="shared" si="33"/>
        <v>-439.46892019683332</v>
      </c>
      <c r="P177" s="1">
        <f t="shared" si="40"/>
        <v>504186.72175534995</v>
      </c>
      <c r="Q177" s="1">
        <f t="shared" si="41"/>
        <v>498920.13485459355</v>
      </c>
      <c r="S177">
        <v>167</v>
      </c>
      <c r="T177" s="1">
        <f t="shared" si="47"/>
        <v>-238097.22222222114</v>
      </c>
      <c r="U177" s="1">
        <f t="shared" si="34"/>
        <v>-420.67789351851673</v>
      </c>
      <c r="V177" s="1">
        <f t="shared" si="42"/>
        <v>504186.72175534995</v>
      </c>
      <c r="W177" s="1">
        <f t="shared" si="43"/>
        <v>481021.36067748978</v>
      </c>
    </row>
    <row r="178" spans="1:23" x14ac:dyDescent="0.25">
      <c r="A178">
        <v>168</v>
      </c>
      <c r="B178" s="1">
        <f t="shared" si="44"/>
        <v>-188025.90624792309</v>
      </c>
      <c r="C178" s="1">
        <f t="shared" si="32"/>
        <v>-311.80962786113918</v>
      </c>
      <c r="D178" s="1">
        <f t="shared" si="35"/>
        <v>505657.26636046974</v>
      </c>
      <c r="E178" s="1">
        <f t="shared" si="36"/>
        <v>421629.87307130446</v>
      </c>
      <c r="G178">
        <v>168</v>
      </c>
      <c r="H178" s="1">
        <f t="shared" si="45"/>
        <v>-165333.33333333116</v>
      </c>
      <c r="I178" s="1">
        <f t="shared" si="37"/>
        <v>-274.17777777777422</v>
      </c>
      <c r="J178" s="1">
        <f t="shared" si="38"/>
        <v>505657.26636046974</v>
      </c>
      <c r="K178" s="1">
        <f t="shared" si="39"/>
        <v>385638.90205987816</v>
      </c>
      <c r="M178">
        <v>168</v>
      </c>
      <c r="N178" s="1">
        <f t="shared" si="46"/>
        <v>-249012.95312396684</v>
      </c>
      <c r="O178" s="1">
        <f t="shared" si="33"/>
        <v>-438.77981393057837</v>
      </c>
      <c r="P178" s="1">
        <f t="shared" si="40"/>
        <v>505657.26636046974</v>
      </c>
      <c r="Q178" s="1">
        <f t="shared" si="41"/>
        <v>502386.09144648002</v>
      </c>
      <c r="S178">
        <v>168</v>
      </c>
      <c r="T178" s="1">
        <f t="shared" si="47"/>
        <v>-237666.66666666558</v>
      </c>
      <c r="U178" s="1">
        <f t="shared" si="34"/>
        <v>-419.96388888888714</v>
      </c>
      <c r="V178" s="1">
        <f t="shared" si="42"/>
        <v>505657.26636046974</v>
      </c>
      <c r="W178" s="1">
        <f t="shared" si="43"/>
        <v>484390.60594076337</v>
      </c>
    </row>
    <row r="179" spans="1:23" x14ac:dyDescent="0.25">
      <c r="A179">
        <v>169</v>
      </c>
      <c r="B179" s="1">
        <f t="shared" si="44"/>
        <v>-187193.44510121364</v>
      </c>
      <c r="C179" s="1">
        <f t="shared" si="32"/>
        <v>-310.42912979284597</v>
      </c>
      <c r="D179" s="1">
        <f t="shared" si="35"/>
        <v>507132.10005402111</v>
      </c>
      <c r="E179" s="1">
        <f t="shared" si="36"/>
        <v>424369.55889875226</v>
      </c>
      <c r="G179">
        <v>169</v>
      </c>
      <c r="H179" s="1">
        <f t="shared" si="45"/>
        <v>-164472.22222222004</v>
      </c>
      <c r="I179" s="1">
        <f t="shared" si="37"/>
        <v>-272.74976851851494</v>
      </c>
      <c r="J179" s="1">
        <f t="shared" si="38"/>
        <v>507132.10005402111</v>
      </c>
      <c r="K179" s="1">
        <f t="shared" si="39"/>
        <v>388185.49959953444</v>
      </c>
      <c r="M179">
        <v>169</v>
      </c>
      <c r="N179" s="1">
        <f t="shared" si="46"/>
        <v>-248596.72255061212</v>
      </c>
      <c r="O179" s="1">
        <f t="shared" si="33"/>
        <v>-438.08956489643174</v>
      </c>
      <c r="P179" s="1">
        <f t="shared" si="40"/>
        <v>507132.10005402111</v>
      </c>
      <c r="Q179" s="1">
        <f t="shared" si="41"/>
        <v>505871.64506084344</v>
      </c>
      <c r="S179">
        <v>169</v>
      </c>
      <c r="T179" s="1">
        <f t="shared" si="47"/>
        <v>-237236.11111111002</v>
      </c>
      <c r="U179" s="1">
        <f t="shared" si="34"/>
        <v>-419.24988425925744</v>
      </c>
      <c r="V179" s="1">
        <f t="shared" si="42"/>
        <v>507132.10005402111</v>
      </c>
      <c r="W179" s="1">
        <f t="shared" si="43"/>
        <v>487779.615411231</v>
      </c>
    </row>
    <row r="180" spans="1:23" x14ac:dyDescent="0.25">
      <c r="A180">
        <v>170</v>
      </c>
      <c r="B180" s="1">
        <f t="shared" si="44"/>
        <v>-186359.6034564359</v>
      </c>
      <c r="C180" s="1">
        <f t="shared" si="32"/>
        <v>-309.04634239858956</v>
      </c>
      <c r="D180" s="1">
        <f t="shared" si="35"/>
        <v>508611.23534584534</v>
      </c>
      <c r="E180" s="1">
        <f t="shared" si="36"/>
        <v>427124.73530818429</v>
      </c>
      <c r="G180">
        <v>170</v>
      </c>
      <c r="H180" s="1">
        <f t="shared" si="45"/>
        <v>-163611.11111110891</v>
      </c>
      <c r="I180" s="1">
        <f t="shared" si="37"/>
        <v>-271.32175925925566</v>
      </c>
      <c r="J180" s="1">
        <f t="shared" si="38"/>
        <v>508611.23534584534</v>
      </c>
      <c r="K180" s="1">
        <f t="shared" si="39"/>
        <v>390747.92398118234</v>
      </c>
      <c r="M180">
        <v>170</v>
      </c>
      <c r="N180" s="1">
        <f t="shared" si="46"/>
        <v>-248179.80172822325</v>
      </c>
      <c r="O180" s="1">
        <f t="shared" si="33"/>
        <v>-437.39817119930353</v>
      </c>
      <c r="P180" s="1">
        <f t="shared" si="40"/>
        <v>508611.23534584534</v>
      </c>
      <c r="Q180" s="1">
        <f t="shared" si="41"/>
        <v>509376.90650209808</v>
      </c>
      <c r="S180">
        <v>170</v>
      </c>
      <c r="T180" s="1">
        <f t="shared" si="47"/>
        <v>-236805.55555555446</v>
      </c>
      <c r="U180" s="1">
        <f t="shared" si="34"/>
        <v>-418.53587962962786</v>
      </c>
      <c r="V180" s="1">
        <f t="shared" si="42"/>
        <v>508611.23534584534</v>
      </c>
      <c r="W180" s="1">
        <f t="shared" si="43"/>
        <v>491188.50083859358</v>
      </c>
    </row>
    <row r="181" spans="1:23" x14ac:dyDescent="0.25">
      <c r="A181">
        <v>171</v>
      </c>
      <c r="B181" s="1">
        <f t="shared" si="44"/>
        <v>-185524.37902426391</v>
      </c>
      <c r="C181" s="1">
        <f t="shared" si="32"/>
        <v>-307.6612618819043</v>
      </c>
      <c r="D181" s="1">
        <f t="shared" si="35"/>
        <v>510094.68478227075</v>
      </c>
      <c r="E181" s="1">
        <f t="shared" si="36"/>
        <v>429895.48988560319</v>
      </c>
      <c r="G181">
        <v>171</v>
      </c>
      <c r="H181" s="1">
        <f t="shared" si="45"/>
        <v>-162749.99999999779</v>
      </c>
      <c r="I181" s="1">
        <f t="shared" si="37"/>
        <v>-269.89374999999637</v>
      </c>
      <c r="J181" s="1">
        <f t="shared" si="38"/>
        <v>510094.68478227075</v>
      </c>
      <c r="K181" s="1">
        <f t="shared" si="39"/>
        <v>393326.2646920876</v>
      </c>
      <c r="M181">
        <v>171</v>
      </c>
      <c r="N181" s="1">
        <f t="shared" si="46"/>
        <v>-247762.18951213727</v>
      </c>
      <c r="O181" s="1">
        <f t="shared" si="33"/>
        <v>-436.70563094096099</v>
      </c>
      <c r="P181" s="1">
        <f t="shared" si="40"/>
        <v>510094.68478227075</v>
      </c>
      <c r="Q181" s="1">
        <f t="shared" si="41"/>
        <v>512901.98720116244</v>
      </c>
      <c r="S181">
        <v>171</v>
      </c>
      <c r="T181" s="1">
        <f t="shared" si="47"/>
        <v>-236374.99999999889</v>
      </c>
      <c r="U181" s="1">
        <f t="shared" si="34"/>
        <v>-417.82187499999816</v>
      </c>
      <c r="V181" s="1">
        <f t="shared" si="42"/>
        <v>510094.68478227075</v>
      </c>
      <c r="W181" s="1">
        <f t="shared" si="43"/>
        <v>494617.37460440106</v>
      </c>
    </row>
    <row r="182" spans="1:23" x14ac:dyDescent="0.25">
      <c r="A182">
        <v>172</v>
      </c>
      <c r="B182" s="1">
        <f t="shared" si="44"/>
        <v>-184687.76951157523</v>
      </c>
      <c r="C182" s="1">
        <f t="shared" si="32"/>
        <v>-306.27388444002895</v>
      </c>
      <c r="D182" s="1">
        <f t="shared" si="35"/>
        <v>511582.46094621904</v>
      </c>
      <c r="E182" s="1">
        <f t="shared" si="36"/>
        <v>432681.91071223561</v>
      </c>
      <c r="G182">
        <v>172</v>
      </c>
      <c r="H182" s="1">
        <f t="shared" si="45"/>
        <v>-161888.88888888666</v>
      </c>
      <c r="I182" s="1">
        <f t="shared" si="37"/>
        <v>-268.46574074073709</v>
      </c>
      <c r="J182" s="1">
        <f t="shared" si="38"/>
        <v>511582.46094621904</v>
      </c>
      <c r="K182" s="1">
        <f t="shared" si="39"/>
        <v>395920.61172548984</v>
      </c>
      <c r="M182">
        <v>172</v>
      </c>
      <c r="N182" s="1">
        <f t="shared" si="46"/>
        <v>-247343.88475579294</v>
      </c>
      <c r="O182" s="1">
        <f t="shared" si="33"/>
        <v>-436.01194222002334</v>
      </c>
      <c r="P182" s="1">
        <f t="shared" si="40"/>
        <v>511582.46094621904</v>
      </c>
      <c r="Q182" s="1">
        <f t="shared" si="41"/>
        <v>516446.99921900162</v>
      </c>
      <c r="S182">
        <v>172</v>
      </c>
      <c r="T182" s="1">
        <f t="shared" si="47"/>
        <v>-235944.44444444333</v>
      </c>
      <c r="U182" s="1">
        <f t="shared" si="34"/>
        <v>-417.10787037036857</v>
      </c>
      <c r="V182" s="1">
        <f t="shared" si="42"/>
        <v>511582.46094621904</v>
      </c>
      <c r="W182" s="1">
        <f t="shared" si="43"/>
        <v>498066.34972562507</v>
      </c>
    </row>
    <row r="183" spans="1:23" x14ac:dyDescent="0.25">
      <c r="A183">
        <v>173</v>
      </c>
      <c r="B183" s="1">
        <f t="shared" si="44"/>
        <v>-183849.77262144466</v>
      </c>
      <c r="C183" s="1">
        <f t="shared" si="32"/>
        <v>-304.88420626389575</v>
      </c>
      <c r="D183" s="1">
        <f t="shared" si="35"/>
        <v>513074.57645731221</v>
      </c>
      <c r="E183" s="1">
        <f t="shared" si="36"/>
        <v>435484.08636733232</v>
      </c>
      <c r="G183">
        <v>173</v>
      </c>
      <c r="H183" s="1">
        <f t="shared" si="45"/>
        <v>-161027.77777777554</v>
      </c>
      <c r="I183" s="1">
        <f t="shared" si="37"/>
        <v>-267.03773148147781</v>
      </c>
      <c r="J183" s="1">
        <f t="shared" si="38"/>
        <v>513074.57645731221</v>
      </c>
      <c r="K183" s="1">
        <f t="shared" si="39"/>
        <v>398531.05558346357</v>
      </c>
      <c r="M183">
        <v>173</v>
      </c>
      <c r="N183" s="1">
        <f t="shared" si="46"/>
        <v>-246924.88631072768</v>
      </c>
      <c r="O183" s="1">
        <f t="shared" si="33"/>
        <v>-435.31710313195674</v>
      </c>
      <c r="P183" s="1">
        <f t="shared" si="40"/>
        <v>513074.57645731221</v>
      </c>
      <c r="Q183" s="1">
        <f t="shared" si="41"/>
        <v>520012.05525018979</v>
      </c>
      <c r="S183">
        <v>173</v>
      </c>
      <c r="T183" s="1">
        <f t="shared" si="47"/>
        <v>-235513.88888888777</v>
      </c>
      <c r="U183" s="1">
        <f t="shared" si="34"/>
        <v>-416.39386574073887</v>
      </c>
      <c r="V183" s="1">
        <f t="shared" si="42"/>
        <v>513074.57645731221</v>
      </c>
      <c r="W183" s="1">
        <f t="shared" si="43"/>
        <v>501535.53985825169</v>
      </c>
    </row>
    <row r="184" spans="1:23" x14ac:dyDescent="0.25">
      <c r="A184">
        <v>174</v>
      </c>
      <c r="B184" s="1">
        <f t="shared" si="44"/>
        <v>-183010.38605313798</v>
      </c>
      <c r="C184" s="1">
        <f t="shared" si="32"/>
        <v>-303.49222353812053</v>
      </c>
      <c r="D184" s="1">
        <f t="shared" si="35"/>
        <v>514571.04397197941</v>
      </c>
      <c r="E184" s="1">
        <f t="shared" si="36"/>
        <v>438302.10593098396</v>
      </c>
      <c r="G184">
        <v>174</v>
      </c>
      <c r="H184" s="1">
        <f t="shared" si="45"/>
        <v>-160166.66666666442</v>
      </c>
      <c r="I184" s="1">
        <f t="shared" si="37"/>
        <v>-265.60972222221852</v>
      </c>
      <c r="J184" s="1">
        <f t="shared" si="38"/>
        <v>514571.04397197941</v>
      </c>
      <c r="K184" s="1">
        <f t="shared" si="39"/>
        <v>401157.68727979524</v>
      </c>
      <c r="M184">
        <v>174</v>
      </c>
      <c r="N184" s="1">
        <f t="shared" si="46"/>
        <v>-246505.19302657436</v>
      </c>
      <c r="O184" s="1">
        <f t="shared" si="33"/>
        <v>-434.62111176906916</v>
      </c>
      <c r="P184" s="1">
        <f t="shared" si="40"/>
        <v>514571.04397197941</v>
      </c>
      <c r="Q184" s="1">
        <f t="shared" si="41"/>
        <v>523597.26862649253</v>
      </c>
      <c r="S184">
        <v>174</v>
      </c>
      <c r="T184" s="1">
        <f t="shared" si="47"/>
        <v>-235083.33333333221</v>
      </c>
      <c r="U184" s="1">
        <f t="shared" si="34"/>
        <v>-415.67986111110929</v>
      </c>
      <c r="V184" s="1">
        <f t="shared" si="42"/>
        <v>514571.04397197941</v>
      </c>
      <c r="W184" s="1">
        <f t="shared" si="43"/>
        <v>505025.05930089438</v>
      </c>
    </row>
    <row r="185" spans="1:23" x14ac:dyDescent="0.25">
      <c r="A185">
        <v>175</v>
      </c>
      <c r="B185" s="1">
        <f t="shared" si="44"/>
        <v>-182169.6075021055</v>
      </c>
      <c r="C185" s="1">
        <f t="shared" si="32"/>
        <v>-302.09793244099166</v>
      </c>
      <c r="D185" s="1">
        <f t="shared" si="35"/>
        <v>516071.87618356437</v>
      </c>
      <c r="E185" s="1">
        <f t="shared" si="36"/>
        <v>441136.05898695305</v>
      </c>
      <c r="G185">
        <v>175</v>
      </c>
      <c r="H185" s="1">
        <f t="shared" si="45"/>
        <v>-159305.55555555329</v>
      </c>
      <c r="I185" s="1">
        <f t="shared" si="37"/>
        <v>-264.18171296295924</v>
      </c>
      <c r="J185" s="1">
        <f t="shared" si="38"/>
        <v>516071.87618356437</v>
      </c>
      <c r="K185" s="1">
        <f t="shared" si="39"/>
        <v>403800.59834287636</v>
      </c>
      <c r="M185">
        <v>175</v>
      </c>
      <c r="N185" s="1">
        <f t="shared" si="46"/>
        <v>-246084.80375105815</v>
      </c>
      <c r="O185" s="1">
        <f t="shared" si="33"/>
        <v>-433.92396622050478</v>
      </c>
      <c r="P185" s="1">
        <f t="shared" si="40"/>
        <v>516071.87618356437</v>
      </c>
      <c r="Q185" s="1">
        <f t="shared" si="41"/>
        <v>527202.75332046975</v>
      </c>
      <c r="S185">
        <v>175</v>
      </c>
      <c r="T185" s="1">
        <f t="shared" si="47"/>
        <v>-234652.77777777665</v>
      </c>
      <c r="U185" s="1">
        <f t="shared" si="34"/>
        <v>-414.96585648147959</v>
      </c>
      <c r="V185" s="1">
        <f t="shared" si="42"/>
        <v>516071.87618356437</v>
      </c>
      <c r="W185" s="1">
        <f t="shared" si="43"/>
        <v>508535.02299842756</v>
      </c>
    </row>
    <row r="186" spans="1:23" x14ac:dyDescent="0.25">
      <c r="A186">
        <v>176</v>
      </c>
      <c r="B186" s="1">
        <f t="shared" si="44"/>
        <v>-181327.4346599759</v>
      </c>
      <c r="C186" s="1">
        <f t="shared" si="32"/>
        <v>-300.70132914446003</v>
      </c>
      <c r="D186" s="1">
        <f t="shared" si="35"/>
        <v>517577.08582243312</v>
      </c>
      <c r="E186" s="1">
        <f t="shared" si="36"/>
        <v>443986.03562552168</v>
      </c>
      <c r="G186">
        <v>176</v>
      </c>
      <c r="H186" s="1">
        <f t="shared" si="45"/>
        <v>-158444.44444444217</v>
      </c>
      <c r="I186" s="1">
        <f t="shared" si="37"/>
        <v>-262.75370370369995</v>
      </c>
      <c r="J186" s="1">
        <f t="shared" si="38"/>
        <v>517577.08582243312</v>
      </c>
      <c r="K186" s="1">
        <f t="shared" si="39"/>
        <v>406459.8808186134</v>
      </c>
      <c r="M186">
        <v>176</v>
      </c>
      <c r="N186" s="1">
        <f t="shared" si="46"/>
        <v>-245663.71732999335</v>
      </c>
      <c r="O186" s="1">
        <f t="shared" si="33"/>
        <v>-433.225664572239</v>
      </c>
      <c r="P186" s="1">
        <f t="shared" si="40"/>
        <v>517577.08582243312</v>
      </c>
      <c r="Q186" s="1">
        <f t="shared" si="41"/>
        <v>530828.62394909875</v>
      </c>
      <c r="S186">
        <v>176</v>
      </c>
      <c r="T186" s="1">
        <f t="shared" si="47"/>
        <v>-234222.22222222108</v>
      </c>
      <c r="U186" s="1">
        <f t="shared" si="34"/>
        <v>-414.25185185185001</v>
      </c>
      <c r="V186" s="1">
        <f t="shared" si="42"/>
        <v>517577.08582243312</v>
      </c>
      <c r="W186" s="1">
        <f t="shared" si="43"/>
        <v>512065.54654564074</v>
      </c>
    </row>
    <row r="187" spans="1:23" x14ac:dyDescent="0.25">
      <c r="A187">
        <v>177</v>
      </c>
      <c r="B187" s="1">
        <f t="shared" si="44"/>
        <v>-180483.86521454976</v>
      </c>
      <c r="C187" s="1">
        <f t="shared" si="32"/>
        <v>-299.30240981412834</v>
      </c>
      <c r="D187" s="1">
        <f t="shared" si="35"/>
        <v>519086.68565608189</v>
      </c>
      <c r="E187" s="1">
        <f t="shared" si="36"/>
        <v>446852.12644635548</v>
      </c>
      <c r="G187">
        <v>177</v>
      </c>
      <c r="H187" s="1">
        <f t="shared" si="45"/>
        <v>-157583.33333333104</v>
      </c>
      <c r="I187" s="1">
        <f t="shared" si="37"/>
        <v>-261.32569444444067</v>
      </c>
      <c r="J187" s="1">
        <f t="shared" si="38"/>
        <v>519086.68565608189</v>
      </c>
      <c r="K187" s="1">
        <f t="shared" si="39"/>
        <v>409135.62727335375</v>
      </c>
      <c r="M187">
        <v>177</v>
      </c>
      <c r="N187" s="1">
        <f t="shared" si="46"/>
        <v>-245241.93260728029</v>
      </c>
      <c r="O187" s="1">
        <f t="shared" si="33"/>
        <v>-432.52620490707318</v>
      </c>
      <c r="P187" s="1">
        <f t="shared" si="40"/>
        <v>519086.68565608189</v>
      </c>
      <c r="Q187" s="1">
        <f t="shared" si="41"/>
        <v>534474.99577741802</v>
      </c>
      <c r="S187">
        <v>177</v>
      </c>
      <c r="T187" s="1">
        <f t="shared" si="47"/>
        <v>-233791.66666666552</v>
      </c>
      <c r="U187" s="1">
        <f t="shared" si="34"/>
        <v>-413.53784722222031</v>
      </c>
      <c r="V187" s="1">
        <f t="shared" si="42"/>
        <v>519086.68565608189</v>
      </c>
      <c r="W187" s="1">
        <f t="shared" si="43"/>
        <v>515616.74619091314</v>
      </c>
    </row>
    <row r="188" spans="1:23" x14ac:dyDescent="0.25">
      <c r="A188">
        <v>178</v>
      </c>
      <c r="B188" s="1">
        <f t="shared" si="44"/>
        <v>-179638.89684979329</v>
      </c>
      <c r="C188" s="1">
        <f t="shared" si="32"/>
        <v>-297.90117060924058</v>
      </c>
      <c r="D188" s="1">
        <f t="shared" si="35"/>
        <v>520600.68848924548</v>
      </c>
      <c r="E188" s="1">
        <f t="shared" si="36"/>
        <v>449734.42256138381</v>
      </c>
      <c r="G188">
        <v>178</v>
      </c>
      <c r="H188" s="1">
        <f t="shared" si="45"/>
        <v>-156722.22222221992</v>
      </c>
      <c r="I188" s="1">
        <f t="shared" si="37"/>
        <v>-259.89768518518139</v>
      </c>
      <c r="J188" s="1">
        <f t="shared" si="38"/>
        <v>520600.68848924548</v>
      </c>
      <c r="K188" s="1">
        <f t="shared" si="39"/>
        <v>411827.93079682824</v>
      </c>
      <c r="M188">
        <v>178</v>
      </c>
      <c r="N188" s="1">
        <f t="shared" si="46"/>
        <v>-244819.44842490208</v>
      </c>
      <c r="O188" s="1">
        <f t="shared" si="33"/>
        <v>-431.82558530462927</v>
      </c>
      <c r="P188" s="1">
        <f t="shared" si="40"/>
        <v>520600.68848924548</v>
      </c>
      <c r="Q188" s="1">
        <f t="shared" si="41"/>
        <v>538141.98472219112</v>
      </c>
      <c r="S188">
        <v>178</v>
      </c>
      <c r="T188" s="1">
        <f t="shared" si="47"/>
        <v>-233361.11111110996</v>
      </c>
      <c r="U188" s="1">
        <f t="shared" si="34"/>
        <v>-412.82384259259072</v>
      </c>
      <c r="V188" s="1">
        <f t="shared" si="42"/>
        <v>520600.68848924548</v>
      </c>
      <c r="W188" s="1">
        <f t="shared" si="43"/>
        <v>519188.73883990926</v>
      </c>
    </row>
    <row r="189" spans="1:23" x14ac:dyDescent="0.25">
      <c r="A189">
        <v>179</v>
      </c>
      <c r="B189" s="1">
        <f t="shared" si="44"/>
        <v>-178792.52724583194</v>
      </c>
      <c r="C189" s="1">
        <f t="shared" si="32"/>
        <v>-296.49760768267134</v>
      </c>
      <c r="D189" s="1">
        <f t="shared" si="35"/>
        <v>522119.10716400581</v>
      </c>
      <c r="E189" s="1">
        <f t="shared" si="36"/>
        <v>452633.01559769607</v>
      </c>
      <c r="G189">
        <v>179</v>
      </c>
      <c r="H189" s="1">
        <f t="shared" si="45"/>
        <v>-155861.1111111088</v>
      </c>
      <c r="I189" s="1">
        <f t="shared" si="37"/>
        <v>-258.4696759259221</v>
      </c>
      <c r="J189" s="1">
        <f t="shared" si="38"/>
        <v>522119.10716400581</v>
      </c>
      <c r="K189" s="1">
        <f t="shared" si="39"/>
        <v>414536.88500511076</v>
      </c>
      <c r="M189">
        <v>179</v>
      </c>
      <c r="N189" s="1">
        <f t="shared" si="46"/>
        <v>-244396.26362292143</v>
      </c>
      <c r="O189" s="1">
        <f t="shared" si="33"/>
        <v>-431.12380384134474</v>
      </c>
      <c r="P189" s="1">
        <f t="shared" si="40"/>
        <v>522119.10716400581</v>
      </c>
      <c r="Q189" s="1">
        <f t="shared" si="41"/>
        <v>541829.70735559193</v>
      </c>
      <c r="S189">
        <v>179</v>
      </c>
      <c r="T189" s="1">
        <f t="shared" si="47"/>
        <v>-232930.5555555544</v>
      </c>
      <c r="U189" s="1">
        <f t="shared" si="34"/>
        <v>-412.10983796296102</v>
      </c>
      <c r="V189" s="1">
        <f t="shared" si="42"/>
        <v>522119.10716400581</v>
      </c>
      <c r="W189" s="1">
        <f t="shared" si="43"/>
        <v>522781.64205929521</v>
      </c>
    </row>
    <row r="190" spans="1:23" x14ac:dyDescent="0.25">
      <c r="A190">
        <v>180</v>
      </c>
      <c r="B190" s="1">
        <f t="shared" si="44"/>
        <v>-177944.75407894401</v>
      </c>
      <c r="C190" s="1">
        <f t="shared" si="32"/>
        <v>-295.09171718091551</v>
      </c>
      <c r="D190" s="1">
        <f t="shared" si="35"/>
        <v>523641.95455990086</v>
      </c>
      <c r="E190" s="1">
        <f t="shared" si="36"/>
        <v>455547.99770045455</v>
      </c>
      <c r="G190">
        <v>180</v>
      </c>
      <c r="H190" s="1">
        <f t="shared" si="45"/>
        <v>-154999.99999999767</v>
      </c>
      <c r="I190" s="1">
        <f t="shared" si="37"/>
        <v>-257.04166666666282</v>
      </c>
      <c r="J190" s="1">
        <f t="shared" si="38"/>
        <v>523641.95455990086</v>
      </c>
      <c r="K190" s="1">
        <f t="shared" si="39"/>
        <v>417262.58404359396</v>
      </c>
      <c r="M190">
        <v>180</v>
      </c>
      <c r="N190" s="1">
        <f t="shared" si="46"/>
        <v>-243972.37703947749</v>
      </c>
      <c r="O190" s="1">
        <f t="shared" si="33"/>
        <v>-430.42085859046688</v>
      </c>
      <c r="P190" s="1">
        <f t="shared" si="40"/>
        <v>523641.95455990086</v>
      </c>
      <c r="Q190" s="1">
        <f t="shared" si="41"/>
        <v>545538.28090891044</v>
      </c>
      <c r="S190">
        <v>180</v>
      </c>
      <c r="T190" s="1">
        <f t="shared" si="47"/>
        <v>-232499.99999999884</v>
      </c>
      <c r="U190" s="1">
        <f t="shared" si="34"/>
        <v>-411.39583333333144</v>
      </c>
      <c r="V190" s="1">
        <f t="shared" si="42"/>
        <v>523641.95455990086</v>
      </c>
      <c r="W190" s="1">
        <f t="shared" si="43"/>
        <v>526395.57408047607</v>
      </c>
    </row>
    <row r="191" spans="1:23" x14ac:dyDescent="0.25">
      <c r="A191">
        <v>181</v>
      </c>
      <c r="B191" s="1">
        <f t="shared" si="44"/>
        <v>-177095.57502155434</v>
      </c>
      <c r="C191" s="1">
        <f t="shared" si="32"/>
        <v>-293.68349524407762</v>
      </c>
      <c r="D191" s="1">
        <f t="shared" si="35"/>
        <v>525169.24359403388</v>
      </c>
      <c r="E191" s="1">
        <f t="shared" si="36"/>
        <v>458479.46153582371</v>
      </c>
      <c r="G191">
        <v>181</v>
      </c>
      <c r="H191" s="1">
        <f t="shared" si="45"/>
        <v>-154138.88888888655</v>
      </c>
      <c r="I191" s="1">
        <f t="shared" si="37"/>
        <v>-255.61365740740357</v>
      </c>
      <c r="J191" s="1">
        <f t="shared" si="38"/>
        <v>525169.24359403388</v>
      </c>
      <c r="K191" s="1">
        <f t="shared" si="39"/>
        <v>420005.12258998235</v>
      </c>
      <c r="M191">
        <v>181</v>
      </c>
      <c r="N191" s="1">
        <f t="shared" si="46"/>
        <v>-243547.78751078265</v>
      </c>
      <c r="O191" s="1">
        <f t="shared" si="33"/>
        <v>-429.71674762204793</v>
      </c>
      <c r="P191" s="1">
        <f t="shared" si="40"/>
        <v>525169.24359403388</v>
      </c>
      <c r="Q191" s="1">
        <f t="shared" si="41"/>
        <v>549267.82327627926</v>
      </c>
      <c r="S191">
        <v>181</v>
      </c>
      <c r="T191" s="1">
        <f t="shared" si="47"/>
        <v>-232069.44444444327</v>
      </c>
      <c r="U191" s="1">
        <f t="shared" si="34"/>
        <v>-410.6818287037018</v>
      </c>
      <c r="V191" s="1">
        <f t="shared" si="42"/>
        <v>525169.24359403388</v>
      </c>
      <c r="W191" s="1">
        <f t="shared" si="43"/>
        <v>530030.65380335448</v>
      </c>
    </row>
    <row r="192" spans="1:23" x14ac:dyDescent="0.25">
      <c r="A192">
        <v>182</v>
      </c>
      <c r="B192" s="1">
        <f t="shared" si="44"/>
        <v>-176244.98774222782</v>
      </c>
      <c r="C192" s="1">
        <f t="shared" si="32"/>
        <v>-292.27293800586114</v>
      </c>
      <c r="D192" s="1">
        <f t="shared" si="35"/>
        <v>526700.98722118314</v>
      </c>
      <c r="E192" s="1">
        <f t="shared" si="36"/>
        <v>461427.50029391597</v>
      </c>
      <c r="G192">
        <v>182</v>
      </c>
      <c r="H192" s="1">
        <f t="shared" si="45"/>
        <v>-153277.77777777542</v>
      </c>
      <c r="I192" s="1">
        <f t="shared" si="37"/>
        <v>-254.18564814814428</v>
      </c>
      <c r="J192" s="1">
        <f t="shared" si="38"/>
        <v>526700.98722118314</v>
      </c>
      <c r="K192" s="1">
        <f t="shared" si="39"/>
        <v>422764.59585730184</v>
      </c>
      <c r="M192">
        <v>182</v>
      </c>
      <c r="N192" s="1">
        <f t="shared" si="46"/>
        <v>-243122.4938711194</v>
      </c>
      <c r="O192" s="1">
        <f t="shared" si="33"/>
        <v>-429.01146900293963</v>
      </c>
      <c r="P192" s="1">
        <f t="shared" si="40"/>
        <v>526700.98722118314</v>
      </c>
      <c r="Q192" s="1">
        <f t="shared" si="41"/>
        <v>553018.45301842166</v>
      </c>
      <c r="S192">
        <v>182</v>
      </c>
      <c r="T192" s="1">
        <f t="shared" si="47"/>
        <v>-231638.88888888771</v>
      </c>
      <c r="U192" s="1">
        <f t="shared" si="34"/>
        <v>-409.96782407407215</v>
      </c>
      <c r="V192" s="1">
        <f t="shared" si="42"/>
        <v>526700.98722118314</v>
      </c>
      <c r="W192" s="1">
        <f t="shared" si="43"/>
        <v>533687.00080011052</v>
      </c>
    </row>
    <row r="193" spans="1:23" x14ac:dyDescent="0.25">
      <c r="A193">
        <v>183</v>
      </c>
      <c r="B193" s="1">
        <f t="shared" si="44"/>
        <v>-175392.9899056631</v>
      </c>
      <c r="C193" s="1">
        <f t="shared" si="32"/>
        <v>-290.86004159355798</v>
      </c>
      <c r="D193" s="1">
        <f t="shared" si="35"/>
        <v>528237.19843391154</v>
      </c>
      <c r="E193" s="1">
        <f t="shared" si="36"/>
        <v>464392.20769175416</v>
      </c>
      <c r="G193">
        <v>183</v>
      </c>
      <c r="H193" s="1">
        <f t="shared" si="45"/>
        <v>-152416.6666666643</v>
      </c>
      <c r="I193" s="1">
        <f t="shared" si="37"/>
        <v>-252.757638888885</v>
      </c>
      <c r="J193" s="1">
        <f t="shared" si="38"/>
        <v>528237.19843391154</v>
      </c>
      <c r="K193" s="1">
        <f t="shared" si="39"/>
        <v>425541.09959692665</v>
      </c>
      <c r="M193">
        <v>183</v>
      </c>
      <c r="N193" s="1">
        <f t="shared" si="46"/>
        <v>-242696.49495283703</v>
      </c>
      <c r="O193" s="1">
        <f t="shared" si="33"/>
        <v>-428.30502079678809</v>
      </c>
      <c r="P193" s="1">
        <f t="shared" si="40"/>
        <v>528237.19843391154</v>
      </c>
      <c r="Q193" s="1">
        <f t="shared" si="41"/>
        <v>556790.28936642047</v>
      </c>
      <c r="S193">
        <v>183</v>
      </c>
      <c r="T193" s="1">
        <f t="shared" si="47"/>
        <v>-231208.33333333215</v>
      </c>
      <c r="U193" s="1">
        <f t="shared" si="34"/>
        <v>-409.25381944444251</v>
      </c>
      <c r="V193" s="1">
        <f t="shared" si="42"/>
        <v>528237.19843391154</v>
      </c>
      <c r="W193" s="1">
        <f t="shared" si="43"/>
        <v>537364.73531900265</v>
      </c>
    </row>
    <row r="194" spans="1:23" x14ac:dyDescent="0.25">
      <c r="A194">
        <v>184</v>
      </c>
      <c r="B194" s="1">
        <f t="shared" si="44"/>
        <v>-174539.57917268606</v>
      </c>
      <c r="C194" s="1">
        <f t="shared" si="32"/>
        <v>-289.44480212803774</v>
      </c>
      <c r="D194" s="1">
        <f t="shared" si="35"/>
        <v>529777.8902626771</v>
      </c>
      <c r="E194" s="1">
        <f t="shared" si="36"/>
        <v>467373.67797625088</v>
      </c>
      <c r="G194">
        <v>184</v>
      </c>
      <c r="H194" s="1">
        <f t="shared" si="45"/>
        <v>-151555.55555555318</v>
      </c>
      <c r="I194" s="1">
        <f t="shared" si="37"/>
        <v>-251.32962962962571</v>
      </c>
      <c r="J194" s="1">
        <f t="shared" si="38"/>
        <v>529777.8902626771</v>
      </c>
      <c r="K194" s="1">
        <f t="shared" si="39"/>
        <v>428334.73010162322</v>
      </c>
      <c r="M194">
        <v>184</v>
      </c>
      <c r="N194" s="1">
        <f t="shared" si="46"/>
        <v>-242269.78958634852</v>
      </c>
      <c r="O194" s="1">
        <f t="shared" si="33"/>
        <v>-427.59740106402796</v>
      </c>
      <c r="P194" s="1">
        <f t="shared" si="40"/>
        <v>529777.8902626771</v>
      </c>
      <c r="Q194" s="1">
        <f t="shared" si="41"/>
        <v>560583.4522255084</v>
      </c>
      <c r="S194">
        <v>184</v>
      </c>
      <c r="T194" s="1">
        <f t="shared" si="47"/>
        <v>-230777.77777777659</v>
      </c>
      <c r="U194" s="1">
        <f t="shared" si="34"/>
        <v>-408.53981481481287</v>
      </c>
      <c r="V194" s="1">
        <f t="shared" si="42"/>
        <v>529777.8902626771</v>
      </c>
      <c r="W194" s="1">
        <f t="shared" si="43"/>
        <v>541063.97828819056</v>
      </c>
    </row>
    <row r="195" spans="1:23" x14ac:dyDescent="0.25">
      <c r="A195">
        <v>185</v>
      </c>
      <c r="B195" s="1">
        <f t="shared" si="44"/>
        <v>-173684.75320024352</v>
      </c>
      <c r="C195" s="1">
        <f t="shared" si="32"/>
        <v>-288.02721572373719</v>
      </c>
      <c r="D195" s="1">
        <f t="shared" si="35"/>
        <v>531323.07577594323</v>
      </c>
      <c r="E195" s="1">
        <f t="shared" si="36"/>
        <v>470372.00592720433</v>
      </c>
      <c r="G195">
        <v>185</v>
      </c>
      <c r="H195" s="1">
        <f t="shared" si="45"/>
        <v>-150694.44444444205</v>
      </c>
      <c r="I195" s="1">
        <f t="shared" si="37"/>
        <v>-249.90162037036643</v>
      </c>
      <c r="J195" s="1">
        <f t="shared" si="38"/>
        <v>531323.07577594323</v>
      </c>
      <c r="K195" s="1">
        <f t="shared" si="39"/>
        <v>431145.58420861128</v>
      </c>
      <c r="M195">
        <v>185</v>
      </c>
      <c r="N195" s="1">
        <f t="shared" si="46"/>
        <v>-241842.37660012726</v>
      </c>
      <c r="O195" s="1">
        <f t="shared" si="33"/>
        <v>-426.88860786187774</v>
      </c>
      <c r="P195" s="1">
        <f t="shared" si="40"/>
        <v>531323.07577594323</v>
      </c>
      <c r="Q195" s="1">
        <f t="shared" si="41"/>
        <v>564398.06217887974</v>
      </c>
      <c r="S195">
        <v>185</v>
      </c>
      <c r="T195" s="1">
        <f t="shared" si="47"/>
        <v>-230347.22222222103</v>
      </c>
      <c r="U195" s="1">
        <f t="shared" si="34"/>
        <v>-407.82581018518323</v>
      </c>
      <c r="V195" s="1">
        <f t="shared" si="42"/>
        <v>531323.07577594323</v>
      </c>
      <c r="W195" s="1">
        <f t="shared" si="43"/>
        <v>544784.85131957917</v>
      </c>
    </row>
    <row r="196" spans="1:23" x14ac:dyDescent="0.25">
      <c r="A196">
        <v>186</v>
      </c>
      <c r="B196" s="1">
        <f t="shared" si="44"/>
        <v>-172828.50964139667</v>
      </c>
      <c r="C196" s="1">
        <f t="shared" si="32"/>
        <v>-286.60727848864946</v>
      </c>
      <c r="D196" s="1">
        <f t="shared" si="35"/>
        <v>532872.76808028971</v>
      </c>
      <c r="E196" s="1">
        <f t="shared" si="36"/>
        <v>473387.28686031164</v>
      </c>
      <c r="G196">
        <v>186</v>
      </c>
      <c r="H196" s="1">
        <f t="shared" si="45"/>
        <v>-149833.33333333093</v>
      </c>
      <c r="I196" s="1">
        <f t="shared" si="37"/>
        <v>-248.47361111110715</v>
      </c>
      <c r="J196" s="1">
        <f t="shared" si="38"/>
        <v>532872.76808028971</v>
      </c>
      <c r="K196" s="1">
        <f t="shared" si="39"/>
        <v>433973.75930264231</v>
      </c>
      <c r="M196">
        <v>186</v>
      </c>
      <c r="N196" s="1">
        <f t="shared" si="46"/>
        <v>-241414.25482070385</v>
      </c>
      <c r="O196" s="1">
        <f t="shared" si="33"/>
        <v>-426.17863924433391</v>
      </c>
      <c r="P196" s="1">
        <f t="shared" si="40"/>
        <v>532872.76808028971</v>
      </c>
      <c r="Q196" s="1">
        <f t="shared" si="41"/>
        <v>568234.24049152364</v>
      </c>
      <c r="S196">
        <v>186</v>
      </c>
      <c r="T196" s="1">
        <f t="shared" si="47"/>
        <v>-229916.66666666546</v>
      </c>
      <c r="U196" s="1">
        <f t="shared" si="34"/>
        <v>-407.11180555555359</v>
      </c>
      <c r="V196" s="1">
        <f t="shared" si="42"/>
        <v>532872.76808028971</v>
      </c>
      <c r="W196" s="1">
        <f t="shared" si="43"/>
        <v>548527.47671268496</v>
      </c>
    </row>
    <row r="197" spans="1:23" x14ac:dyDescent="0.25">
      <c r="A197">
        <v>187</v>
      </c>
      <c r="B197" s="1">
        <f t="shared" si="44"/>
        <v>-171970.84614531475</v>
      </c>
      <c r="C197" s="1">
        <f t="shared" si="32"/>
        <v>-285.18498652431362</v>
      </c>
      <c r="D197" s="1">
        <f t="shared" si="35"/>
        <v>534426.98032052384</v>
      </c>
      <c r="E197" s="1">
        <f t="shared" si="36"/>
        <v>476419.61663019861</v>
      </c>
      <c r="G197">
        <v>187</v>
      </c>
      <c r="H197" s="1">
        <f t="shared" si="45"/>
        <v>-148972.2222222198</v>
      </c>
      <c r="I197" s="1">
        <f t="shared" si="37"/>
        <v>-247.04560185184786</v>
      </c>
      <c r="J197" s="1">
        <f t="shared" si="38"/>
        <v>534426.98032052384</v>
      </c>
      <c r="K197" s="1">
        <f t="shared" si="39"/>
        <v>436819.35331909533</v>
      </c>
      <c r="M197">
        <v>187</v>
      </c>
      <c r="N197" s="1">
        <f t="shared" si="46"/>
        <v>-240985.4230726629</v>
      </c>
      <c r="O197" s="1">
        <f t="shared" si="33"/>
        <v>-425.46749326216599</v>
      </c>
      <c r="P197" s="1">
        <f t="shared" si="40"/>
        <v>534426.98032052384</v>
      </c>
      <c r="Q197" s="1">
        <f t="shared" si="41"/>
        <v>572092.10911407927</v>
      </c>
      <c r="S197">
        <v>187</v>
      </c>
      <c r="T197" s="1">
        <f t="shared" si="47"/>
        <v>-229486.1111111099</v>
      </c>
      <c r="U197" s="1">
        <f t="shared" si="34"/>
        <v>-406.39780092592395</v>
      </c>
      <c r="V197" s="1">
        <f t="shared" si="42"/>
        <v>534426.98032052384</v>
      </c>
      <c r="W197" s="1">
        <f t="shared" si="43"/>
        <v>552291.9774585237</v>
      </c>
    </row>
    <row r="198" spans="1:23" x14ac:dyDescent="0.25">
      <c r="A198">
        <v>188</v>
      </c>
      <c r="B198" s="1">
        <f t="shared" si="44"/>
        <v>-171111.76035726847</v>
      </c>
      <c r="C198" s="1">
        <f t="shared" si="32"/>
        <v>-283.76033592580353</v>
      </c>
      <c r="D198" s="1">
        <f t="shared" si="35"/>
        <v>535985.725679792</v>
      </c>
      <c r="E198" s="1">
        <f t="shared" si="36"/>
        <v>479469.09163346706</v>
      </c>
      <c r="G198">
        <v>188</v>
      </c>
      <c r="H198" s="1">
        <f t="shared" si="45"/>
        <v>-148111.11111110868</v>
      </c>
      <c r="I198" s="1">
        <f t="shared" si="37"/>
        <v>-245.61759259258858</v>
      </c>
      <c r="J198" s="1">
        <f t="shared" si="38"/>
        <v>535985.725679792</v>
      </c>
      <c r="K198" s="1">
        <f t="shared" si="39"/>
        <v>439682.46474709013</v>
      </c>
      <c r="M198">
        <v>188</v>
      </c>
      <c r="N198" s="1">
        <f t="shared" si="46"/>
        <v>-240555.88017863978</v>
      </c>
      <c r="O198" s="1">
        <f t="shared" si="33"/>
        <v>-424.75516796291095</v>
      </c>
      <c r="P198" s="1">
        <f t="shared" si="40"/>
        <v>535985.725679792</v>
      </c>
      <c r="Q198" s="1">
        <f t="shared" si="41"/>
        <v>575971.79068671237</v>
      </c>
      <c r="S198">
        <v>188</v>
      </c>
      <c r="T198" s="1">
        <f t="shared" si="47"/>
        <v>-229055.55555555434</v>
      </c>
      <c r="U198" s="1">
        <f t="shared" si="34"/>
        <v>-405.6837962962943</v>
      </c>
      <c r="V198" s="1">
        <f t="shared" si="42"/>
        <v>535985.725679792</v>
      </c>
      <c r="W198" s="1">
        <f t="shared" si="43"/>
        <v>556078.47724351997</v>
      </c>
    </row>
    <row r="199" spans="1:23" x14ac:dyDescent="0.25">
      <c r="A199">
        <v>189</v>
      </c>
      <c r="B199" s="1">
        <f t="shared" si="44"/>
        <v>-170251.24991862368</v>
      </c>
      <c r="C199" s="1">
        <f t="shared" si="32"/>
        <v>-282.33332278171764</v>
      </c>
      <c r="D199" s="1">
        <f t="shared" si="35"/>
        <v>537549.01737969136</v>
      </c>
      <c r="E199" s="1">
        <f t="shared" si="36"/>
        <v>482535.80881175923</v>
      </c>
      <c r="G199">
        <v>189</v>
      </c>
      <c r="H199" s="1">
        <f t="shared" si="45"/>
        <v>-147249.99999999756</v>
      </c>
      <c r="I199" s="1">
        <f t="shared" si="37"/>
        <v>-244.1895833333293</v>
      </c>
      <c r="J199" s="1">
        <f t="shared" si="38"/>
        <v>537549.01737969136</v>
      </c>
      <c r="K199" s="1">
        <f t="shared" si="39"/>
        <v>442563.19263261842</v>
      </c>
      <c r="M199">
        <v>189</v>
      </c>
      <c r="N199" s="1">
        <f t="shared" si="46"/>
        <v>-240125.62495931741</v>
      </c>
      <c r="O199" s="1">
        <f t="shared" si="33"/>
        <v>-424.04166139086806</v>
      </c>
      <c r="P199" s="1">
        <f t="shared" si="40"/>
        <v>537549.01737969136</v>
      </c>
      <c r="Q199" s="1">
        <f t="shared" si="41"/>
        <v>579873.40854301397</v>
      </c>
      <c r="S199">
        <v>189</v>
      </c>
      <c r="T199" s="1">
        <f t="shared" si="47"/>
        <v>-228624.99999999878</v>
      </c>
      <c r="U199" s="1">
        <f t="shared" si="34"/>
        <v>-404.96979166666466</v>
      </c>
      <c r="V199" s="1">
        <f t="shared" si="42"/>
        <v>537549.01737969136</v>
      </c>
      <c r="W199" s="1">
        <f t="shared" si="43"/>
        <v>559887.10045343952</v>
      </c>
    </row>
    <row r="200" spans="1:23" x14ac:dyDescent="0.25">
      <c r="A200">
        <v>190</v>
      </c>
      <c r="B200" s="1">
        <f t="shared" si="44"/>
        <v>-169389.31246683482</v>
      </c>
      <c r="C200" s="1">
        <f t="shared" si="32"/>
        <v>-280.90394317416775</v>
      </c>
      <c r="D200" s="1">
        <f t="shared" si="35"/>
        <v>539116.86868038215</v>
      </c>
      <c r="E200" s="1">
        <f t="shared" si="36"/>
        <v>485619.86565483955</v>
      </c>
      <c r="G200">
        <v>190</v>
      </c>
      <c r="H200" s="1">
        <f t="shared" si="45"/>
        <v>-146388.88888888643</v>
      </c>
      <c r="I200" s="1">
        <f t="shared" si="37"/>
        <v>-242.76157407407001</v>
      </c>
      <c r="J200" s="1">
        <f t="shared" si="38"/>
        <v>539116.86868038215</v>
      </c>
      <c r="K200" s="1">
        <f t="shared" si="39"/>
        <v>445461.63658169232</v>
      </c>
      <c r="M200">
        <v>190</v>
      </c>
      <c r="N200" s="1">
        <f t="shared" si="46"/>
        <v>-239694.65623342298</v>
      </c>
      <c r="O200" s="1">
        <f t="shared" si="33"/>
        <v>-423.32697158709311</v>
      </c>
      <c r="P200" s="1">
        <f t="shared" si="40"/>
        <v>539116.86868038215</v>
      </c>
      <c r="Q200" s="1">
        <f t="shared" si="41"/>
        <v>583797.08671392116</v>
      </c>
      <c r="S200">
        <v>190</v>
      </c>
      <c r="T200" s="1">
        <f t="shared" si="47"/>
        <v>-228194.44444444322</v>
      </c>
      <c r="U200" s="1">
        <f t="shared" si="34"/>
        <v>-404.25578703703502</v>
      </c>
      <c r="V200" s="1">
        <f t="shared" si="42"/>
        <v>539116.86868038215</v>
      </c>
      <c r="W200" s="1">
        <f t="shared" si="43"/>
        <v>563717.97217734344</v>
      </c>
    </row>
    <row r="201" spans="1:23" x14ac:dyDescent="0.25">
      <c r="A201">
        <v>191</v>
      </c>
      <c r="B201" s="1">
        <f t="shared" si="44"/>
        <v>-168525.9456354384</v>
      </c>
      <c r="C201" s="1">
        <f t="shared" si="32"/>
        <v>-279.47219317876869</v>
      </c>
      <c r="D201" s="1">
        <f t="shared" si="35"/>
        <v>540689.29288069997</v>
      </c>
      <c r="E201" s="1">
        <f t="shared" si="36"/>
        <v>488721.36020369362</v>
      </c>
      <c r="G201">
        <v>191</v>
      </c>
      <c r="H201" s="1">
        <f t="shared" si="45"/>
        <v>-145527.77777777531</v>
      </c>
      <c r="I201" s="1">
        <f t="shared" si="37"/>
        <v>-241.33356481481073</v>
      </c>
      <c r="J201" s="1">
        <f t="shared" si="38"/>
        <v>540689.29288069997</v>
      </c>
      <c r="K201" s="1">
        <f t="shared" si="39"/>
        <v>448377.89676351077</v>
      </c>
      <c r="M201">
        <v>191</v>
      </c>
      <c r="N201" s="1">
        <f t="shared" si="46"/>
        <v>-239262.97281772477</v>
      </c>
      <c r="O201" s="1">
        <f t="shared" si="33"/>
        <v>-422.61109658939358</v>
      </c>
      <c r="P201" s="1">
        <f t="shared" si="40"/>
        <v>540689.29288069997</v>
      </c>
      <c r="Q201" s="1">
        <f t="shared" si="41"/>
        <v>587742.94993166008</v>
      </c>
      <c r="S201">
        <v>191</v>
      </c>
      <c r="T201" s="1">
        <f t="shared" si="47"/>
        <v>-227763.88888888765</v>
      </c>
      <c r="U201" s="1">
        <f t="shared" si="34"/>
        <v>-403.54178240740538</v>
      </c>
      <c r="V201" s="1">
        <f t="shared" si="42"/>
        <v>540689.29288069997</v>
      </c>
      <c r="W201" s="1">
        <f t="shared" si="43"/>
        <v>567571.21821156447</v>
      </c>
    </row>
    <row r="202" spans="1:23" x14ac:dyDescent="0.25">
      <c r="A202">
        <v>192</v>
      </c>
      <c r="B202" s="1">
        <f t="shared" si="44"/>
        <v>-167661.1470540466</v>
      </c>
      <c r="C202" s="1">
        <f t="shared" ref="C202:C265" si="48">B202*int_a_100/12</f>
        <v>-278.03806886462729</v>
      </c>
      <c r="D202" s="1">
        <f t="shared" si="35"/>
        <v>542266.30331826874</v>
      </c>
      <c r="E202" s="1">
        <f t="shared" si="36"/>
        <v>491840.39105364517</v>
      </c>
      <c r="G202">
        <v>192</v>
      </c>
      <c r="H202" s="1">
        <f t="shared" si="45"/>
        <v>-144666.66666666418</v>
      </c>
      <c r="I202" s="1">
        <f t="shared" si="37"/>
        <v>-239.90555555555144</v>
      </c>
      <c r="J202" s="1">
        <f t="shared" si="38"/>
        <v>542266.30331826874</v>
      </c>
      <c r="K202" s="1">
        <f t="shared" si="39"/>
        <v>451312.07391364401</v>
      </c>
      <c r="M202">
        <v>192</v>
      </c>
      <c r="N202" s="1">
        <f t="shared" si="46"/>
        <v>-238830.57352702887</v>
      </c>
      <c r="O202" s="1">
        <f t="shared" ref="O202:O265" si="49">(N202+P$2)*int_a_100/12-P$3</f>
        <v>-421.89403443232288</v>
      </c>
      <c r="P202" s="1">
        <f t="shared" si="40"/>
        <v>542266.30331826874</v>
      </c>
      <c r="Q202" s="1">
        <f t="shared" si="41"/>
        <v>591711.1236337109</v>
      </c>
      <c r="S202">
        <v>192</v>
      </c>
      <c r="T202" s="1">
        <f t="shared" si="47"/>
        <v>-227333.33333333209</v>
      </c>
      <c r="U202" s="1">
        <f t="shared" ref="U202:U265" si="50">(T202+V$2)*int_l_100/12-V$3</f>
        <v>-402.82777777777574</v>
      </c>
      <c r="V202" s="1">
        <f t="shared" si="42"/>
        <v>542266.30331826874</v>
      </c>
      <c r="W202" s="1">
        <f t="shared" si="43"/>
        <v>571446.96506370604</v>
      </c>
    </row>
    <row r="203" spans="1:23" x14ac:dyDescent="0.25">
      <c r="A203">
        <v>193</v>
      </c>
      <c r="B203" s="1">
        <f t="shared" si="44"/>
        <v>-166794.91434834065</v>
      </c>
      <c r="C203" s="1">
        <f t="shared" si="48"/>
        <v>-276.60156629433158</v>
      </c>
      <c r="D203" s="1">
        <f t="shared" ref="D203:D266" si="51">D202*(1+groei_woning/12)</f>
        <v>543847.9133696137</v>
      </c>
      <c r="E203" s="1">
        <f t="shared" ref="E203:E266" si="52">E202*((1+groei_spaargeld)^(1/12))+(inleg-C$3)</f>
        <v>494977.05735749018</v>
      </c>
      <c r="G203">
        <v>193</v>
      </c>
      <c r="H203" s="1">
        <f t="shared" si="45"/>
        <v>-143805.55555555306</v>
      </c>
      <c r="I203" s="1">
        <f t="shared" ref="I203:I266" si="53">H203*int_l_100/12</f>
        <v>-238.47754629629216</v>
      </c>
      <c r="J203" s="1">
        <f t="shared" ref="J203:J266" si="54">J202*(1+groei_woning/12)</f>
        <v>543847.9133696137</v>
      </c>
      <c r="K203" s="1">
        <f t="shared" ref="K203:K266" si="55">K202*((1+groei_spaargeld)^(1/12))+inleg+I203-I$2/360</f>
        <v>454264.26933723572</v>
      </c>
      <c r="M203">
        <v>193</v>
      </c>
      <c r="N203" s="1">
        <f t="shared" si="46"/>
        <v>-238397.45717417591</v>
      </c>
      <c r="O203" s="1">
        <f t="shared" si="49"/>
        <v>-421.17578314717503</v>
      </c>
      <c r="P203" s="1">
        <f t="shared" ref="P203:P266" si="56">P202*(1+groei_woning/12)</f>
        <v>543847.9133696137</v>
      </c>
      <c r="Q203" s="1">
        <f t="shared" ref="Q203:Q266" si="57">Q202*((1+groei_spaargeld)^(1/12))+(inleg-O$3-P$3)</f>
        <v>595701.73396679561</v>
      </c>
      <c r="S203">
        <v>193</v>
      </c>
      <c r="T203" s="1">
        <f t="shared" si="47"/>
        <v>-226902.77777777653</v>
      </c>
      <c r="U203" s="1">
        <f t="shared" si="50"/>
        <v>-402.11377314814609</v>
      </c>
      <c r="V203" s="1">
        <f t="shared" ref="V203:V266" si="58">V202*(1+groei_woning/12)</f>
        <v>543847.9133696137</v>
      </c>
      <c r="W203" s="1">
        <f t="shared" ref="W203:W266" si="59">W202*((1+groei_spaargeld)^(1/12))+inleg+U203-U$2/360</f>
        <v>575345.33995666413</v>
      </c>
    </row>
    <row r="204" spans="1:23" x14ac:dyDescent="0.25">
      <c r="A204">
        <v>194</v>
      </c>
      <c r="B204" s="1">
        <f t="shared" ref="B204:B267" si="60">B203+C$3+C203</f>
        <v>-165927.24514006439</v>
      </c>
      <c r="C204" s="1">
        <f t="shared" si="48"/>
        <v>-275.16268152394014</v>
      </c>
      <c r="D204" s="1">
        <f t="shared" si="51"/>
        <v>545434.13645027508</v>
      </c>
      <c r="E204" s="1">
        <f t="shared" si="52"/>
        <v>498131.4588286489</v>
      </c>
      <c r="G204">
        <v>194</v>
      </c>
      <c r="H204" s="1">
        <f t="shared" ref="H204:H267" si="61">H203+I$2/360</f>
        <v>-142944.44444444194</v>
      </c>
      <c r="I204" s="1">
        <f t="shared" si="53"/>
        <v>-237.04953703703291</v>
      </c>
      <c r="J204" s="1">
        <f t="shared" si="54"/>
        <v>545434.13645027508</v>
      </c>
      <c r="K204" s="1">
        <f t="shared" si="55"/>
        <v>457234.58491222374</v>
      </c>
      <c r="M204">
        <v>194</v>
      </c>
      <c r="N204" s="1">
        <f t="shared" ref="N204:N267" si="62">N203+O$3+(O203+P$3)</f>
        <v>-237963.62257003778</v>
      </c>
      <c r="O204" s="1">
        <f t="shared" si="49"/>
        <v>-420.45634076197933</v>
      </c>
      <c r="P204" s="1">
        <f t="shared" si="56"/>
        <v>545434.13645027508</v>
      </c>
      <c r="Q204" s="1">
        <f t="shared" si="57"/>
        <v>599714.90779088798</v>
      </c>
      <c r="S204">
        <v>194</v>
      </c>
      <c r="T204" s="1">
        <f t="shared" ref="T204:T267" si="63">T203+U$2/360</f>
        <v>-226472.22222222097</v>
      </c>
      <c r="U204" s="1">
        <f t="shared" si="50"/>
        <v>-401.39976851851645</v>
      </c>
      <c r="V204" s="1">
        <f t="shared" si="58"/>
        <v>545434.13645027508</v>
      </c>
      <c r="W204" s="1">
        <f t="shared" si="59"/>
        <v>579266.47083267116</v>
      </c>
    </row>
    <row r="205" spans="1:23" x14ac:dyDescent="0.25">
      <c r="A205">
        <v>195</v>
      </c>
      <c r="B205" s="1">
        <f t="shared" si="60"/>
        <v>-165058.13704701775</v>
      </c>
      <c r="C205" s="1">
        <f t="shared" si="48"/>
        <v>-273.7214106029711</v>
      </c>
      <c r="D205" s="1">
        <f t="shared" si="51"/>
        <v>547024.98601492168</v>
      </c>
      <c r="E205" s="1">
        <f t="shared" si="52"/>
        <v>501303.69574433577</v>
      </c>
      <c r="G205">
        <v>195</v>
      </c>
      <c r="H205" s="1">
        <f t="shared" si="61"/>
        <v>-142083.33333333081</v>
      </c>
      <c r="I205" s="1">
        <f t="shared" si="53"/>
        <v>-235.62152777777362</v>
      </c>
      <c r="J205" s="1">
        <f t="shared" si="54"/>
        <v>547024.98601492168</v>
      </c>
      <c r="K205" s="1">
        <f t="shared" si="55"/>
        <v>460223.12309257849</v>
      </c>
      <c r="M205">
        <v>195</v>
      </c>
      <c r="N205" s="1">
        <f t="shared" si="62"/>
        <v>-237529.06852351446</v>
      </c>
      <c r="O205" s="1">
        <f t="shared" si="49"/>
        <v>-419.73570530149482</v>
      </c>
      <c r="P205" s="1">
        <f t="shared" si="56"/>
        <v>547024.98601492168</v>
      </c>
      <c r="Q205" s="1">
        <f t="shared" si="57"/>
        <v>603750.77268324676</v>
      </c>
      <c r="S205">
        <v>195</v>
      </c>
      <c r="T205" s="1">
        <f t="shared" si="63"/>
        <v>-226041.66666666541</v>
      </c>
      <c r="U205" s="1">
        <f t="shared" si="50"/>
        <v>-400.68576388888681</v>
      </c>
      <c r="V205" s="1">
        <f t="shared" si="58"/>
        <v>547024.98601492168</v>
      </c>
      <c r="W205" s="1">
        <f t="shared" si="59"/>
        <v>583210.48635736387</v>
      </c>
    </row>
    <row r="206" spans="1:23" x14ac:dyDescent="0.25">
      <c r="A206">
        <v>196</v>
      </c>
      <c r="B206" s="1">
        <f t="shared" si="60"/>
        <v>-164187.58768305014</v>
      </c>
      <c r="C206" s="1">
        <f t="shared" si="48"/>
        <v>-272.27774957439152</v>
      </c>
      <c r="D206" s="1">
        <f t="shared" si="51"/>
        <v>548620.47555746522</v>
      </c>
      <c r="E206" s="1">
        <f t="shared" si="52"/>
        <v>504493.86894874723</v>
      </c>
      <c r="G206">
        <v>196</v>
      </c>
      <c r="H206" s="1">
        <f t="shared" si="61"/>
        <v>-141222.22222221969</v>
      </c>
      <c r="I206" s="1">
        <f t="shared" si="53"/>
        <v>-234.19351851851434</v>
      </c>
      <c r="J206" s="1">
        <f t="shared" si="54"/>
        <v>548620.47555746522</v>
      </c>
      <c r="K206" s="1">
        <f t="shared" si="55"/>
        <v>463229.98691156</v>
      </c>
      <c r="M206">
        <v>196</v>
      </c>
      <c r="N206" s="1">
        <f t="shared" si="62"/>
        <v>-237093.79384153066</v>
      </c>
      <c r="O206" s="1">
        <f t="shared" si="49"/>
        <v>-419.01387478720505</v>
      </c>
      <c r="P206" s="1">
        <f t="shared" si="56"/>
        <v>548620.47555746522</v>
      </c>
      <c r="Q206" s="1">
        <f t="shared" si="57"/>
        <v>607809.45694247086</v>
      </c>
      <c r="S206">
        <v>196</v>
      </c>
      <c r="T206" s="1">
        <f t="shared" si="63"/>
        <v>-225611.11111110984</v>
      </c>
      <c r="U206" s="1">
        <f t="shared" si="50"/>
        <v>-399.97175925925717</v>
      </c>
      <c r="V206" s="1">
        <f t="shared" si="58"/>
        <v>548620.47555746522</v>
      </c>
      <c r="W206" s="1">
        <f t="shared" si="59"/>
        <v>587177.51592387306</v>
      </c>
    </row>
    <row r="207" spans="1:23" x14ac:dyDescent="0.25">
      <c r="A207">
        <v>197</v>
      </c>
      <c r="B207" s="1">
        <f t="shared" si="60"/>
        <v>-163315.59465805395</v>
      </c>
      <c r="C207" s="1">
        <f t="shared" si="48"/>
        <v>-270.83169447460614</v>
      </c>
      <c r="D207" s="1">
        <f t="shared" si="51"/>
        <v>550220.61861117452</v>
      </c>
      <c r="E207" s="1">
        <f t="shared" si="52"/>
        <v>507702.07985626743</v>
      </c>
      <c r="G207">
        <v>197</v>
      </c>
      <c r="H207" s="1">
        <f t="shared" si="61"/>
        <v>-140361.11111110856</v>
      </c>
      <c r="I207" s="1">
        <f t="shared" si="53"/>
        <v>-232.76550925925505</v>
      </c>
      <c r="J207" s="1">
        <f t="shared" si="54"/>
        <v>550220.61861117452</v>
      </c>
      <c r="K207" s="1">
        <f t="shared" si="55"/>
        <v>466255.27998499345</v>
      </c>
      <c r="M207">
        <v>197</v>
      </c>
      <c r="N207" s="1">
        <f t="shared" si="62"/>
        <v>-236657.79732903256</v>
      </c>
      <c r="O207" s="1">
        <f t="shared" si="49"/>
        <v>-418.29084723731233</v>
      </c>
      <c r="P207" s="1">
        <f t="shared" si="56"/>
        <v>550220.61861117452</v>
      </c>
      <c r="Q207" s="1">
        <f t="shared" si="57"/>
        <v>611891.08959257812</v>
      </c>
      <c r="S207">
        <v>197</v>
      </c>
      <c r="T207" s="1">
        <f t="shared" si="63"/>
        <v>-225180.55555555428</v>
      </c>
      <c r="U207" s="1">
        <f t="shared" si="50"/>
        <v>-399.25775462962753</v>
      </c>
      <c r="V207" s="1">
        <f t="shared" si="58"/>
        <v>550220.61861117452</v>
      </c>
      <c r="W207" s="1">
        <f t="shared" si="59"/>
        <v>591167.68965693703</v>
      </c>
    </row>
    <row r="208" spans="1:23" x14ac:dyDescent="0.25">
      <c r="A208">
        <v>198</v>
      </c>
      <c r="B208" s="1">
        <f t="shared" si="60"/>
        <v>-162442.15557795798</v>
      </c>
      <c r="C208" s="1">
        <f t="shared" si="48"/>
        <v>-269.38324133344696</v>
      </c>
      <c r="D208" s="1">
        <f t="shared" si="51"/>
        <v>551825.42874879041</v>
      </c>
      <c r="E208" s="1">
        <f t="shared" si="52"/>
        <v>510928.43045469222</v>
      </c>
      <c r="G208">
        <v>198</v>
      </c>
      <c r="H208" s="1">
        <f t="shared" si="61"/>
        <v>-139499.99999999744</v>
      </c>
      <c r="I208" s="1">
        <f t="shared" si="53"/>
        <v>-231.33749999999577</v>
      </c>
      <c r="J208" s="1">
        <f t="shared" si="54"/>
        <v>551825.42874879041</v>
      </c>
      <c r="K208" s="1">
        <f t="shared" si="55"/>
        <v>469299.10651456279</v>
      </c>
      <c r="M208">
        <v>198</v>
      </c>
      <c r="N208" s="1">
        <f t="shared" si="62"/>
        <v>-236221.07778898458</v>
      </c>
      <c r="O208" s="1">
        <f t="shared" si="49"/>
        <v>-417.56662066673277</v>
      </c>
      <c r="P208" s="1">
        <f t="shared" si="56"/>
        <v>551825.42874879041</v>
      </c>
      <c r="Q208" s="1">
        <f t="shared" si="57"/>
        <v>615995.80038710707</v>
      </c>
      <c r="S208">
        <v>198</v>
      </c>
      <c r="T208" s="1">
        <f t="shared" si="63"/>
        <v>-224749.99999999872</v>
      </c>
      <c r="U208" s="1">
        <f t="shared" si="50"/>
        <v>-398.54374999999789</v>
      </c>
      <c r="V208" s="1">
        <f t="shared" si="58"/>
        <v>551825.42874879041</v>
      </c>
      <c r="W208" s="1">
        <f t="shared" si="59"/>
        <v>595181.13841703837</v>
      </c>
    </row>
    <row r="209" spans="1:23" x14ac:dyDescent="0.25">
      <c r="A209">
        <v>199</v>
      </c>
      <c r="B209" s="1">
        <f t="shared" si="60"/>
        <v>-161567.26804472084</v>
      </c>
      <c r="C209" s="1">
        <f t="shared" si="48"/>
        <v>-267.9323861741621</v>
      </c>
      <c r="D209" s="1">
        <f t="shared" si="51"/>
        <v>553434.9195826411</v>
      </c>
      <c r="E209" s="1">
        <f t="shared" si="52"/>
        <v>514173.02330847125</v>
      </c>
      <c r="G209">
        <v>199</v>
      </c>
      <c r="H209" s="1">
        <f t="shared" si="61"/>
        <v>-138638.88888888631</v>
      </c>
      <c r="I209" s="1">
        <f t="shared" si="53"/>
        <v>-229.90949074073649</v>
      </c>
      <c r="J209" s="1">
        <f t="shared" si="54"/>
        <v>553434.9195826411</v>
      </c>
      <c r="K209" s="1">
        <f t="shared" si="55"/>
        <v>472361.57129112363</v>
      </c>
      <c r="M209">
        <v>199</v>
      </c>
      <c r="N209" s="1">
        <f t="shared" si="62"/>
        <v>-235783.63402236602</v>
      </c>
      <c r="O209" s="1">
        <f t="shared" si="49"/>
        <v>-416.84119308709035</v>
      </c>
      <c r="P209" s="1">
        <f t="shared" si="56"/>
        <v>553434.9195826411</v>
      </c>
      <c r="Q209" s="1">
        <f t="shared" si="57"/>
        <v>620123.71981324162</v>
      </c>
      <c r="S209">
        <v>199</v>
      </c>
      <c r="T209" s="1">
        <f t="shared" si="63"/>
        <v>-224319.44444444316</v>
      </c>
      <c r="U209" s="1">
        <f t="shared" si="50"/>
        <v>-397.82974537036824</v>
      </c>
      <c r="V209" s="1">
        <f t="shared" si="58"/>
        <v>553434.9195826411</v>
      </c>
      <c r="W209" s="1">
        <f t="shared" si="59"/>
        <v>599217.99380456388</v>
      </c>
    </row>
    <row r="210" spans="1:23" x14ac:dyDescent="0.25">
      <c r="A210">
        <v>200</v>
      </c>
      <c r="B210" s="1">
        <f t="shared" si="60"/>
        <v>-160690.92965632441</v>
      </c>
      <c r="C210" s="1">
        <f t="shared" si="48"/>
        <v>-266.47912501340465</v>
      </c>
      <c r="D210" s="1">
        <f t="shared" si="51"/>
        <v>555049.1047647571</v>
      </c>
      <c r="E210" s="1">
        <f t="shared" si="52"/>
        <v>517435.96156196849</v>
      </c>
      <c r="G210">
        <v>200</v>
      </c>
      <c r="H210" s="1">
        <f t="shared" si="61"/>
        <v>-137777.77777777519</v>
      </c>
      <c r="I210" s="1">
        <f t="shared" si="53"/>
        <v>-228.4814814814772</v>
      </c>
      <c r="J210" s="1">
        <f t="shared" si="54"/>
        <v>555049.1047647571</v>
      </c>
      <c r="K210" s="1">
        <f t="shared" si="55"/>
        <v>475442.77969803428</v>
      </c>
      <c r="M210">
        <v>200</v>
      </c>
      <c r="N210" s="1">
        <f t="shared" si="62"/>
        <v>-235345.46482816781</v>
      </c>
      <c r="O210" s="1">
        <f t="shared" si="49"/>
        <v>-416.11456250671165</v>
      </c>
      <c r="P210" s="1">
        <f t="shared" si="56"/>
        <v>555049.1047647571</v>
      </c>
      <c r="Q210" s="1">
        <f t="shared" si="57"/>
        <v>624274.97909595899</v>
      </c>
      <c r="S210">
        <v>200</v>
      </c>
      <c r="T210" s="1">
        <f t="shared" si="63"/>
        <v>-223888.8888888876</v>
      </c>
      <c r="U210" s="1">
        <f t="shared" si="50"/>
        <v>-397.1157407407386</v>
      </c>
      <c r="V210" s="1">
        <f t="shared" si="58"/>
        <v>555049.1047647571</v>
      </c>
      <c r="W210" s="1">
        <f t="shared" si="59"/>
        <v>603278.3881639879</v>
      </c>
    </row>
    <row r="211" spans="1:23" x14ac:dyDescent="0.25">
      <c r="A211">
        <v>201</v>
      </c>
      <c r="B211" s="1">
        <f t="shared" si="60"/>
        <v>-159813.13800676723</v>
      </c>
      <c r="C211" s="1">
        <f t="shared" si="48"/>
        <v>-265.02345386122232</v>
      </c>
      <c r="D211" s="1">
        <f t="shared" si="51"/>
        <v>556667.9979869877</v>
      </c>
      <c r="E211" s="1">
        <f t="shared" si="52"/>
        <v>520717.34894274111</v>
      </c>
      <c r="G211">
        <v>201</v>
      </c>
      <c r="H211" s="1">
        <f t="shared" si="61"/>
        <v>-136916.66666666407</v>
      </c>
      <c r="I211" s="1">
        <f t="shared" si="53"/>
        <v>-227.05347222221792</v>
      </c>
      <c r="J211" s="1">
        <f t="shared" si="54"/>
        <v>556667.9979869877</v>
      </c>
      <c r="K211" s="1">
        <f t="shared" si="55"/>
        <v>478542.83771450573</v>
      </c>
      <c r="M211">
        <v>201</v>
      </c>
      <c r="N211" s="1">
        <f t="shared" si="62"/>
        <v>-234906.56900338922</v>
      </c>
      <c r="O211" s="1">
        <f t="shared" si="49"/>
        <v>-415.38672693062045</v>
      </c>
      <c r="P211" s="1">
        <f t="shared" si="56"/>
        <v>556667.9979869877</v>
      </c>
      <c r="Q211" s="1">
        <f t="shared" si="57"/>
        <v>628449.71020220162</v>
      </c>
      <c r="S211">
        <v>201</v>
      </c>
      <c r="T211" s="1">
        <f t="shared" si="63"/>
        <v>-223458.33333333203</v>
      </c>
      <c r="U211" s="1">
        <f t="shared" si="50"/>
        <v>-396.40173611110896</v>
      </c>
      <c r="V211" s="1">
        <f t="shared" si="58"/>
        <v>556667.9979869877</v>
      </c>
      <c r="W211" s="1">
        <f t="shared" si="59"/>
        <v>607362.45458807994</v>
      </c>
    </row>
    <row r="212" spans="1:23" x14ac:dyDescent="0.25">
      <c r="A212">
        <v>202</v>
      </c>
      <c r="B212" s="1">
        <f t="shared" si="60"/>
        <v>-158933.89068605786</v>
      </c>
      <c r="C212" s="1">
        <f t="shared" si="48"/>
        <v>-263.56536872104596</v>
      </c>
      <c r="D212" s="1">
        <f t="shared" si="51"/>
        <v>558291.6129811164</v>
      </c>
      <c r="E212" s="1">
        <f t="shared" si="52"/>
        <v>524017.28976483701</v>
      </c>
      <c r="G212">
        <v>202</v>
      </c>
      <c r="H212" s="1">
        <f t="shared" si="61"/>
        <v>-136055.55555555294</v>
      </c>
      <c r="I212" s="1">
        <f t="shared" si="53"/>
        <v>-225.62546296295864</v>
      </c>
      <c r="J212" s="1">
        <f t="shared" si="54"/>
        <v>558291.6129811164</v>
      </c>
      <c r="K212" s="1">
        <f t="shared" si="55"/>
        <v>481661.85191897093</v>
      </c>
      <c r="M212">
        <v>202</v>
      </c>
      <c r="N212" s="1">
        <f t="shared" si="62"/>
        <v>-234466.94534303455</v>
      </c>
      <c r="O212" s="1">
        <f t="shared" si="49"/>
        <v>-414.6576843605323</v>
      </c>
      <c r="P212" s="1">
        <f t="shared" si="56"/>
        <v>558291.6129811164</v>
      </c>
      <c r="Q212" s="1">
        <f t="shared" si="57"/>
        <v>632648.04584507237</v>
      </c>
      <c r="S212">
        <v>202</v>
      </c>
      <c r="T212" s="1">
        <f t="shared" si="63"/>
        <v>-223027.77777777647</v>
      </c>
      <c r="U212" s="1">
        <f t="shared" si="50"/>
        <v>-395.68773148147932</v>
      </c>
      <c r="V212" s="1">
        <f t="shared" si="58"/>
        <v>558291.6129811164</v>
      </c>
      <c r="W212" s="1">
        <f t="shared" si="59"/>
        <v>611470.32692213531</v>
      </c>
    </row>
    <row r="213" spans="1:23" x14ac:dyDescent="0.25">
      <c r="A213">
        <v>203</v>
      </c>
      <c r="B213" s="1">
        <f t="shared" si="60"/>
        <v>-158053.18528020833</v>
      </c>
      <c r="C213" s="1">
        <f t="shared" si="48"/>
        <v>-262.10486558967881</v>
      </c>
      <c r="D213" s="1">
        <f t="shared" si="51"/>
        <v>559919.96351897798</v>
      </c>
      <c r="E213" s="1">
        <f t="shared" si="52"/>
        <v>527335.88893211097</v>
      </c>
      <c r="G213">
        <v>203</v>
      </c>
      <c r="H213" s="1">
        <f t="shared" si="61"/>
        <v>-135194.44444444182</v>
      </c>
      <c r="I213" s="1">
        <f t="shared" si="53"/>
        <v>-224.19745370369935</v>
      </c>
      <c r="J213" s="1">
        <f t="shared" si="54"/>
        <v>559919.96351897798</v>
      </c>
      <c r="K213" s="1">
        <f t="shared" si="55"/>
        <v>484799.92949247285</v>
      </c>
      <c r="M213">
        <v>203</v>
      </c>
      <c r="N213" s="1">
        <f t="shared" si="62"/>
        <v>-234026.5926401098</v>
      </c>
      <c r="O213" s="1">
        <f t="shared" si="49"/>
        <v>-413.92743279484876</v>
      </c>
      <c r="P213" s="1">
        <f t="shared" si="56"/>
        <v>559919.96351897798</v>
      </c>
      <c r="Q213" s="1">
        <f t="shared" si="57"/>
        <v>636870.11948805302</v>
      </c>
      <c r="S213">
        <v>203</v>
      </c>
      <c r="T213" s="1">
        <f t="shared" si="63"/>
        <v>-222597.22222222091</v>
      </c>
      <c r="U213" s="1">
        <f t="shared" si="50"/>
        <v>-394.97372685184968</v>
      </c>
      <c r="V213" s="1">
        <f t="shared" si="58"/>
        <v>559919.96351897798</v>
      </c>
      <c r="W213" s="1">
        <f t="shared" si="59"/>
        <v>615602.13976822991</v>
      </c>
    </row>
    <row r="214" spans="1:23" x14ac:dyDescent="0.25">
      <c r="A214">
        <v>204</v>
      </c>
      <c r="B214" s="1">
        <f t="shared" si="60"/>
        <v>-157171.01937122742</v>
      </c>
      <c r="C214" s="1">
        <f t="shared" si="48"/>
        <v>-260.6419404572855</v>
      </c>
      <c r="D214" s="1">
        <f t="shared" si="51"/>
        <v>561553.06341257505</v>
      </c>
      <c r="E214" s="1">
        <f t="shared" si="52"/>
        <v>530673.25194155925</v>
      </c>
      <c r="G214">
        <v>204</v>
      </c>
      <c r="H214" s="1">
        <f t="shared" si="61"/>
        <v>-134333.33333333069</v>
      </c>
      <c r="I214" s="1">
        <f t="shared" si="53"/>
        <v>-222.76944444444007</v>
      </c>
      <c r="J214" s="1">
        <f t="shared" si="54"/>
        <v>561553.06341257505</v>
      </c>
      <c r="K214" s="1">
        <f t="shared" si="55"/>
        <v>487957.17822207155</v>
      </c>
      <c r="M214">
        <v>204</v>
      </c>
      <c r="N214" s="1">
        <f t="shared" si="62"/>
        <v>-233585.50968561936</v>
      </c>
      <c r="O214" s="1">
        <f t="shared" si="49"/>
        <v>-413.19597022865207</v>
      </c>
      <c r="P214" s="1">
        <f t="shared" si="56"/>
        <v>561553.06341257505</v>
      </c>
      <c r="Q214" s="1">
        <f t="shared" si="57"/>
        <v>641116.06534924742</v>
      </c>
      <c r="S214">
        <v>204</v>
      </c>
      <c r="T214" s="1">
        <f t="shared" si="63"/>
        <v>-222166.66666666535</v>
      </c>
      <c r="U214" s="1">
        <f t="shared" si="50"/>
        <v>-394.25972222222003</v>
      </c>
      <c r="V214" s="1">
        <f t="shared" si="58"/>
        <v>561553.06341257505</v>
      </c>
      <c r="W214" s="1">
        <f t="shared" si="59"/>
        <v>619758.02848949959</v>
      </c>
    </row>
    <row r="215" spans="1:23" x14ac:dyDescent="0.25">
      <c r="A215">
        <v>205</v>
      </c>
      <c r="B215" s="1">
        <f t="shared" si="60"/>
        <v>-156287.39053711412</v>
      </c>
      <c r="C215" s="1">
        <f t="shared" si="48"/>
        <v>-259.17658930738094</v>
      </c>
      <c r="D215" s="1">
        <f t="shared" si="51"/>
        <v>563190.92651419505</v>
      </c>
      <c r="E215" s="1">
        <f t="shared" si="52"/>
        <v>534029.4848866734</v>
      </c>
      <c r="G215">
        <v>205</v>
      </c>
      <c r="H215" s="1">
        <f t="shared" si="61"/>
        <v>-133472.22222221957</v>
      </c>
      <c r="I215" s="1">
        <f t="shared" si="53"/>
        <v>-221.34143518518079</v>
      </c>
      <c r="J215" s="1">
        <f t="shared" si="54"/>
        <v>563190.92651419505</v>
      </c>
      <c r="K215" s="1">
        <f t="shared" si="55"/>
        <v>491133.7065042709</v>
      </c>
      <c r="M215">
        <v>205</v>
      </c>
      <c r="N215" s="1">
        <f t="shared" si="62"/>
        <v>-233143.6952685627</v>
      </c>
      <c r="O215" s="1">
        <f t="shared" si="49"/>
        <v>-412.46329465369979</v>
      </c>
      <c r="P215" s="1">
        <f t="shared" si="56"/>
        <v>563190.92651419505</v>
      </c>
      <c r="Q215" s="1">
        <f t="shared" si="57"/>
        <v>645386.01840564806</v>
      </c>
      <c r="S215">
        <v>205</v>
      </c>
      <c r="T215" s="1">
        <f t="shared" si="63"/>
        <v>-221736.11111110979</v>
      </c>
      <c r="U215" s="1">
        <f t="shared" si="50"/>
        <v>-393.54571759259039</v>
      </c>
      <c r="V215" s="1">
        <f t="shared" si="58"/>
        <v>563190.92651419505</v>
      </c>
      <c r="W215" s="1">
        <f t="shared" si="59"/>
        <v>623938.1292144428</v>
      </c>
    </row>
    <row r="216" spans="1:23" x14ac:dyDescent="0.25">
      <c r="A216">
        <v>206</v>
      </c>
      <c r="B216" s="1">
        <f t="shared" si="60"/>
        <v>-155402.29635185091</v>
      </c>
      <c r="C216" s="1">
        <f t="shared" si="48"/>
        <v>-257.7088081168194</v>
      </c>
      <c r="D216" s="1">
        <f t="shared" si="51"/>
        <v>564833.56671652815</v>
      </c>
      <c r="E216" s="1">
        <f t="shared" si="52"/>
        <v>537404.69446081331</v>
      </c>
      <c r="G216">
        <v>206</v>
      </c>
      <c r="H216" s="1">
        <f t="shared" si="61"/>
        <v>-132611.11111110845</v>
      </c>
      <c r="I216" s="1">
        <f t="shared" si="53"/>
        <v>-219.9134259259215</v>
      </c>
      <c r="J216" s="1">
        <f t="shared" si="54"/>
        <v>564833.56671652815</v>
      </c>
      <c r="K216" s="1">
        <f t="shared" si="55"/>
        <v>494329.6233484642</v>
      </c>
      <c r="M216">
        <v>206</v>
      </c>
      <c r="N216" s="1">
        <f t="shared" si="62"/>
        <v>-232701.1481759311</v>
      </c>
      <c r="O216" s="1">
        <f t="shared" si="49"/>
        <v>-411.72940405841905</v>
      </c>
      <c r="P216" s="1">
        <f t="shared" si="56"/>
        <v>564833.56671652815</v>
      </c>
      <c r="Q216" s="1">
        <f t="shared" si="57"/>
        <v>649680.11439742695</v>
      </c>
      <c r="S216">
        <v>206</v>
      </c>
      <c r="T216" s="1">
        <f t="shared" si="63"/>
        <v>-221305.55555555422</v>
      </c>
      <c r="U216" s="1">
        <f t="shared" si="50"/>
        <v>-392.83171296296075</v>
      </c>
      <c r="V216" s="1">
        <f t="shared" si="58"/>
        <v>564833.56671652815</v>
      </c>
      <c r="W216" s="1">
        <f t="shared" si="59"/>
        <v>628142.57884124853</v>
      </c>
    </row>
    <row r="217" spans="1:23" x14ac:dyDescent="0.25">
      <c r="A217">
        <v>207</v>
      </c>
      <c r="B217" s="1">
        <f t="shared" si="60"/>
        <v>-154515.73438539714</v>
      </c>
      <c r="C217" s="1">
        <f t="shared" si="48"/>
        <v>-256.23859285578357</v>
      </c>
      <c r="D217" s="1">
        <f t="shared" si="51"/>
        <v>566480.99795278464</v>
      </c>
      <c r="E217" s="1">
        <f t="shared" si="52"/>
        <v>540798.98796059832</v>
      </c>
      <c r="G217">
        <v>207</v>
      </c>
      <c r="H217" s="1">
        <f t="shared" si="61"/>
        <v>-131749.99999999732</v>
      </c>
      <c r="I217" s="1">
        <f t="shared" si="53"/>
        <v>-218.48541666666225</v>
      </c>
      <c r="J217" s="1">
        <f t="shared" si="54"/>
        <v>566480.99795278464</v>
      </c>
      <c r="K217" s="1">
        <f t="shared" si="55"/>
        <v>497545.03838039993</v>
      </c>
      <c r="M217">
        <v>207</v>
      </c>
      <c r="N217" s="1">
        <f t="shared" si="62"/>
        <v>-232257.86719270423</v>
      </c>
      <c r="O217" s="1">
        <f t="shared" si="49"/>
        <v>-410.99429642790119</v>
      </c>
      <c r="P217" s="1">
        <f t="shared" si="56"/>
        <v>566480.99795278464</v>
      </c>
      <c r="Q217" s="1">
        <f t="shared" si="57"/>
        <v>653998.48983225087</v>
      </c>
      <c r="S217">
        <v>207</v>
      </c>
      <c r="T217" s="1">
        <f t="shared" si="63"/>
        <v>-220874.99999999866</v>
      </c>
      <c r="U217" s="1">
        <f t="shared" si="50"/>
        <v>-392.11770833333111</v>
      </c>
      <c r="V217" s="1">
        <f t="shared" si="58"/>
        <v>566480.99795278464</v>
      </c>
      <c r="W217" s="1">
        <f t="shared" si="59"/>
        <v>632371.51504214783</v>
      </c>
    </row>
    <row r="218" spans="1:23" x14ac:dyDescent="0.25">
      <c r="A218">
        <v>208</v>
      </c>
      <c r="B218" s="1">
        <f t="shared" si="60"/>
        <v>-153627.70220368233</v>
      </c>
      <c r="C218" s="1">
        <f t="shared" si="48"/>
        <v>-254.76593948777324</v>
      </c>
      <c r="D218" s="1">
        <f t="shared" si="51"/>
        <v>568133.23419681366</v>
      </c>
      <c r="E218" s="1">
        <f t="shared" si="52"/>
        <v>544212.47328931862</v>
      </c>
      <c r="G218">
        <v>208</v>
      </c>
      <c r="H218" s="1">
        <f t="shared" si="61"/>
        <v>-130888.88888888621</v>
      </c>
      <c r="I218" s="1">
        <f t="shared" si="53"/>
        <v>-217.05740740740296</v>
      </c>
      <c r="J218" s="1">
        <f t="shared" si="54"/>
        <v>568133.23419681366</v>
      </c>
      <c r="K218" s="1">
        <f t="shared" si="55"/>
        <v>500780.06184566632</v>
      </c>
      <c r="M218">
        <v>208</v>
      </c>
      <c r="N218" s="1">
        <f t="shared" si="62"/>
        <v>-231813.85110184684</v>
      </c>
      <c r="O218" s="1">
        <f t="shared" si="49"/>
        <v>-410.25796974389601</v>
      </c>
      <c r="P218" s="1">
        <f t="shared" si="56"/>
        <v>568133.23419681366</v>
      </c>
      <c r="Q218" s="1">
        <f t="shared" si="57"/>
        <v>658341.28198962065</v>
      </c>
      <c r="S218">
        <v>208</v>
      </c>
      <c r="T218" s="1">
        <f t="shared" si="63"/>
        <v>-220444.4444444431</v>
      </c>
      <c r="U218" s="1">
        <f t="shared" si="50"/>
        <v>-391.40370370370147</v>
      </c>
      <c r="V218" s="1">
        <f t="shared" si="58"/>
        <v>568133.23419681366</v>
      </c>
      <c r="W218" s="1">
        <f t="shared" si="59"/>
        <v>636625.07626779075</v>
      </c>
    </row>
    <row r="219" spans="1:23" x14ac:dyDescent="0.25">
      <c r="A219">
        <v>209</v>
      </c>
      <c r="B219" s="1">
        <f t="shared" si="60"/>
        <v>-152738.19736859953</v>
      </c>
      <c r="C219" s="1">
        <f t="shared" si="48"/>
        <v>-253.29084396959422</v>
      </c>
      <c r="D219" s="1">
        <f t="shared" si="51"/>
        <v>569790.2894632211</v>
      </c>
      <c r="E219" s="1">
        <f t="shared" si="52"/>
        <v>547645.25896036532</v>
      </c>
      <c r="G219">
        <v>209</v>
      </c>
      <c r="H219" s="1">
        <f t="shared" si="61"/>
        <v>-130027.7777777751</v>
      </c>
      <c r="I219" s="1">
        <f t="shared" si="53"/>
        <v>-215.62939814814374</v>
      </c>
      <c r="J219" s="1">
        <f t="shared" si="54"/>
        <v>569790.2894632211</v>
      </c>
      <c r="K219" s="1">
        <f t="shared" si="55"/>
        <v>504034.80461319623</v>
      </c>
      <c r="M219">
        <v>209</v>
      </c>
      <c r="N219" s="1">
        <f t="shared" si="62"/>
        <v>-231369.09868430544</v>
      </c>
      <c r="O219" s="1">
        <f t="shared" si="49"/>
        <v>-409.52042198480655</v>
      </c>
      <c r="P219" s="1">
        <f t="shared" si="56"/>
        <v>569790.2894632211</v>
      </c>
      <c r="Q219" s="1">
        <f t="shared" si="57"/>
        <v>662708.62892523548</v>
      </c>
      <c r="S219">
        <v>209</v>
      </c>
      <c r="T219" s="1">
        <f t="shared" si="63"/>
        <v>-220013.88888888754</v>
      </c>
      <c r="U219" s="1">
        <f t="shared" si="50"/>
        <v>-390.68969907407183</v>
      </c>
      <c r="V219" s="1">
        <f t="shared" si="58"/>
        <v>569790.2894632211</v>
      </c>
      <c r="W219" s="1">
        <f t="shared" si="59"/>
        <v>640903.40175164724</v>
      </c>
    </row>
    <row r="220" spans="1:23" x14ac:dyDescent="0.25">
      <c r="A220">
        <v>210</v>
      </c>
      <c r="B220" s="1">
        <f t="shared" si="60"/>
        <v>-151847.21743799854</v>
      </c>
      <c r="C220" s="1">
        <f t="shared" si="48"/>
        <v>-251.81330225134761</v>
      </c>
      <c r="D220" s="1">
        <f t="shared" si="51"/>
        <v>571452.17780748883</v>
      </c>
      <c r="E220" s="1">
        <f t="shared" si="52"/>
        <v>551097.45410067996</v>
      </c>
      <c r="G220">
        <v>210</v>
      </c>
      <c r="H220" s="1">
        <f t="shared" si="61"/>
        <v>-129166.66666666399</v>
      </c>
      <c r="I220" s="1">
        <f t="shared" si="53"/>
        <v>-214.20138888888448</v>
      </c>
      <c r="J220" s="1">
        <f t="shared" si="54"/>
        <v>571452.17780748883</v>
      </c>
      <c r="K220" s="1">
        <f t="shared" si="55"/>
        <v>507309.37817879167</v>
      </c>
      <c r="M220">
        <v>210</v>
      </c>
      <c r="N220" s="1">
        <f t="shared" si="62"/>
        <v>-230923.60871900496</v>
      </c>
      <c r="O220" s="1">
        <f t="shared" si="49"/>
        <v>-408.78165112568325</v>
      </c>
      <c r="P220" s="1">
        <f t="shared" si="56"/>
        <v>571452.17780748883</v>
      </c>
      <c r="Q220" s="1">
        <f t="shared" si="57"/>
        <v>667100.6694753815</v>
      </c>
      <c r="S220">
        <v>210</v>
      </c>
      <c r="T220" s="1">
        <f t="shared" si="63"/>
        <v>-219583.33333333198</v>
      </c>
      <c r="U220" s="1">
        <f t="shared" si="50"/>
        <v>-389.97569444444218</v>
      </c>
      <c r="V220" s="1">
        <f t="shared" si="58"/>
        <v>571452.17780748883</v>
      </c>
      <c r="W220" s="1">
        <f t="shared" si="59"/>
        <v>645206.63151443365</v>
      </c>
    </row>
    <row r="221" spans="1:23" x14ac:dyDescent="0.25">
      <c r="A221">
        <v>211</v>
      </c>
      <c r="B221" s="1">
        <f t="shared" si="60"/>
        <v>-150954.75996567929</v>
      </c>
      <c r="C221" s="1">
        <f t="shared" si="48"/>
        <v>-250.33331027641816</v>
      </c>
      <c r="D221" s="1">
        <f t="shared" si="51"/>
        <v>573118.91332609404</v>
      </c>
      <c r="E221" s="1">
        <f t="shared" si="52"/>
        <v>554569.16845422355</v>
      </c>
      <c r="G221">
        <v>211</v>
      </c>
      <c r="H221" s="1">
        <f t="shared" si="61"/>
        <v>-128305.55555555288</v>
      </c>
      <c r="I221" s="1">
        <f t="shared" si="53"/>
        <v>-212.7733796296252</v>
      </c>
      <c r="J221" s="1">
        <f t="shared" si="54"/>
        <v>573118.91332609404</v>
      </c>
      <c r="K221" s="1">
        <f t="shared" si="55"/>
        <v>510603.89466866793</v>
      </c>
      <c r="M221">
        <v>211</v>
      </c>
      <c r="N221" s="1">
        <f t="shared" si="62"/>
        <v>-230477.37998284536</v>
      </c>
      <c r="O221" s="1">
        <f t="shared" si="49"/>
        <v>-408.04165513821857</v>
      </c>
      <c r="P221" s="1">
        <f t="shared" si="56"/>
        <v>573118.91332609404</v>
      </c>
      <c r="Q221" s="1">
        <f t="shared" si="57"/>
        <v>671517.54326134548</v>
      </c>
      <c r="S221">
        <v>211</v>
      </c>
      <c r="T221" s="1">
        <f t="shared" si="63"/>
        <v>-219152.77777777641</v>
      </c>
      <c r="U221" s="1">
        <f t="shared" si="50"/>
        <v>-389.26168981481254</v>
      </c>
      <c r="V221" s="1">
        <f t="shared" si="58"/>
        <v>573118.91332609404</v>
      </c>
      <c r="W221" s="1">
        <f t="shared" si="59"/>
        <v>649534.90636856388</v>
      </c>
    </row>
    <row r="222" spans="1:23" x14ac:dyDescent="0.25">
      <c r="A222">
        <v>212</v>
      </c>
      <c r="B222" s="1">
        <f t="shared" si="60"/>
        <v>-150060.82250138512</v>
      </c>
      <c r="C222" s="1">
        <f t="shared" si="48"/>
        <v>-248.85086398146368</v>
      </c>
      <c r="D222" s="1">
        <f t="shared" si="51"/>
        <v>574790.51015662844</v>
      </c>
      <c r="E222" s="1">
        <f t="shared" si="52"/>
        <v>558060.51238546567</v>
      </c>
      <c r="G222">
        <v>212</v>
      </c>
      <c r="H222" s="1">
        <f t="shared" si="61"/>
        <v>-127444.44444444177</v>
      </c>
      <c r="I222" s="1">
        <f t="shared" si="53"/>
        <v>-211.34537037036594</v>
      </c>
      <c r="J222" s="1">
        <f t="shared" si="54"/>
        <v>574790.51015662844</v>
      </c>
      <c r="K222" s="1">
        <f t="shared" si="55"/>
        <v>513918.46684301842</v>
      </c>
      <c r="M222">
        <v>212</v>
      </c>
      <c r="N222" s="1">
        <f t="shared" si="62"/>
        <v>-230030.41125069829</v>
      </c>
      <c r="O222" s="1">
        <f t="shared" si="49"/>
        <v>-407.30043199074134</v>
      </c>
      <c r="P222" s="1">
        <f t="shared" si="56"/>
        <v>574790.51015662844</v>
      </c>
      <c r="Q222" s="1">
        <f t="shared" si="57"/>
        <v>675959.39069385303</v>
      </c>
      <c r="S222">
        <v>212</v>
      </c>
      <c r="T222" s="1">
        <f t="shared" si="63"/>
        <v>-218722.22222222085</v>
      </c>
      <c r="U222" s="1">
        <f t="shared" si="50"/>
        <v>-388.5476851851829</v>
      </c>
      <c r="V222" s="1">
        <f t="shared" si="58"/>
        <v>574790.51015662844</v>
      </c>
      <c r="W222" s="1">
        <f t="shared" si="59"/>
        <v>653888.36792262574</v>
      </c>
    </row>
    <row r="223" spans="1:23" x14ac:dyDescent="0.25">
      <c r="A223">
        <v>213</v>
      </c>
      <c r="B223" s="1">
        <f t="shared" si="60"/>
        <v>-149165.402590796</v>
      </c>
      <c r="C223" s="1">
        <f t="shared" si="48"/>
        <v>-247.36595929640339</v>
      </c>
      <c r="D223" s="1">
        <f t="shared" si="51"/>
        <v>576466.98247791862</v>
      </c>
      <c r="E223" s="1">
        <f t="shared" si="52"/>
        <v>561571.59688289242</v>
      </c>
      <c r="G223">
        <v>213</v>
      </c>
      <c r="H223" s="1">
        <f t="shared" si="61"/>
        <v>-126583.33333333067</v>
      </c>
      <c r="I223" s="1">
        <f t="shared" si="53"/>
        <v>-209.91736111110671</v>
      </c>
      <c r="J223" s="1">
        <f t="shared" si="54"/>
        <v>576466.98247791862</v>
      </c>
      <c r="K223" s="1">
        <f t="shared" si="55"/>
        <v>517253.20809959905</v>
      </c>
      <c r="M223">
        <v>213</v>
      </c>
      <c r="N223" s="1">
        <f t="shared" si="62"/>
        <v>-229582.70129540373</v>
      </c>
      <c r="O223" s="1">
        <f t="shared" si="49"/>
        <v>-406.55797964821119</v>
      </c>
      <c r="P223" s="1">
        <f t="shared" si="56"/>
        <v>576466.98247791862</v>
      </c>
      <c r="Q223" s="1">
        <f t="shared" si="57"/>
        <v>680426.35297753266</v>
      </c>
      <c r="S223">
        <v>213</v>
      </c>
      <c r="T223" s="1">
        <f t="shared" si="63"/>
        <v>-218291.66666666529</v>
      </c>
      <c r="U223" s="1">
        <f t="shared" si="50"/>
        <v>-387.83368055555326</v>
      </c>
      <c r="V223" s="1">
        <f t="shared" si="58"/>
        <v>576466.98247791862</v>
      </c>
      <c r="W223" s="1">
        <f t="shared" si="59"/>
        <v>658267.15858588228</v>
      </c>
    </row>
    <row r="224" spans="1:23" x14ac:dyDescent="0.25">
      <c r="A224">
        <v>214</v>
      </c>
      <c r="B224" s="1">
        <f t="shared" si="60"/>
        <v>-148268.49777552183</v>
      </c>
      <c r="C224" s="1">
        <f t="shared" si="48"/>
        <v>-245.87859214440707</v>
      </c>
      <c r="D224" s="1">
        <f t="shared" si="51"/>
        <v>578148.34451014583</v>
      </c>
      <c r="E224" s="1">
        <f t="shared" si="52"/>
        <v>565102.53356253507</v>
      </c>
      <c r="G224">
        <v>214</v>
      </c>
      <c r="H224" s="1">
        <f t="shared" si="61"/>
        <v>-125722.22222221956</v>
      </c>
      <c r="I224" s="1">
        <f t="shared" si="53"/>
        <v>-208.48935185184746</v>
      </c>
      <c r="J224" s="1">
        <f t="shared" si="54"/>
        <v>578148.34451014583</v>
      </c>
      <c r="K224" s="1">
        <f t="shared" si="55"/>
        <v>520608.23247733299</v>
      </c>
      <c r="M224">
        <v>214</v>
      </c>
      <c r="N224" s="1">
        <f t="shared" si="62"/>
        <v>-229134.24888776665</v>
      </c>
      <c r="O224" s="1">
        <f t="shared" si="49"/>
        <v>-405.81429607221304</v>
      </c>
      <c r="P224" s="1">
        <f t="shared" si="56"/>
        <v>578148.34451014583</v>
      </c>
      <c r="Q224" s="1">
        <f t="shared" si="57"/>
        <v>684918.5721154043</v>
      </c>
      <c r="S224">
        <v>214</v>
      </c>
      <c r="T224" s="1">
        <f t="shared" si="63"/>
        <v>-217861.11111110973</v>
      </c>
      <c r="U224" s="1">
        <f t="shared" si="50"/>
        <v>-387.11967592592362</v>
      </c>
      <c r="V224" s="1">
        <f t="shared" si="58"/>
        <v>578148.34451014583</v>
      </c>
      <c r="W224" s="1">
        <f t="shared" si="59"/>
        <v>662671.42157279956</v>
      </c>
    </row>
    <row r="225" spans="1:23" x14ac:dyDescent="0.25">
      <c r="A225">
        <v>215</v>
      </c>
      <c r="B225" s="1">
        <f t="shared" si="60"/>
        <v>-147370.10559309565</v>
      </c>
      <c r="C225" s="1">
        <f t="shared" si="48"/>
        <v>-244.38875844188362</v>
      </c>
      <c r="D225" s="1">
        <f t="shared" si="51"/>
        <v>579834.61051496712</v>
      </c>
      <c r="E225" s="1">
        <f t="shared" si="52"/>
        <v>568653.43467151816</v>
      </c>
      <c r="G225">
        <v>215</v>
      </c>
      <c r="H225" s="1">
        <f t="shared" si="61"/>
        <v>-124861.11111110845</v>
      </c>
      <c r="I225" s="1">
        <f t="shared" si="53"/>
        <v>-207.06134259258818</v>
      </c>
      <c r="J225" s="1">
        <f t="shared" si="54"/>
        <v>579834.61051496712</v>
      </c>
      <c r="K225" s="1">
        <f t="shared" si="55"/>
        <v>523983.6546599362</v>
      </c>
      <c r="M225">
        <v>215</v>
      </c>
      <c r="N225" s="1">
        <f t="shared" si="62"/>
        <v>-228685.05279655356</v>
      </c>
      <c r="O225" s="1">
        <f t="shared" si="49"/>
        <v>-405.0693792209513</v>
      </c>
      <c r="P225" s="1">
        <f t="shared" si="56"/>
        <v>579834.61051496712</v>
      </c>
      <c r="Q225" s="1">
        <f t="shared" si="57"/>
        <v>689436.19091339351</v>
      </c>
      <c r="S225">
        <v>215</v>
      </c>
      <c r="T225" s="1">
        <f t="shared" si="63"/>
        <v>-217430.55555555417</v>
      </c>
      <c r="U225" s="1">
        <f t="shared" si="50"/>
        <v>-386.40567129629397</v>
      </c>
      <c r="V225" s="1">
        <f t="shared" si="58"/>
        <v>579834.61051496712</v>
      </c>
      <c r="W225" s="1">
        <f t="shared" si="59"/>
        <v>667101.30090759892</v>
      </c>
    </row>
    <row r="226" spans="1:23" x14ac:dyDescent="0.25">
      <c r="A226">
        <v>216</v>
      </c>
      <c r="B226" s="1">
        <f t="shared" si="60"/>
        <v>-146470.22357696694</v>
      </c>
      <c r="C226" s="1">
        <f t="shared" si="48"/>
        <v>-242.89645409847017</v>
      </c>
      <c r="D226" s="1">
        <f t="shared" si="51"/>
        <v>581525.79479563574</v>
      </c>
      <c r="E226" s="1">
        <f t="shared" si="52"/>
        <v>572224.41309162776</v>
      </c>
      <c r="G226">
        <v>216</v>
      </c>
      <c r="H226" s="1">
        <f t="shared" si="61"/>
        <v>-123999.99999999734</v>
      </c>
      <c r="I226" s="1">
        <f t="shared" si="53"/>
        <v>-205.63333333332892</v>
      </c>
      <c r="J226" s="1">
        <f t="shared" si="54"/>
        <v>581525.79479563574</v>
      </c>
      <c r="K226" s="1">
        <f t="shared" si="55"/>
        <v>527379.58997956302</v>
      </c>
      <c r="M226">
        <v>216</v>
      </c>
      <c r="N226" s="1">
        <f t="shared" si="62"/>
        <v>-228235.11178848922</v>
      </c>
      <c r="O226" s="1">
        <f t="shared" si="49"/>
        <v>-404.32322704924462</v>
      </c>
      <c r="P226" s="1">
        <f t="shared" si="56"/>
        <v>581525.79479563574</v>
      </c>
      <c r="Q226" s="1">
        <f t="shared" si="57"/>
        <v>693979.35298487148</v>
      </c>
      <c r="S226">
        <v>216</v>
      </c>
      <c r="T226" s="1">
        <f t="shared" si="63"/>
        <v>-216999.9999999986</v>
      </c>
      <c r="U226" s="1">
        <f t="shared" si="50"/>
        <v>-385.69166666666433</v>
      </c>
      <c r="V226" s="1">
        <f t="shared" si="58"/>
        <v>581525.79479563574</v>
      </c>
      <c r="W226" s="1">
        <f t="shared" si="59"/>
        <v>671556.9414288355</v>
      </c>
    </row>
    <row r="227" spans="1:23" x14ac:dyDescent="0.25">
      <c r="A227">
        <v>217</v>
      </c>
      <c r="B227" s="1">
        <f t="shared" si="60"/>
        <v>-145568.84925649481</v>
      </c>
      <c r="C227" s="1">
        <f t="shared" si="48"/>
        <v>-241.40167501702058</v>
      </c>
      <c r="D227" s="1">
        <f t="shared" si="51"/>
        <v>583221.91169712297</v>
      </c>
      <c r="E227" s="1">
        <f t="shared" si="52"/>
        <v>575815.58234289999</v>
      </c>
      <c r="G227">
        <v>217</v>
      </c>
      <c r="H227" s="1">
        <f t="shared" si="61"/>
        <v>-123138.88888888623</v>
      </c>
      <c r="I227" s="1">
        <f t="shared" si="53"/>
        <v>-204.20532407406969</v>
      </c>
      <c r="J227" s="1">
        <f t="shared" si="54"/>
        <v>583221.91169712297</v>
      </c>
      <c r="K227" s="1">
        <f t="shared" si="55"/>
        <v>530796.15442047257</v>
      </c>
      <c r="M227">
        <v>217</v>
      </c>
      <c r="N227" s="1">
        <f t="shared" si="62"/>
        <v>-227784.42462825318</v>
      </c>
      <c r="O227" s="1">
        <f t="shared" si="49"/>
        <v>-403.57583750851984</v>
      </c>
      <c r="P227" s="1">
        <f t="shared" si="56"/>
        <v>583221.91169712297</v>
      </c>
      <c r="Q227" s="1">
        <f t="shared" si="57"/>
        <v>698548.20275522012</v>
      </c>
      <c r="S227">
        <v>217</v>
      </c>
      <c r="T227" s="1">
        <f t="shared" si="63"/>
        <v>-216569.44444444304</v>
      </c>
      <c r="U227" s="1">
        <f t="shared" si="50"/>
        <v>-384.97766203703469</v>
      </c>
      <c r="V227" s="1">
        <f t="shared" si="58"/>
        <v>583221.91169712297</v>
      </c>
      <c r="W227" s="1">
        <f t="shared" si="59"/>
        <v>676038.4887940028</v>
      </c>
    </row>
    <row r="228" spans="1:23" x14ac:dyDescent="0.25">
      <c r="A228">
        <v>218</v>
      </c>
      <c r="B228" s="1">
        <f t="shared" si="60"/>
        <v>-144665.98015694125</v>
      </c>
      <c r="C228" s="1">
        <f t="shared" si="48"/>
        <v>-239.90441709359425</v>
      </c>
      <c r="D228" s="1">
        <f t="shared" si="51"/>
        <v>584922.97560623963</v>
      </c>
      <c r="E228" s="1">
        <f t="shared" si="52"/>
        <v>579427.0565872296</v>
      </c>
      <c r="G228">
        <v>218</v>
      </c>
      <c r="H228" s="1">
        <f t="shared" si="61"/>
        <v>-122277.77777777512</v>
      </c>
      <c r="I228" s="1">
        <f t="shared" si="53"/>
        <v>-202.77731481481041</v>
      </c>
      <c r="J228" s="1">
        <f t="shared" si="54"/>
        <v>584922.97560623963</v>
      </c>
      <c r="K228" s="1">
        <f t="shared" si="55"/>
        <v>534233.4646227156</v>
      </c>
      <c r="M228">
        <v>218</v>
      </c>
      <c r="N228" s="1">
        <f t="shared" si="62"/>
        <v>-227332.9900784764</v>
      </c>
      <c r="O228" s="1">
        <f t="shared" si="49"/>
        <v>-402.82720854680673</v>
      </c>
      <c r="P228" s="1">
        <f t="shared" si="56"/>
        <v>584922.97560623963</v>
      </c>
      <c r="Q228" s="1">
        <f t="shared" si="57"/>
        <v>703142.88546642358</v>
      </c>
      <c r="S228">
        <v>218</v>
      </c>
      <c r="T228" s="1">
        <f t="shared" si="63"/>
        <v>-216138.88888888748</v>
      </c>
      <c r="U228" s="1">
        <f t="shared" si="50"/>
        <v>-384.26365740740505</v>
      </c>
      <c r="V228" s="1">
        <f t="shared" si="58"/>
        <v>584922.97560623963</v>
      </c>
      <c r="W228" s="1">
        <f t="shared" si="59"/>
        <v>680546.08948416298</v>
      </c>
    </row>
    <row r="229" spans="1:23" x14ac:dyDescent="0.25">
      <c r="A229">
        <v>219</v>
      </c>
      <c r="B229" s="1">
        <f t="shared" si="60"/>
        <v>-143761.61379946425</v>
      </c>
      <c r="C229" s="1">
        <f t="shared" si="48"/>
        <v>-238.40467621744492</v>
      </c>
      <c r="D229" s="1">
        <f t="shared" si="51"/>
        <v>586629.00095175789</v>
      </c>
      <c r="E229" s="1">
        <f t="shared" si="52"/>
        <v>583058.95063199953</v>
      </c>
      <c r="G229">
        <v>219</v>
      </c>
      <c r="H229" s="1">
        <f t="shared" si="61"/>
        <v>-121416.66666666401</v>
      </c>
      <c r="I229" s="1">
        <f t="shared" si="53"/>
        <v>-201.34930555555115</v>
      </c>
      <c r="J229" s="1">
        <f t="shared" si="54"/>
        <v>586629.00095175789</v>
      </c>
      <c r="K229" s="1">
        <f t="shared" si="55"/>
        <v>537691.63788584294</v>
      </c>
      <c r="M229">
        <v>219</v>
      </c>
      <c r="N229" s="1">
        <f t="shared" si="62"/>
        <v>-226880.80689973792</v>
      </c>
      <c r="O229" s="1">
        <f t="shared" si="49"/>
        <v>-402.07733810873202</v>
      </c>
      <c r="P229" s="1">
        <f t="shared" si="56"/>
        <v>586629.00095175789</v>
      </c>
      <c r="Q229" s="1">
        <f t="shared" si="57"/>
        <v>707763.54718168511</v>
      </c>
      <c r="S229">
        <v>219</v>
      </c>
      <c r="T229" s="1">
        <f t="shared" si="63"/>
        <v>-215708.33333333192</v>
      </c>
      <c r="U229" s="1">
        <f t="shared" si="50"/>
        <v>-383.54965277777541</v>
      </c>
      <c r="V229" s="1">
        <f t="shared" si="58"/>
        <v>586629.00095175789</v>
      </c>
      <c r="W229" s="1">
        <f t="shared" si="59"/>
        <v>685079.89080860338</v>
      </c>
    </row>
    <row r="230" spans="1:23" x14ac:dyDescent="0.25">
      <c r="A230">
        <v>220</v>
      </c>
      <c r="B230" s="1">
        <f t="shared" si="60"/>
        <v>-142855.7477011111</v>
      </c>
      <c r="C230" s="1">
        <f t="shared" si="48"/>
        <v>-236.90244827100926</v>
      </c>
      <c r="D230" s="1">
        <f t="shared" si="51"/>
        <v>588340.0022045339</v>
      </c>
      <c r="E230" s="1">
        <f t="shared" si="52"/>
        <v>586711.37993373023</v>
      </c>
      <c r="G230">
        <v>220</v>
      </c>
      <c r="H230" s="1">
        <f t="shared" si="61"/>
        <v>-120555.5555555529</v>
      </c>
      <c r="I230" s="1">
        <f t="shared" si="53"/>
        <v>-199.9212962962919</v>
      </c>
      <c r="J230" s="1">
        <f t="shared" si="54"/>
        <v>588340.0022045339</v>
      </c>
      <c r="K230" s="1">
        <f t="shared" si="55"/>
        <v>541170.79217263416</v>
      </c>
      <c r="M230">
        <v>220</v>
      </c>
      <c r="N230" s="1">
        <f t="shared" si="62"/>
        <v>-226427.87385056136</v>
      </c>
      <c r="O230" s="1">
        <f t="shared" si="49"/>
        <v>-401.32622413551428</v>
      </c>
      <c r="P230" s="1">
        <f t="shared" si="56"/>
        <v>588340.0022045339</v>
      </c>
      <c r="Q230" s="1">
        <f t="shared" si="57"/>
        <v>712410.33479007077</v>
      </c>
      <c r="S230">
        <v>220</v>
      </c>
      <c r="T230" s="1">
        <f t="shared" si="63"/>
        <v>-215277.77777777635</v>
      </c>
      <c r="U230" s="1">
        <f t="shared" si="50"/>
        <v>-382.83564814814582</v>
      </c>
      <c r="V230" s="1">
        <f t="shared" si="58"/>
        <v>588340.0022045339</v>
      </c>
      <c r="W230" s="1">
        <f t="shared" si="59"/>
        <v>689640.0409095193</v>
      </c>
    </row>
    <row r="231" spans="1:23" x14ac:dyDescent="0.25">
      <c r="A231">
        <v>221</v>
      </c>
      <c r="B231" s="1">
        <f t="shared" si="60"/>
        <v>-141948.37937481154</v>
      </c>
      <c r="C231" s="1">
        <f t="shared" si="48"/>
        <v>-235.39772912989579</v>
      </c>
      <c r="D231" s="1">
        <f t="shared" si="51"/>
        <v>590055.99387763045</v>
      </c>
      <c r="E231" s="1">
        <f t="shared" si="52"/>
        <v>590384.46060175018</v>
      </c>
      <c r="G231">
        <v>221</v>
      </c>
      <c r="H231" s="1">
        <f t="shared" si="61"/>
        <v>-119694.44444444179</v>
      </c>
      <c r="I231" s="1">
        <f t="shared" si="53"/>
        <v>-198.49328703703267</v>
      </c>
      <c r="J231" s="1">
        <f t="shared" si="54"/>
        <v>590055.99387763045</v>
      </c>
      <c r="K231" s="1">
        <f t="shared" si="55"/>
        <v>544671.0461128474</v>
      </c>
      <c r="M231">
        <v>221</v>
      </c>
      <c r="N231" s="1">
        <f t="shared" si="62"/>
        <v>-225974.18968741159</v>
      </c>
      <c r="O231" s="1">
        <f t="shared" si="49"/>
        <v>-400.57386456495755</v>
      </c>
      <c r="P231" s="1">
        <f t="shared" si="56"/>
        <v>590055.99387763045</v>
      </c>
      <c r="Q231" s="1">
        <f t="shared" si="57"/>
        <v>717083.39601117861</v>
      </c>
      <c r="S231">
        <v>221</v>
      </c>
      <c r="T231" s="1">
        <f t="shared" si="63"/>
        <v>-214847.22222222079</v>
      </c>
      <c r="U231" s="1">
        <f t="shared" si="50"/>
        <v>-382.12164351851618</v>
      </c>
      <c r="V231" s="1">
        <f t="shared" si="58"/>
        <v>590055.99387763045</v>
      </c>
      <c r="W231" s="1">
        <f t="shared" si="59"/>
        <v>694226.68876672373</v>
      </c>
    </row>
    <row r="232" spans="1:23" x14ac:dyDescent="0.25">
      <c r="A232">
        <v>222</v>
      </c>
      <c r="B232" s="1">
        <f t="shared" si="60"/>
        <v>-141039.50632937087</v>
      </c>
      <c r="C232" s="1">
        <f t="shared" si="48"/>
        <v>-233.89051466287336</v>
      </c>
      <c r="D232" s="1">
        <f t="shared" si="51"/>
        <v>591776.9905264402</v>
      </c>
      <c r="E232" s="1">
        <f t="shared" si="52"/>
        <v>594078.30940188677</v>
      </c>
      <c r="G232">
        <v>222</v>
      </c>
      <c r="H232" s="1">
        <f t="shared" si="61"/>
        <v>-118833.33333333068</v>
      </c>
      <c r="I232" s="1">
        <f t="shared" si="53"/>
        <v>-197.06527777777339</v>
      </c>
      <c r="J232" s="1">
        <f t="shared" si="54"/>
        <v>591776.9905264402</v>
      </c>
      <c r="K232" s="1">
        <f t="shared" si="55"/>
        <v>548192.51900699071</v>
      </c>
      <c r="M232">
        <v>222</v>
      </c>
      <c r="N232" s="1">
        <f t="shared" si="62"/>
        <v>-225519.75316469127</v>
      </c>
      <c r="O232" s="1">
        <f t="shared" si="49"/>
        <v>-399.82025733144638</v>
      </c>
      <c r="P232" s="1">
        <f t="shared" si="56"/>
        <v>591776.9905264402</v>
      </c>
      <c r="Q232" s="1">
        <f t="shared" si="57"/>
        <v>721782.8793998349</v>
      </c>
      <c r="S232">
        <v>222</v>
      </c>
      <c r="T232" s="1">
        <f t="shared" si="63"/>
        <v>-214416.66666666523</v>
      </c>
      <c r="U232" s="1">
        <f t="shared" si="50"/>
        <v>-381.40763888888654</v>
      </c>
      <c r="V232" s="1">
        <f t="shared" si="58"/>
        <v>591776.9905264402</v>
      </c>
      <c r="W232" s="1">
        <f t="shared" si="59"/>
        <v>698839.98420238332</v>
      </c>
    </row>
    <row r="233" spans="1:23" x14ac:dyDescent="0.25">
      <c r="A233">
        <v>223</v>
      </c>
      <c r="B233" s="1">
        <f t="shared" si="60"/>
        <v>-140129.12606946315</v>
      </c>
      <c r="C233" s="1">
        <f t="shared" si="48"/>
        <v>-232.38080073185972</v>
      </c>
      <c r="D233" s="1">
        <f t="shared" si="51"/>
        <v>593503.00674880901</v>
      </c>
      <c r="E233" s="1">
        <f t="shared" si="52"/>
        <v>597793.04376017849</v>
      </c>
      <c r="G233">
        <v>223</v>
      </c>
      <c r="H233" s="1">
        <f t="shared" si="61"/>
        <v>-117972.22222221957</v>
      </c>
      <c r="I233" s="1">
        <f t="shared" si="53"/>
        <v>-195.63726851851413</v>
      </c>
      <c r="J233" s="1">
        <f t="shared" si="54"/>
        <v>593503.00674880901</v>
      </c>
      <c r="K233" s="1">
        <f t="shared" si="55"/>
        <v>551735.33083011443</v>
      </c>
      <c r="M233">
        <v>223</v>
      </c>
      <c r="N233" s="1">
        <f t="shared" si="62"/>
        <v>-225064.56303473742</v>
      </c>
      <c r="O233" s="1">
        <f t="shared" si="49"/>
        <v>-399.06540036593958</v>
      </c>
      <c r="P233" s="1">
        <f t="shared" si="56"/>
        <v>593503.00674880901</v>
      </c>
      <c r="Q233" s="1">
        <f t="shared" si="57"/>
        <v>726508.9343508163</v>
      </c>
      <c r="S233">
        <v>223</v>
      </c>
      <c r="T233" s="1">
        <f t="shared" si="63"/>
        <v>-213986.11111110967</v>
      </c>
      <c r="U233" s="1">
        <f t="shared" si="50"/>
        <v>-380.6936342592569</v>
      </c>
      <c r="V233" s="1">
        <f t="shared" si="58"/>
        <v>593503.00674880901</v>
      </c>
      <c r="W233" s="1">
        <f t="shared" si="59"/>
        <v>703480.07788578083</v>
      </c>
    </row>
    <row r="234" spans="1:23" x14ac:dyDescent="0.25">
      <c r="A234">
        <v>224</v>
      </c>
      <c r="B234" s="1">
        <f t="shared" si="60"/>
        <v>-139217.23609562442</v>
      </c>
      <c r="C234" s="1">
        <f t="shared" si="48"/>
        <v>-230.86858319191052</v>
      </c>
      <c r="D234" s="1">
        <f t="shared" si="51"/>
        <v>595234.05718515976</v>
      </c>
      <c r="E234" s="1">
        <f t="shared" si="52"/>
        <v>601528.78176660754</v>
      </c>
      <c r="G234">
        <v>224</v>
      </c>
      <c r="H234" s="1">
        <f t="shared" si="61"/>
        <v>-117111.11111110846</v>
      </c>
      <c r="I234" s="1">
        <f t="shared" si="53"/>
        <v>-194.20925925925488</v>
      </c>
      <c r="J234" s="1">
        <f t="shared" si="54"/>
        <v>595234.05718515976</v>
      </c>
      <c r="K234" s="1">
        <f t="shared" si="55"/>
        <v>555299.60223562561</v>
      </c>
      <c r="M234">
        <v>224</v>
      </c>
      <c r="N234" s="1">
        <f t="shared" si="62"/>
        <v>-224608.61804781808</v>
      </c>
      <c r="O234" s="1">
        <f t="shared" si="49"/>
        <v>-398.30929159596496</v>
      </c>
      <c r="P234" s="1">
        <f t="shared" si="56"/>
        <v>595234.05718515976</v>
      </c>
      <c r="Q234" s="1">
        <f t="shared" si="57"/>
        <v>731261.7111035994</v>
      </c>
      <c r="S234">
        <v>224</v>
      </c>
      <c r="T234" s="1">
        <f t="shared" si="63"/>
        <v>-213555.55555555411</v>
      </c>
      <c r="U234" s="1">
        <f t="shared" si="50"/>
        <v>-379.97962962962725</v>
      </c>
      <c r="V234" s="1">
        <f t="shared" si="58"/>
        <v>595234.05718515976</v>
      </c>
      <c r="W234" s="1">
        <f t="shared" si="59"/>
        <v>708147.12133810506</v>
      </c>
    </row>
    <row r="235" spans="1:23" x14ac:dyDescent="0.25">
      <c r="A235">
        <v>225</v>
      </c>
      <c r="B235" s="1">
        <f t="shared" si="60"/>
        <v>-138303.83390424575</v>
      </c>
      <c r="C235" s="1">
        <f t="shared" si="48"/>
        <v>-229.35385789120755</v>
      </c>
      <c r="D235" s="1">
        <f t="shared" si="51"/>
        <v>596970.15651861648</v>
      </c>
      <c r="E235" s="1">
        <f t="shared" si="52"/>
        <v>605285.64217885421</v>
      </c>
      <c r="G235">
        <v>225</v>
      </c>
      <c r="H235" s="1">
        <f t="shared" si="61"/>
        <v>-116249.99999999735</v>
      </c>
      <c r="I235" s="1">
        <f t="shared" si="53"/>
        <v>-192.78124999999559</v>
      </c>
      <c r="J235" s="1">
        <f t="shared" si="54"/>
        <v>596970.15651861648</v>
      </c>
      <c r="K235" s="1">
        <f t="shared" si="55"/>
        <v>558885.45455912303</v>
      </c>
      <c r="M235">
        <v>225</v>
      </c>
      <c r="N235" s="1">
        <f t="shared" si="62"/>
        <v>-224151.91695212875</v>
      </c>
      <c r="O235" s="1">
        <f t="shared" si="49"/>
        <v>-397.5519289456135</v>
      </c>
      <c r="P235" s="1">
        <f t="shared" si="56"/>
        <v>596970.15651861648</v>
      </c>
      <c r="Q235" s="1">
        <f t="shared" si="57"/>
        <v>736041.36074713664</v>
      </c>
      <c r="S235">
        <v>225</v>
      </c>
      <c r="T235" s="1">
        <f t="shared" si="63"/>
        <v>-213124.99999999854</v>
      </c>
      <c r="U235" s="1">
        <f t="shared" si="50"/>
        <v>-379.26562499999761</v>
      </c>
      <c r="V235" s="1">
        <f t="shared" si="58"/>
        <v>596970.15651861648</v>
      </c>
      <c r="W235" s="1">
        <f t="shared" si="59"/>
        <v>712841.26693726773</v>
      </c>
    </row>
    <row r="236" spans="1:23" x14ac:dyDescent="0.25">
      <c r="A236">
        <v>226</v>
      </c>
      <c r="B236" s="1">
        <f t="shared" si="60"/>
        <v>-137388.91698756636</v>
      </c>
      <c r="C236" s="1">
        <f t="shared" si="48"/>
        <v>-227.83662067104754</v>
      </c>
      <c r="D236" s="1">
        <f t="shared" si="51"/>
        <v>598711.31947512913</v>
      </c>
      <c r="E236" s="1">
        <f t="shared" si="52"/>
        <v>609063.74442607188</v>
      </c>
      <c r="G236">
        <v>226</v>
      </c>
      <c r="H236" s="1">
        <f t="shared" si="61"/>
        <v>-115388.88888888624</v>
      </c>
      <c r="I236" s="1">
        <f t="shared" si="53"/>
        <v>-191.35324074073637</v>
      </c>
      <c r="J236" s="1">
        <f t="shared" si="54"/>
        <v>598711.31947512913</v>
      </c>
      <c r="K236" s="1">
        <f t="shared" si="55"/>
        <v>562493.00982225453</v>
      </c>
      <c r="M236">
        <v>226</v>
      </c>
      <c r="N236" s="1">
        <f t="shared" si="62"/>
        <v>-223694.45849378908</v>
      </c>
      <c r="O236" s="1">
        <f t="shared" si="49"/>
        <v>-396.79331033553353</v>
      </c>
      <c r="P236" s="1">
        <f t="shared" si="56"/>
        <v>598711.31947512913</v>
      </c>
      <c r="Q236" s="1">
        <f t="shared" si="57"/>
        <v>740848.03522465925</v>
      </c>
      <c r="S236">
        <v>226</v>
      </c>
      <c r="T236" s="1">
        <f t="shared" si="63"/>
        <v>-212694.44444444298</v>
      </c>
      <c r="U236" s="1">
        <f t="shared" si="50"/>
        <v>-378.55162037036797</v>
      </c>
      <c r="V236" s="1">
        <f t="shared" si="58"/>
        <v>598711.31947512913</v>
      </c>
      <c r="W236" s="1">
        <f t="shared" si="59"/>
        <v>717562.66792274732</v>
      </c>
    </row>
    <row r="237" spans="1:23" x14ac:dyDescent="0.25">
      <c r="A237">
        <v>227</v>
      </c>
      <c r="B237" s="1">
        <f t="shared" si="60"/>
        <v>-136472.48283366681</v>
      </c>
      <c r="C237" s="1">
        <f t="shared" si="48"/>
        <v>-226.31686736583083</v>
      </c>
      <c r="D237" s="1">
        <f t="shared" si="51"/>
        <v>600457.56082359829</v>
      </c>
      <c r="E237" s="1">
        <f t="shared" si="52"/>
        <v>612863.20861268381</v>
      </c>
      <c r="G237">
        <v>227</v>
      </c>
      <c r="H237" s="1">
        <f t="shared" si="61"/>
        <v>-114527.77777777513</v>
      </c>
      <c r="I237" s="1">
        <f t="shared" si="53"/>
        <v>-189.92523148147711</v>
      </c>
      <c r="J237" s="1">
        <f t="shared" si="54"/>
        <v>600457.56082359829</v>
      </c>
      <c r="K237" s="1">
        <f t="shared" si="55"/>
        <v>566122.39073659619</v>
      </c>
      <c r="M237">
        <v>227</v>
      </c>
      <c r="N237" s="1">
        <f t="shared" si="62"/>
        <v>-223236.24141683933</v>
      </c>
      <c r="O237" s="1">
        <f t="shared" si="49"/>
        <v>-396.03343368292525</v>
      </c>
      <c r="P237" s="1">
        <f t="shared" si="56"/>
        <v>600457.56082359829</v>
      </c>
      <c r="Q237" s="1">
        <f t="shared" si="57"/>
        <v>745681.8873385078</v>
      </c>
      <c r="S237">
        <v>227</v>
      </c>
      <c r="T237" s="1">
        <f t="shared" si="63"/>
        <v>-212263.88888888742</v>
      </c>
      <c r="U237" s="1">
        <f t="shared" si="50"/>
        <v>-377.83761574073833</v>
      </c>
      <c r="V237" s="1">
        <f t="shared" si="58"/>
        <v>600457.56082359829</v>
      </c>
      <c r="W237" s="1">
        <f t="shared" si="59"/>
        <v>722311.47840046068</v>
      </c>
    </row>
    <row r="238" spans="1:23" x14ac:dyDescent="0.25">
      <c r="A238">
        <v>228</v>
      </c>
      <c r="B238" s="1">
        <f t="shared" si="60"/>
        <v>-135554.52892646205</v>
      </c>
      <c r="C238" s="1">
        <f t="shared" si="48"/>
        <v>-224.79459380304957</v>
      </c>
      <c r="D238" s="1">
        <f t="shared" si="51"/>
        <v>602208.89537600044</v>
      </c>
      <c r="E238" s="1">
        <f t="shared" si="52"/>
        <v>616684.15552220109</v>
      </c>
      <c r="G238">
        <v>228</v>
      </c>
      <c r="H238" s="1">
        <f t="shared" si="61"/>
        <v>-113666.66666666402</v>
      </c>
      <c r="I238" s="1">
        <f t="shared" si="53"/>
        <v>-188.49722222221786</v>
      </c>
      <c r="J238" s="1">
        <f t="shared" si="54"/>
        <v>602208.89537600044</v>
      </c>
      <c r="K238" s="1">
        <f t="shared" si="55"/>
        <v>569773.72070755297</v>
      </c>
      <c r="M238">
        <v>228</v>
      </c>
      <c r="N238" s="1">
        <f t="shared" si="62"/>
        <v>-222777.26446323696</v>
      </c>
      <c r="O238" s="1">
        <f t="shared" si="49"/>
        <v>-395.27229690153462</v>
      </c>
      <c r="P238" s="1">
        <f t="shared" si="56"/>
        <v>602208.89537600044</v>
      </c>
      <c r="Q238" s="1">
        <f t="shared" si="57"/>
        <v>750543.07075498917</v>
      </c>
      <c r="S238">
        <v>228</v>
      </c>
      <c r="T238" s="1">
        <f t="shared" si="63"/>
        <v>-211833.33333333186</v>
      </c>
      <c r="U238" s="1">
        <f t="shared" si="50"/>
        <v>-377.12361111110869</v>
      </c>
      <c r="V238" s="1">
        <f t="shared" si="58"/>
        <v>602208.89537600044</v>
      </c>
      <c r="W238" s="1">
        <f t="shared" si="59"/>
        <v>727087.8533476619</v>
      </c>
    </row>
    <row r="239" spans="1:23" x14ac:dyDescent="0.25">
      <c r="A239">
        <v>229</v>
      </c>
      <c r="B239" s="1">
        <f t="shared" si="60"/>
        <v>-134635.05274569453</v>
      </c>
      <c r="C239" s="1">
        <f t="shared" si="48"/>
        <v>-223.26979580327676</v>
      </c>
      <c r="D239" s="1">
        <f t="shared" si="51"/>
        <v>603965.33798751375</v>
      </c>
      <c r="E239" s="1">
        <f t="shared" si="52"/>
        <v>620526.70662106236</v>
      </c>
      <c r="G239">
        <v>229</v>
      </c>
      <c r="H239" s="1">
        <f t="shared" si="61"/>
        <v>-112805.55555555291</v>
      </c>
      <c r="I239" s="1">
        <f t="shared" si="53"/>
        <v>-187.06921296295857</v>
      </c>
      <c r="J239" s="1">
        <f t="shared" si="54"/>
        <v>603965.33798751375</v>
      </c>
      <c r="K239" s="1">
        <f t="shared" si="55"/>
        <v>573447.12383828219</v>
      </c>
      <c r="M239">
        <v>229</v>
      </c>
      <c r="N239" s="1">
        <f t="shared" si="62"/>
        <v>-222317.5263728532</v>
      </c>
      <c r="O239" s="1">
        <f t="shared" si="49"/>
        <v>-394.50989790164823</v>
      </c>
      <c r="P239" s="1">
        <f t="shared" si="56"/>
        <v>603965.33798751375</v>
      </c>
      <c r="Q239" s="1">
        <f t="shared" si="57"/>
        <v>755431.74000926223</v>
      </c>
      <c r="S239">
        <v>229</v>
      </c>
      <c r="T239" s="1">
        <f t="shared" si="63"/>
        <v>-211402.7777777763</v>
      </c>
      <c r="U239" s="1">
        <f t="shared" si="50"/>
        <v>-376.40960648147905</v>
      </c>
      <c r="V239" s="1">
        <f t="shared" si="58"/>
        <v>603965.33798751375</v>
      </c>
      <c r="W239" s="1">
        <f t="shared" si="59"/>
        <v>731891.94861786906</v>
      </c>
    </row>
    <row r="240" spans="1:23" x14ac:dyDescent="0.25">
      <c r="A240">
        <v>230</v>
      </c>
      <c r="B240" s="1">
        <f t="shared" si="60"/>
        <v>-133714.05176692721</v>
      </c>
      <c r="C240" s="1">
        <f t="shared" si="48"/>
        <v>-221.7424691801543</v>
      </c>
      <c r="D240" s="1">
        <f t="shared" si="51"/>
        <v>605726.90355664399</v>
      </c>
      <c r="E240" s="1">
        <f t="shared" si="52"/>
        <v>624390.98406249506</v>
      </c>
      <c r="G240">
        <v>230</v>
      </c>
      <c r="H240" s="1">
        <f t="shared" si="61"/>
        <v>-111944.4444444418</v>
      </c>
      <c r="I240" s="1">
        <f t="shared" si="53"/>
        <v>-185.64120370369935</v>
      </c>
      <c r="J240" s="1">
        <f t="shared" si="54"/>
        <v>605726.90355664399</v>
      </c>
      <c r="K240" s="1">
        <f t="shared" si="55"/>
        <v>577142.72493363835</v>
      </c>
      <c r="M240">
        <v>230</v>
      </c>
      <c r="N240" s="1">
        <f t="shared" si="62"/>
        <v>-221857.02588346956</v>
      </c>
      <c r="O240" s="1">
        <f t="shared" si="49"/>
        <v>-393.746234590087</v>
      </c>
      <c r="P240" s="1">
        <f t="shared" si="56"/>
        <v>605726.90355664399</v>
      </c>
      <c r="Q240" s="1">
        <f t="shared" si="57"/>
        <v>760348.05051024992</v>
      </c>
      <c r="S240">
        <v>230</v>
      </c>
      <c r="T240" s="1">
        <f t="shared" si="63"/>
        <v>-210972.22222222073</v>
      </c>
      <c r="U240" s="1">
        <f t="shared" si="50"/>
        <v>-375.6956018518494</v>
      </c>
      <c r="V240" s="1">
        <f t="shared" si="58"/>
        <v>605726.90355664399</v>
      </c>
      <c r="W240" s="1">
        <f t="shared" si="59"/>
        <v>736723.92094581854</v>
      </c>
    </row>
    <row r="241" spans="1:23" x14ac:dyDescent="0.25">
      <c r="A241">
        <v>231</v>
      </c>
      <c r="B241" s="1">
        <f t="shared" si="60"/>
        <v>-132791.52346153677</v>
      </c>
      <c r="C241" s="1">
        <f t="shared" si="48"/>
        <v>-220.21260974038182</v>
      </c>
      <c r="D241" s="1">
        <f t="shared" si="51"/>
        <v>607493.60702535091</v>
      </c>
      <c r="E241" s="1">
        <f t="shared" si="52"/>
        <v>628277.11069039896</v>
      </c>
      <c r="G241">
        <v>231</v>
      </c>
      <c r="H241" s="1">
        <f t="shared" si="61"/>
        <v>-111083.33333333069</v>
      </c>
      <c r="I241" s="1">
        <f t="shared" si="53"/>
        <v>-184.21319444444009</v>
      </c>
      <c r="J241" s="1">
        <f t="shared" si="54"/>
        <v>607493.60702535091</v>
      </c>
      <c r="K241" s="1">
        <f t="shared" si="55"/>
        <v>580860.64950414083</v>
      </c>
      <c r="M241">
        <v>231</v>
      </c>
      <c r="N241" s="1">
        <f t="shared" si="62"/>
        <v>-221395.76173077436</v>
      </c>
      <c r="O241" s="1">
        <f t="shared" si="49"/>
        <v>-392.9813048702008</v>
      </c>
      <c r="P241" s="1">
        <f t="shared" si="56"/>
        <v>607493.60702535091</v>
      </c>
      <c r="Q241" s="1">
        <f t="shared" si="57"/>
        <v>765292.15854557976</v>
      </c>
      <c r="S241">
        <v>231</v>
      </c>
      <c r="T241" s="1">
        <f t="shared" si="63"/>
        <v>-210541.66666666517</v>
      </c>
      <c r="U241" s="1">
        <f t="shared" si="50"/>
        <v>-374.98159722221976</v>
      </c>
      <c r="V241" s="1">
        <f t="shared" si="58"/>
        <v>607493.60702535091</v>
      </c>
      <c r="W241" s="1">
        <f t="shared" si="59"/>
        <v>741583.92795244767</v>
      </c>
    </row>
    <row r="242" spans="1:23" x14ac:dyDescent="0.25">
      <c r="A242">
        <v>232</v>
      </c>
      <c r="B242" s="1">
        <f t="shared" si="60"/>
        <v>-131867.46529670656</v>
      </c>
      <c r="C242" s="1">
        <f t="shared" si="48"/>
        <v>-218.68021328370506</v>
      </c>
      <c r="D242" s="1">
        <f t="shared" si="51"/>
        <v>609265.46337917482</v>
      </c>
      <c r="E242" s="1">
        <f t="shared" si="52"/>
        <v>632185.21004325082</v>
      </c>
      <c r="G242">
        <v>232</v>
      </c>
      <c r="H242" s="1">
        <f t="shared" si="61"/>
        <v>-110222.22222221959</v>
      </c>
      <c r="I242" s="1">
        <f t="shared" si="53"/>
        <v>-182.78518518518081</v>
      </c>
      <c r="J242" s="1">
        <f t="shared" si="54"/>
        <v>609265.46337917482</v>
      </c>
      <c r="K242" s="1">
        <f t="shared" si="55"/>
        <v>584601.02376996365</v>
      </c>
      <c r="M242">
        <v>232</v>
      </c>
      <c r="N242" s="1">
        <f t="shared" si="62"/>
        <v>-220933.73264835926</v>
      </c>
      <c r="O242" s="1">
        <f t="shared" si="49"/>
        <v>-392.21510664186246</v>
      </c>
      <c r="P242" s="1">
        <f t="shared" si="56"/>
        <v>609265.46337917482</v>
      </c>
      <c r="Q242" s="1">
        <f t="shared" si="57"/>
        <v>770264.22128655238</v>
      </c>
      <c r="S242">
        <v>232</v>
      </c>
      <c r="T242" s="1">
        <f t="shared" si="63"/>
        <v>-210111.11111110961</v>
      </c>
      <c r="U242" s="1">
        <f t="shared" si="50"/>
        <v>-374.26759259259012</v>
      </c>
      <c r="V242" s="1">
        <f t="shared" si="58"/>
        <v>609265.46337917482</v>
      </c>
      <c r="W242" s="1">
        <f t="shared" si="59"/>
        <v>746472.12814990571</v>
      </c>
    </row>
    <row r="243" spans="1:23" x14ac:dyDescent="0.25">
      <c r="A243">
        <v>233</v>
      </c>
      <c r="B243" s="1">
        <f t="shared" si="60"/>
        <v>-130941.87473541968</v>
      </c>
      <c r="C243" s="1">
        <f t="shared" si="48"/>
        <v>-217.14527560290432</v>
      </c>
      <c r="D243" s="1">
        <f t="shared" si="51"/>
        <v>611042.48764736403</v>
      </c>
      <c r="E243" s="1">
        <f t="shared" si="52"/>
        <v>636115.40635803214</v>
      </c>
      <c r="G243">
        <v>233</v>
      </c>
      <c r="H243" s="1">
        <f t="shared" si="61"/>
        <v>-109361.11111110848</v>
      </c>
      <c r="I243" s="1">
        <f t="shared" si="53"/>
        <v>-181.35717592592155</v>
      </c>
      <c r="J243" s="1">
        <f t="shared" si="54"/>
        <v>611042.48764736403</v>
      </c>
      <c r="K243" s="1">
        <f t="shared" si="55"/>
        <v>588363.97466494783</v>
      </c>
      <c r="M243">
        <v>233</v>
      </c>
      <c r="N243" s="1">
        <f t="shared" si="62"/>
        <v>-220470.93736771584</v>
      </c>
      <c r="O243" s="1">
        <f t="shared" si="49"/>
        <v>-391.44763780146212</v>
      </c>
      <c r="P243" s="1">
        <f t="shared" si="56"/>
        <v>611042.48764736403</v>
      </c>
      <c r="Q243" s="1">
        <f t="shared" si="57"/>
        <v>775264.39679313777</v>
      </c>
      <c r="S243">
        <v>233</v>
      </c>
      <c r="T243" s="1">
        <f t="shared" si="63"/>
        <v>-209680.55555555405</v>
      </c>
      <c r="U243" s="1">
        <f t="shared" si="50"/>
        <v>-373.55358796296048</v>
      </c>
      <c r="V243" s="1">
        <f t="shared" si="58"/>
        <v>611042.48764736403</v>
      </c>
      <c r="W243" s="1">
        <f t="shared" si="59"/>
        <v>751388.68094659259</v>
      </c>
    </row>
    <row r="244" spans="1:23" x14ac:dyDescent="0.25">
      <c r="A244">
        <v>234</v>
      </c>
      <c r="B244" s="1">
        <f t="shared" si="60"/>
        <v>-130014.749236452</v>
      </c>
      <c r="C244" s="1">
        <f t="shared" si="48"/>
        <v>-215.6077924837829</v>
      </c>
      <c r="D244" s="1">
        <f t="shared" si="51"/>
        <v>612824.69490300224</v>
      </c>
      <c r="E244" s="1">
        <f t="shared" si="52"/>
        <v>640067.82457417832</v>
      </c>
      <c r="G244">
        <v>234</v>
      </c>
      <c r="H244" s="1">
        <f t="shared" si="61"/>
        <v>-108499.99999999737</v>
      </c>
      <c r="I244" s="1">
        <f t="shared" si="53"/>
        <v>-179.92916666666233</v>
      </c>
      <c r="J244" s="1">
        <f t="shared" si="54"/>
        <v>612824.69490300224</v>
      </c>
      <c r="K244" s="1">
        <f t="shared" si="55"/>
        <v>592149.62984063721</v>
      </c>
      <c r="M244">
        <v>234</v>
      </c>
      <c r="N244" s="1">
        <f t="shared" si="62"/>
        <v>-220007.37461823202</v>
      </c>
      <c r="O244" s="1">
        <f t="shared" si="49"/>
        <v>-390.67889624190144</v>
      </c>
      <c r="P244" s="1">
        <f t="shared" si="56"/>
        <v>612824.69490300224</v>
      </c>
      <c r="Q244" s="1">
        <f t="shared" si="57"/>
        <v>780292.84401899995</v>
      </c>
      <c r="S244">
        <v>234</v>
      </c>
      <c r="T244" s="1">
        <f t="shared" si="63"/>
        <v>-209249.99999999849</v>
      </c>
      <c r="U244" s="1">
        <f t="shared" si="50"/>
        <v>-372.83958333333084</v>
      </c>
      <c r="V244" s="1">
        <f t="shared" si="58"/>
        <v>612824.69490300224</v>
      </c>
      <c r="W244" s="1">
        <f t="shared" si="59"/>
        <v>756333.74665222643</v>
      </c>
    </row>
    <row r="245" spans="1:23" x14ac:dyDescent="0.25">
      <c r="A245">
        <v>235</v>
      </c>
      <c r="B245" s="1">
        <f t="shared" si="60"/>
        <v>-129086.0862543652</v>
      </c>
      <c r="C245" s="1">
        <f t="shared" si="48"/>
        <v>-214.06775970515562</v>
      </c>
      <c r="D245" s="1">
        <f t="shared" si="51"/>
        <v>614612.10026313597</v>
      </c>
      <c r="E245" s="1">
        <f t="shared" si="52"/>
        <v>644042.59033755038</v>
      </c>
      <c r="G245">
        <v>235</v>
      </c>
      <c r="H245" s="1">
        <f t="shared" si="61"/>
        <v>-107638.88888888626</v>
      </c>
      <c r="I245" s="1">
        <f t="shared" si="53"/>
        <v>-178.50115740740304</v>
      </c>
      <c r="J245" s="1">
        <f t="shared" si="54"/>
        <v>614612.10026313597</v>
      </c>
      <c r="K245" s="1">
        <f t="shared" si="55"/>
        <v>595958.11767033581</v>
      </c>
      <c r="M245">
        <v>235</v>
      </c>
      <c r="N245" s="1">
        <f t="shared" si="62"/>
        <v>-219543.04312718863</v>
      </c>
      <c r="O245" s="1">
        <f t="shared" si="49"/>
        <v>-389.9088798525878</v>
      </c>
      <c r="P245" s="1">
        <f t="shared" si="56"/>
        <v>614612.10026313597</v>
      </c>
      <c r="Q245" s="1">
        <f t="shared" si="57"/>
        <v>785349.72281655006</v>
      </c>
      <c r="S245">
        <v>235</v>
      </c>
      <c r="T245" s="1">
        <f t="shared" si="63"/>
        <v>-208819.44444444292</v>
      </c>
      <c r="U245" s="1">
        <f t="shared" si="50"/>
        <v>-372.12557870370119</v>
      </c>
      <c r="V245" s="1">
        <f t="shared" si="58"/>
        <v>614612.10026313597</v>
      </c>
      <c r="W245" s="1">
        <f t="shared" si="59"/>
        <v>761307.4864829398</v>
      </c>
    </row>
    <row r="246" spans="1:23" x14ac:dyDescent="0.25">
      <c r="A246">
        <v>236</v>
      </c>
      <c r="B246" s="1">
        <f t="shared" si="60"/>
        <v>-128155.88323949977</v>
      </c>
      <c r="C246" s="1">
        <f t="shared" si="48"/>
        <v>-212.52517303883712</v>
      </c>
      <c r="D246" s="1">
        <f t="shared" si="51"/>
        <v>616404.7188889035</v>
      </c>
      <c r="E246" s="1">
        <f t="shared" si="52"/>
        <v>648039.83000442944</v>
      </c>
      <c r="G246">
        <v>236</v>
      </c>
      <c r="H246" s="1">
        <f t="shared" si="61"/>
        <v>-106777.77777777515</v>
      </c>
      <c r="I246" s="1">
        <f t="shared" si="53"/>
        <v>-177.07314814814379</v>
      </c>
      <c r="J246" s="1">
        <f t="shared" si="54"/>
        <v>616404.7188889035</v>
      </c>
      <c r="K246" s="1">
        <f t="shared" si="55"/>
        <v>599789.56725318905</v>
      </c>
      <c r="M246">
        <v>236</v>
      </c>
      <c r="N246" s="1">
        <f t="shared" si="62"/>
        <v>-219077.94161975593</v>
      </c>
      <c r="O246" s="1">
        <f t="shared" si="49"/>
        <v>-389.13758651942857</v>
      </c>
      <c r="P246" s="1">
        <f t="shared" si="56"/>
        <v>616404.7188889035</v>
      </c>
      <c r="Q246" s="1">
        <f t="shared" si="57"/>
        <v>790435.19394202798</v>
      </c>
      <c r="S246">
        <v>236</v>
      </c>
      <c r="T246" s="1">
        <f t="shared" si="63"/>
        <v>-208388.88888888736</v>
      </c>
      <c r="U246" s="1">
        <f t="shared" si="50"/>
        <v>-371.41157407407155</v>
      </c>
      <c r="V246" s="1">
        <f t="shared" si="58"/>
        <v>616404.7188889035</v>
      </c>
      <c r="W246" s="1">
        <f t="shared" si="59"/>
        <v>766310.06256640481</v>
      </c>
    </row>
    <row r="247" spans="1:23" x14ac:dyDescent="0.25">
      <c r="A247">
        <v>237</v>
      </c>
      <c r="B247" s="1">
        <f t="shared" si="60"/>
        <v>-127224.13763796803</v>
      </c>
      <c r="C247" s="1">
        <f t="shared" si="48"/>
        <v>-210.98002824963032</v>
      </c>
      <c r="D247" s="1">
        <f t="shared" si="51"/>
        <v>618202.56598566286</v>
      </c>
      <c r="E247" s="1">
        <f t="shared" si="52"/>
        <v>652059.67064553336</v>
      </c>
      <c r="G247">
        <v>237</v>
      </c>
      <c r="H247" s="1">
        <f t="shared" si="61"/>
        <v>-105916.66666666404</v>
      </c>
      <c r="I247" s="1">
        <f t="shared" si="53"/>
        <v>-175.64513888888453</v>
      </c>
      <c r="J247" s="1">
        <f t="shared" si="54"/>
        <v>618202.56598566286</v>
      </c>
      <c r="K247" s="1">
        <f t="shared" si="55"/>
        <v>603644.10841828748</v>
      </c>
      <c r="M247">
        <v>237</v>
      </c>
      <c r="N247" s="1">
        <f t="shared" si="62"/>
        <v>-218612.06881899008</v>
      </c>
      <c r="O247" s="1">
        <f t="shared" si="49"/>
        <v>-388.36501412482522</v>
      </c>
      <c r="P247" s="1">
        <f t="shared" si="56"/>
        <v>618202.56598566286</v>
      </c>
      <c r="Q247" s="1">
        <f t="shared" si="57"/>
        <v>795549.4190606128</v>
      </c>
      <c r="S247">
        <v>237</v>
      </c>
      <c r="T247" s="1">
        <f t="shared" si="63"/>
        <v>-207958.3333333318</v>
      </c>
      <c r="U247" s="1">
        <f t="shared" si="50"/>
        <v>-370.69756944444191</v>
      </c>
      <c r="V247" s="1">
        <f t="shared" si="58"/>
        <v>618202.56598566286</v>
      </c>
      <c r="W247" s="1">
        <f t="shared" si="59"/>
        <v>771341.63794698694</v>
      </c>
    </row>
    <row r="248" spans="1:23" x14ac:dyDescent="0.25">
      <c r="A248">
        <v>238</v>
      </c>
      <c r="B248" s="1">
        <f t="shared" si="60"/>
        <v>-126290.84689164707</v>
      </c>
      <c r="C248" s="1">
        <f t="shared" si="48"/>
        <v>-209.43232109531473</v>
      </c>
      <c r="D248" s="1">
        <f t="shared" si="51"/>
        <v>620005.65680312109</v>
      </c>
      <c r="E248" s="1">
        <f t="shared" si="52"/>
        <v>656102.24005005625</v>
      </c>
      <c r="G248">
        <v>238</v>
      </c>
      <c r="H248" s="1">
        <f t="shared" si="61"/>
        <v>-105055.55555555293</v>
      </c>
      <c r="I248" s="1">
        <f t="shared" si="53"/>
        <v>-174.2171296296253</v>
      </c>
      <c r="J248" s="1">
        <f t="shared" si="54"/>
        <v>620005.65680312109</v>
      </c>
      <c r="K248" s="1">
        <f t="shared" si="55"/>
        <v>607521.87172879442</v>
      </c>
      <c r="M248">
        <v>238</v>
      </c>
      <c r="N248" s="1">
        <f t="shared" si="62"/>
        <v>-218145.42344582963</v>
      </c>
      <c r="O248" s="1">
        <f t="shared" si="49"/>
        <v>-387.59116054766747</v>
      </c>
      <c r="P248" s="1">
        <f t="shared" si="56"/>
        <v>620005.65680312109</v>
      </c>
      <c r="Q248" s="1">
        <f t="shared" si="57"/>
        <v>800692.56075156201</v>
      </c>
      <c r="S248">
        <v>238</v>
      </c>
      <c r="T248" s="1">
        <f t="shared" si="63"/>
        <v>-207527.77777777624</v>
      </c>
      <c r="U248" s="1">
        <f t="shared" si="50"/>
        <v>-369.98356481481227</v>
      </c>
      <c r="V248" s="1">
        <f t="shared" si="58"/>
        <v>620005.65680312109</v>
      </c>
      <c r="W248" s="1">
        <f t="shared" si="59"/>
        <v>776402.3765909283</v>
      </c>
    </row>
    <row r="249" spans="1:23" x14ac:dyDescent="0.25">
      <c r="A249">
        <v>239</v>
      </c>
      <c r="B249" s="1">
        <f t="shared" si="60"/>
        <v>-125356.0084381718</v>
      </c>
      <c r="C249" s="1">
        <f t="shared" si="48"/>
        <v>-207.88204732663493</v>
      </c>
      <c r="D249" s="1">
        <f t="shared" si="51"/>
        <v>621814.00663546356</v>
      </c>
      <c r="E249" s="1">
        <f t="shared" si="52"/>
        <v>660167.66672973102</v>
      </c>
      <c r="G249">
        <v>239</v>
      </c>
      <c r="H249" s="1">
        <f t="shared" si="61"/>
        <v>-104194.44444444182</v>
      </c>
      <c r="I249" s="1">
        <f t="shared" si="53"/>
        <v>-172.78912037036602</v>
      </c>
      <c r="J249" s="1">
        <f t="shared" si="54"/>
        <v>621814.00663546356</v>
      </c>
      <c r="K249" s="1">
        <f t="shared" si="55"/>
        <v>611422.98848609603</v>
      </c>
      <c r="M249">
        <v>239</v>
      </c>
      <c r="N249" s="1">
        <f t="shared" si="62"/>
        <v>-217678.00421909199</v>
      </c>
      <c r="O249" s="1">
        <f t="shared" si="49"/>
        <v>-386.81602366332754</v>
      </c>
      <c r="P249" s="1">
        <f t="shared" si="56"/>
        <v>621814.00663546356</v>
      </c>
      <c r="Q249" s="1">
        <f t="shared" si="57"/>
        <v>805864.78251337993</v>
      </c>
      <c r="S249">
        <v>239</v>
      </c>
      <c r="T249" s="1">
        <f t="shared" si="63"/>
        <v>-207097.22222222068</v>
      </c>
      <c r="U249" s="1">
        <f t="shared" si="50"/>
        <v>-369.26956018518263</v>
      </c>
      <c r="V249" s="1">
        <f t="shared" si="58"/>
        <v>621814.00663546356</v>
      </c>
      <c r="W249" s="1">
        <f t="shared" si="59"/>
        <v>781492.44339155976</v>
      </c>
    </row>
    <row r="250" spans="1:23" x14ac:dyDescent="0.25">
      <c r="A250">
        <v>240</v>
      </c>
      <c r="B250" s="1">
        <f t="shared" si="60"/>
        <v>-124419.61971092786</v>
      </c>
      <c r="C250" s="1">
        <f t="shared" si="48"/>
        <v>-206.3292026872887</v>
      </c>
      <c r="D250" s="1">
        <f t="shared" si="51"/>
        <v>623627.63082148368</v>
      </c>
      <c r="E250" s="1">
        <f t="shared" si="52"/>
        <v>664256.07992291451</v>
      </c>
      <c r="G250">
        <v>240</v>
      </c>
      <c r="H250" s="1">
        <f t="shared" si="61"/>
        <v>-103333.33333333071</v>
      </c>
      <c r="I250" s="1">
        <f t="shared" si="53"/>
        <v>-171.36111111110677</v>
      </c>
      <c r="J250" s="1">
        <f t="shared" si="54"/>
        <v>623627.63082148368</v>
      </c>
      <c r="K250" s="1">
        <f t="shared" si="55"/>
        <v>615347.59073397599</v>
      </c>
      <c r="M250">
        <v>240</v>
      </c>
      <c r="N250" s="1">
        <f t="shared" si="62"/>
        <v>-217209.80985547003</v>
      </c>
      <c r="O250" s="1">
        <f t="shared" si="49"/>
        <v>-386.03960134365445</v>
      </c>
      <c r="P250" s="1">
        <f t="shared" si="56"/>
        <v>623627.63082148368</v>
      </c>
      <c r="Q250" s="1">
        <f t="shared" si="57"/>
        <v>811066.24876901507</v>
      </c>
      <c r="S250">
        <v>240</v>
      </c>
      <c r="T250" s="1">
        <f t="shared" si="63"/>
        <v>-206666.66666666511</v>
      </c>
      <c r="U250" s="1">
        <f t="shared" si="50"/>
        <v>-368.55555555555298</v>
      </c>
      <c r="V250" s="1">
        <f t="shared" si="58"/>
        <v>623627.63082148368</v>
      </c>
      <c r="W250" s="1">
        <f t="shared" si="59"/>
        <v>786612.0041745432</v>
      </c>
    </row>
    <row r="251" spans="1:23" x14ac:dyDescent="0.25">
      <c r="A251">
        <v>241</v>
      </c>
      <c r="B251" s="1">
        <f t="shared" si="60"/>
        <v>-123481.67813904457</v>
      </c>
      <c r="C251" s="1">
        <f t="shared" si="48"/>
        <v>-204.7737829139156</v>
      </c>
      <c r="D251" s="1">
        <f t="shared" si="51"/>
        <v>625446.544744713</v>
      </c>
      <c r="E251" s="1">
        <f t="shared" si="52"/>
        <v>668367.609598696</v>
      </c>
      <c r="G251">
        <v>241</v>
      </c>
      <c r="H251" s="1">
        <f t="shared" si="61"/>
        <v>-102472.2222222196</v>
      </c>
      <c r="I251" s="1">
        <f t="shared" si="53"/>
        <v>-169.93310185184751</v>
      </c>
      <c r="J251" s="1">
        <f t="shared" si="54"/>
        <v>625446.544744713</v>
      </c>
      <c r="K251" s="1">
        <f t="shared" si="55"/>
        <v>619295.81126281247</v>
      </c>
      <c r="M251">
        <v>241</v>
      </c>
      <c r="N251" s="1">
        <f t="shared" si="62"/>
        <v>-216740.83906952839</v>
      </c>
      <c r="O251" s="1">
        <f t="shared" si="49"/>
        <v>-385.26189145696793</v>
      </c>
      <c r="P251" s="1">
        <f t="shared" si="56"/>
        <v>625446.544744713</v>
      </c>
      <c r="Q251" s="1">
        <f t="shared" si="57"/>
        <v>816297.12487108726</v>
      </c>
      <c r="S251">
        <v>241</v>
      </c>
      <c r="T251" s="1">
        <f t="shared" si="63"/>
        <v>-206236.11111110955</v>
      </c>
      <c r="U251" s="1">
        <f t="shared" si="50"/>
        <v>-367.84155092592334</v>
      </c>
      <c r="V251" s="1">
        <f t="shared" si="58"/>
        <v>625446.544744713</v>
      </c>
      <c r="W251" s="1">
        <f t="shared" si="59"/>
        <v>791761.22570314282</v>
      </c>
    </row>
    <row r="252" spans="1:23" x14ac:dyDescent="0.25">
      <c r="A252">
        <v>242</v>
      </c>
      <c r="B252" s="1">
        <f t="shared" si="60"/>
        <v>-122542.18114738791</v>
      </c>
      <c r="C252" s="1">
        <f t="shared" si="48"/>
        <v>-203.21578373608497</v>
      </c>
      <c r="D252" s="1">
        <f t="shared" si="51"/>
        <v>627270.76383355178</v>
      </c>
      <c r="E252" s="1">
        <f t="shared" si="52"/>
        <v>672502.38646102906</v>
      </c>
      <c r="G252">
        <v>242</v>
      </c>
      <c r="H252" s="1">
        <f t="shared" si="61"/>
        <v>-101611.11111110849</v>
      </c>
      <c r="I252" s="1">
        <f t="shared" si="53"/>
        <v>-168.50509259258826</v>
      </c>
      <c r="J252" s="1">
        <f t="shared" si="54"/>
        <v>627270.76383355178</v>
      </c>
      <c r="K252" s="1">
        <f t="shared" si="55"/>
        <v>623267.78361379984</v>
      </c>
      <c r="M252">
        <v>242</v>
      </c>
      <c r="N252" s="1">
        <f t="shared" si="62"/>
        <v>-216271.09057370006</v>
      </c>
      <c r="O252" s="1">
        <f t="shared" si="49"/>
        <v>-384.4828918680526</v>
      </c>
      <c r="P252" s="1">
        <f t="shared" si="56"/>
        <v>627270.76383355178</v>
      </c>
      <c r="Q252" s="1">
        <f t="shared" si="57"/>
        <v>821557.57710714405</v>
      </c>
      <c r="S252">
        <v>242</v>
      </c>
      <c r="T252" s="1">
        <f t="shared" si="63"/>
        <v>-205805.55555555399</v>
      </c>
      <c r="U252" s="1">
        <f t="shared" si="50"/>
        <v>-367.1275462962937</v>
      </c>
      <c r="V252" s="1">
        <f t="shared" si="58"/>
        <v>627270.76383355178</v>
      </c>
      <c r="W252" s="1">
        <f t="shared" si="59"/>
        <v>796940.27568352676</v>
      </c>
    </row>
    <row r="253" spans="1:23" x14ac:dyDescent="0.25">
      <c r="A253">
        <v>243</v>
      </c>
      <c r="B253" s="1">
        <f t="shared" si="60"/>
        <v>-121601.12615655341</v>
      </c>
      <c r="C253" s="1">
        <f t="shared" si="48"/>
        <v>-201.65520087628443</v>
      </c>
      <c r="D253" s="1">
        <f t="shared" si="51"/>
        <v>629100.30356139969</v>
      </c>
      <c r="E253" s="1">
        <f t="shared" si="52"/>
        <v>676660.54195288615</v>
      </c>
      <c r="G253">
        <v>243</v>
      </c>
      <c r="H253" s="1">
        <f t="shared" si="61"/>
        <v>-100749.99999999738</v>
      </c>
      <c r="I253" s="1">
        <f t="shared" si="53"/>
        <v>-167.077083333329</v>
      </c>
      <c r="J253" s="1">
        <f t="shared" si="54"/>
        <v>629100.30356139969</v>
      </c>
      <c r="K253" s="1">
        <f t="shared" si="55"/>
        <v>627263.64208319376</v>
      </c>
      <c r="M253">
        <v>243</v>
      </c>
      <c r="N253" s="1">
        <f t="shared" si="62"/>
        <v>-215800.56307828281</v>
      </c>
      <c r="O253" s="1">
        <f t="shared" si="49"/>
        <v>-383.70260043815233</v>
      </c>
      <c r="P253" s="1">
        <f t="shared" si="56"/>
        <v>629100.30356139969</v>
      </c>
      <c r="Q253" s="1">
        <f t="shared" si="57"/>
        <v>826847.77270494704</v>
      </c>
      <c r="S253">
        <v>243</v>
      </c>
      <c r="T253" s="1">
        <f t="shared" si="63"/>
        <v>-205374.99999999843</v>
      </c>
      <c r="U253" s="1">
        <f t="shared" si="50"/>
        <v>-366.41354166666406</v>
      </c>
      <c r="V253" s="1">
        <f t="shared" si="58"/>
        <v>629100.30356139969</v>
      </c>
      <c r="W253" s="1">
        <f t="shared" si="59"/>
        <v>802149.32277009811</v>
      </c>
    </row>
    <row r="254" spans="1:23" x14ac:dyDescent="0.25">
      <c r="A254">
        <v>244</v>
      </c>
      <c r="B254" s="1">
        <f t="shared" si="60"/>
        <v>-120658.5105828591</v>
      </c>
      <c r="C254" s="1">
        <f t="shared" si="48"/>
        <v>-200.092030049908</v>
      </c>
      <c r="D254" s="1">
        <f t="shared" si="51"/>
        <v>630935.17944678711</v>
      </c>
      <c r="E254" s="1">
        <f t="shared" si="52"/>
        <v>680842.20826043771</v>
      </c>
      <c r="G254">
        <v>244</v>
      </c>
      <c r="H254" s="1">
        <f t="shared" si="61"/>
        <v>-99888.888888886271</v>
      </c>
      <c r="I254" s="1">
        <f t="shared" si="53"/>
        <v>-165.64907407406974</v>
      </c>
      <c r="J254" s="1">
        <f t="shared" si="54"/>
        <v>630935.17944678711</v>
      </c>
      <c r="K254" s="1">
        <f t="shared" si="55"/>
        <v>631283.52172658022</v>
      </c>
      <c r="M254">
        <v>244</v>
      </c>
      <c r="N254" s="1">
        <f t="shared" si="62"/>
        <v>-215329.25529143566</v>
      </c>
      <c r="O254" s="1">
        <f t="shared" si="49"/>
        <v>-382.92101502496416</v>
      </c>
      <c r="P254" s="1">
        <f t="shared" si="56"/>
        <v>630935.17944678711</v>
      </c>
      <c r="Q254" s="1">
        <f t="shared" si="57"/>
        <v>832167.87983778783</v>
      </c>
      <c r="S254">
        <v>244</v>
      </c>
      <c r="T254" s="1">
        <f t="shared" si="63"/>
        <v>-204944.44444444287</v>
      </c>
      <c r="U254" s="1">
        <f t="shared" si="50"/>
        <v>-365.69953703703442</v>
      </c>
      <c r="V254" s="1">
        <f t="shared" si="58"/>
        <v>630935.17944678711</v>
      </c>
      <c r="W254" s="1">
        <f t="shared" si="59"/>
        <v>807388.53657085635</v>
      </c>
    </row>
    <row r="255" spans="1:23" x14ac:dyDescent="0.25">
      <c r="A255">
        <v>245</v>
      </c>
      <c r="B255" s="1">
        <f t="shared" si="60"/>
        <v>-119714.33183833843</v>
      </c>
      <c r="C255" s="1">
        <f t="shared" si="48"/>
        <v>-198.52626696524456</v>
      </c>
      <c r="D255" s="1">
        <f t="shared" si="51"/>
        <v>632775.40705350693</v>
      </c>
      <c r="E255" s="1">
        <f t="shared" si="52"/>
        <v>685047.51831725379</v>
      </c>
      <c r="G255">
        <v>245</v>
      </c>
      <c r="H255" s="1">
        <f t="shared" si="61"/>
        <v>-99027.777777775162</v>
      </c>
      <c r="I255" s="1">
        <f t="shared" si="53"/>
        <v>-164.22106481481049</v>
      </c>
      <c r="J255" s="1">
        <f t="shared" si="54"/>
        <v>632775.40705350693</v>
      </c>
      <c r="K255" s="1">
        <f t="shared" si="55"/>
        <v>635327.55836316955</v>
      </c>
      <c r="M255">
        <v>245</v>
      </c>
      <c r="N255" s="1">
        <f t="shared" si="62"/>
        <v>-214857.16591917534</v>
      </c>
      <c r="O255" s="1">
        <f t="shared" si="49"/>
        <v>-382.13813348263244</v>
      </c>
      <c r="P255" s="1">
        <f t="shared" si="56"/>
        <v>632775.40705350693</v>
      </c>
      <c r="Q255" s="1">
        <f t="shared" si="57"/>
        <v>837518.06762983417</v>
      </c>
      <c r="S255">
        <v>245</v>
      </c>
      <c r="T255" s="1">
        <f t="shared" si="63"/>
        <v>-204513.8888888873</v>
      </c>
      <c r="U255" s="1">
        <f t="shared" si="50"/>
        <v>-364.98553240740478</v>
      </c>
      <c r="V255" s="1">
        <f t="shared" si="58"/>
        <v>632775.40705350693</v>
      </c>
      <c r="W255" s="1">
        <f t="shared" si="59"/>
        <v>812658.08765278943</v>
      </c>
    </row>
    <row r="256" spans="1:23" x14ac:dyDescent="0.25">
      <c r="A256">
        <v>246</v>
      </c>
      <c r="B256" s="1">
        <f t="shared" si="60"/>
        <v>-118768.58733073309</v>
      </c>
      <c r="C256" s="1">
        <f t="shared" si="48"/>
        <v>-196.95790732346572</v>
      </c>
      <c r="D256" s="1">
        <f t="shared" si="51"/>
        <v>634621.00199074636</v>
      </c>
      <c r="E256" s="1">
        <f t="shared" si="52"/>
        <v>689276.60580853024</v>
      </c>
      <c r="G256">
        <v>246</v>
      </c>
      <c r="H256" s="1">
        <f t="shared" si="61"/>
        <v>-98166.666666664052</v>
      </c>
      <c r="I256" s="1">
        <f t="shared" si="53"/>
        <v>-162.79305555555123</v>
      </c>
      <c r="J256" s="1">
        <f t="shared" si="54"/>
        <v>634621.00199074636</v>
      </c>
      <c r="K256" s="1">
        <f t="shared" si="55"/>
        <v>639395.88858011342</v>
      </c>
      <c r="M256">
        <v>246</v>
      </c>
      <c r="N256" s="1">
        <f t="shared" si="62"/>
        <v>-214384.29366537268</v>
      </c>
      <c r="O256" s="1">
        <f t="shared" si="49"/>
        <v>-381.35395366174305</v>
      </c>
      <c r="P256" s="1">
        <f t="shared" si="56"/>
        <v>634621.00199074636</v>
      </c>
      <c r="Q256" s="1">
        <f t="shared" si="57"/>
        <v>842898.50616150675</v>
      </c>
      <c r="S256">
        <v>246</v>
      </c>
      <c r="T256" s="1">
        <f t="shared" si="63"/>
        <v>-204083.33333333174</v>
      </c>
      <c r="U256" s="1">
        <f t="shared" si="50"/>
        <v>-364.27152777777513</v>
      </c>
      <c r="V256" s="1">
        <f t="shared" si="58"/>
        <v>634621.00199074636</v>
      </c>
      <c r="W256" s="1">
        <f t="shared" si="59"/>
        <v>817958.14754729578</v>
      </c>
    </row>
    <row r="257" spans="1:23" x14ac:dyDescent="0.25">
      <c r="A257">
        <v>247</v>
      </c>
      <c r="B257" s="1">
        <f t="shared" si="60"/>
        <v>-117821.27446348597</v>
      </c>
      <c r="C257" s="1">
        <f t="shared" si="48"/>
        <v>-195.38694681861423</v>
      </c>
      <c r="D257" s="1">
        <f t="shared" si="51"/>
        <v>636471.97991321934</v>
      </c>
      <c r="E257" s="1">
        <f t="shared" si="52"/>
        <v>693529.60517533834</v>
      </c>
      <c r="G257">
        <v>247</v>
      </c>
      <c r="H257" s="1">
        <f t="shared" si="61"/>
        <v>-97305.555555552943</v>
      </c>
      <c r="I257" s="1">
        <f t="shared" si="53"/>
        <v>-161.36504629629198</v>
      </c>
      <c r="J257" s="1">
        <f t="shared" si="54"/>
        <v>636471.97991321934</v>
      </c>
      <c r="K257" s="1">
        <f t="shared" si="55"/>
        <v>643488.64973684715</v>
      </c>
      <c r="M257">
        <v>247</v>
      </c>
      <c r="N257" s="1">
        <f t="shared" si="62"/>
        <v>-213910.63723174913</v>
      </c>
      <c r="O257" s="1">
        <f t="shared" si="49"/>
        <v>-380.56847340931733</v>
      </c>
      <c r="P257" s="1">
        <f t="shared" si="56"/>
        <v>636471.97991321934</v>
      </c>
      <c r="Q257" s="1">
        <f t="shared" si="57"/>
        <v>848309.36647488538</v>
      </c>
      <c r="S257">
        <v>247</v>
      </c>
      <c r="T257" s="1">
        <f t="shared" si="63"/>
        <v>-203652.77777777618</v>
      </c>
      <c r="U257" s="1">
        <f t="shared" si="50"/>
        <v>-363.55752314814549</v>
      </c>
      <c r="V257" s="1">
        <f t="shared" si="58"/>
        <v>636471.97991321934</v>
      </c>
      <c r="W257" s="1">
        <f t="shared" si="59"/>
        <v>823288.88875563722</v>
      </c>
    </row>
    <row r="258" spans="1:23" x14ac:dyDescent="0.25">
      <c r="A258">
        <v>248</v>
      </c>
      <c r="B258" s="1">
        <f t="shared" si="60"/>
        <v>-116872.390635734</v>
      </c>
      <c r="C258" s="1">
        <f t="shared" si="48"/>
        <v>-193.81338113759224</v>
      </c>
      <c r="D258" s="1">
        <f t="shared" si="51"/>
        <v>638328.35652129957</v>
      </c>
      <c r="E258" s="1">
        <f t="shared" si="52"/>
        <v>697806.65161889896</v>
      </c>
      <c r="G258">
        <v>248</v>
      </c>
      <c r="H258" s="1">
        <f t="shared" si="61"/>
        <v>-96444.444444441833</v>
      </c>
      <c r="I258" s="1">
        <f t="shared" si="53"/>
        <v>-159.93703703703272</v>
      </c>
      <c r="J258" s="1">
        <f t="shared" si="54"/>
        <v>638328.35652129957</v>
      </c>
      <c r="K258" s="1">
        <f t="shared" si="55"/>
        <v>647605.97996945633</v>
      </c>
      <c r="M258">
        <v>248</v>
      </c>
      <c r="N258" s="1">
        <f t="shared" si="62"/>
        <v>-213436.19531787315</v>
      </c>
      <c r="O258" s="1">
        <f t="shared" si="49"/>
        <v>-379.78169056880631</v>
      </c>
      <c r="P258" s="1">
        <f t="shared" si="56"/>
        <v>638328.35652129957</v>
      </c>
      <c r="Q258" s="1">
        <f t="shared" si="57"/>
        <v>853750.82057914673</v>
      </c>
      <c r="S258">
        <v>248</v>
      </c>
      <c r="T258" s="1">
        <f t="shared" si="63"/>
        <v>-203222.22222222062</v>
      </c>
      <c r="U258" s="1">
        <f t="shared" si="50"/>
        <v>-362.84351851851585</v>
      </c>
      <c r="V258" s="1">
        <f t="shared" si="58"/>
        <v>638328.35652129957</v>
      </c>
      <c r="W258" s="1">
        <f t="shared" si="59"/>
        <v>828650.48475442291</v>
      </c>
    </row>
    <row r="259" spans="1:23" x14ac:dyDescent="0.25">
      <c r="A259">
        <v>249</v>
      </c>
      <c r="B259" s="1">
        <f t="shared" si="60"/>
        <v>-115921.93324230101</v>
      </c>
      <c r="C259" s="1">
        <f t="shared" si="48"/>
        <v>-192.23720596014917</v>
      </c>
      <c r="D259" s="1">
        <f t="shared" si="51"/>
        <v>640190.1475611534</v>
      </c>
      <c r="E259" s="1">
        <f t="shared" si="52"/>
        <v>702107.88110488013</v>
      </c>
      <c r="G259">
        <v>249</v>
      </c>
      <c r="H259" s="1">
        <f t="shared" si="61"/>
        <v>-95583.333333330724</v>
      </c>
      <c r="I259" s="1">
        <f t="shared" si="53"/>
        <v>-158.50902777777347</v>
      </c>
      <c r="J259" s="1">
        <f t="shared" si="54"/>
        <v>640190.1475611534</v>
      </c>
      <c r="K259" s="1">
        <f t="shared" si="55"/>
        <v>651748.01819506777</v>
      </c>
      <c r="M259">
        <v>249</v>
      </c>
      <c r="N259" s="1">
        <f t="shared" si="62"/>
        <v>-212960.96662115667</v>
      </c>
      <c r="O259" s="1">
        <f t="shared" si="49"/>
        <v>-378.9936029800848</v>
      </c>
      <c r="P259" s="1">
        <f t="shared" si="56"/>
        <v>640190.1475611534</v>
      </c>
      <c r="Q259" s="1">
        <f t="shared" si="57"/>
        <v>859223.04145603254</v>
      </c>
      <c r="S259">
        <v>249</v>
      </c>
      <c r="T259" s="1">
        <f t="shared" si="63"/>
        <v>-202791.66666666506</v>
      </c>
      <c r="U259" s="1">
        <f t="shared" si="50"/>
        <v>-362.12951388888621</v>
      </c>
      <c r="V259" s="1">
        <f t="shared" si="58"/>
        <v>640190.1475611534</v>
      </c>
      <c r="W259" s="1">
        <f t="shared" si="59"/>
        <v>834043.11000112398</v>
      </c>
    </row>
    <row r="260" spans="1:23" x14ac:dyDescent="0.25">
      <c r="A260">
        <v>250</v>
      </c>
      <c r="B260" s="1">
        <f t="shared" si="60"/>
        <v>-114969.89967369057</v>
      </c>
      <c r="C260" s="1">
        <f t="shared" si="48"/>
        <v>-190.65841695887022</v>
      </c>
      <c r="D260" s="1">
        <f t="shared" si="51"/>
        <v>642057.36882487347</v>
      </c>
      <c r="E260" s="1">
        <f t="shared" si="52"/>
        <v>706433.43036771961</v>
      </c>
      <c r="G260">
        <v>250</v>
      </c>
      <c r="H260" s="1">
        <f t="shared" si="61"/>
        <v>-94722.222222219614</v>
      </c>
      <c r="I260" s="1">
        <f t="shared" si="53"/>
        <v>-157.08101851851418</v>
      </c>
      <c r="J260" s="1">
        <f t="shared" si="54"/>
        <v>642057.36882487347</v>
      </c>
      <c r="K260" s="1">
        <f t="shared" si="55"/>
        <v>655914.90411626629</v>
      </c>
      <c r="M260">
        <v>250</v>
      </c>
      <c r="N260" s="1">
        <f t="shared" si="62"/>
        <v>-212484.94983685145</v>
      </c>
      <c r="O260" s="1">
        <f t="shared" si="49"/>
        <v>-378.2042084794453</v>
      </c>
      <c r="P260" s="1">
        <f t="shared" si="56"/>
        <v>642057.36882487347</v>
      </c>
      <c r="Q260" s="1">
        <f t="shared" si="57"/>
        <v>864726.20306534821</v>
      </c>
      <c r="S260">
        <v>250</v>
      </c>
      <c r="T260" s="1">
        <f t="shared" si="63"/>
        <v>-202361.11111110949</v>
      </c>
      <c r="U260" s="1">
        <f t="shared" si="50"/>
        <v>-361.41550925925657</v>
      </c>
      <c r="V260" s="1">
        <f t="shared" si="58"/>
        <v>642057.36882487347</v>
      </c>
      <c r="W260" s="1">
        <f t="shared" si="59"/>
        <v>839466.93993961927</v>
      </c>
    </row>
    <row r="261" spans="1:23" x14ac:dyDescent="0.25">
      <c r="A261">
        <v>251</v>
      </c>
      <c r="B261" s="1">
        <f t="shared" si="60"/>
        <v>-114016.28731607886</v>
      </c>
      <c r="C261" s="1">
        <f t="shared" si="48"/>
        <v>-189.0770097991641</v>
      </c>
      <c r="D261" s="1">
        <f t="shared" si="51"/>
        <v>643930.03615061264</v>
      </c>
      <c r="E261" s="1">
        <f t="shared" si="52"/>
        <v>710783.43691497156</v>
      </c>
      <c r="G261">
        <v>251</v>
      </c>
      <c r="H261" s="1">
        <f t="shared" si="61"/>
        <v>-93861.111111108505</v>
      </c>
      <c r="I261" s="1">
        <f t="shared" si="53"/>
        <v>-155.65300925925496</v>
      </c>
      <c r="J261" s="1">
        <f t="shared" si="54"/>
        <v>643930.03615061264</v>
      </c>
      <c r="K261" s="1">
        <f t="shared" si="55"/>
        <v>660106.77822553529</v>
      </c>
      <c r="M261">
        <v>251</v>
      </c>
      <c r="N261" s="1">
        <f t="shared" si="62"/>
        <v>-212008.14365804559</v>
      </c>
      <c r="O261" s="1">
        <f t="shared" si="49"/>
        <v>-377.41350489959228</v>
      </c>
      <c r="P261" s="1">
        <f t="shared" si="56"/>
        <v>643930.03615061264</v>
      </c>
      <c r="Q261" s="1">
        <f t="shared" si="57"/>
        <v>870260.48035049334</v>
      </c>
      <c r="S261">
        <v>251</v>
      </c>
      <c r="T261" s="1">
        <f t="shared" si="63"/>
        <v>-201930.55555555393</v>
      </c>
      <c r="U261" s="1">
        <f t="shared" si="50"/>
        <v>-360.70150462962692</v>
      </c>
      <c r="V261" s="1">
        <f t="shared" si="58"/>
        <v>643930.03615061264</v>
      </c>
      <c r="W261" s="1">
        <f t="shared" si="59"/>
        <v>844922.15100577299</v>
      </c>
    </row>
    <row r="262" spans="1:23" x14ac:dyDescent="0.25">
      <c r="A262">
        <v>252</v>
      </c>
      <c r="B262" s="1">
        <f t="shared" si="60"/>
        <v>-113061.09355130744</v>
      </c>
      <c r="C262" s="1">
        <f t="shared" si="48"/>
        <v>-187.4929801392515</v>
      </c>
      <c r="D262" s="1">
        <f t="shared" si="51"/>
        <v>645808.16542271862</v>
      </c>
      <c r="E262" s="1">
        <f t="shared" si="52"/>
        <v>715158.03903167788</v>
      </c>
      <c r="G262">
        <v>252</v>
      </c>
      <c r="H262" s="1">
        <f t="shared" si="61"/>
        <v>-92999.999999997395</v>
      </c>
      <c r="I262" s="1">
        <f t="shared" si="53"/>
        <v>-154.22499999999567</v>
      </c>
      <c r="J262" s="1">
        <f t="shared" si="54"/>
        <v>645808.16542271862</v>
      </c>
      <c r="K262" s="1">
        <f t="shared" si="55"/>
        <v>664323.781809723</v>
      </c>
      <c r="M262">
        <v>252</v>
      </c>
      <c r="N262" s="1">
        <f t="shared" si="62"/>
        <v>-211530.5467756599</v>
      </c>
      <c r="O262" s="1">
        <f t="shared" si="49"/>
        <v>-376.62149006963602</v>
      </c>
      <c r="P262" s="1">
        <f t="shared" si="56"/>
        <v>645808.16542271862</v>
      </c>
      <c r="Q262" s="1">
        <f t="shared" si="57"/>
        <v>875826.04924402293</v>
      </c>
      <c r="S262">
        <v>252</v>
      </c>
      <c r="T262" s="1">
        <f t="shared" si="63"/>
        <v>-201499.99999999837</v>
      </c>
      <c r="U262" s="1">
        <f t="shared" si="50"/>
        <v>-359.98749999999728</v>
      </c>
      <c r="V262" s="1">
        <f t="shared" si="58"/>
        <v>645808.16542271862</v>
      </c>
      <c r="W262" s="1">
        <f t="shared" si="59"/>
        <v>850408.92063304328</v>
      </c>
    </row>
    <row r="263" spans="1:23" x14ac:dyDescent="0.25">
      <c r="A263">
        <v>253</v>
      </c>
      <c r="B263" s="1">
        <f t="shared" si="60"/>
        <v>-112104.31575687611</v>
      </c>
      <c r="C263" s="1">
        <f t="shared" si="48"/>
        <v>-185.90632363015288</v>
      </c>
      <c r="D263" s="1">
        <f t="shared" si="51"/>
        <v>647691.77257186826</v>
      </c>
      <c r="E263" s="1">
        <f t="shared" si="52"/>
        <v>719557.37578476407</v>
      </c>
      <c r="G263">
        <v>253</v>
      </c>
      <c r="H263" s="1">
        <f t="shared" si="61"/>
        <v>-92138.888888886286</v>
      </c>
      <c r="I263" s="1">
        <f t="shared" si="53"/>
        <v>-152.79699074073645</v>
      </c>
      <c r="J263" s="1">
        <f t="shared" si="54"/>
        <v>647691.77257186826</v>
      </c>
      <c r="K263" s="1">
        <f t="shared" si="55"/>
        <v>668566.05695453426</v>
      </c>
      <c r="M263">
        <v>253</v>
      </c>
      <c r="N263" s="1">
        <f t="shared" si="62"/>
        <v>-211052.15787844424</v>
      </c>
      <c r="O263" s="1">
        <f t="shared" si="49"/>
        <v>-375.82816181508667</v>
      </c>
      <c r="P263" s="1">
        <f t="shared" si="56"/>
        <v>647691.77257186826</v>
      </c>
      <c r="Q263" s="1">
        <f t="shared" si="57"/>
        <v>881423.08667324018</v>
      </c>
      <c r="S263">
        <v>253</v>
      </c>
      <c r="T263" s="1">
        <f t="shared" si="63"/>
        <v>-201069.44444444281</v>
      </c>
      <c r="U263" s="1">
        <f t="shared" si="50"/>
        <v>-359.27349537036764</v>
      </c>
      <c r="V263" s="1">
        <f t="shared" si="58"/>
        <v>647691.77257186826</v>
      </c>
      <c r="W263" s="1">
        <f t="shared" si="59"/>
        <v>855927.42725812295</v>
      </c>
    </row>
    <row r="264" spans="1:23" x14ac:dyDescent="0.25">
      <c r="A264">
        <v>254</v>
      </c>
      <c r="B264" s="1">
        <f t="shared" si="60"/>
        <v>-111145.95130593568</v>
      </c>
      <c r="C264" s="1">
        <f t="shared" si="48"/>
        <v>-184.31703591567668</v>
      </c>
      <c r="D264" s="1">
        <f t="shared" si="51"/>
        <v>649580.87357520289</v>
      </c>
      <c r="E264" s="1">
        <f t="shared" si="52"/>
        <v>723981.58702746045</v>
      </c>
      <c r="G264">
        <v>254</v>
      </c>
      <c r="H264" s="1">
        <f t="shared" si="61"/>
        <v>-91277.777777775176</v>
      </c>
      <c r="I264" s="1">
        <f t="shared" si="53"/>
        <v>-151.36898148147716</v>
      </c>
      <c r="J264" s="1">
        <f t="shared" si="54"/>
        <v>649580.87357520289</v>
      </c>
      <c r="K264" s="1">
        <f t="shared" si="55"/>
        <v>672833.74654904683</v>
      </c>
      <c r="M264">
        <v>254</v>
      </c>
      <c r="N264" s="1">
        <f t="shared" si="62"/>
        <v>-210572.97565297404</v>
      </c>
      <c r="O264" s="1">
        <f t="shared" si="49"/>
        <v>-375.03351795784863</v>
      </c>
      <c r="P264" s="1">
        <f t="shared" si="56"/>
        <v>649580.87357520289</v>
      </c>
      <c r="Q264" s="1">
        <f t="shared" si="57"/>
        <v>887051.77056582097</v>
      </c>
      <c r="S264">
        <v>254</v>
      </c>
      <c r="T264" s="1">
        <f t="shared" si="63"/>
        <v>-200638.88888888725</v>
      </c>
      <c r="U264" s="1">
        <f t="shared" si="50"/>
        <v>-358.559490740738</v>
      </c>
      <c r="V264" s="1">
        <f t="shared" si="58"/>
        <v>649580.87357520289</v>
      </c>
      <c r="W264" s="1">
        <f t="shared" si="59"/>
        <v>861477.85032661189</v>
      </c>
    </row>
    <row r="265" spans="1:23" x14ac:dyDescent="0.25">
      <c r="A265">
        <v>255</v>
      </c>
      <c r="B265" s="1">
        <f t="shared" si="60"/>
        <v>-110185.99756728078</v>
      </c>
      <c r="C265" s="1">
        <f t="shared" si="48"/>
        <v>-182.7251126324073</v>
      </c>
      <c r="D265" s="1">
        <f t="shared" si="51"/>
        <v>651475.48445646395</v>
      </c>
      <c r="E265" s="1">
        <f t="shared" si="52"/>
        <v>728430.81340374763</v>
      </c>
      <c r="G265">
        <v>255</v>
      </c>
      <c r="H265" s="1">
        <f t="shared" si="61"/>
        <v>-90416.666666664067</v>
      </c>
      <c r="I265" s="1">
        <f t="shared" si="53"/>
        <v>-149.94097222221794</v>
      </c>
      <c r="J265" s="1">
        <f t="shared" si="54"/>
        <v>651475.48445646395</v>
      </c>
      <c r="K265" s="1">
        <f t="shared" si="55"/>
        <v>677126.99429025431</v>
      </c>
      <c r="M265">
        <v>255</v>
      </c>
      <c r="N265" s="1">
        <f t="shared" si="62"/>
        <v>-210092.99878364659</v>
      </c>
      <c r="O265" s="1">
        <f t="shared" si="49"/>
        <v>-374.23755631621395</v>
      </c>
      <c r="P265" s="1">
        <f t="shared" si="56"/>
        <v>651475.48445646395</v>
      </c>
      <c r="Q265" s="1">
        <f t="shared" si="57"/>
        <v>892712.27985547017</v>
      </c>
      <c r="S265">
        <v>255</v>
      </c>
      <c r="T265" s="1">
        <f t="shared" si="63"/>
        <v>-200208.33333333168</v>
      </c>
      <c r="U265" s="1">
        <f t="shared" si="50"/>
        <v>-357.84548611110836</v>
      </c>
      <c r="V265" s="1">
        <f t="shared" si="58"/>
        <v>651475.48445646395</v>
      </c>
      <c r="W265" s="1">
        <f t="shared" si="59"/>
        <v>867060.37029872125</v>
      </c>
    </row>
    <row r="266" spans="1:23" x14ac:dyDescent="0.25">
      <c r="A266">
        <v>256</v>
      </c>
      <c r="B266" s="1">
        <f t="shared" si="60"/>
        <v>-109224.4519053426</v>
      </c>
      <c r="C266" s="1">
        <f t="shared" ref="C266:C329" si="64">B266*int_a_100/12</f>
        <v>-181.13054940969315</v>
      </c>
      <c r="D266" s="1">
        <f t="shared" si="51"/>
        <v>653375.62128612865</v>
      </c>
      <c r="E266" s="1">
        <f t="shared" si="52"/>
        <v>732905.19635282783</v>
      </c>
      <c r="G266">
        <v>256</v>
      </c>
      <c r="H266" s="1">
        <f t="shared" si="61"/>
        <v>-89555.555555552957</v>
      </c>
      <c r="I266" s="1">
        <f t="shared" si="53"/>
        <v>-148.51296296295865</v>
      </c>
      <c r="J266" s="1">
        <f t="shared" si="54"/>
        <v>653375.62128612865</v>
      </c>
      <c r="K266" s="1">
        <f t="shared" si="55"/>
        <v>681445.94468763401</v>
      </c>
      <c r="M266">
        <v>256</v>
      </c>
      <c r="N266" s="1">
        <f t="shared" si="62"/>
        <v>-209612.22595267752</v>
      </c>
      <c r="O266" s="1">
        <f t="shared" ref="O266:O329" si="65">(N266+P$2)*int_a_100/12-P$3</f>
        <v>-373.4402747048569</v>
      </c>
      <c r="P266" s="1">
        <f t="shared" si="56"/>
        <v>653375.62128612865</v>
      </c>
      <c r="Q266" s="1">
        <f t="shared" si="57"/>
        <v>898404.79448760976</v>
      </c>
      <c r="S266">
        <v>256</v>
      </c>
      <c r="T266" s="1">
        <f t="shared" si="63"/>
        <v>-199777.77777777612</v>
      </c>
      <c r="U266" s="1">
        <f t="shared" ref="U266:U329" si="66">(T266+V$2)*int_l_100/12-V$3</f>
        <v>-357.13148148147877</v>
      </c>
      <c r="V266" s="1">
        <f t="shared" si="58"/>
        <v>653375.62128612865</v>
      </c>
      <c r="W266" s="1">
        <f t="shared" si="59"/>
        <v>872675.16865501064</v>
      </c>
    </row>
    <row r="267" spans="1:23" x14ac:dyDescent="0.25">
      <c r="A267">
        <v>257</v>
      </c>
      <c r="B267" s="1">
        <f t="shared" si="60"/>
        <v>-108261.31168018171</v>
      </c>
      <c r="C267" s="1">
        <f t="shared" si="64"/>
        <v>-179.53334186963468</v>
      </c>
      <c r="D267" s="1">
        <f t="shared" ref="D267:D330" si="67">D266*(1+groei_woning/12)</f>
        <v>655281.30018154648</v>
      </c>
      <c r="E267" s="1">
        <f t="shared" ref="E267:E330" si="68">E266*((1+groei_spaargeld)^(1/12))+(inleg-C$3)</f>
        <v>737404.87811362103</v>
      </c>
      <c r="G267">
        <v>257</v>
      </c>
      <c r="H267" s="1">
        <f t="shared" si="61"/>
        <v>-88694.444444441848</v>
      </c>
      <c r="I267" s="1">
        <f t="shared" ref="I267:I330" si="69">H267*int_l_100/12</f>
        <v>-147.0849537036994</v>
      </c>
      <c r="J267" s="1">
        <f t="shared" ref="J267:J330" si="70">J266*(1+groei_woning/12)</f>
        <v>655281.30018154648</v>
      </c>
      <c r="K267" s="1">
        <f t="shared" ref="K267:K330" si="71">K266*((1+groei_spaargeld)^(1/12))+inleg+I267-I$2/360</f>
        <v>685790.74306774081</v>
      </c>
      <c r="M267">
        <v>257</v>
      </c>
      <c r="N267" s="1">
        <f t="shared" si="62"/>
        <v>-209130.65584009708</v>
      </c>
      <c r="O267" s="1">
        <f t="shared" si="65"/>
        <v>-372.64167093482769</v>
      </c>
      <c r="P267" s="1">
        <f t="shared" ref="P267:P330" si="72">P266*(1+groei_woning/12)</f>
        <v>655281.30018154648</v>
      </c>
      <c r="Q267" s="1">
        <f t="shared" ref="Q267:Q330" si="73">Q266*((1+groei_spaargeld)^(1/12))+(inleg-O$3-P$3)</f>
        <v>904129.49542509939</v>
      </c>
      <c r="S267">
        <v>257</v>
      </c>
      <c r="T267" s="1">
        <f t="shared" si="63"/>
        <v>-199347.22222222056</v>
      </c>
      <c r="U267" s="1">
        <f t="shared" si="66"/>
        <v>-356.41747685184907</v>
      </c>
      <c r="V267" s="1">
        <f t="shared" ref="V267:V330" si="74">V266*(1+groei_woning/12)</f>
        <v>655281.30018154648</v>
      </c>
      <c r="W267" s="1">
        <f t="shared" ref="W267:W330" si="75">W266*((1+groei_spaargeld)^(1/12))+inleg+U267-U$2/360</f>
        <v>878322.42790215719</v>
      </c>
    </row>
    <row r="268" spans="1:23" x14ac:dyDescent="0.25">
      <c r="A268">
        <v>258</v>
      </c>
      <c r="B268" s="1">
        <f t="shared" ref="B268:B331" si="76">B267+C$3+C267</f>
        <v>-107296.57424748076</v>
      </c>
      <c r="C268" s="1">
        <f t="shared" si="64"/>
        <v>-177.93348562707229</v>
      </c>
      <c r="D268" s="1">
        <f t="shared" si="67"/>
        <v>657192.53730707604</v>
      </c>
      <c r="E268" s="1">
        <f t="shared" si="68"/>
        <v>741930.00172928674</v>
      </c>
      <c r="G268">
        <v>258</v>
      </c>
      <c r="H268" s="1">
        <f t="shared" ref="H268:H331" si="77">H267+I$2/360</f>
        <v>-87833.333333330738</v>
      </c>
      <c r="I268" s="1">
        <f t="shared" si="69"/>
        <v>-145.65694444444014</v>
      </c>
      <c r="J268" s="1">
        <f t="shared" si="70"/>
        <v>657192.53730707604</v>
      </c>
      <c r="K268" s="1">
        <f t="shared" si="71"/>
        <v>690161.53557882702</v>
      </c>
      <c r="M268">
        <v>258</v>
      </c>
      <c r="N268" s="1">
        <f t="shared" ref="N268:N331" si="78">N267+O$3+(O267+P$3)</f>
        <v>-208648.28712374662</v>
      </c>
      <c r="O268" s="1">
        <f t="shared" si="65"/>
        <v>-371.84174281354649</v>
      </c>
      <c r="P268" s="1">
        <f t="shared" si="72"/>
        <v>657192.53730707604</v>
      </c>
      <c r="Q268" s="1">
        <f t="shared" si="73"/>
        <v>909886.56465398904</v>
      </c>
      <c r="S268">
        <v>258</v>
      </c>
      <c r="T268" s="1">
        <f t="shared" ref="T268:T331" si="79">T267+U$2/360</f>
        <v>-198916.666666665</v>
      </c>
      <c r="U268" s="1">
        <f t="shared" si="66"/>
        <v>-355.70347222221949</v>
      </c>
      <c r="V268" s="1">
        <f t="shared" si="74"/>
        <v>657192.53730707604</v>
      </c>
      <c r="W268" s="1">
        <f t="shared" si="75"/>
        <v>884002.33157875703</v>
      </c>
    </row>
    <row r="269" spans="1:23" x14ac:dyDescent="0.25">
      <c r="A269">
        <v>259</v>
      </c>
      <c r="B269" s="1">
        <f t="shared" si="76"/>
        <v>-106330.23695853725</v>
      </c>
      <c r="C269" s="1">
        <f t="shared" si="64"/>
        <v>-176.33097628957429</v>
      </c>
      <c r="D269" s="1">
        <f t="shared" si="67"/>
        <v>659109.34887422167</v>
      </c>
      <c r="E269" s="1">
        <f t="shared" si="68"/>
        <v>746480.71105177142</v>
      </c>
      <c r="G269">
        <v>259</v>
      </c>
      <c r="H269" s="1">
        <f t="shared" si="77"/>
        <v>-86972.222222219629</v>
      </c>
      <c r="I269" s="1">
        <f t="shared" si="69"/>
        <v>-144.22893518518089</v>
      </c>
      <c r="J269" s="1">
        <f t="shared" si="70"/>
        <v>659109.34887422167</v>
      </c>
      <c r="K269" s="1">
        <f t="shared" si="71"/>
        <v>694558.46919548826</v>
      </c>
      <c r="M269">
        <v>259</v>
      </c>
      <c r="N269" s="1">
        <f t="shared" si="78"/>
        <v>-208165.11847927488</v>
      </c>
      <c r="O269" s="1">
        <f t="shared" si="65"/>
        <v>-371.04048814479751</v>
      </c>
      <c r="P269" s="1">
        <f t="shared" si="72"/>
        <v>659109.34887422167</v>
      </c>
      <c r="Q269" s="1">
        <f t="shared" si="73"/>
        <v>915676.18518930417</v>
      </c>
      <c r="S269">
        <v>259</v>
      </c>
      <c r="T269" s="1">
        <f t="shared" si="79"/>
        <v>-198486.11111110944</v>
      </c>
      <c r="U269" s="1">
        <f t="shared" si="66"/>
        <v>-354.98946759258979</v>
      </c>
      <c r="V269" s="1">
        <f t="shared" si="74"/>
        <v>659109.34887422167</v>
      </c>
      <c r="W269" s="1">
        <f t="shared" si="75"/>
        <v>889715.06426116056</v>
      </c>
    </row>
    <row r="270" spans="1:23" x14ac:dyDescent="0.25">
      <c r="A270">
        <v>260</v>
      </c>
      <c r="B270" s="1">
        <f t="shared" si="76"/>
        <v>-105362.29716025625</v>
      </c>
      <c r="C270" s="1">
        <f t="shared" si="64"/>
        <v>-174.72580945742496</v>
      </c>
      <c r="D270" s="1">
        <f t="shared" si="67"/>
        <v>661031.75114177144</v>
      </c>
      <c r="E270" s="1">
        <f t="shared" si="68"/>
        <v>751057.15074638126</v>
      </c>
      <c r="G270">
        <v>260</v>
      </c>
      <c r="H270" s="1">
        <f t="shared" si="77"/>
        <v>-86111.111111108519</v>
      </c>
      <c r="I270" s="1">
        <f t="shared" si="69"/>
        <v>-142.80092592592163</v>
      </c>
      <c r="J270" s="1">
        <f t="shared" si="70"/>
        <v>661031.75114177144</v>
      </c>
      <c r="K270" s="1">
        <f t="shared" si="71"/>
        <v>698981.69172333612</v>
      </c>
      <c r="M270">
        <v>260</v>
      </c>
      <c r="N270" s="1">
        <f t="shared" si="78"/>
        <v>-207681.14858013438</v>
      </c>
      <c r="O270" s="1">
        <f t="shared" si="65"/>
        <v>-370.23790472872287</v>
      </c>
      <c r="P270" s="1">
        <f t="shared" si="72"/>
        <v>661031.75114177144</v>
      </c>
      <c r="Q270" s="1">
        <f t="shared" si="73"/>
        <v>921498.54108086391</v>
      </c>
      <c r="S270">
        <v>260</v>
      </c>
      <c r="T270" s="1">
        <f t="shared" si="79"/>
        <v>-198055.55555555387</v>
      </c>
      <c r="U270" s="1">
        <f t="shared" si="66"/>
        <v>-354.27546296296021</v>
      </c>
      <c r="V270" s="1">
        <f t="shared" si="74"/>
        <v>661031.75114177144</v>
      </c>
      <c r="W270" s="1">
        <f t="shared" si="75"/>
        <v>895460.81156933936</v>
      </c>
    </row>
    <row r="271" spans="1:23" x14ac:dyDescent="0.25">
      <c r="A271">
        <v>261</v>
      </c>
      <c r="B271" s="1">
        <f t="shared" si="76"/>
        <v>-104392.75219514308</v>
      </c>
      <c r="C271" s="1">
        <f t="shared" si="64"/>
        <v>-173.11798072361228</v>
      </c>
      <c r="D271" s="1">
        <f t="shared" si="67"/>
        <v>662959.76041593496</v>
      </c>
      <c r="E271" s="1">
        <f t="shared" si="68"/>
        <v>755659.46629638108</v>
      </c>
      <c r="G271">
        <v>261</v>
      </c>
      <c r="H271" s="1">
        <f t="shared" si="77"/>
        <v>-85249.99999999741</v>
      </c>
      <c r="I271" s="1">
        <f t="shared" si="69"/>
        <v>-141.37291666666238</v>
      </c>
      <c r="J271" s="1">
        <f t="shared" si="70"/>
        <v>662959.76041593496</v>
      </c>
      <c r="K271" s="1">
        <f t="shared" si="71"/>
        <v>703431.3518036966</v>
      </c>
      <c r="M271">
        <v>261</v>
      </c>
      <c r="N271" s="1">
        <f t="shared" si="78"/>
        <v>-207196.3760975778</v>
      </c>
      <c r="O271" s="1">
        <f t="shared" si="65"/>
        <v>-369.43399036181654</v>
      </c>
      <c r="P271" s="1">
        <f t="shared" si="72"/>
        <v>662959.76041593496</v>
      </c>
      <c r="Q271" s="1">
        <f t="shared" si="73"/>
        <v>927353.81741913175</v>
      </c>
      <c r="S271">
        <v>261</v>
      </c>
      <c r="T271" s="1">
        <f t="shared" si="79"/>
        <v>-197624.99999999831</v>
      </c>
      <c r="U271" s="1">
        <f t="shared" si="66"/>
        <v>-353.56145833333051</v>
      </c>
      <c r="V271" s="1">
        <f t="shared" si="74"/>
        <v>662959.76041593496</v>
      </c>
      <c r="W271" s="1">
        <f t="shared" si="75"/>
        <v>901239.76017278759</v>
      </c>
    </row>
    <row r="272" spans="1:23" x14ac:dyDescent="0.25">
      <c r="A272">
        <v>262</v>
      </c>
      <c r="B272" s="1">
        <f t="shared" si="76"/>
        <v>-103421.59940129612</v>
      </c>
      <c r="C272" s="1">
        <f t="shared" si="64"/>
        <v>-171.50748567381606</v>
      </c>
      <c r="D272" s="1">
        <f t="shared" si="67"/>
        <v>664893.39305048145</v>
      </c>
      <c r="E272" s="1">
        <f t="shared" si="68"/>
        <v>760287.80400761939</v>
      </c>
      <c r="G272">
        <v>262</v>
      </c>
      <c r="H272" s="1">
        <f t="shared" si="77"/>
        <v>-84388.8888888863</v>
      </c>
      <c r="I272" s="1">
        <f t="shared" si="69"/>
        <v>-139.94490740740312</v>
      </c>
      <c r="J272" s="1">
        <f t="shared" si="70"/>
        <v>664893.39305048145</v>
      </c>
      <c r="K272" s="1">
        <f t="shared" si="71"/>
        <v>707907.59891833516</v>
      </c>
      <c r="M272">
        <v>262</v>
      </c>
      <c r="N272" s="1">
        <f t="shared" si="78"/>
        <v>-206710.79970065432</v>
      </c>
      <c r="O272" s="1">
        <f t="shared" si="65"/>
        <v>-368.62874283691843</v>
      </c>
      <c r="P272" s="1">
        <f t="shared" si="72"/>
        <v>664893.39305048145</v>
      </c>
      <c r="Q272" s="1">
        <f t="shared" si="73"/>
        <v>933242.20034109952</v>
      </c>
      <c r="S272">
        <v>262</v>
      </c>
      <c r="T272" s="1">
        <f t="shared" si="79"/>
        <v>-197194.44444444275</v>
      </c>
      <c r="U272" s="1">
        <f t="shared" si="66"/>
        <v>-352.84745370370092</v>
      </c>
      <c r="V272" s="1">
        <f t="shared" si="74"/>
        <v>664893.39305048145</v>
      </c>
      <c r="W272" s="1">
        <f t="shared" si="75"/>
        <v>907052.09779645549</v>
      </c>
    </row>
    <row r="273" spans="1:23" x14ac:dyDescent="0.25">
      <c r="A273">
        <v>263</v>
      </c>
      <c r="B273" s="1">
        <f t="shared" si="76"/>
        <v>-102448.83611239935</v>
      </c>
      <c r="C273" s="1">
        <f t="shared" si="64"/>
        <v>-169.89431988639561</v>
      </c>
      <c r="D273" s="1">
        <f t="shared" si="67"/>
        <v>666832.66544687864</v>
      </c>
      <c r="E273" s="1">
        <f t="shared" si="68"/>
        <v>764942.31101317902</v>
      </c>
      <c r="G273">
        <v>263</v>
      </c>
      <c r="H273" s="1">
        <f t="shared" si="77"/>
        <v>-83527.777777775191</v>
      </c>
      <c r="I273" s="1">
        <f t="shared" si="69"/>
        <v>-138.51689814814387</v>
      </c>
      <c r="J273" s="1">
        <f t="shared" si="70"/>
        <v>666832.66544687864</v>
      </c>
      <c r="K273" s="1">
        <f t="shared" si="71"/>
        <v>712410.58339420916</v>
      </c>
      <c r="M273">
        <v>263</v>
      </c>
      <c r="N273" s="1">
        <f t="shared" si="78"/>
        <v>-206224.41805620593</v>
      </c>
      <c r="O273" s="1">
        <f t="shared" si="65"/>
        <v>-367.82215994320819</v>
      </c>
      <c r="P273" s="1">
        <f t="shared" si="72"/>
        <v>666832.66544687864</v>
      </c>
      <c r="Q273" s="1">
        <f t="shared" si="73"/>
        <v>939163.87703620479</v>
      </c>
      <c r="S273">
        <v>263</v>
      </c>
      <c r="T273" s="1">
        <f t="shared" si="79"/>
        <v>-196763.88888888719</v>
      </c>
      <c r="U273" s="1">
        <f t="shared" si="66"/>
        <v>-352.13344907407128</v>
      </c>
      <c r="V273" s="1">
        <f t="shared" si="74"/>
        <v>666832.66544687864</v>
      </c>
      <c r="W273" s="1">
        <f t="shared" si="75"/>
        <v>912898.01322671794</v>
      </c>
    </row>
    <row r="274" spans="1:23" x14ac:dyDescent="0.25">
      <c r="A274">
        <v>264</v>
      </c>
      <c r="B274" s="1">
        <f t="shared" si="76"/>
        <v>-101474.45965771517</v>
      </c>
      <c r="C274" s="1">
        <f t="shared" si="64"/>
        <v>-168.27847893237768</v>
      </c>
      <c r="D274" s="1">
        <f t="shared" si="67"/>
        <v>668777.594054432</v>
      </c>
      <c r="E274" s="1">
        <f t="shared" si="68"/>
        <v>769623.13527805475</v>
      </c>
      <c r="G274">
        <v>264</v>
      </c>
      <c r="H274" s="1">
        <f t="shared" si="77"/>
        <v>-82666.666666664081</v>
      </c>
      <c r="I274" s="1">
        <f t="shared" si="69"/>
        <v>-137.08888888888461</v>
      </c>
      <c r="J274" s="1">
        <f t="shared" si="70"/>
        <v>668777.594054432</v>
      </c>
      <c r="K274" s="1">
        <f t="shared" si="71"/>
        <v>716940.4564082463</v>
      </c>
      <c r="M274">
        <v>264</v>
      </c>
      <c r="N274" s="1">
        <f t="shared" si="78"/>
        <v>-205737.22982886384</v>
      </c>
      <c r="O274" s="1">
        <f t="shared" si="65"/>
        <v>-367.01423946619923</v>
      </c>
      <c r="P274" s="1">
        <f t="shared" si="72"/>
        <v>668777.594054432</v>
      </c>
      <c r="Q274" s="1">
        <f t="shared" si="73"/>
        <v>945119.03575228143</v>
      </c>
      <c r="S274">
        <v>264</v>
      </c>
      <c r="T274" s="1">
        <f t="shared" si="79"/>
        <v>-196333.33333333163</v>
      </c>
      <c r="U274" s="1">
        <f t="shared" si="66"/>
        <v>-351.41944444444164</v>
      </c>
      <c r="V274" s="1">
        <f t="shared" si="74"/>
        <v>668777.594054432</v>
      </c>
      <c r="W274" s="1">
        <f t="shared" si="75"/>
        <v>918777.69631737529</v>
      </c>
    </row>
    <row r="275" spans="1:23" x14ac:dyDescent="0.25">
      <c r="A275">
        <v>265</v>
      </c>
      <c r="B275" s="1">
        <f t="shared" si="76"/>
        <v>-100498.46736207696</v>
      </c>
      <c r="C275" s="1">
        <f t="shared" si="64"/>
        <v>-166.65995837544429</v>
      </c>
      <c r="D275" s="1">
        <f t="shared" si="67"/>
        <v>670728.19537042407</v>
      </c>
      <c r="E275" s="1">
        <f t="shared" si="68"/>
        <v>774330.42560385703</v>
      </c>
      <c r="G275">
        <v>265</v>
      </c>
      <c r="H275" s="1">
        <f t="shared" si="77"/>
        <v>-81805.555555552972</v>
      </c>
      <c r="I275" s="1">
        <f t="shared" si="69"/>
        <v>-135.66087962962536</v>
      </c>
      <c r="J275" s="1">
        <f t="shared" si="70"/>
        <v>670728.19537042407</v>
      </c>
      <c r="K275" s="1">
        <f t="shared" si="71"/>
        <v>721497.36999215046</v>
      </c>
      <c r="M275">
        <v>265</v>
      </c>
      <c r="N275" s="1">
        <f t="shared" si="78"/>
        <v>-205249.23368104475</v>
      </c>
      <c r="O275" s="1">
        <f t="shared" si="65"/>
        <v>-366.20497918773253</v>
      </c>
      <c r="P275" s="1">
        <f t="shared" si="72"/>
        <v>670728.19537042407</v>
      </c>
      <c r="Q275" s="1">
        <f t="shared" si="73"/>
        <v>951107.86580154381</v>
      </c>
      <c r="S275">
        <v>265</v>
      </c>
      <c r="T275" s="1">
        <f t="shared" si="79"/>
        <v>-195902.77777777606</v>
      </c>
      <c r="U275" s="1">
        <f t="shared" si="66"/>
        <v>-350.705439814812</v>
      </c>
      <c r="V275" s="1">
        <f t="shared" si="74"/>
        <v>670728.19537042407</v>
      </c>
      <c r="W275" s="1">
        <f t="shared" si="75"/>
        <v>924691.33799568866</v>
      </c>
    </row>
    <row r="276" spans="1:23" x14ac:dyDescent="0.25">
      <c r="A276">
        <v>266</v>
      </c>
      <c r="B276" s="1">
        <f t="shared" si="76"/>
        <v>-99520.856545881819</v>
      </c>
      <c r="C276" s="1">
        <f t="shared" si="64"/>
        <v>-165.03875377192068</v>
      </c>
      <c r="D276" s="1">
        <f t="shared" si="67"/>
        <v>672684.48594025453</v>
      </c>
      <c r="E276" s="1">
        <f t="shared" si="68"/>
        <v>779064.33163354208</v>
      </c>
      <c r="G276">
        <v>266</v>
      </c>
      <c r="H276" s="1">
        <f t="shared" si="77"/>
        <v>-80944.444444441862</v>
      </c>
      <c r="I276" s="1">
        <f t="shared" si="69"/>
        <v>-134.2328703703661</v>
      </c>
      <c r="J276" s="1">
        <f t="shared" si="70"/>
        <v>672684.48594025453</v>
      </c>
      <c r="K276" s="1">
        <f t="shared" si="71"/>
        <v>726081.47703723516</v>
      </c>
      <c r="M276">
        <v>266</v>
      </c>
      <c r="N276" s="1">
        <f t="shared" si="78"/>
        <v>-204760.42827294717</v>
      </c>
      <c r="O276" s="1">
        <f t="shared" si="65"/>
        <v>-365.39437688597076</v>
      </c>
      <c r="P276" s="1">
        <f t="shared" si="72"/>
        <v>672684.48594025453</v>
      </c>
      <c r="Q276" s="1">
        <f t="shared" si="73"/>
        <v>957130.55756660528</v>
      </c>
      <c r="S276">
        <v>266</v>
      </c>
      <c r="T276" s="1">
        <f t="shared" si="79"/>
        <v>-195472.2222222205</v>
      </c>
      <c r="U276" s="1">
        <f t="shared" si="66"/>
        <v>-349.99143518518235</v>
      </c>
      <c r="V276" s="1">
        <f t="shared" si="74"/>
        <v>672684.48594025453</v>
      </c>
      <c r="W276" s="1">
        <f t="shared" si="75"/>
        <v>930639.1302684499</v>
      </c>
    </row>
    <row r="277" spans="1:23" x14ac:dyDescent="0.25">
      <c r="A277">
        <v>267</v>
      </c>
      <c r="B277" s="1">
        <f t="shared" si="76"/>
        <v>-98541.624525083156</v>
      </c>
      <c r="C277" s="1">
        <f t="shared" si="64"/>
        <v>-163.41486067076292</v>
      </c>
      <c r="D277" s="1">
        <f t="shared" si="67"/>
        <v>674646.48235758033</v>
      </c>
      <c r="E277" s="1">
        <f t="shared" si="68"/>
        <v>783825.00385616929</v>
      </c>
      <c r="G277">
        <v>267</v>
      </c>
      <c r="H277" s="1">
        <f t="shared" si="77"/>
        <v>-80083.333333330753</v>
      </c>
      <c r="I277" s="1">
        <f t="shared" si="69"/>
        <v>-132.80486111110685</v>
      </c>
      <c r="J277" s="1">
        <f t="shared" si="70"/>
        <v>674646.48235758033</v>
      </c>
      <c r="K277" s="1">
        <f t="shared" si="71"/>
        <v>730692.9312992834</v>
      </c>
      <c r="M277">
        <v>267</v>
      </c>
      <c r="N277" s="1">
        <f t="shared" si="78"/>
        <v>-204270.81226254784</v>
      </c>
      <c r="O277" s="1">
        <f t="shared" si="65"/>
        <v>-364.58243033539185</v>
      </c>
      <c r="P277" s="1">
        <f t="shared" si="72"/>
        <v>674646.48235758033</v>
      </c>
      <c r="Q277" s="1">
        <f t="shared" si="73"/>
        <v>963187.30250652984</v>
      </c>
      <c r="S277">
        <v>267</v>
      </c>
      <c r="T277" s="1">
        <f t="shared" si="79"/>
        <v>-195041.66666666494</v>
      </c>
      <c r="U277" s="1">
        <f t="shared" si="66"/>
        <v>-349.27743055555271</v>
      </c>
      <c r="V277" s="1">
        <f t="shared" si="74"/>
        <v>674646.48235758033</v>
      </c>
      <c r="W277" s="1">
        <f t="shared" si="75"/>
        <v>936621.26622808503</v>
      </c>
    </row>
    <row r="278" spans="1:23" x14ac:dyDescent="0.25">
      <c r="A278">
        <v>268</v>
      </c>
      <c r="B278" s="1">
        <f t="shared" si="76"/>
        <v>-97560.768611183332</v>
      </c>
      <c r="C278" s="1">
        <f t="shared" si="64"/>
        <v>-161.7882746135457</v>
      </c>
      <c r="D278" s="1">
        <f t="shared" si="67"/>
        <v>676614.20126445661</v>
      </c>
      <c r="E278" s="1">
        <f t="shared" si="68"/>
        <v>788612.59361168509</v>
      </c>
      <c r="G278">
        <v>268</v>
      </c>
      <c r="H278" s="1">
        <f t="shared" si="77"/>
        <v>-79222.222222219643</v>
      </c>
      <c r="I278" s="1">
        <f t="shared" si="69"/>
        <v>-131.37685185184759</v>
      </c>
      <c r="J278" s="1">
        <f t="shared" si="70"/>
        <v>676614.20126445661</v>
      </c>
      <c r="K278" s="1">
        <f t="shared" si="71"/>
        <v>735331.88740343589</v>
      </c>
      <c r="M278">
        <v>268</v>
      </c>
      <c r="N278" s="1">
        <f t="shared" si="78"/>
        <v>-203780.38430559795</v>
      </c>
      <c r="O278" s="1">
        <f t="shared" si="65"/>
        <v>-363.76913730678325</v>
      </c>
      <c r="P278" s="1">
        <f t="shared" si="72"/>
        <v>676614.20126445661</v>
      </c>
      <c r="Q278" s="1">
        <f t="shared" si="73"/>
        <v>969278.29316291923</v>
      </c>
      <c r="S278">
        <v>268</v>
      </c>
      <c r="T278" s="1">
        <f t="shared" si="79"/>
        <v>-194611.11111110938</v>
      </c>
      <c r="U278" s="1">
        <f t="shared" si="66"/>
        <v>-348.56342592592307</v>
      </c>
      <c r="V278" s="1">
        <f t="shared" si="74"/>
        <v>676614.20126445661</v>
      </c>
      <c r="W278" s="1">
        <f t="shared" si="75"/>
        <v>942637.94005879282</v>
      </c>
    </row>
    <row r="279" spans="1:23" x14ac:dyDescent="0.25">
      <c r="A279">
        <v>269</v>
      </c>
      <c r="B279" s="1">
        <f t="shared" si="76"/>
        <v>-96578.286111226291</v>
      </c>
      <c r="C279" s="1">
        <f t="shared" si="64"/>
        <v>-160.15899113445028</v>
      </c>
      <c r="D279" s="1">
        <f t="shared" si="67"/>
        <v>678587.65935147798</v>
      </c>
      <c r="E279" s="1">
        <f t="shared" si="68"/>
        <v>793427.25309573382</v>
      </c>
      <c r="G279">
        <v>269</v>
      </c>
      <c r="H279" s="1">
        <f t="shared" si="77"/>
        <v>-78361.111111108534</v>
      </c>
      <c r="I279" s="1">
        <f t="shared" si="69"/>
        <v>-129.94884259258831</v>
      </c>
      <c r="J279" s="1">
        <f t="shared" si="70"/>
        <v>678587.65935147798</v>
      </c>
      <c r="K279" s="1">
        <f t="shared" si="71"/>
        <v>739998.50084910635</v>
      </c>
      <c r="M279">
        <v>269</v>
      </c>
      <c r="N279" s="1">
        <f t="shared" si="78"/>
        <v>-203289.14305561944</v>
      </c>
      <c r="O279" s="1">
        <f t="shared" si="65"/>
        <v>-362.9544955672356</v>
      </c>
      <c r="P279" s="1">
        <f t="shared" si="72"/>
        <v>678587.65935147798</v>
      </c>
      <c r="Q279" s="1">
        <f t="shared" si="73"/>
        <v>975403.72316603316</v>
      </c>
      <c r="S279">
        <v>269</v>
      </c>
      <c r="T279" s="1">
        <f t="shared" si="79"/>
        <v>-194180.55555555382</v>
      </c>
      <c r="U279" s="1">
        <f t="shared" si="66"/>
        <v>-347.84942129629343</v>
      </c>
      <c r="V279" s="1">
        <f t="shared" si="74"/>
        <v>678587.65935147798</v>
      </c>
      <c r="W279" s="1">
        <f t="shared" si="75"/>
        <v>948689.34704271774</v>
      </c>
    </row>
    <row r="280" spans="1:23" x14ac:dyDescent="0.25">
      <c r="A280">
        <v>270</v>
      </c>
      <c r="B280" s="1">
        <f t="shared" si="76"/>
        <v>-95594.174327790155</v>
      </c>
      <c r="C280" s="1">
        <f t="shared" si="64"/>
        <v>-158.52700576025202</v>
      </c>
      <c r="D280" s="1">
        <f t="shared" si="67"/>
        <v>680566.87335791974</v>
      </c>
      <c r="E280" s="1">
        <f t="shared" si="68"/>
        <v>798269.13536449615</v>
      </c>
      <c r="G280">
        <v>270</v>
      </c>
      <c r="H280" s="1">
        <f t="shared" si="77"/>
        <v>-77499.999999997424</v>
      </c>
      <c r="I280" s="1">
        <f t="shared" si="69"/>
        <v>-128.52083333332908</v>
      </c>
      <c r="J280" s="1">
        <f t="shared" si="70"/>
        <v>680566.87335791974</v>
      </c>
      <c r="K280" s="1">
        <f t="shared" si="71"/>
        <v>744692.92801492463</v>
      </c>
      <c r="M280">
        <v>270</v>
      </c>
      <c r="N280" s="1">
        <f t="shared" si="78"/>
        <v>-202797.08716390139</v>
      </c>
      <c r="O280" s="1">
        <f t="shared" si="65"/>
        <v>-362.13850288013646</v>
      </c>
      <c r="P280" s="1">
        <f t="shared" si="72"/>
        <v>680566.87335791974</v>
      </c>
      <c r="Q280" s="1">
        <f t="shared" si="73"/>
        <v>981563.78724094504</v>
      </c>
      <c r="S280">
        <v>270</v>
      </c>
      <c r="T280" s="1">
        <f t="shared" si="79"/>
        <v>-193749.99999999825</v>
      </c>
      <c r="U280" s="1">
        <f t="shared" si="66"/>
        <v>-347.13541666666379</v>
      </c>
      <c r="V280" s="1">
        <f t="shared" si="74"/>
        <v>680566.87335791974</v>
      </c>
      <c r="W280" s="1">
        <f t="shared" si="75"/>
        <v>954775.68356615771</v>
      </c>
    </row>
    <row r="281" spans="1:23" x14ac:dyDescent="0.25">
      <c r="A281">
        <v>271</v>
      </c>
      <c r="B281" s="1">
        <f t="shared" si="76"/>
        <v>-94608.430558979817</v>
      </c>
      <c r="C281" s="1">
        <f t="shared" si="64"/>
        <v>-156.89231401030821</v>
      </c>
      <c r="D281" s="1">
        <f t="shared" si="67"/>
        <v>682551.86007188039</v>
      </c>
      <c r="E281" s="1">
        <f t="shared" si="68"/>
        <v>803138.39433955483</v>
      </c>
      <c r="G281">
        <v>271</v>
      </c>
      <c r="H281" s="1">
        <f t="shared" si="77"/>
        <v>-76638.888888886315</v>
      </c>
      <c r="I281" s="1">
        <f t="shared" si="69"/>
        <v>-127.09282407406981</v>
      </c>
      <c r="J281" s="1">
        <f t="shared" si="70"/>
        <v>682551.86007188039</v>
      </c>
      <c r="K281" s="1">
        <f t="shared" si="71"/>
        <v>749415.32616370835</v>
      </c>
      <c r="M281">
        <v>271</v>
      </c>
      <c r="N281" s="1">
        <f t="shared" si="78"/>
        <v>-202304.21527949625</v>
      </c>
      <c r="O281" s="1">
        <f t="shared" si="65"/>
        <v>-361.32115700516459</v>
      </c>
      <c r="P281" s="1">
        <f t="shared" si="72"/>
        <v>682551.86007188039</v>
      </c>
      <c r="Q281" s="1">
        <f t="shared" si="73"/>
        <v>987758.68121373223</v>
      </c>
      <c r="S281">
        <v>271</v>
      </c>
      <c r="T281" s="1">
        <f t="shared" si="79"/>
        <v>-193319.44444444269</v>
      </c>
      <c r="U281" s="1">
        <f t="shared" si="66"/>
        <v>-346.42141203703414</v>
      </c>
      <c r="V281" s="1">
        <f t="shared" si="74"/>
        <v>682551.86007188039</v>
      </c>
      <c r="W281" s="1">
        <f t="shared" si="75"/>
        <v>960897.14712580747</v>
      </c>
    </row>
    <row r="282" spans="1:23" x14ac:dyDescent="0.25">
      <c r="A282">
        <v>272</v>
      </c>
      <c r="B282" s="1">
        <f t="shared" si="76"/>
        <v>-93621.052098419546</v>
      </c>
      <c r="C282" s="1">
        <f t="shared" si="64"/>
        <v>-155.25491139654577</v>
      </c>
      <c r="D282" s="1">
        <f t="shared" si="67"/>
        <v>684542.63633042341</v>
      </c>
      <c r="E282" s="1">
        <f t="shared" si="68"/>
        <v>808035.18481278734</v>
      </c>
      <c r="G282">
        <v>272</v>
      </c>
      <c r="H282" s="1">
        <f t="shared" si="77"/>
        <v>-75777.777777775205</v>
      </c>
      <c r="I282" s="1">
        <f t="shared" si="69"/>
        <v>-125.66481481481055</v>
      </c>
      <c r="J282" s="1">
        <f t="shared" si="70"/>
        <v>684542.63633042341</v>
      </c>
      <c r="K282" s="1">
        <f t="shared" si="71"/>
        <v>754165.85344746173</v>
      </c>
      <c r="M282">
        <v>272</v>
      </c>
      <c r="N282" s="1">
        <f t="shared" si="78"/>
        <v>-201810.52604921613</v>
      </c>
      <c r="O282" s="1">
        <f t="shared" si="65"/>
        <v>-360.50245569828343</v>
      </c>
      <c r="P282" s="1">
        <f t="shared" si="72"/>
        <v>684542.63633042341</v>
      </c>
      <c r="Q282" s="1">
        <f t="shared" si="73"/>
        <v>993988.60201770114</v>
      </c>
      <c r="S282">
        <v>272</v>
      </c>
      <c r="T282" s="1">
        <f t="shared" si="79"/>
        <v>-192888.88888888713</v>
      </c>
      <c r="U282" s="1">
        <f t="shared" si="66"/>
        <v>-345.7074074074045</v>
      </c>
      <c r="V282" s="1">
        <f t="shared" si="74"/>
        <v>684542.63633042341</v>
      </c>
      <c r="W282" s="1">
        <f t="shared" si="75"/>
        <v>967053.93633503676</v>
      </c>
    </row>
    <row r="283" spans="1:23" x14ac:dyDescent="0.25">
      <c r="A283">
        <v>273</v>
      </c>
      <c r="B283" s="1">
        <f t="shared" si="76"/>
        <v>-92632.036235245512</v>
      </c>
      <c r="C283" s="1">
        <f t="shared" si="64"/>
        <v>-153.61479342344882</v>
      </c>
      <c r="D283" s="1">
        <f t="shared" si="67"/>
        <v>686539.21901972045</v>
      </c>
      <c r="E283" s="1">
        <f t="shared" si="68"/>
        <v>812959.66245128715</v>
      </c>
      <c r="G283">
        <v>273</v>
      </c>
      <c r="H283" s="1">
        <f t="shared" si="77"/>
        <v>-74916.666666664096</v>
      </c>
      <c r="I283" s="1">
        <f t="shared" si="69"/>
        <v>-124.2368055555513</v>
      </c>
      <c r="J283" s="1">
        <f t="shared" si="70"/>
        <v>686539.21901972045</v>
      </c>
      <c r="K283" s="1">
        <f t="shared" si="71"/>
        <v>758944.66891240363</v>
      </c>
      <c r="M283">
        <v>273</v>
      </c>
      <c r="N283" s="1">
        <f t="shared" si="78"/>
        <v>-201316.01811762914</v>
      </c>
      <c r="O283" s="1">
        <f t="shared" si="65"/>
        <v>-359.68239671173501</v>
      </c>
      <c r="P283" s="1">
        <f t="shared" si="72"/>
        <v>686539.21901972045</v>
      </c>
      <c r="Q283" s="1">
        <f t="shared" si="73"/>
        <v>1000253.7476996477</v>
      </c>
      <c r="S283">
        <v>273</v>
      </c>
      <c r="T283" s="1">
        <f t="shared" si="79"/>
        <v>-192458.33333333157</v>
      </c>
      <c r="U283" s="1">
        <f t="shared" si="66"/>
        <v>-344.99340277777486</v>
      </c>
      <c r="V283" s="1">
        <f t="shared" si="74"/>
        <v>686539.21901972045</v>
      </c>
      <c r="W283" s="1">
        <f t="shared" si="75"/>
        <v>973246.25093020429</v>
      </c>
    </row>
    <row r="284" spans="1:23" x14ac:dyDescent="0.25">
      <c r="A284">
        <v>274</v>
      </c>
      <c r="B284" s="1">
        <f t="shared" si="76"/>
        <v>-91641.380254098374</v>
      </c>
      <c r="C284" s="1">
        <f t="shared" si="64"/>
        <v>-151.97195558804648</v>
      </c>
      <c r="D284" s="1">
        <f t="shared" si="67"/>
        <v>688541.62507519464</v>
      </c>
      <c r="E284" s="1">
        <f t="shared" si="68"/>
        <v>817911.98380231217</v>
      </c>
      <c r="G284">
        <v>274</v>
      </c>
      <c r="H284" s="1">
        <f t="shared" si="77"/>
        <v>-74055.555555552986</v>
      </c>
      <c r="I284" s="1">
        <f t="shared" si="69"/>
        <v>-122.80879629629204</v>
      </c>
      <c r="J284" s="1">
        <f t="shared" si="70"/>
        <v>688541.62507519464</v>
      </c>
      <c r="K284" s="1">
        <f t="shared" si="71"/>
        <v>763751.93250402319</v>
      </c>
      <c r="M284">
        <v>274</v>
      </c>
      <c r="N284" s="1">
        <f t="shared" si="78"/>
        <v>-200820.69012705557</v>
      </c>
      <c r="O284" s="1">
        <f t="shared" si="65"/>
        <v>-358.86097779403383</v>
      </c>
      <c r="P284" s="1">
        <f t="shared" si="72"/>
        <v>688541.62507519464</v>
      </c>
      <c r="Q284" s="1">
        <f t="shared" si="73"/>
        <v>1006554.3174261532</v>
      </c>
      <c r="S284">
        <v>274</v>
      </c>
      <c r="T284" s="1">
        <f t="shared" si="79"/>
        <v>-192027.77777777601</v>
      </c>
      <c r="U284" s="1">
        <f t="shared" si="66"/>
        <v>-344.27939814814522</v>
      </c>
      <c r="V284" s="1">
        <f t="shared" si="74"/>
        <v>688541.62507519464</v>
      </c>
      <c r="W284" s="1">
        <f t="shared" si="75"/>
        <v>979474.29177700705</v>
      </c>
    </row>
    <row r="285" spans="1:23" x14ac:dyDescent="0.25">
      <c r="A285">
        <v>275</v>
      </c>
      <c r="B285" s="1">
        <f t="shared" si="76"/>
        <v>-90649.081435115833</v>
      </c>
      <c r="C285" s="1">
        <f t="shared" si="64"/>
        <v>-150.32639337990042</v>
      </c>
      <c r="D285" s="1">
        <f t="shared" si="67"/>
        <v>690549.87148166401</v>
      </c>
      <c r="E285" s="1">
        <f t="shared" si="68"/>
        <v>822892.30629826093</v>
      </c>
      <c r="G285">
        <v>275</v>
      </c>
      <c r="H285" s="1">
        <f t="shared" si="77"/>
        <v>-73194.444444441877</v>
      </c>
      <c r="I285" s="1">
        <f t="shared" si="69"/>
        <v>-121.38078703703279</v>
      </c>
      <c r="J285" s="1">
        <f t="shared" si="70"/>
        <v>690549.87148166401</v>
      </c>
      <c r="K285" s="1">
        <f t="shared" si="71"/>
        <v>768587.80507216451</v>
      </c>
      <c r="M285">
        <v>275</v>
      </c>
      <c r="N285" s="1">
        <f t="shared" si="78"/>
        <v>-200324.54071756432</v>
      </c>
      <c r="O285" s="1">
        <f t="shared" si="65"/>
        <v>-358.03819668996084</v>
      </c>
      <c r="P285" s="1">
        <f t="shared" si="72"/>
        <v>690549.87148166401</v>
      </c>
      <c r="Q285" s="1">
        <f t="shared" si="73"/>
        <v>1012890.5114899159</v>
      </c>
      <c r="S285">
        <v>275</v>
      </c>
      <c r="T285" s="1">
        <f t="shared" si="79"/>
        <v>-191597.22222222044</v>
      </c>
      <c r="U285" s="1">
        <f t="shared" si="66"/>
        <v>-343.56539351851558</v>
      </c>
      <c r="V285" s="1">
        <f t="shared" si="74"/>
        <v>690549.87148166401</v>
      </c>
      <c r="W285" s="1">
        <f t="shared" si="75"/>
        <v>985738.26087686606</v>
      </c>
    </row>
    <row r="286" spans="1:23" x14ac:dyDescent="0.25">
      <c r="A286">
        <v>276</v>
      </c>
      <c r="B286" s="1">
        <f t="shared" si="76"/>
        <v>-89655.137053925151</v>
      </c>
      <c r="C286" s="1">
        <f t="shared" si="64"/>
        <v>-148.67810228109255</v>
      </c>
      <c r="D286" s="1">
        <f t="shared" si="67"/>
        <v>692563.97527348553</v>
      </c>
      <c r="E286" s="1">
        <f t="shared" si="68"/>
        <v>827900.78826167795</v>
      </c>
      <c r="G286">
        <v>276</v>
      </c>
      <c r="H286" s="1">
        <f t="shared" si="77"/>
        <v>-72333.333333330767</v>
      </c>
      <c r="I286" s="1">
        <f t="shared" si="69"/>
        <v>-119.95277777777352</v>
      </c>
      <c r="J286" s="1">
        <f t="shared" si="70"/>
        <v>692563.97527348553</v>
      </c>
      <c r="K286" s="1">
        <f t="shared" si="71"/>
        <v>773452.44837614032</v>
      </c>
      <c r="M286">
        <v>276</v>
      </c>
      <c r="N286" s="1">
        <f t="shared" si="78"/>
        <v>-199827.568526969</v>
      </c>
      <c r="O286" s="1">
        <f t="shared" si="65"/>
        <v>-357.21405114055693</v>
      </c>
      <c r="P286" s="1">
        <f t="shared" si="72"/>
        <v>692563.97527348553</v>
      </c>
      <c r="Q286" s="1">
        <f t="shared" si="73"/>
        <v>1019262.531316118</v>
      </c>
      <c r="S286">
        <v>276</v>
      </c>
      <c r="T286" s="1">
        <f t="shared" si="79"/>
        <v>-191166.66666666488</v>
      </c>
      <c r="U286" s="1">
        <f t="shared" si="66"/>
        <v>-342.85138888888594</v>
      </c>
      <c r="V286" s="1">
        <f t="shared" si="74"/>
        <v>692563.97527348553</v>
      </c>
      <c r="W286" s="1">
        <f t="shared" si="75"/>
        <v>992038.36137334746</v>
      </c>
    </row>
    <row r="287" spans="1:23" x14ac:dyDescent="0.25">
      <c r="A287">
        <v>277</v>
      </c>
      <c r="B287" s="1">
        <f t="shared" si="76"/>
        <v>-88659.544381635656</v>
      </c>
      <c r="C287" s="1">
        <f t="shared" si="64"/>
        <v>-147.02707776621247</v>
      </c>
      <c r="D287" s="1">
        <f t="shared" si="67"/>
        <v>694583.95353469986</v>
      </c>
      <c r="E287" s="1">
        <f t="shared" si="68"/>
        <v>832937.58891028643</v>
      </c>
      <c r="G287">
        <v>277</v>
      </c>
      <c r="H287" s="1">
        <f t="shared" si="77"/>
        <v>-71472.222222219658</v>
      </c>
      <c r="I287" s="1">
        <f t="shared" si="69"/>
        <v>-118.52476851851428</v>
      </c>
      <c r="J287" s="1">
        <f t="shared" si="70"/>
        <v>694583.95353469986</v>
      </c>
      <c r="K287" s="1">
        <f t="shared" si="71"/>
        <v>778346.02508987393</v>
      </c>
      <c r="M287">
        <v>277</v>
      </c>
      <c r="N287" s="1">
        <f t="shared" si="78"/>
        <v>-199329.77219082427</v>
      </c>
      <c r="O287" s="1">
        <f t="shared" si="65"/>
        <v>-356.38853888311689</v>
      </c>
      <c r="P287" s="1">
        <f t="shared" si="72"/>
        <v>694583.95353469986</v>
      </c>
      <c r="Q287" s="1">
        <f t="shared" si="73"/>
        <v>1025670.5794688287</v>
      </c>
      <c r="S287">
        <v>277</v>
      </c>
      <c r="T287" s="1">
        <f t="shared" si="79"/>
        <v>-190736.11111110932</v>
      </c>
      <c r="U287" s="1">
        <f t="shared" si="66"/>
        <v>-342.13738425925629</v>
      </c>
      <c r="V287" s="1">
        <f t="shared" si="74"/>
        <v>694583.95353469986</v>
      </c>
      <c r="W287" s="1">
        <f t="shared" si="75"/>
        <v>998374.79755862092</v>
      </c>
    </row>
    <row r="288" spans="1:23" x14ac:dyDescent="0.25">
      <c r="A288">
        <v>278</v>
      </c>
      <c r="B288" s="1">
        <f t="shared" si="76"/>
        <v>-87662.30068483128</v>
      </c>
      <c r="C288" s="1">
        <f t="shared" si="64"/>
        <v>-145.37331530234522</v>
      </c>
      <c r="D288" s="1">
        <f t="shared" si="67"/>
        <v>696609.82339917612</v>
      </c>
      <c r="E288" s="1">
        <f t="shared" si="68"/>
        <v>838002.86836204946</v>
      </c>
      <c r="G288">
        <v>278</v>
      </c>
      <c r="H288" s="1">
        <f t="shared" si="77"/>
        <v>-70611.111111108548</v>
      </c>
      <c r="I288" s="1">
        <f t="shared" si="69"/>
        <v>-117.09675925925501</v>
      </c>
      <c r="J288" s="1">
        <f t="shared" si="70"/>
        <v>696609.82339917612</v>
      </c>
      <c r="K288" s="1">
        <f t="shared" si="71"/>
        <v>783268.69880707073</v>
      </c>
      <c r="M288">
        <v>278</v>
      </c>
      <c r="N288" s="1">
        <f t="shared" si="78"/>
        <v>-198831.1503424221</v>
      </c>
      <c r="O288" s="1">
        <f t="shared" si="65"/>
        <v>-355.56165765118334</v>
      </c>
      <c r="P288" s="1">
        <f t="shared" si="72"/>
        <v>696609.82339917612</v>
      </c>
      <c r="Q288" s="1">
        <f t="shared" si="73"/>
        <v>1032114.8596574444</v>
      </c>
      <c r="S288">
        <v>278</v>
      </c>
      <c r="T288" s="1">
        <f t="shared" si="79"/>
        <v>-190305.55555555376</v>
      </c>
      <c r="U288" s="1">
        <f t="shared" si="66"/>
        <v>-341.42337962962665</v>
      </c>
      <c r="V288" s="1">
        <f t="shared" si="74"/>
        <v>696609.82339917612</v>
      </c>
      <c r="W288" s="1">
        <f t="shared" si="75"/>
        <v>1004747.7748799536</v>
      </c>
    </row>
    <row r="289" spans="1:23" x14ac:dyDescent="0.25">
      <c r="A289">
        <v>279</v>
      </c>
      <c r="B289" s="1">
        <f t="shared" si="76"/>
        <v>-86663.403225563045</v>
      </c>
      <c r="C289" s="1">
        <f t="shared" si="64"/>
        <v>-143.7168103490587</v>
      </c>
      <c r="D289" s="1">
        <f t="shared" si="67"/>
        <v>698641.60205075704</v>
      </c>
      <c r="E289" s="1">
        <f t="shared" si="68"/>
        <v>843096.78764026065</v>
      </c>
      <c r="G289">
        <v>279</v>
      </c>
      <c r="H289" s="1">
        <f t="shared" si="77"/>
        <v>-69749.999999997439</v>
      </c>
      <c r="I289" s="1">
        <f t="shared" si="69"/>
        <v>-115.66874999999577</v>
      </c>
      <c r="J289" s="1">
        <f t="shared" si="70"/>
        <v>698641.60205075704</v>
      </c>
      <c r="K289" s="1">
        <f t="shared" si="71"/>
        <v>788220.63404641859</v>
      </c>
      <c r="M289">
        <v>279</v>
      </c>
      <c r="N289" s="1">
        <f t="shared" si="78"/>
        <v>-198331.70161278799</v>
      </c>
      <c r="O289" s="1">
        <f t="shared" si="65"/>
        <v>-354.73340517454011</v>
      </c>
      <c r="P289" s="1">
        <f t="shared" si="72"/>
        <v>698641.60205075704</v>
      </c>
      <c r="Q289" s="1">
        <f t="shared" si="73"/>
        <v>1038595.5767431638</v>
      </c>
      <c r="S289">
        <v>279</v>
      </c>
      <c r="T289" s="1">
        <f t="shared" si="79"/>
        <v>-189874.9999999982</v>
      </c>
      <c r="U289" s="1">
        <f t="shared" si="66"/>
        <v>-340.70937499999701</v>
      </c>
      <c r="V289" s="1">
        <f t="shared" si="74"/>
        <v>698641.60205075704</v>
      </c>
      <c r="W289" s="1">
        <f t="shared" si="75"/>
        <v>1011157.4999462413</v>
      </c>
    </row>
    <row r="290" spans="1:23" x14ac:dyDescent="0.25">
      <c r="A290">
        <v>280</v>
      </c>
      <c r="B290" s="1">
        <f t="shared" si="76"/>
        <v>-85662.849261341515</v>
      </c>
      <c r="C290" s="1">
        <f t="shared" si="64"/>
        <v>-142.05755835839136</v>
      </c>
      <c r="D290" s="1">
        <f t="shared" si="67"/>
        <v>700679.30672340514</v>
      </c>
      <c r="E290" s="1">
        <f t="shared" si="68"/>
        <v>848219.50867866247</v>
      </c>
      <c r="G290">
        <v>280</v>
      </c>
      <c r="H290" s="1">
        <f t="shared" si="77"/>
        <v>-68888.888888886329</v>
      </c>
      <c r="I290" s="1">
        <f t="shared" si="69"/>
        <v>-114.2407407407365</v>
      </c>
      <c r="J290" s="1">
        <f t="shared" si="70"/>
        <v>700679.30672340514</v>
      </c>
      <c r="K290" s="1">
        <f t="shared" si="71"/>
        <v>793201.99625681795</v>
      </c>
      <c r="M290">
        <v>280</v>
      </c>
      <c r="N290" s="1">
        <f t="shared" si="78"/>
        <v>-197831.42463067724</v>
      </c>
      <c r="O290" s="1">
        <f t="shared" si="65"/>
        <v>-353.90377917920642</v>
      </c>
      <c r="P290" s="1">
        <f t="shared" si="72"/>
        <v>700679.30672340514</v>
      </c>
      <c r="Q290" s="1">
        <f t="shared" si="73"/>
        <v>1045112.9367455003</v>
      </c>
      <c r="S290">
        <v>280</v>
      </c>
      <c r="T290" s="1">
        <f t="shared" si="79"/>
        <v>-189444.44444444263</v>
      </c>
      <c r="U290" s="1">
        <f t="shared" si="66"/>
        <v>-339.99537037036737</v>
      </c>
      <c r="V290" s="1">
        <f t="shared" si="74"/>
        <v>700679.30672340514</v>
      </c>
      <c r="W290" s="1">
        <f t="shared" si="75"/>
        <v>1017604.1805345768</v>
      </c>
    </row>
    <row r="291" spans="1:23" x14ac:dyDescent="0.25">
      <c r="A291">
        <v>281</v>
      </c>
      <c r="B291" s="1">
        <f t="shared" si="76"/>
        <v>-84660.636045129315</v>
      </c>
      <c r="C291" s="1">
        <f t="shared" si="64"/>
        <v>-140.39555477483944</v>
      </c>
      <c r="D291" s="1">
        <f t="shared" si="67"/>
        <v>702722.95470134844</v>
      </c>
      <c r="E291" s="1">
        <f t="shared" si="68"/>
        <v>853371.19432659459</v>
      </c>
      <c r="G291">
        <v>281</v>
      </c>
      <c r="H291" s="1">
        <f t="shared" si="77"/>
        <v>-68027.77777777522</v>
      </c>
      <c r="I291" s="1">
        <f t="shared" si="69"/>
        <v>-112.81273148147726</v>
      </c>
      <c r="J291" s="1">
        <f t="shared" si="70"/>
        <v>702722.95470134844</v>
      </c>
      <c r="K291" s="1">
        <f t="shared" si="71"/>
        <v>798212.95182264142</v>
      </c>
      <c r="M291">
        <v>281</v>
      </c>
      <c r="N291" s="1">
        <f t="shared" si="78"/>
        <v>-197330.31802257115</v>
      </c>
      <c r="O291" s="1">
        <f t="shared" si="65"/>
        <v>-353.07277738743051</v>
      </c>
      <c r="P291" s="1">
        <f t="shared" si="72"/>
        <v>702722.95470134844</v>
      </c>
      <c r="Q291" s="1">
        <f t="shared" si="73"/>
        <v>1051667.146848832</v>
      </c>
      <c r="S291">
        <v>281</v>
      </c>
      <c r="T291" s="1">
        <f t="shared" si="79"/>
        <v>-189013.88888888707</v>
      </c>
      <c r="U291" s="1">
        <f t="shared" si="66"/>
        <v>-339.28136574073773</v>
      </c>
      <c r="V291" s="1">
        <f t="shared" si="74"/>
        <v>702722.95470134844</v>
      </c>
      <c r="W291" s="1">
        <f t="shared" si="75"/>
        <v>1024088.0255968545</v>
      </c>
    </row>
    <row r="292" spans="1:23" x14ac:dyDescent="0.25">
      <c r="A292">
        <v>282</v>
      </c>
      <c r="B292" s="1">
        <f t="shared" si="76"/>
        <v>-83656.760825333564</v>
      </c>
      <c r="C292" s="1">
        <f t="shared" si="64"/>
        <v>-138.73079503534484</v>
      </c>
      <c r="D292" s="1">
        <f t="shared" si="67"/>
        <v>704772.56331922743</v>
      </c>
      <c r="E292" s="1">
        <f t="shared" si="68"/>
        <v>858552.00835417036</v>
      </c>
      <c r="G292">
        <v>282</v>
      </c>
      <c r="H292" s="1">
        <f t="shared" si="77"/>
        <v>-67166.66666666411</v>
      </c>
      <c r="I292" s="1">
        <f t="shared" si="69"/>
        <v>-111.38472222221799</v>
      </c>
      <c r="J292" s="1">
        <f t="shared" si="70"/>
        <v>704772.56331922743</v>
      </c>
      <c r="K292" s="1">
        <f t="shared" si="71"/>
        <v>803253.66806902317</v>
      </c>
      <c r="M292">
        <v>282</v>
      </c>
      <c r="N292" s="1">
        <f t="shared" si="78"/>
        <v>-196828.38041267329</v>
      </c>
      <c r="O292" s="1">
        <f t="shared" si="65"/>
        <v>-352.24039751768322</v>
      </c>
      <c r="P292" s="1">
        <f t="shared" si="72"/>
        <v>704772.56331922743</v>
      </c>
      <c r="Q292" s="1">
        <f t="shared" si="73"/>
        <v>1058258.4154089876</v>
      </c>
      <c r="S292">
        <v>282</v>
      </c>
      <c r="T292" s="1">
        <f t="shared" si="79"/>
        <v>-188583.33333333151</v>
      </c>
      <c r="U292" s="1">
        <f t="shared" si="66"/>
        <v>-338.56736111110808</v>
      </c>
      <c r="V292" s="1">
        <f t="shared" si="74"/>
        <v>704772.56331922743</v>
      </c>
      <c r="W292" s="1">
        <f t="shared" si="75"/>
        <v>1030609.2452664134</v>
      </c>
    </row>
    <row r="293" spans="1:23" x14ac:dyDescent="0.25">
      <c r="A293">
        <v>283</v>
      </c>
      <c r="B293" s="1">
        <f t="shared" si="76"/>
        <v>-82651.220845798322</v>
      </c>
      <c r="C293" s="1">
        <f t="shared" si="64"/>
        <v>-137.06327456928224</v>
      </c>
      <c r="D293" s="1">
        <f t="shared" si="67"/>
        <v>706828.14996224188</v>
      </c>
      <c r="E293" s="1">
        <f t="shared" si="68"/>
        <v>863762.1154574831</v>
      </c>
      <c r="G293">
        <v>283</v>
      </c>
      <c r="H293" s="1">
        <f t="shared" si="77"/>
        <v>-66305.555555553001</v>
      </c>
      <c r="I293" s="1">
        <f t="shared" si="69"/>
        <v>-109.95671296295872</v>
      </c>
      <c r="J293" s="1">
        <f t="shared" si="70"/>
        <v>706828.14996224188</v>
      </c>
      <c r="K293" s="1">
        <f t="shared" si="71"/>
        <v>808324.3132671779</v>
      </c>
      <c r="M293">
        <v>283</v>
      </c>
      <c r="N293" s="1">
        <f t="shared" si="78"/>
        <v>-196325.61042290568</v>
      </c>
      <c r="O293" s="1">
        <f t="shared" si="65"/>
        <v>-351.40663728465194</v>
      </c>
      <c r="P293" s="1">
        <f t="shared" si="72"/>
        <v>706828.14996224188</v>
      </c>
      <c r="Q293" s="1">
        <f t="shared" si="73"/>
        <v>1064886.9519598698</v>
      </c>
      <c r="S293">
        <v>283</v>
      </c>
      <c r="T293" s="1">
        <f t="shared" si="79"/>
        <v>-188152.77777777595</v>
      </c>
      <c r="U293" s="1">
        <f t="shared" si="66"/>
        <v>-337.85335648147844</v>
      </c>
      <c r="V293" s="1">
        <f t="shared" si="74"/>
        <v>706828.14996224188</v>
      </c>
      <c r="W293" s="1">
        <f t="shared" si="75"/>
        <v>1037168.0508647168</v>
      </c>
    </row>
    <row r="294" spans="1:23" x14ac:dyDescent="0.25">
      <c r="A294">
        <v>284</v>
      </c>
      <c r="B294" s="1">
        <f t="shared" si="76"/>
        <v>-81644.013345797022</v>
      </c>
      <c r="C294" s="1">
        <f t="shared" si="64"/>
        <v>-135.39298879844674</v>
      </c>
      <c r="D294" s="1">
        <f t="shared" si="67"/>
        <v>708889.73206629837</v>
      </c>
      <c r="E294" s="1">
        <f t="shared" si="68"/>
        <v>869001.68126384192</v>
      </c>
      <c r="G294">
        <v>284</v>
      </c>
      <c r="H294" s="1">
        <f t="shared" si="77"/>
        <v>-65444.444444441891</v>
      </c>
      <c r="I294" s="1">
        <f t="shared" si="69"/>
        <v>-108.52870370369948</v>
      </c>
      <c r="J294" s="1">
        <f t="shared" si="70"/>
        <v>708889.73206629837</v>
      </c>
      <c r="K294" s="1">
        <f t="shared" si="71"/>
        <v>813425.05663975026</v>
      </c>
      <c r="M294">
        <v>284</v>
      </c>
      <c r="N294" s="1">
        <f t="shared" si="78"/>
        <v>-195822.00667290503</v>
      </c>
      <c r="O294" s="1">
        <f t="shared" si="65"/>
        <v>-350.57149439923421</v>
      </c>
      <c r="P294" s="1">
        <f t="shared" si="72"/>
        <v>708889.73206629837</v>
      </c>
      <c r="Q294" s="1">
        <f t="shared" si="73"/>
        <v>1071552.9672201164</v>
      </c>
      <c r="S294">
        <v>284</v>
      </c>
      <c r="T294" s="1">
        <f t="shared" si="79"/>
        <v>-187722.22222222039</v>
      </c>
      <c r="U294" s="1">
        <f t="shared" si="66"/>
        <v>-337.1393518518488</v>
      </c>
      <c r="V294" s="1">
        <f t="shared" si="74"/>
        <v>708889.73206629837</v>
      </c>
      <c r="W294" s="1">
        <f t="shared" si="75"/>
        <v>1043764.6549080702</v>
      </c>
    </row>
    <row r="295" spans="1:23" x14ac:dyDescent="0.25">
      <c r="A295">
        <v>285</v>
      </c>
      <c r="B295" s="1">
        <f t="shared" si="76"/>
        <v>-80635.135560024879</v>
      </c>
      <c r="C295" s="1">
        <f t="shared" si="64"/>
        <v>-133.71993313704127</v>
      </c>
      <c r="D295" s="1">
        <f t="shared" si="67"/>
        <v>710957.32711815846</v>
      </c>
      <c r="E295" s="1">
        <f t="shared" si="68"/>
        <v>874270.87233703677</v>
      </c>
      <c r="G295">
        <v>285</v>
      </c>
      <c r="H295" s="1">
        <f t="shared" si="77"/>
        <v>-64583.333333330782</v>
      </c>
      <c r="I295" s="1">
        <f t="shared" si="69"/>
        <v>-107.10069444444021</v>
      </c>
      <c r="J295" s="1">
        <f t="shared" si="70"/>
        <v>710957.32711815846</v>
      </c>
      <c r="K295" s="1">
        <f t="shared" si="71"/>
        <v>818556.06836619414</v>
      </c>
      <c r="M295">
        <v>285</v>
      </c>
      <c r="N295" s="1">
        <f t="shared" si="78"/>
        <v>-195317.56778001896</v>
      </c>
      <c r="O295" s="1">
        <f t="shared" si="65"/>
        <v>-349.73496656853143</v>
      </c>
      <c r="P295" s="1">
        <f t="shared" si="72"/>
        <v>710957.32711815846</v>
      </c>
      <c r="Q295" s="1">
        <f t="shared" si="73"/>
        <v>1078256.6730997991</v>
      </c>
      <c r="S295">
        <v>285</v>
      </c>
      <c r="T295" s="1">
        <f t="shared" si="79"/>
        <v>-187291.66666666482</v>
      </c>
      <c r="U295" s="1">
        <f t="shared" si="66"/>
        <v>-336.42534722221916</v>
      </c>
      <c r="V295" s="1">
        <f t="shared" si="74"/>
        <v>710957.32711815846</v>
      </c>
      <c r="W295" s="1">
        <f t="shared" si="75"/>
        <v>1050399.2711143775</v>
      </c>
    </row>
    <row r="296" spans="1:23" x14ac:dyDescent="0.25">
      <c r="A296">
        <v>286</v>
      </c>
      <c r="B296" s="1">
        <f t="shared" si="76"/>
        <v>-79624.58471859133</v>
      </c>
      <c r="C296" s="1">
        <f t="shared" si="64"/>
        <v>-132.04410299166395</v>
      </c>
      <c r="D296" s="1">
        <f t="shared" si="67"/>
        <v>713030.95265558641</v>
      </c>
      <c r="E296" s="1">
        <f t="shared" si="68"/>
        <v>879569.85618263343</v>
      </c>
      <c r="G296">
        <v>286</v>
      </c>
      <c r="H296" s="1">
        <f t="shared" si="77"/>
        <v>-63722.222222219672</v>
      </c>
      <c r="I296" s="1">
        <f t="shared" si="69"/>
        <v>-105.67268518518097</v>
      </c>
      <c r="J296" s="1">
        <f t="shared" si="70"/>
        <v>713030.95265558641</v>
      </c>
      <c r="K296" s="1">
        <f t="shared" si="71"/>
        <v>823717.51958818315</v>
      </c>
      <c r="M296">
        <v>286</v>
      </c>
      <c r="N296" s="1">
        <f t="shared" si="78"/>
        <v>-194812.2923593022</v>
      </c>
      <c r="O296" s="1">
        <f t="shared" si="65"/>
        <v>-348.89705149584279</v>
      </c>
      <c r="P296" s="1">
        <f t="shared" si="72"/>
        <v>713030.95265558641</v>
      </c>
      <c r="Q296" s="1">
        <f t="shared" si="73"/>
        <v>1084998.2827071599</v>
      </c>
      <c r="S296">
        <v>286</v>
      </c>
      <c r="T296" s="1">
        <f t="shared" si="79"/>
        <v>-186861.11111110926</v>
      </c>
      <c r="U296" s="1">
        <f t="shared" si="66"/>
        <v>-335.71134259258952</v>
      </c>
      <c r="V296" s="1">
        <f t="shared" si="74"/>
        <v>713030.95265558641</v>
      </c>
      <c r="W296" s="1">
        <f t="shared" si="75"/>
        <v>1057072.1144099347</v>
      </c>
    </row>
    <row r="297" spans="1:23" x14ac:dyDescent="0.25">
      <c r="A297">
        <v>287</v>
      </c>
      <c r="B297" s="1">
        <f t="shared" si="76"/>
        <v>-78612.358047012414</v>
      </c>
      <c r="C297" s="1">
        <f t="shared" si="64"/>
        <v>-130.3654937612956</v>
      </c>
      <c r="D297" s="1">
        <f t="shared" si="67"/>
        <v>715110.62626749859</v>
      </c>
      <c r="E297" s="1">
        <f t="shared" si="68"/>
        <v>884898.80125329865</v>
      </c>
      <c r="G297">
        <v>287</v>
      </c>
      <c r="H297" s="1">
        <f t="shared" si="77"/>
        <v>-62861.111111108563</v>
      </c>
      <c r="I297" s="1">
        <f t="shared" si="69"/>
        <v>-104.2446759259217</v>
      </c>
      <c r="J297" s="1">
        <f t="shared" si="70"/>
        <v>715110.62626749859</v>
      </c>
      <c r="K297" s="1">
        <f t="shared" si="71"/>
        <v>828909.58241505048</v>
      </c>
      <c r="M297">
        <v>287</v>
      </c>
      <c r="N297" s="1">
        <f t="shared" si="78"/>
        <v>-194306.17902351276</v>
      </c>
      <c r="O297" s="1">
        <f t="shared" si="65"/>
        <v>-348.05774688065867</v>
      </c>
      <c r="P297" s="1">
        <f t="shared" si="72"/>
        <v>715110.62626749859</v>
      </c>
      <c r="Q297" s="1">
        <f t="shared" si="73"/>
        <v>1091778.0103553857</v>
      </c>
      <c r="S297">
        <v>287</v>
      </c>
      <c r="T297" s="1">
        <f t="shared" si="79"/>
        <v>-186430.5555555537</v>
      </c>
      <c r="U297" s="1">
        <f t="shared" si="66"/>
        <v>-334.99733796295988</v>
      </c>
      <c r="V297" s="1">
        <f t="shared" si="74"/>
        <v>715110.62626749859</v>
      </c>
      <c r="W297" s="1">
        <f t="shared" si="75"/>
        <v>1063783.400936262</v>
      </c>
    </row>
    <row r="298" spans="1:23" x14ac:dyDescent="0.25">
      <c r="A298">
        <v>288</v>
      </c>
      <c r="B298" s="1">
        <f t="shared" si="76"/>
        <v>-77598.452766203132</v>
      </c>
      <c r="C298" s="1">
        <f t="shared" si="64"/>
        <v>-128.68410083728688</v>
      </c>
      <c r="D298" s="1">
        <f t="shared" si="67"/>
        <v>717196.36559411208</v>
      </c>
      <c r="E298" s="1">
        <f t="shared" si="68"/>
        <v>890257.87695415493</v>
      </c>
      <c r="G298">
        <v>288</v>
      </c>
      <c r="H298" s="1">
        <f t="shared" si="77"/>
        <v>-61999.999999997453</v>
      </c>
      <c r="I298" s="1">
        <f t="shared" si="69"/>
        <v>-102.81666666666246</v>
      </c>
      <c r="J298" s="1">
        <f t="shared" si="70"/>
        <v>717196.36559411208</v>
      </c>
      <c r="K298" s="1">
        <f t="shared" si="71"/>
        <v>834132.42992926075</v>
      </c>
      <c r="M298">
        <v>288</v>
      </c>
      <c r="N298" s="1">
        <f t="shared" si="78"/>
        <v>-193799.22638310812</v>
      </c>
      <c r="O298" s="1">
        <f t="shared" si="65"/>
        <v>-347.21705041865431</v>
      </c>
      <c r="P298" s="1">
        <f t="shared" si="72"/>
        <v>717196.36559411208</v>
      </c>
      <c r="Q298" s="1">
        <f t="shared" si="73"/>
        <v>1098596.0715694218</v>
      </c>
      <c r="S298">
        <v>288</v>
      </c>
      <c r="T298" s="1">
        <f t="shared" si="79"/>
        <v>-185999.99999999814</v>
      </c>
      <c r="U298" s="1">
        <f t="shared" si="66"/>
        <v>-334.28333333333023</v>
      </c>
      <c r="V298" s="1">
        <f t="shared" si="74"/>
        <v>717196.36559411208</v>
      </c>
      <c r="W298" s="1">
        <f t="shared" si="75"/>
        <v>1070533.3480569751</v>
      </c>
    </row>
    <row r="299" spans="1:23" x14ac:dyDescent="0.25">
      <c r="A299">
        <v>289</v>
      </c>
      <c r="B299" s="1">
        <f t="shared" si="76"/>
        <v>-76582.866092469834</v>
      </c>
      <c r="C299" s="1">
        <f t="shared" si="64"/>
        <v>-126.99991960334582</v>
      </c>
      <c r="D299" s="1">
        <f t="shared" si="67"/>
        <v>719288.18832709489</v>
      </c>
      <c r="E299" s="1">
        <f t="shared" si="68"/>
        <v>895647.25364816596</v>
      </c>
      <c r="G299">
        <v>289</v>
      </c>
      <c r="H299" s="1">
        <f t="shared" si="77"/>
        <v>-61138.888888886344</v>
      </c>
      <c r="I299" s="1">
        <f t="shared" si="69"/>
        <v>-101.38865740740319</v>
      </c>
      <c r="J299" s="1">
        <f t="shared" si="70"/>
        <v>719288.18832709489</v>
      </c>
      <c r="K299" s="1">
        <f t="shared" si="71"/>
        <v>839386.23619191197</v>
      </c>
      <c r="M299">
        <v>289</v>
      </c>
      <c r="N299" s="1">
        <f t="shared" si="78"/>
        <v>-193291.43304624149</v>
      </c>
      <c r="O299" s="1">
        <f t="shared" si="65"/>
        <v>-346.37495980168381</v>
      </c>
      <c r="P299" s="1">
        <f t="shared" si="72"/>
        <v>719288.18832709489</v>
      </c>
      <c r="Q299" s="1">
        <f t="shared" si="73"/>
        <v>1105452.6830928223</v>
      </c>
      <c r="S299">
        <v>289</v>
      </c>
      <c r="T299" s="1">
        <f t="shared" si="79"/>
        <v>-185569.44444444258</v>
      </c>
      <c r="U299" s="1">
        <f t="shared" si="66"/>
        <v>-333.56932870370059</v>
      </c>
      <c r="V299" s="1">
        <f t="shared" si="74"/>
        <v>719288.18832709489</v>
      </c>
      <c r="W299" s="1">
        <f t="shared" si="75"/>
        <v>1077322.1743646958</v>
      </c>
    </row>
    <row r="300" spans="1:23" x14ac:dyDescent="0.25">
      <c r="A300">
        <v>290</v>
      </c>
      <c r="B300" s="1">
        <f t="shared" si="76"/>
        <v>-75565.595237502595</v>
      </c>
      <c r="C300" s="1">
        <f t="shared" si="64"/>
        <v>-125.31294543552514</v>
      </c>
      <c r="D300" s="1">
        <f t="shared" si="67"/>
        <v>721386.11220971565</v>
      </c>
      <c r="E300" s="1">
        <f t="shared" si="68"/>
        <v>901067.10266155237</v>
      </c>
      <c r="G300">
        <v>290</v>
      </c>
      <c r="H300" s="1">
        <f t="shared" si="77"/>
        <v>-60277.777777775234</v>
      </c>
      <c r="I300" s="1">
        <f t="shared" si="69"/>
        <v>-99.960648148143932</v>
      </c>
      <c r="J300" s="1">
        <f t="shared" si="70"/>
        <v>721386.11220971565</v>
      </c>
      <c r="K300" s="1">
        <f t="shared" si="71"/>
        <v>844671.17624826869</v>
      </c>
      <c r="M300">
        <v>290</v>
      </c>
      <c r="N300" s="1">
        <f t="shared" si="78"/>
        <v>-192782.79761875788</v>
      </c>
      <c r="O300" s="1">
        <f t="shared" si="65"/>
        <v>-345.53147271777345</v>
      </c>
      <c r="P300" s="1">
        <f t="shared" si="72"/>
        <v>721386.11220971565</v>
      </c>
      <c r="Q300" s="1">
        <f t="shared" si="73"/>
        <v>1112348.062894641</v>
      </c>
      <c r="S300">
        <v>290</v>
      </c>
      <c r="T300" s="1">
        <f t="shared" si="79"/>
        <v>-185138.88888888701</v>
      </c>
      <c r="U300" s="1">
        <f t="shared" si="66"/>
        <v>-332.85532407407095</v>
      </c>
      <c r="V300" s="1">
        <f t="shared" si="74"/>
        <v>721386.11220971565</v>
      </c>
      <c r="W300" s="1">
        <f t="shared" si="75"/>
        <v>1084150.0996879996</v>
      </c>
    </row>
    <row r="301" spans="1:23" x14ac:dyDescent="0.25">
      <c r="A301">
        <v>291</v>
      </c>
      <c r="B301" s="1">
        <f t="shared" si="76"/>
        <v>-74546.637408367533</v>
      </c>
      <c r="C301" s="1">
        <f t="shared" si="64"/>
        <v>-123.6231737022095</v>
      </c>
      <c r="D301" s="1">
        <f t="shared" si="67"/>
        <v>723490.15503699402</v>
      </c>
      <c r="E301" s="1">
        <f t="shared" si="68"/>
        <v>906517.59628923831</v>
      </c>
      <c r="G301">
        <v>291</v>
      </c>
      <c r="H301" s="1">
        <f t="shared" si="77"/>
        <v>-59416.666666664125</v>
      </c>
      <c r="I301" s="1">
        <f t="shared" si="69"/>
        <v>-98.532638888884676</v>
      </c>
      <c r="J301" s="1">
        <f t="shared" si="70"/>
        <v>723490.15503699402</v>
      </c>
      <c r="K301" s="1">
        <f t="shared" si="71"/>
        <v>849987.42613332695</v>
      </c>
      <c r="M301">
        <v>291</v>
      </c>
      <c r="N301" s="1">
        <f t="shared" si="78"/>
        <v>-192273.31870419034</v>
      </c>
      <c r="O301" s="1">
        <f t="shared" si="65"/>
        <v>-344.68658685111563</v>
      </c>
      <c r="P301" s="1">
        <f t="shared" si="72"/>
        <v>723490.15503699402</v>
      </c>
      <c r="Q301" s="1">
        <f t="shared" si="73"/>
        <v>1119282.4301763605</v>
      </c>
      <c r="S301">
        <v>291</v>
      </c>
      <c r="T301" s="1">
        <f t="shared" si="79"/>
        <v>-184708.33333333145</v>
      </c>
      <c r="U301" s="1">
        <f t="shared" si="66"/>
        <v>-332.14131944444131</v>
      </c>
      <c r="V301" s="1">
        <f t="shared" si="74"/>
        <v>723490.15503699402</v>
      </c>
      <c r="W301" s="1">
        <f t="shared" si="75"/>
        <v>1091017.3450984056</v>
      </c>
    </row>
    <row r="302" spans="1:23" x14ac:dyDescent="0.25">
      <c r="A302">
        <v>292</v>
      </c>
      <c r="B302" s="1">
        <f t="shared" si="76"/>
        <v>-73525.989807499151</v>
      </c>
      <c r="C302" s="1">
        <f t="shared" si="64"/>
        <v>-121.93059976410275</v>
      </c>
      <c r="D302" s="1">
        <f t="shared" si="67"/>
        <v>725600.33465585194</v>
      </c>
      <c r="E302" s="1">
        <f t="shared" si="68"/>
        <v>911998.90780032834</v>
      </c>
      <c r="G302">
        <v>292</v>
      </c>
      <c r="H302" s="1">
        <f t="shared" si="77"/>
        <v>-58555.555555553015</v>
      </c>
      <c r="I302" s="1">
        <f t="shared" si="69"/>
        <v>-97.104629629625421</v>
      </c>
      <c r="J302" s="1">
        <f t="shared" si="70"/>
        <v>725600.33465585194</v>
      </c>
      <c r="K302" s="1">
        <f t="shared" si="71"/>
        <v>855335.16287741042</v>
      </c>
      <c r="M302">
        <v>292</v>
      </c>
      <c r="N302" s="1">
        <f t="shared" si="78"/>
        <v>-191762.99490375616</v>
      </c>
      <c r="O302" s="1">
        <f t="shared" si="65"/>
        <v>-343.84029988206231</v>
      </c>
      <c r="P302" s="1">
        <f t="shared" si="72"/>
        <v>725600.33465585194</v>
      </c>
      <c r="Q302" s="1">
        <f t="shared" si="73"/>
        <v>1126256.0053788605</v>
      </c>
      <c r="S302">
        <v>292</v>
      </c>
      <c r="T302" s="1">
        <f t="shared" si="79"/>
        <v>-184277.77777777589</v>
      </c>
      <c r="U302" s="1">
        <f t="shared" si="66"/>
        <v>-331.42731481481167</v>
      </c>
      <c r="V302" s="1">
        <f t="shared" si="74"/>
        <v>725600.33465585194</v>
      </c>
      <c r="W302" s="1">
        <f t="shared" si="75"/>
        <v>1097924.1329174025</v>
      </c>
    </row>
    <row r="303" spans="1:23" x14ac:dyDescent="0.25">
      <c r="A303">
        <v>293</v>
      </c>
      <c r="B303" s="1">
        <f t="shared" si="76"/>
        <v>-72503.649632692672</v>
      </c>
      <c r="C303" s="1">
        <f t="shared" si="64"/>
        <v>-120.23521897421536</v>
      </c>
      <c r="D303" s="1">
        <f t="shared" si="67"/>
        <v>727716.66896526481</v>
      </c>
      <c r="E303" s="1">
        <f t="shared" si="68"/>
        <v>917511.21144361573</v>
      </c>
      <c r="G303">
        <v>293</v>
      </c>
      <c r="H303" s="1">
        <f t="shared" si="77"/>
        <v>-57694.444444441906</v>
      </c>
      <c r="I303" s="1">
        <f t="shared" si="69"/>
        <v>-95.676620370366166</v>
      </c>
      <c r="J303" s="1">
        <f t="shared" si="70"/>
        <v>727716.66896526481</v>
      </c>
      <c r="K303" s="1">
        <f t="shared" si="71"/>
        <v>860714.56451179774</v>
      </c>
      <c r="M303">
        <v>293</v>
      </c>
      <c r="N303" s="1">
        <f t="shared" si="78"/>
        <v>-191251.82481635292</v>
      </c>
      <c r="O303" s="1">
        <f t="shared" si="65"/>
        <v>-342.99260948711861</v>
      </c>
      <c r="P303" s="1">
        <f t="shared" si="72"/>
        <v>727716.66896526481</v>
      </c>
      <c r="Q303" s="1">
        <f t="shared" si="73"/>
        <v>1133269.0101894254</v>
      </c>
      <c r="S303">
        <v>293</v>
      </c>
      <c r="T303" s="1">
        <f t="shared" si="79"/>
        <v>-183847.22222222033</v>
      </c>
      <c r="U303" s="1">
        <f t="shared" si="66"/>
        <v>-330.71331018518202</v>
      </c>
      <c r="V303" s="1">
        <f t="shared" si="74"/>
        <v>727716.66896526481</v>
      </c>
      <c r="W303" s="1">
        <f t="shared" si="75"/>
        <v>1104870.6867235177</v>
      </c>
    </row>
    <row r="304" spans="1:23" x14ac:dyDescent="0.25">
      <c r="A304">
        <v>294</v>
      </c>
      <c r="B304" s="1">
        <f t="shared" si="76"/>
        <v>-71479.614077096296</v>
      </c>
      <c r="C304" s="1">
        <f t="shared" si="64"/>
        <v>-118.53702667785137</v>
      </c>
      <c r="D304" s="1">
        <f t="shared" si="67"/>
        <v>729839.17591641354</v>
      </c>
      <c r="E304" s="1">
        <f t="shared" si="68"/>
        <v>923054.68245312176</v>
      </c>
      <c r="G304">
        <v>294</v>
      </c>
      <c r="H304" s="1">
        <f t="shared" si="77"/>
        <v>-56833.333333330796</v>
      </c>
      <c r="I304" s="1">
        <f t="shared" si="69"/>
        <v>-94.248611111106911</v>
      </c>
      <c r="J304" s="1">
        <f t="shared" si="70"/>
        <v>729839.17591641354</v>
      </c>
      <c r="K304" s="1">
        <f t="shared" si="71"/>
        <v>866125.81007438246</v>
      </c>
      <c r="M304">
        <v>294</v>
      </c>
      <c r="N304" s="1">
        <f t="shared" si="78"/>
        <v>-190739.80703855475</v>
      </c>
      <c r="O304" s="1">
        <f t="shared" si="65"/>
        <v>-342.1435133389366</v>
      </c>
      <c r="P304" s="1">
        <f t="shared" si="72"/>
        <v>729839.17591641354</v>
      </c>
      <c r="Q304" s="1">
        <f t="shared" si="73"/>
        <v>1140321.667548792</v>
      </c>
      <c r="S304">
        <v>294</v>
      </c>
      <c r="T304" s="1">
        <f t="shared" si="79"/>
        <v>-183416.66666666477</v>
      </c>
      <c r="U304" s="1">
        <f t="shared" si="66"/>
        <v>-329.99930555555238</v>
      </c>
      <c r="V304" s="1">
        <f t="shared" si="74"/>
        <v>729839.17591641354</v>
      </c>
      <c r="W304" s="1">
        <f t="shared" si="75"/>
        <v>1111857.2313594236</v>
      </c>
    </row>
    <row r="305" spans="1:23" x14ac:dyDescent="0.25">
      <c r="A305">
        <v>295</v>
      </c>
      <c r="B305" s="1">
        <f t="shared" si="76"/>
        <v>-70453.880329203559</v>
      </c>
      <c r="C305" s="1">
        <f t="shared" si="64"/>
        <v>-116.8360182125959</v>
      </c>
      <c r="D305" s="1">
        <f t="shared" si="67"/>
        <v>731967.87351283641</v>
      </c>
      <c r="E305" s="1">
        <f t="shared" si="68"/>
        <v>928629.49705366639</v>
      </c>
      <c r="G305">
        <v>295</v>
      </c>
      <c r="H305" s="1">
        <f t="shared" si="77"/>
        <v>-55972.222222219687</v>
      </c>
      <c r="I305" s="1">
        <f t="shared" si="69"/>
        <v>-92.820601851847655</v>
      </c>
      <c r="J305" s="1">
        <f t="shared" si="70"/>
        <v>731967.87351283641</v>
      </c>
      <c r="K305" s="1">
        <f t="shared" si="71"/>
        <v>871569.07961536432</v>
      </c>
      <c r="M305">
        <v>295</v>
      </c>
      <c r="N305" s="1">
        <f t="shared" si="78"/>
        <v>-190226.94016460839</v>
      </c>
      <c r="O305" s="1">
        <f t="shared" si="65"/>
        <v>-341.29300910630889</v>
      </c>
      <c r="P305" s="1">
        <f t="shared" si="72"/>
        <v>731967.87351283641</v>
      </c>
      <c r="Q305" s="1">
        <f t="shared" si="73"/>
        <v>1147414.2016582359</v>
      </c>
      <c r="S305">
        <v>295</v>
      </c>
      <c r="T305" s="1">
        <f t="shared" si="79"/>
        <v>-182986.1111111092</v>
      </c>
      <c r="U305" s="1">
        <f t="shared" si="66"/>
        <v>-329.2853009259228</v>
      </c>
      <c r="V305" s="1">
        <f t="shared" si="74"/>
        <v>731967.87351283641</v>
      </c>
      <c r="W305" s="1">
        <f t="shared" si="75"/>
        <v>1118883.9929390864</v>
      </c>
    </row>
    <row r="306" spans="1:23" x14ac:dyDescent="0.25">
      <c r="A306">
        <v>296</v>
      </c>
      <c r="B306" s="1">
        <f t="shared" si="76"/>
        <v>-69426.445572845565</v>
      </c>
      <c r="C306" s="1">
        <f t="shared" si="64"/>
        <v>-115.13218890830223</v>
      </c>
      <c r="D306" s="1">
        <f t="shared" si="67"/>
        <v>734102.77981058217</v>
      </c>
      <c r="E306" s="1">
        <f t="shared" si="68"/>
        <v>934235.83246647031</v>
      </c>
      <c r="G306">
        <v>296</v>
      </c>
      <c r="H306" s="1">
        <f t="shared" si="77"/>
        <v>-55111.111111108577</v>
      </c>
      <c r="I306" s="1">
        <f t="shared" si="69"/>
        <v>-91.3925925925884</v>
      </c>
      <c r="J306" s="1">
        <f t="shared" si="70"/>
        <v>734102.77981058217</v>
      </c>
      <c r="K306" s="1">
        <f t="shared" si="71"/>
        <v>877044.55420297279</v>
      </c>
      <c r="M306">
        <v>296</v>
      </c>
      <c r="N306" s="1">
        <f t="shared" si="78"/>
        <v>-189713.2227864294</v>
      </c>
      <c r="O306" s="1">
        <f t="shared" si="65"/>
        <v>-340.44109445416211</v>
      </c>
      <c r="P306" s="1">
        <f t="shared" si="72"/>
        <v>734102.77981058217</v>
      </c>
      <c r="Q306" s="1">
        <f t="shared" si="73"/>
        <v>1154546.8379866998</v>
      </c>
      <c r="S306">
        <v>296</v>
      </c>
      <c r="T306" s="1">
        <f t="shared" si="79"/>
        <v>-182555.55555555364</v>
      </c>
      <c r="U306" s="1">
        <f t="shared" si="66"/>
        <v>-328.5712962962931</v>
      </c>
      <c r="V306" s="1">
        <f t="shared" si="74"/>
        <v>734102.77981058217</v>
      </c>
      <c r="W306" s="1">
        <f t="shared" si="75"/>
        <v>1125951.1988549528</v>
      </c>
    </row>
    <row r="307" spans="1:23" x14ac:dyDescent="0.25">
      <c r="A307">
        <v>297</v>
      </c>
      <c r="B307" s="1">
        <f t="shared" si="76"/>
        <v>-68397.306987183285</v>
      </c>
      <c r="C307" s="1">
        <f t="shared" si="64"/>
        <v>-113.42553408707896</v>
      </c>
      <c r="D307" s="1">
        <f t="shared" si="67"/>
        <v>736243.912918363</v>
      </c>
      <c r="E307" s="1">
        <f t="shared" si="68"/>
        <v>939873.86691478884</v>
      </c>
      <c r="G307">
        <v>297</v>
      </c>
      <c r="H307" s="1">
        <f t="shared" si="77"/>
        <v>-54249.999999997468</v>
      </c>
      <c r="I307" s="1">
        <f t="shared" si="69"/>
        <v>-89.964583333329131</v>
      </c>
      <c r="J307" s="1">
        <f t="shared" si="70"/>
        <v>736243.912918363</v>
      </c>
      <c r="K307" s="1">
        <f t="shared" si="71"/>
        <v>882552.41592922399</v>
      </c>
      <c r="M307">
        <v>297</v>
      </c>
      <c r="N307" s="1">
        <f t="shared" si="78"/>
        <v>-189198.65349359828</v>
      </c>
      <c r="O307" s="1">
        <f t="shared" si="65"/>
        <v>-339.58776704355046</v>
      </c>
      <c r="P307" s="1">
        <f t="shared" si="72"/>
        <v>736243.912918363</v>
      </c>
      <c r="Q307" s="1">
        <f t="shared" si="73"/>
        <v>1161719.8032779603</v>
      </c>
      <c r="S307">
        <v>297</v>
      </c>
      <c r="T307" s="1">
        <f t="shared" si="79"/>
        <v>-182124.99999999808</v>
      </c>
      <c r="U307" s="1">
        <f t="shared" si="66"/>
        <v>-327.85729166666351</v>
      </c>
      <c r="V307" s="1">
        <f t="shared" si="74"/>
        <v>736243.912918363</v>
      </c>
      <c r="W307" s="1">
        <f t="shared" si="75"/>
        <v>1133059.07778518</v>
      </c>
    </row>
    <row r="308" spans="1:23" x14ac:dyDescent="0.25">
      <c r="A308">
        <v>298</v>
      </c>
      <c r="B308" s="1">
        <f t="shared" si="76"/>
        <v>-67366.461746699773</v>
      </c>
      <c r="C308" s="1">
        <f t="shared" si="64"/>
        <v>-111.71604906327713</v>
      </c>
      <c r="D308" s="1">
        <f t="shared" si="67"/>
        <v>738391.29099770822</v>
      </c>
      <c r="E308" s="1">
        <f t="shared" si="68"/>
        <v>945543.7796295773</v>
      </c>
      <c r="G308">
        <v>298</v>
      </c>
      <c r="H308" s="1">
        <f t="shared" si="77"/>
        <v>-53388.888888886358</v>
      </c>
      <c r="I308" s="1">
        <f t="shared" si="69"/>
        <v>-88.53657407406989</v>
      </c>
      <c r="J308" s="1">
        <f t="shared" si="70"/>
        <v>738391.29099770822</v>
      </c>
      <c r="K308" s="1">
        <f t="shared" si="71"/>
        <v>888092.84791570844</v>
      </c>
      <c r="M308">
        <v>298</v>
      </c>
      <c r="N308" s="1">
        <f t="shared" si="78"/>
        <v>-188683.23087335654</v>
      </c>
      <c r="O308" s="1">
        <f t="shared" si="65"/>
        <v>-338.73302453164962</v>
      </c>
      <c r="P308" s="1">
        <f t="shared" si="72"/>
        <v>738391.29099770822</v>
      </c>
      <c r="Q308" s="1">
        <f t="shared" si="73"/>
        <v>1168933.3255578363</v>
      </c>
      <c r="S308">
        <v>298</v>
      </c>
      <c r="T308" s="1">
        <f t="shared" si="79"/>
        <v>-181694.44444444252</v>
      </c>
      <c r="U308" s="1">
        <f t="shared" si="66"/>
        <v>-327.14328703703382</v>
      </c>
      <c r="V308" s="1">
        <f t="shared" si="74"/>
        <v>738391.29099770822</v>
      </c>
      <c r="W308" s="1">
        <f t="shared" si="75"/>
        <v>1140207.8597009042</v>
      </c>
    </row>
    <row r="309" spans="1:23" x14ac:dyDescent="0.25">
      <c r="A309">
        <v>299</v>
      </c>
      <c r="B309" s="1">
        <f t="shared" si="76"/>
        <v>-66333.90702119247</v>
      </c>
      <c r="C309" s="1">
        <f t="shared" si="64"/>
        <v>-110.00372914347751</v>
      </c>
      <c r="D309" s="1">
        <f t="shared" si="67"/>
        <v>740544.93226311821</v>
      </c>
      <c r="E309" s="1">
        <f t="shared" si="68"/>
        <v>951245.75085518905</v>
      </c>
      <c r="G309">
        <v>299</v>
      </c>
      <c r="H309" s="1">
        <f t="shared" si="77"/>
        <v>-52527.777777775249</v>
      </c>
      <c r="I309" s="1">
        <f t="shared" si="69"/>
        <v>-87.10856481481062</v>
      </c>
      <c r="J309" s="1">
        <f t="shared" si="70"/>
        <v>740544.93226311821</v>
      </c>
      <c r="K309" s="1">
        <f t="shared" si="71"/>
        <v>893666.03431941278</v>
      </c>
      <c r="M309">
        <v>299</v>
      </c>
      <c r="N309" s="1">
        <f t="shared" si="78"/>
        <v>-188166.95351060291</v>
      </c>
      <c r="O309" s="1">
        <f t="shared" si="65"/>
        <v>-337.87686457174982</v>
      </c>
      <c r="P309" s="1">
        <f t="shared" si="72"/>
        <v>740544.93226311821</v>
      </c>
      <c r="Q309" s="1">
        <f t="shared" si="73"/>
        <v>1176187.6341414382</v>
      </c>
      <c r="S309">
        <v>299</v>
      </c>
      <c r="T309" s="1">
        <f t="shared" si="79"/>
        <v>-181263.88888888696</v>
      </c>
      <c r="U309" s="1">
        <f t="shared" si="66"/>
        <v>-326.42928240740423</v>
      </c>
      <c r="V309" s="1">
        <f t="shared" si="74"/>
        <v>740544.93226311821</v>
      </c>
      <c r="W309" s="1">
        <f t="shared" si="75"/>
        <v>1147397.7758735523</v>
      </c>
    </row>
    <row r="310" spans="1:23" x14ac:dyDescent="0.25">
      <c r="A310">
        <v>300</v>
      </c>
      <c r="B310" s="1">
        <f t="shared" si="76"/>
        <v>-65299.639975765363</v>
      </c>
      <c r="C310" s="1">
        <f t="shared" si="64"/>
        <v>-108.28856962647757</v>
      </c>
      <c r="D310" s="1">
        <f t="shared" si="67"/>
        <v>742704.85498221894</v>
      </c>
      <c r="E310" s="1">
        <f t="shared" si="68"/>
        <v>956979.96185510524</v>
      </c>
      <c r="G310">
        <v>300</v>
      </c>
      <c r="H310" s="1">
        <f t="shared" si="77"/>
        <v>-51666.666666664139</v>
      </c>
      <c r="I310" s="1">
        <f t="shared" si="69"/>
        <v>-85.680555555551379</v>
      </c>
      <c r="J310" s="1">
        <f t="shared" si="70"/>
        <v>742704.85498221894</v>
      </c>
      <c r="K310" s="1">
        <f t="shared" si="71"/>
        <v>899272.16033857397</v>
      </c>
      <c r="M310">
        <v>300</v>
      </c>
      <c r="N310" s="1">
        <f t="shared" si="78"/>
        <v>-187649.81998788935</v>
      </c>
      <c r="O310" s="1">
        <f t="shared" si="65"/>
        <v>-337.01928481324984</v>
      </c>
      <c r="P310" s="1">
        <f t="shared" si="72"/>
        <v>742704.85498221894</v>
      </c>
      <c r="Q310" s="1">
        <f t="shared" si="73"/>
        <v>1183482.9596404568</v>
      </c>
      <c r="S310">
        <v>300</v>
      </c>
      <c r="T310" s="1">
        <f t="shared" si="79"/>
        <v>-180833.33333333139</v>
      </c>
      <c r="U310" s="1">
        <f t="shared" si="66"/>
        <v>-325.71527777777453</v>
      </c>
      <c r="V310" s="1">
        <f t="shared" si="74"/>
        <v>742704.85498221894</v>
      </c>
      <c r="W310" s="1">
        <f t="shared" si="75"/>
        <v>1154629.0588821936</v>
      </c>
    </row>
    <row r="311" spans="1:23" x14ac:dyDescent="0.25">
      <c r="A311">
        <v>301</v>
      </c>
      <c r="B311" s="1">
        <f t="shared" si="76"/>
        <v>-64263.657770821257</v>
      </c>
      <c r="C311" s="1">
        <f t="shared" si="64"/>
        <v>-106.5705658032786</v>
      </c>
      <c r="D311" s="1">
        <f t="shared" si="67"/>
        <v>744871.07747591706</v>
      </c>
      <c r="E311" s="1">
        <f t="shared" si="68"/>
        <v>962746.59491769702</v>
      </c>
      <c r="G311">
        <v>301</v>
      </c>
      <c r="H311" s="1">
        <f t="shared" si="77"/>
        <v>-50805.55555555303</v>
      </c>
      <c r="I311" s="1">
        <f t="shared" si="69"/>
        <v>-84.25254629629211</v>
      </c>
      <c r="J311" s="1">
        <f t="shared" si="70"/>
        <v>744871.07747591706</v>
      </c>
      <c r="K311" s="1">
        <f t="shared" si="71"/>
        <v>904911.41221856687</v>
      </c>
      <c r="M311">
        <v>301</v>
      </c>
      <c r="N311" s="1">
        <f t="shared" si="78"/>
        <v>-187131.82888541732</v>
      </c>
      <c r="O311" s="1">
        <f t="shared" si="65"/>
        <v>-336.16028290165036</v>
      </c>
      <c r="P311" s="1">
        <f t="shared" si="72"/>
        <v>744871.07747591706</v>
      </c>
      <c r="Q311" s="1">
        <f t="shared" si="73"/>
        <v>1190819.5339704952</v>
      </c>
      <c r="S311">
        <v>301</v>
      </c>
      <c r="T311" s="1">
        <f t="shared" si="79"/>
        <v>-180402.77777777583</v>
      </c>
      <c r="U311" s="1">
        <f t="shared" si="66"/>
        <v>-325.00127314814495</v>
      </c>
      <c r="V311" s="1">
        <f t="shared" si="74"/>
        <v>744871.07747591706</v>
      </c>
      <c r="W311" s="1">
        <f t="shared" si="75"/>
        <v>1161901.9426209328</v>
      </c>
    </row>
    <row r="312" spans="1:23" x14ac:dyDescent="0.25">
      <c r="A312">
        <v>302</v>
      </c>
      <c r="B312" s="1">
        <f t="shared" si="76"/>
        <v>-63225.957562053954</v>
      </c>
      <c r="C312" s="1">
        <f t="shared" si="64"/>
        <v>-104.84971295707281</v>
      </c>
      <c r="D312" s="1">
        <f t="shared" si="67"/>
        <v>747043.61811855517</v>
      </c>
      <c r="E312" s="1">
        <f t="shared" si="68"/>
        <v>968545.83336202055</v>
      </c>
      <c r="G312">
        <v>302</v>
      </c>
      <c r="H312" s="1">
        <f t="shared" si="77"/>
        <v>-49944.44444444192</v>
      </c>
      <c r="I312" s="1">
        <f t="shared" si="69"/>
        <v>-82.824537037032854</v>
      </c>
      <c r="J312" s="1">
        <f t="shared" si="70"/>
        <v>747043.61811855517</v>
      </c>
      <c r="K312" s="1">
        <f t="shared" si="71"/>
        <v>910583.97725782474</v>
      </c>
      <c r="M312">
        <v>302</v>
      </c>
      <c r="N312" s="1">
        <f t="shared" si="78"/>
        <v>-186612.97878103369</v>
      </c>
      <c r="O312" s="1">
        <f t="shared" si="65"/>
        <v>-335.29985647854755</v>
      </c>
      <c r="P312" s="1">
        <f t="shared" si="72"/>
        <v>747043.61811855517</v>
      </c>
      <c r="Q312" s="1">
        <f t="shared" si="73"/>
        <v>1198197.5903584412</v>
      </c>
      <c r="S312">
        <v>302</v>
      </c>
      <c r="T312" s="1">
        <f t="shared" si="79"/>
        <v>-179972.22222222027</v>
      </c>
      <c r="U312" s="1">
        <f t="shared" si="66"/>
        <v>-324.2872685185153</v>
      </c>
      <c r="V312" s="1">
        <f t="shared" si="74"/>
        <v>747043.61811855517</v>
      </c>
      <c r="W312" s="1">
        <f t="shared" si="75"/>
        <v>1169216.6623063462</v>
      </c>
    </row>
    <row r="313" spans="1:23" x14ac:dyDescent="0.25">
      <c r="A313">
        <v>303</v>
      </c>
      <c r="B313" s="1">
        <f t="shared" si="76"/>
        <v>-62186.536500440445</v>
      </c>
      <c r="C313" s="1">
        <f t="shared" si="64"/>
        <v>-103.12600636323042</v>
      </c>
      <c r="D313" s="1">
        <f t="shared" si="67"/>
        <v>749222.49533806765</v>
      </c>
      <c r="E313" s="1">
        <f t="shared" si="68"/>
        <v>974377.86154364445</v>
      </c>
      <c r="G313">
        <v>303</v>
      </c>
      <c r="H313" s="1">
        <f t="shared" si="77"/>
        <v>-49083.333333330811</v>
      </c>
      <c r="I313" s="1">
        <f t="shared" si="69"/>
        <v>-81.396527777773599</v>
      </c>
      <c r="J313" s="1">
        <f t="shared" si="70"/>
        <v>749222.49533806765</v>
      </c>
      <c r="K313" s="1">
        <f t="shared" si="71"/>
        <v>916290.04381379334</v>
      </c>
      <c r="M313">
        <v>303</v>
      </c>
      <c r="N313" s="1">
        <f t="shared" si="78"/>
        <v>-186093.26825022695</v>
      </c>
      <c r="O313" s="1">
        <f t="shared" si="65"/>
        <v>-334.43800318162636</v>
      </c>
      <c r="P313" s="1">
        <f t="shared" si="72"/>
        <v>749222.49533806765</v>
      </c>
      <c r="Q313" s="1">
        <f t="shared" si="73"/>
        <v>1205617.3633498813</v>
      </c>
      <c r="S313">
        <v>303</v>
      </c>
      <c r="T313" s="1">
        <f t="shared" si="79"/>
        <v>-179541.66666666471</v>
      </c>
      <c r="U313" s="1">
        <f t="shared" si="66"/>
        <v>-323.57326388888566</v>
      </c>
      <c r="V313" s="1">
        <f t="shared" si="74"/>
        <v>749222.49533806765</v>
      </c>
      <c r="W313" s="1">
        <f t="shared" si="75"/>
        <v>1176573.4544849587</v>
      </c>
    </row>
    <row r="314" spans="1:23" x14ac:dyDescent="0.25">
      <c r="A314">
        <v>304</v>
      </c>
      <c r="B314" s="1">
        <f t="shared" si="76"/>
        <v>-61145.391732233089</v>
      </c>
      <c r="C314" s="1">
        <f t="shared" si="64"/>
        <v>-101.39944128928654</v>
      </c>
      <c r="D314" s="1">
        <f t="shared" si="67"/>
        <v>751407.72761613701</v>
      </c>
      <c r="E314" s="1">
        <f t="shared" si="68"/>
        <v>980242.86486051069</v>
      </c>
      <c r="G314">
        <v>304</v>
      </c>
      <c r="H314" s="1">
        <f t="shared" si="77"/>
        <v>-48222.222222219702</v>
      </c>
      <c r="I314" s="1">
        <f t="shared" si="69"/>
        <v>-79.968518518514344</v>
      </c>
      <c r="J314" s="1">
        <f t="shared" si="70"/>
        <v>751407.72761613701</v>
      </c>
      <c r="K314" s="1">
        <f t="shared" si="71"/>
        <v>922029.80130891886</v>
      </c>
      <c r="M314">
        <v>304</v>
      </c>
      <c r="N314" s="1">
        <f t="shared" si="78"/>
        <v>-185572.69586612328</v>
      </c>
      <c r="O314" s="1">
        <f t="shared" si="65"/>
        <v>-333.57472064465446</v>
      </c>
      <c r="P314" s="1">
        <f t="shared" si="72"/>
        <v>751407.72761613701</v>
      </c>
      <c r="Q314" s="1">
        <f t="shared" si="73"/>
        <v>1213079.0888165564</v>
      </c>
      <c r="S314">
        <v>304</v>
      </c>
      <c r="T314" s="1">
        <f t="shared" si="79"/>
        <v>-179111.11111110914</v>
      </c>
      <c r="U314" s="1">
        <f t="shared" si="66"/>
        <v>-322.85925925925602</v>
      </c>
      <c r="V314" s="1">
        <f t="shared" si="74"/>
        <v>751407.72761613701</v>
      </c>
      <c r="W314" s="1">
        <f t="shared" si="75"/>
        <v>1183972.5570407636</v>
      </c>
    </row>
    <row r="315" spans="1:23" x14ac:dyDescent="0.25">
      <c r="A315">
        <v>305</v>
      </c>
      <c r="B315" s="1">
        <f t="shared" si="76"/>
        <v>-60102.52039895179</v>
      </c>
      <c r="C315" s="1">
        <f t="shared" si="64"/>
        <v>-99.670012994928399</v>
      </c>
      <c r="D315" s="1">
        <f t="shared" si="67"/>
        <v>753599.33348835073</v>
      </c>
      <c r="E315" s="1">
        <f t="shared" si="68"/>
        <v>986141.02975882811</v>
      </c>
      <c r="G315">
        <v>305</v>
      </c>
      <c r="H315" s="1">
        <f t="shared" si="77"/>
        <v>-47361.111111108592</v>
      </c>
      <c r="I315" s="1">
        <f t="shared" si="69"/>
        <v>-78.540509259255089</v>
      </c>
      <c r="J315" s="1">
        <f t="shared" si="70"/>
        <v>753599.33348835073</v>
      </c>
      <c r="K315" s="1">
        <f t="shared" si="71"/>
        <v>927803.4402366695</v>
      </c>
      <c r="M315">
        <v>305</v>
      </c>
      <c r="N315" s="1">
        <f t="shared" si="78"/>
        <v>-185051.26019948264</v>
      </c>
      <c r="O315" s="1">
        <f t="shared" si="65"/>
        <v>-332.71000649747538</v>
      </c>
      <c r="P315" s="1">
        <f t="shared" si="72"/>
        <v>753599.33348835073</v>
      </c>
      <c r="Q315" s="1">
        <f t="shared" si="73"/>
        <v>1220583.0039638609</v>
      </c>
      <c r="S315">
        <v>305</v>
      </c>
      <c r="T315" s="1">
        <f t="shared" si="79"/>
        <v>-178680.55555555358</v>
      </c>
      <c r="U315" s="1">
        <f t="shared" si="66"/>
        <v>-322.14525462962638</v>
      </c>
      <c r="V315" s="1">
        <f t="shared" si="74"/>
        <v>753599.33348835073</v>
      </c>
      <c r="W315" s="1">
        <f t="shared" si="75"/>
        <v>1191414.2092027848</v>
      </c>
    </row>
    <row r="316" spans="1:23" x14ac:dyDescent="0.25">
      <c r="A316">
        <v>306</v>
      </c>
      <c r="B316" s="1">
        <f t="shared" si="76"/>
        <v>-59057.919637376137</v>
      </c>
      <c r="C316" s="1">
        <f t="shared" si="64"/>
        <v>-97.937716731982107</v>
      </c>
      <c r="D316" s="1">
        <f t="shared" si="67"/>
        <v>755797.3315443584</v>
      </c>
      <c r="E316" s="1">
        <f t="shared" si="68"/>
        <v>992072.54373899952</v>
      </c>
      <c r="G316">
        <v>306</v>
      </c>
      <c r="H316" s="1">
        <f t="shared" si="77"/>
        <v>-46499.999999997483</v>
      </c>
      <c r="I316" s="1">
        <f t="shared" si="69"/>
        <v>-77.112499999995833</v>
      </c>
      <c r="J316" s="1">
        <f t="shared" si="70"/>
        <v>755797.3315443584</v>
      </c>
      <c r="K316" s="1">
        <f t="shared" si="71"/>
        <v>933611.15216759127</v>
      </c>
      <c r="M316">
        <v>306</v>
      </c>
      <c r="N316" s="1">
        <f t="shared" si="78"/>
        <v>-184528.95981869483</v>
      </c>
      <c r="O316" s="1">
        <f t="shared" si="65"/>
        <v>-331.84385836600228</v>
      </c>
      <c r="P316" s="1">
        <f t="shared" si="72"/>
        <v>755797.3315443584</v>
      </c>
      <c r="Q316" s="1">
        <f t="shared" si="73"/>
        <v>1228129.3473383831</v>
      </c>
      <c r="S316">
        <v>306</v>
      </c>
      <c r="T316" s="1">
        <f t="shared" si="79"/>
        <v>-178249.99999999802</v>
      </c>
      <c r="U316" s="1">
        <f t="shared" si="66"/>
        <v>-321.43124999999674</v>
      </c>
      <c r="V316" s="1">
        <f t="shared" si="74"/>
        <v>755797.3315443584</v>
      </c>
      <c r="W316" s="1">
        <f t="shared" si="75"/>
        <v>1198898.6515526825</v>
      </c>
    </row>
    <row r="317" spans="1:23" x14ac:dyDescent="0.25">
      <c r="A317">
        <v>307</v>
      </c>
      <c r="B317" s="1">
        <f t="shared" si="76"/>
        <v>-58011.586579537536</v>
      </c>
      <c r="C317" s="1">
        <f t="shared" si="64"/>
        <v>-96.202547744399752</v>
      </c>
      <c r="D317" s="1">
        <f t="shared" si="67"/>
        <v>758001.74042802944</v>
      </c>
      <c r="E317" s="1">
        <f t="shared" si="68"/>
        <v>998037.59536158224</v>
      </c>
      <c r="G317">
        <v>307</v>
      </c>
      <c r="H317" s="1">
        <f t="shared" si="77"/>
        <v>-45638.888888886373</v>
      </c>
      <c r="I317" s="1">
        <f t="shared" si="69"/>
        <v>-75.684490740736564</v>
      </c>
      <c r="J317" s="1">
        <f t="shared" si="70"/>
        <v>758001.74042802944</v>
      </c>
      <c r="K317" s="1">
        <f t="shared" si="71"/>
        <v>939453.12975539791</v>
      </c>
      <c r="M317">
        <v>307</v>
      </c>
      <c r="N317" s="1">
        <f t="shared" si="78"/>
        <v>-184005.79328977552</v>
      </c>
      <c r="O317" s="1">
        <f t="shared" si="65"/>
        <v>-330.9762738722111</v>
      </c>
      <c r="P317" s="1">
        <f t="shared" si="72"/>
        <v>758001.74042802944</v>
      </c>
      <c r="Q317" s="1">
        <f t="shared" si="73"/>
        <v>1235718.3588354881</v>
      </c>
      <c r="S317">
        <v>307</v>
      </c>
      <c r="T317" s="1">
        <f t="shared" si="79"/>
        <v>-177819.44444444246</v>
      </c>
      <c r="U317" s="1">
        <f t="shared" si="66"/>
        <v>-320.7172453703671</v>
      </c>
      <c r="V317" s="1">
        <f t="shared" si="74"/>
        <v>758001.74042802944</v>
      </c>
      <c r="W317" s="1">
        <f t="shared" si="75"/>
        <v>1206426.1260323997</v>
      </c>
    </row>
    <row r="318" spans="1:23" x14ac:dyDescent="0.25">
      <c r="A318">
        <v>308</v>
      </c>
      <c r="B318" s="1">
        <f t="shared" si="76"/>
        <v>-56963.518352711348</v>
      </c>
      <c r="C318" s="1">
        <f t="shared" si="64"/>
        <v>-94.464501268246309</v>
      </c>
      <c r="D318" s="1">
        <f t="shared" si="67"/>
        <v>760212.57883761125</v>
      </c>
      <c r="E318" s="1">
        <f t="shared" si="68"/>
        <v>1004036.3742532824</v>
      </c>
      <c r="G318">
        <v>308</v>
      </c>
      <c r="H318" s="1">
        <f t="shared" si="77"/>
        <v>-44777.777777775264</v>
      </c>
      <c r="I318" s="1">
        <f t="shared" si="69"/>
        <v>-74.256481481477309</v>
      </c>
      <c r="J318" s="1">
        <f t="shared" si="70"/>
        <v>760212.57883761125</v>
      </c>
      <c r="K318" s="1">
        <f t="shared" si="71"/>
        <v>945329.56674309529</v>
      </c>
      <c r="M318">
        <v>308</v>
      </c>
      <c r="N318" s="1">
        <f t="shared" si="78"/>
        <v>-183481.75917636245</v>
      </c>
      <c r="O318" s="1">
        <f t="shared" si="65"/>
        <v>-330.1072506341344</v>
      </c>
      <c r="P318" s="1">
        <f t="shared" si="72"/>
        <v>760212.57883761125</v>
      </c>
      <c r="Q318" s="1">
        <f t="shared" si="73"/>
        <v>1243350.2797069445</v>
      </c>
      <c r="S318">
        <v>308</v>
      </c>
      <c r="T318" s="1">
        <f t="shared" si="79"/>
        <v>-177388.8888888869</v>
      </c>
      <c r="U318" s="1">
        <f t="shared" si="66"/>
        <v>-320.00324074073745</v>
      </c>
      <c r="V318" s="1">
        <f t="shared" si="74"/>
        <v>760212.57883761125</v>
      </c>
      <c r="W318" s="1">
        <f t="shared" si="75"/>
        <v>1213996.875951855</v>
      </c>
    </row>
    <row r="319" spans="1:23" x14ac:dyDescent="0.25">
      <c r="A319">
        <v>309</v>
      </c>
      <c r="B319" s="1">
        <f t="shared" si="76"/>
        <v>-55913.712079409008</v>
      </c>
      <c r="C319" s="1">
        <f t="shared" si="64"/>
        <v>-92.723572531686614</v>
      </c>
      <c r="D319" s="1">
        <f t="shared" si="67"/>
        <v>762429.86552588758</v>
      </c>
      <c r="E319" s="1">
        <f t="shared" si="68"/>
        <v>1010069.0711129833</v>
      </c>
      <c r="G319">
        <v>309</v>
      </c>
      <c r="H319" s="1">
        <f t="shared" si="77"/>
        <v>-43916.666666664154</v>
      </c>
      <c r="I319" s="1">
        <f t="shared" si="69"/>
        <v>-72.828472222218053</v>
      </c>
      <c r="J319" s="1">
        <f t="shared" si="70"/>
        <v>762429.86552588758</v>
      </c>
      <c r="K319" s="1">
        <f t="shared" si="71"/>
        <v>951240.65796914021</v>
      </c>
      <c r="M319">
        <v>309</v>
      </c>
      <c r="N319" s="1">
        <f t="shared" si="78"/>
        <v>-182956.8560397113</v>
      </c>
      <c r="O319" s="1">
        <f t="shared" si="65"/>
        <v>-329.23678626585456</v>
      </c>
      <c r="P319" s="1">
        <f t="shared" si="72"/>
        <v>762429.86552588758</v>
      </c>
      <c r="Q319" s="1">
        <f t="shared" si="73"/>
        <v>1251025.3525685931</v>
      </c>
      <c r="S319">
        <v>309</v>
      </c>
      <c r="T319" s="1">
        <f t="shared" si="79"/>
        <v>-176958.33333333133</v>
      </c>
      <c r="U319" s="1">
        <f t="shared" si="66"/>
        <v>-319.28923611110781</v>
      </c>
      <c r="V319" s="1">
        <f t="shared" si="74"/>
        <v>762429.86552588758</v>
      </c>
      <c r="W319" s="1">
        <f t="shared" si="75"/>
        <v>1221611.1459966761</v>
      </c>
    </row>
    <row r="320" spans="1:23" x14ac:dyDescent="0.25">
      <c r="A320">
        <v>310</v>
      </c>
      <c r="B320" s="1">
        <f t="shared" si="76"/>
        <v>-54862.164877370109</v>
      </c>
      <c r="C320" s="1">
        <f t="shared" si="64"/>
        <v>-90.979756754972115</v>
      </c>
      <c r="D320" s="1">
        <f t="shared" si="67"/>
        <v>764653.61930033809</v>
      </c>
      <c r="E320" s="1">
        <f t="shared" si="68"/>
        <v>1016135.877717807</v>
      </c>
      <c r="G320">
        <v>310</v>
      </c>
      <c r="H320" s="1">
        <f t="shared" si="77"/>
        <v>-43055.555555553045</v>
      </c>
      <c r="I320" s="1">
        <f t="shared" si="69"/>
        <v>-71.400462962958798</v>
      </c>
      <c r="J320" s="1">
        <f t="shared" si="70"/>
        <v>764653.61930033809</v>
      </c>
      <c r="K320" s="1">
        <f t="shared" si="71"/>
        <v>957186.59937363479</v>
      </c>
      <c r="M320">
        <v>310</v>
      </c>
      <c r="N320" s="1">
        <f t="shared" si="78"/>
        <v>-182431.08243869187</v>
      </c>
      <c r="O320" s="1">
        <f t="shared" si="65"/>
        <v>-328.36487837749735</v>
      </c>
      <c r="P320" s="1">
        <f t="shared" si="72"/>
        <v>764653.61930033809</v>
      </c>
      <c r="Q320" s="1">
        <f t="shared" si="73"/>
        <v>1258743.8214080606</v>
      </c>
      <c r="S320">
        <v>310</v>
      </c>
      <c r="T320" s="1">
        <f t="shared" si="79"/>
        <v>-176527.77777777577</v>
      </c>
      <c r="U320" s="1">
        <f t="shared" si="66"/>
        <v>-318.57523148147817</v>
      </c>
      <c r="V320" s="1">
        <f t="shared" si="74"/>
        <v>764653.61930033809</v>
      </c>
      <c r="W320" s="1">
        <f t="shared" si="75"/>
        <v>1229269.182235979</v>
      </c>
    </row>
    <row r="321" spans="1:23" x14ac:dyDescent="0.25">
      <c r="A321">
        <v>311</v>
      </c>
      <c r="B321" s="1">
        <f t="shared" si="76"/>
        <v>-53808.873859554493</v>
      </c>
      <c r="C321" s="1">
        <f t="shared" si="64"/>
        <v>-89.233049150427874</v>
      </c>
      <c r="D321" s="1">
        <f t="shared" si="67"/>
        <v>766883.85902329744</v>
      </c>
      <c r="E321" s="1">
        <f t="shared" si="68"/>
        <v>1022236.9869292115</v>
      </c>
      <c r="G321">
        <v>311</v>
      </c>
      <c r="H321" s="1">
        <f t="shared" si="77"/>
        <v>-42194.444444441935</v>
      </c>
      <c r="I321" s="1">
        <f t="shared" si="69"/>
        <v>-69.972453703699543</v>
      </c>
      <c r="J321" s="1">
        <f t="shared" si="70"/>
        <v>766883.85902329744</v>
      </c>
      <c r="K321" s="1">
        <f t="shared" si="71"/>
        <v>963167.58800455451</v>
      </c>
      <c r="M321">
        <v>311</v>
      </c>
      <c r="N321" s="1">
        <f t="shared" si="78"/>
        <v>-181904.43692978407</v>
      </c>
      <c r="O321" s="1">
        <f t="shared" si="65"/>
        <v>-327.49152457522524</v>
      </c>
      <c r="P321" s="1">
        <f t="shared" si="72"/>
        <v>766883.85902329744</v>
      </c>
      <c r="Q321" s="1">
        <f t="shared" si="73"/>
        <v>1266505.9315925145</v>
      </c>
      <c r="S321">
        <v>311</v>
      </c>
      <c r="T321" s="1">
        <f t="shared" si="79"/>
        <v>-176097.22222222021</v>
      </c>
      <c r="U321" s="1">
        <f t="shared" si="66"/>
        <v>-317.86122685184853</v>
      </c>
      <c r="V321" s="1">
        <f t="shared" si="74"/>
        <v>766883.85902329744</v>
      </c>
      <c r="W321" s="1">
        <f t="shared" si="75"/>
        <v>1236971.2321301906</v>
      </c>
    </row>
    <row r="322" spans="1:23" x14ac:dyDescent="0.25">
      <c r="A322">
        <v>312</v>
      </c>
      <c r="B322" s="1">
        <f t="shared" si="76"/>
        <v>-52753.836134134333</v>
      </c>
      <c r="C322" s="1">
        <f t="shared" si="64"/>
        <v>-87.483444922439446</v>
      </c>
      <c r="D322" s="1">
        <f t="shared" si="67"/>
        <v>769120.60361211537</v>
      </c>
      <c r="E322" s="1">
        <f t="shared" si="68"/>
        <v>1028372.5926991219</v>
      </c>
      <c r="G322">
        <v>312</v>
      </c>
      <c r="H322" s="1">
        <f t="shared" si="77"/>
        <v>-41333.333333330826</v>
      </c>
      <c r="I322" s="1">
        <f t="shared" si="69"/>
        <v>-68.544444444440288</v>
      </c>
      <c r="J322" s="1">
        <f t="shared" si="70"/>
        <v>769120.60361211537</v>
      </c>
      <c r="K322" s="1">
        <f t="shared" si="71"/>
        <v>969183.82202401315</v>
      </c>
      <c r="M322">
        <v>312</v>
      </c>
      <c r="N322" s="1">
        <f t="shared" si="78"/>
        <v>-181376.918067074</v>
      </c>
      <c r="O322" s="1">
        <f t="shared" si="65"/>
        <v>-326.61672246123106</v>
      </c>
      <c r="P322" s="1">
        <f t="shared" si="72"/>
        <v>769120.60361211537</v>
      </c>
      <c r="Q322" s="1">
        <f t="shared" si="73"/>
        <v>1274311.9298764644</v>
      </c>
      <c r="S322">
        <v>312</v>
      </c>
      <c r="T322" s="1">
        <f t="shared" si="79"/>
        <v>-175666.66666666465</v>
      </c>
      <c r="U322" s="1">
        <f t="shared" si="66"/>
        <v>-317.14722222221889</v>
      </c>
      <c r="V322" s="1">
        <f t="shared" si="74"/>
        <v>769120.60361211537</v>
      </c>
      <c r="W322" s="1">
        <f t="shared" si="75"/>
        <v>1244717.5445389147</v>
      </c>
    </row>
    <row r="323" spans="1:23" x14ac:dyDescent="0.25">
      <c r="A323">
        <v>313</v>
      </c>
      <c r="B323" s="1">
        <f t="shared" si="76"/>
        <v>-51697.048804486185</v>
      </c>
      <c r="C323" s="1">
        <f t="shared" si="64"/>
        <v>-85.730939267439581</v>
      </c>
      <c r="D323" s="1">
        <f t="shared" si="67"/>
        <v>771363.87203931739</v>
      </c>
      <c r="E323" s="1">
        <f t="shared" si="68"/>
        <v>1034542.8900760951</v>
      </c>
      <c r="G323">
        <v>313</v>
      </c>
      <c r="H323" s="1">
        <f t="shared" si="77"/>
        <v>-40472.222222219716</v>
      </c>
      <c r="I323" s="1">
        <f t="shared" si="69"/>
        <v>-67.116435185181032</v>
      </c>
      <c r="J323" s="1">
        <f t="shared" si="70"/>
        <v>771363.87203931739</v>
      </c>
      <c r="K323" s="1">
        <f t="shared" si="71"/>
        <v>975235.50071456167</v>
      </c>
      <c r="M323">
        <v>313</v>
      </c>
      <c r="N323" s="1">
        <f t="shared" si="78"/>
        <v>-180848.52440224995</v>
      </c>
      <c r="O323" s="1">
        <f t="shared" si="65"/>
        <v>-325.74046963373115</v>
      </c>
      <c r="P323" s="1">
        <f t="shared" si="72"/>
        <v>771363.87203931739</v>
      </c>
      <c r="Q323" s="1">
        <f t="shared" si="73"/>
        <v>1282162.0644096055</v>
      </c>
      <c r="S323">
        <v>313</v>
      </c>
      <c r="T323" s="1">
        <f t="shared" si="79"/>
        <v>-175236.11111110909</v>
      </c>
      <c r="U323" s="1">
        <f t="shared" si="66"/>
        <v>-316.43321759258924</v>
      </c>
      <c r="V323" s="1">
        <f t="shared" si="74"/>
        <v>771363.87203931739</v>
      </c>
      <c r="W323" s="1">
        <f t="shared" si="75"/>
        <v>1252508.3697288437</v>
      </c>
    </row>
    <row r="324" spans="1:23" x14ac:dyDescent="0.25">
      <c r="A324">
        <v>314</v>
      </c>
      <c r="B324" s="1">
        <f t="shared" si="76"/>
        <v>-50638.508969183036</v>
      </c>
      <c r="C324" s="1">
        <f t="shared" si="64"/>
        <v>-83.975527373895204</v>
      </c>
      <c r="D324" s="1">
        <f t="shared" si="67"/>
        <v>773613.68333276536</v>
      </c>
      <c r="E324" s="1">
        <f t="shared" si="68"/>
        <v>1040748.0752115212</v>
      </c>
      <c r="G324">
        <v>314</v>
      </c>
      <c r="H324" s="1">
        <f t="shared" si="77"/>
        <v>-39611.111111108607</v>
      </c>
      <c r="I324" s="1">
        <f t="shared" si="69"/>
        <v>-65.688425925921777</v>
      </c>
      <c r="J324" s="1">
        <f t="shared" si="70"/>
        <v>773613.68333276536</v>
      </c>
      <c r="K324" s="1">
        <f t="shared" si="71"/>
        <v>981322.82448552374</v>
      </c>
      <c r="M324">
        <v>314</v>
      </c>
      <c r="N324" s="1">
        <f t="shared" si="78"/>
        <v>-180319.25448459838</v>
      </c>
      <c r="O324" s="1">
        <f t="shared" si="65"/>
        <v>-324.862763686959</v>
      </c>
      <c r="P324" s="1">
        <f t="shared" si="72"/>
        <v>773613.68333276536</v>
      </c>
      <c r="Q324" s="1">
        <f t="shared" si="73"/>
        <v>1290056.5847447077</v>
      </c>
      <c r="S324">
        <v>314</v>
      </c>
      <c r="T324" s="1">
        <f t="shared" si="79"/>
        <v>-174805.55555555352</v>
      </c>
      <c r="U324" s="1">
        <f t="shared" si="66"/>
        <v>-315.7192129629596</v>
      </c>
      <c r="V324" s="1">
        <f t="shared" si="74"/>
        <v>773613.68333276536</v>
      </c>
      <c r="W324" s="1">
        <f t="shared" si="75"/>
        <v>1260343.959381714</v>
      </c>
    </row>
    <row r="325" spans="1:23" x14ac:dyDescent="0.25">
      <c r="A325">
        <v>315</v>
      </c>
      <c r="B325" s="1">
        <f t="shared" si="76"/>
        <v>-49578.213721986343</v>
      </c>
      <c r="C325" s="1">
        <f t="shared" si="64"/>
        <v>-82.217204422294017</v>
      </c>
      <c r="D325" s="1">
        <f t="shared" si="67"/>
        <v>775870.05657581927</v>
      </c>
      <c r="E325" s="1">
        <f t="shared" si="68"/>
        <v>1046988.3453658589</v>
      </c>
      <c r="G325">
        <v>315</v>
      </c>
      <c r="H325" s="1">
        <f t="shared" si="77"/>
        <v>-38749.999999997497</v>
      </c>
      <c r="I325" s="1">
        <f t="shared" si="69"/>
        <v>-64.260416666662522</v>
      </c>
      <c r="J325" s="1">
        <f t="shared" si="70"/>
        <v>775870.05657581927</v>
      </c>
      <c r="K325" s="1">
        <f t="shared" si="71"/>
        <v>987445.99487936636</v>
      </c>
      <c r="M325">
        <v>315</v>
      </c>
      <c r="N325" s="1">
        <f t="shared" si="78"/>
        <v>-179789.10686100004</v>
      </c>
      <c r="O325" s="1">
        <f t="shared" si="65"/>
        <v>-323.98360221115837</v>
      </c>
      <c r="P325" s="1">
        <f t="shared" si="72"/>
        <v>775870.05657581927</v>
      </c>
      <c r="Q325" s="1">
        <f t="shared" si="73"/>
        <v>1297995.7418455484</v>
      </c>
      <c r="S325">
        <v>315</v>
      </c>
      <c r="T325" s="1">
        <f t="shared" si="79"/>
        <v>-174374.99999999796</v>
      </c>
      <c r="U325" s="1">
        <f t="shared" si="66"/>
        <v>-315.00520833332996</v>
      </c>
      <c r="V325" s="1">
        <f t="shared" si="74"/>
        <v>775870.05657581927</v>
      </c>
      <c r="W325" s="1">
        <f t="shared" si="75"/>
        <v>1268224.5666023074</v>
      </c>
    </row>
    <row r="326" spans="1:23" x14ac:dyDescent="0.25">
      <c r="A326">
        <v>316</v>
      </c>
      <c r="B326" s="1">
        <f t="shared" si="76"/>
        <v>-48516.160151838056</v>
      </c>
      <c r="C326" s="1">
        <f t="shared" si="64"/>
        <v>-80.455965585131437</v>
      </c>
      <c r="D326" s="1">
        <f t="shared" si="67"/>
        <v>778133.01090749877</v>
      </c>
      <c r="E326" s="1">
        <f t="shared" si="68"/>
        <v>1053263.8989149057</v>
      </c>
      <c r="G326">
        <v>316</v>
      </c>
      <c r="H326" s="1">
        <f t="shared" si="77"/>
        <v>-37888.888888886388</v>
      </c>
      <c r="I326" s="1">
        <f t="shared" si="69"/>
        <v>-62.832407407403259</v>
      </c>
      <c r="J326" s="1">
        <f t="shared" si="70"/>
        <v>778133.01090749877</v>
      </c>
      <c r="K326" s="1">
        <f t="shared" si="71"/>
        <v>993605.21457810688</v>
      </c>
      <c r="M326">
        <v>316</v>
      </c>
      <c r="N326" s="1">
        <f t="shared" si="78"/>
        <v>-179258.08007592591</v>
      </c>
      <c r="O326" s="1">
        <f t="shared" si="65"/>
        <v>-323.10298279257717</v>
      </c>
      <c r="P326" s="1">
        <f t="shared" si="72"/>
        <v>778133.01090749877</v>
      </c>
      <c r="Q326" s="1">
        <f t="shared" si="73"/>
        <v>1305979.7880948908</v>
      </c>
      <c r="S326">
        <v>316</v>
      </c>
      <c r="T326" s="1">
        <f t="shared" si="79"/>
        <v>-173944.4444444424</v>
      </c>
      <c r="U326" s="1">
        <f t="shared" si="66"/>
        <v>-314.29120370370032</v>
      </c>
      <c r="V326" s="1">
        <f t="shared" si="74"/>
        <v>778133.01090749877</v>
      </c>
      <c r="W326" s="1">
        <f t="shared" si="75"/>
        <v>1276150.4459264965</v>
      </c>
    </row>
    <row r="327" spans="1:23" x14ac:dyDescent="0.25">
      <c r="A327">
        <v>317</v>
      </c>
      <c r="B327" s="1">
        <f t="shared" si="76"/>
        <v>-47452.345342852605</v>
      </c>
      <c r="C327" s="1">
        <f t="shared" si="64"/>
        <v>-78.69180602689724</v>
      </c>
      <c r="D327" s="1">
        <f t="shared" si="67"/>
        <v>780402.5655226456</v>
      </c>
      <c r="E327" s="1">
        <f t="shared" si="68"/>
        <v>1059574.9353561054</v>
      </c>
      <c r="G327">
        <v>317</v>
      </c>
      <c r="H327" s="1">
        <f t="shared" si="77"/>
        <v>-37027.777777775278</v>
      </c>
      <c r="I327" s="1">
        <f t="shared" si="69"/>
        <v>-61.404398148144004</v>
      </c>
      <c r="J327" s="1">
        <f t="shared" si="70"/>
        <v>780402.5655226456</v>
      </c>
      <c r="K327" s="1">
        <f t="shared" si="71"/>
        <v>999800.68740975624</v>
      </c>
      <c r="M327">
        <v>317</v>
      </c>
      <c r="N327" s="1">
        <f t="shared" si="78"/>
        <v>-178726.17267143319</v>
      </c>
      <c r="O327" s="1">
        <f t="shared" si="65"/>
        <v>-322.22090301346003</v>
      </c>
      <c r="P327" s="1">
        <f t="shared" si="72"/>
        <v>780402.5655226456</v>
      </c>
      <c r="Q327" s="1">
        <f t="shared" si="73"/>
        <v>1314008.9773025066</v>
      </c>
      <c r="S327">
        <v>317</v>
      </c>
      <c r="T327" s="1">
        <f t="shared" si="79"/>
        <v>-173513.88888888684</v>
      </c>
      <c r="U327" s="1">
        <f t="shared" si="66"/>
        <v>-313.57719907407068</v>
      </c>
      <c r="V327" s="1">
        <f t="shared" si="74"/>
        <v>780402.5655226456</v>
      </c>
      <c r="W327" s="1">
        <f t="shared" si="75"/>
        <v>1284121.8533293374</v>
      </c>
    </row>
    <row r="328" spans="1:23" x14ac:dyDescent="0.25">
      <c r="A328">
        <v>318</v>
      </c>
      <c r="B328" s="1">
        <f t="shared" si="76"/>
        <v>-46386.766374308914</v>
      </c>
      <c r="C328" s="1">
        <f t="shared" si="64"/>
        <v>-76.924720904062283</v>
      </c>
      <c r="D328" s="1">
        <f t="shared" si="67"/>
        <v>782678.73967208667</v>
      </c>
      <c r="E328" s="1">
        <f t="shared" si="68"/>
        <v>1065921.6553148888</v>
      </c>
      <c r="G328">
        <v>318</v>
      </c>
      <c r="H328" s="1">
        <f t="shared" si="77"/>
        <v>-36166.666666664169</v>
      </c>
      <c r="I328" s="1">
        <f t="shared" si="69"/>
        <v>-59.976388888884749</v>
      </c>
      <c r="J328" s="1">
        <f t="shared" si="70"/>
        <v>782678.73967208667</v>
      </c>
      <c r="K328" s="1">
        <f t="shared" si="71"/>
        <v>1006032.6183547988</v>
      </c>
      <c r="M328">
        <v>318</v>
      </c>
      <c r="N328" s="1">
        <f t="shared" si="78"/>
        <v>-178193.38318716135</v>
      </c>
      <c r="O328" s="1">
        <f t="shared" si="65"/>
        <v>-321.33736045204256</v>
      </c>
      <c r="P328" s="1">
        <f t="shared" si="72"/>
        <v>782678.73967208667</v>
      </c>
      <c r="Q328" s="1">
        <f t="shared" si="73"/>
        <v>1322083.5647132453</v>
      </c>
      <c r="S328">
        <v>318</v>
      </c>
      <c r="T328" s="1">
        <f t="shared" si="79"/>
        <v>-173083.33333333128</v>
      </c>
      <c r="U328" s="1">
        <f t="shared" si="66"/>
        <v>-312.86319444444104</v>
      </c>
      <c r="V328" s="1">
        <f t="shared" si="74"/>
        <v>782678.73967208667</v>
      </c>
      <c r="W328" s="1">
        <f t="shared" si="75"/>
        <v>1292139.0462332058</v>
      </c>
    </row>
    <row r="329" spans="1:23" x14ac:dyDescent="0.25">
      <c r="A329">
        <v>319</v>
      </c>
      <c r="B329" s="1">
        <f t="shared" si="76"/>
        <v>-45319.420320642392</v>
      </c>
      <c r="C329" s="1">
        <f t="shared" si="64"/>
        <v>-75.154705365065311</v>
      </c>
      <c r="D329" s="1">
        <f t="shared" si="67"/>
        <v>784961.55266279692</v>
      </c>
      <c r="E329" s="1">
        <f t="shared" si="68"/>
        <v>1072304.2605510524</v>
      </c>
      <c r="G329">
        <v>319</v>
      </c>
      <c r="H329" s="1">
        <f t="shared" si="77"/>
        <v>-35305.555555553059</v>
      </c>
      <c r="I329" s="1">
        <f t="shared" si="69"/>
        <v>-58.548379629625494</v>
      </c>
      <c r="J329" s="1">
        <f t="shared" si="70"/>
        <v>784961.55266279692</v>
      </c>
      <c r="K329" s="1">
        <f t="shared" si="71"/>
        <v>1012301.213552708</v>
      </c>
      <c r="M329">
        <v>319</v>
      </c>
      <c r="N329" s="1">
        <f t="shared" si="78"/>
        <v>-177659.7101603281</v>
      </c>
      <c r="O329" s="1">
        <f t="shared" si="65"/>
        <v>-320.45235268254413</v>
      </c>
      <c r="P329" s="1">
        <f t="shared" si="72"/>
        <v>784961.55266279692</v>
      </c>
      <c r="Q329" s="1">
        <f t="shared" si="73"/>
        <v>1330203.8070151475</v>
      </c>
      <c r="S329">
        <v>319</v>
      </c>
      <c r="T329" s="1">
        <f t="shared" si="79"/>
        <v>-172652.77777777571</v>
      </c>
      <c r="U329" s="1">
        <f t="shared" si="66"/>
        <v>-312.14918981481139</v>
      </c>
      <c r="V329" s="1">
        <f t="shared" si="74"/>
        <v>784961.55266279692</v>
      </c>
      <c r="W329" s="1">
        <f t="shared" si="75"/>
        <v>1300202.2835159812</v>
      </c>
    </row>
    <row r="330" spans="1:23" x14ac:dyDescent="0.25">
      <c r="A330">
        <v>320</v>
      </c>
      <c r="B330" s="1">
        <f t="shared" si="76"/>
        <v>-44250.304251436872</v>
      </c>
      <c r="C330" s="1">
        <f t="shared" ref="C330:C370" si="80">B330*int_a_100/12</f>
        <v>-73.381754550299476</v>
      </c>
      <c r="D330" s="1">
        <f t="shared" si="67"/>
        <v>787251.02385806339</v>
      </c>
      <c r="E330" s="1">
        <f t="shared" si="68"/>
        <v>1078722.9539651717</v>
      </c>
      <c r="G330">
        <v>320</v>
      </c>
      <c r="H330" s="1">
        <f t="shared" si="77"/>
        <v>-34444.44444444195</v>
      </c>
      <c r="I330" s="1">
        <f t="shared" si="69"/>
        <v>-57.120370370366231</v>
      </c>
      <c r="J330" s="1">
        <f t="shared" si="70"/>
        <v>787251.02385806339</v>
      </c>
      <c r="K330" s="1">
        <f t="shared" si="71"/>
        <v>1018606.6803085004</v>
      </c>
      <c r="M330">
        <v>320</v>
      </c>
      <c r="N330" s="1">
        <f t="shared" si="78"/>
        <v>-177125.15212572535</v>
      </c>
      <c r="O330" s="1">
        <f t="shared" ref="O330:O370" si="81">(N330+P$2)*int_a_100/12-P$3</f>
        <v>-319.5658772751612</v>
      </c>
      <c r="P330" s="1">
        <f t="shared" si="72"/>
        <v>787251.02385806339</v>
      </c>
      <c r="Q330" s="1">
        <f t="shared" si="73"/>
        <v>1338369.9623476057</v>
      </c>
      <c r="S330">
        <v>320</v>
      </c>
      <c r="T330" s="1">
        <f t="shared" si="79"/>
        <v>-172222.22222222015</v>
      </c>
      <c r="U330" s="1">
        <f t="shared" ref="U330:U370" si="82">(T330+V$2)*int_l_100/12-V$3</f>
        <v>-311.43518518518175</v>
      </c>
      <c r="V330" s="1">
        <f t="shared" si="74"/>
        <v>787251.02385806339</v>
      </c>
      <c r="W330" s="1">
        <f t="shared" si="75"/>
        <v>1308311.8255192761</v>
      </c>
    </row>
    <row r="331" spans="1:23" x14ac:dyDescent="0.25">
      <c r="A331">
        <v>321</v>
      </c>
      <c r="B331" s="1">
        <f t="shared" si="76"/>
        <v>-43179.415231416584</v>
      </c>
      <c r="C331" s="1">
        <f t="shared" si="80"/>
        <v>-71.605863592099169</v>
      </c>
      <c r="D331" s="1">
        <f t="shared" ref="D331:D370" si="83">D330*(1+groei_woning/12)</f>
        <v>789547.17267764942</v>
      </c>
      <c r="E331" s="1">
        <f t="shared" ref="E331:E370" si="84">E330*((1+groei_spaargeld)^(1/12))+(inleg-C$3)</f>
        <v>1085177.9396050517</v>
      </c>
      <c r="G331">
        <v>321</v>
      </c>
      <c r="H331" s="1">
        <f t="shared" si="77"/>
        <v>-33583.33333333084</v>
      </c>
      <c r="I331" s="1">
        <f t="shared" ref="I331:I370" si="85">H331*int_l_100/12</f>
        <v>-55.692361111106976</v>
      </c>
      <c r="J331" s="1">
        <f t="shared" ref="J331:J370" si="86">J330*(1+groei_woning/12)</f>
        <v>789547.17267764942</v>
      </c>
      <c r="K331" s="1">
        <f t="shared" ref="K331:K370" si="87">K330*((1+groei_spaargeld)^(1/12))+inleg+I331-I$2/360</f>
        <v>1024949.2270993247</v>
      </c>
      <c r="M331">
        <v>321</v>
      </c>
      <c r="N331" s="1">
        <f t="shared" si="78"/>
        <v>-176589.70761571522</v>
      </c>
      <c r="O331" s="1">
        <f t="shared" si="81"/>
        <v>-318.6779317960611</v>
      </c>
      <c r="P331" s="1">
        <f t="shared" ref="P331:P370" si="88">P330*(1+groei_woning/12)</f>
        <v>789547.17267764942</v>
      </c>
      <c r="Q331" s="1">
        <f t="shared" ref="Q331:Q394" si="89">Q330*((1+groei_spaargeld)^(1/12))+(inleg-O$3-P$3)</f>
        <v>1346582.2903095698</v>
      </c>
      <c r="S331">
        <v>321</v>
      </c>
      <c r="T331" s="1">
        <f t="shared" si="79"/>
        <v>-171791.66666666459</v>
      </c>
      <c r="U331" s="1">
        <f t="shared" si="82"/>
        <v>-310.72118055555211</v>
      </c>
      <c r="V331" s="1">
        <f t="shared" ref="V331:V370" si="90">V330*(1+groei_woning/12)</f>
        <v>789547.17267764942</v>
      </c>
      <c r="W331" s="1">
        <f t="shared" ref="W331:W370" si="91">W330*((1+groei_spaargeld)^(1/12))+inleg+U331-U$2/360</f>
        <v>1316467.9340567125</v>
      </c>
    </row>
    <row r="332" spans="1:23" x14ac:dyDescent="0.25">
      <c r="A332">
        <v>322</v>
      </c>
      <c r="B332" s="1">
        <f t="shared" ref="B332:B370" si="92">B331+C$3+C331</f>
        <v>-42106.750320438099</v>
      </c>
      <c r="C332" s="1">
        <f t="shared" si="80"/>
        <v>-69.827027614726518</v>
      </c>
      <c r="D332" s="1">
        <f t="shared" si="83"/>
        <v>791850.01859795919</v>
      </c>
      <c r="E332" s="1">
        <f t="shared" si="84"/>
        <v>1091669.4226722131</v>
      </c>
      <c r="G332">
        <v>322</v>
      </c>
      <c r="H332" s="1">
        <f t="shared" ref="H332:H370" si="93">H331+I$2/360</f>
        <v>-32722.222222219731</v>
      </c>
      <c r="I332" s="1">
        <f t="shared" si="85"/>
        <v>-54.264351851847721</v>
      </c>
      <c r="J332" s="1">
        <f t="shared" si="86"/>
        <v>791850.01859795919</v>
      </c>
      <c r="K332" s="1">
        <f t="shared" si="87"/>
        <v>1031329.06358109</v>
      </c>
      <c r="M332">
        <v>322</v>
      </c>
      <c r="N332" s="1">
        <f t="shared" ref="N332:N370" si="94">N331+O$3+(O331+P$3)</f>
        <v>-176053.37516022599</v>
      </c>
      <c r="O332" s="1">
        <f t="shared" si="81"/>
        <v>-317.78851380737478</v>
      </c>
      <c r="P332" s="1">
        <f t="shared" si="88"/>
        <v>791850.01859795919</v>
      </c>
      <c r="Q332" s="1">
        <f t="shared" si="89"/>
        <v>1354841.0519677999</v>
      </c>
      <c r="S332">
        <v>322</v>
      </c>
      <c r="T332" s="1">
        <f t="shared" ref="T332:T370" si="95">T331+U$2/360</f>
        <v>-171361.11111110903</v>
      </c>
      <c r="U332" s="1">
        <f t="shared" si="82"/>
        <v>-310.00717592592247</v>
      </c>
      <c r="V332" s="1">
        <f t="shared" si="90"/>
        <v>791850.01859795919</v>
      </c>
      <c r="W332" s="1">
        <f t="shared" si="91"/>
        <v>1324670.8724222449</v>
      </c>
    </row>
    <row r="333" spans="1:23" x14ac:dyDescent="0.25">
      <c r="A333">
        <v>323</v>
      </c>
      <c r="B333" s="1">
        <f t="shared" si="92"/>
        <v>-41032.306573482238</v>
      </c>
      <c r="C333" s="1">
        <f t="shared" si="80"/>
        <v>-68.045241734358044</v>
      </c>
      <c r="D333" s="1">
        <f t="shared" si="83"/>
        <v>794159.58115220326</v>
      </c>
      <c r="E333" s="1">
        <f t="shared" si="84"/>
        <v>1098197.6095284161</v>
      </c>
      <c r="G333">
        <v>323</v>
      </c>
      <c r="H333" s="1">
        <f t="shared" si="93"/>
        <v>-31861.111111108621</v>
      </c>
      <c r="I333" s="1">
        <f t="shared" si="85"/>
        <v>-52.836342592588466</v>
      </c>
      <c r="J333" s="1">
        <f t="shared" si="86"/>
        <v>794159.58115220326</v>
      </c>
      <c r="K333" s="1">
        <f t="shared" si="87"/>
        <v>1037746.4005951303</v>
      </c>
      <c r="M333">
        <v>323</v>
      </c>
      <c r="N333" s="1">
        <f t="shared" si="94"/>
        <v>-175516.15328674807</v>
      </c>
      <c r="O333" s="1">
        <f t="shared" si="81"/>
        <v>-316.89762086719054</v>
      </c>
      <c r="P333" s="1">
        <f t="shared" si="88"/>
        <v>794159.58115220326</v>
      </c>
      <c r="Q333" s="1">
        <f t="shared" si="89"/>
        <v>1363146.5098651655</v>
      </c>
      <c r="S333">
        <v>323</v>
      </c>
      <c r="T333" s="1">
        <f t="shared" si="95"/>
        <v>-170930.55555555347</v>
      </c>
      <c r="U333" s="1">
        <f t="shared" si="82"/>
        <v>-309.29317129629283</v>
      </c>
      <c r="V333" s="1">
        <f t="shared" si="90"/>
        <v>794159.58115220326</v>
      </c>
      <c r="W333" s="1">
        <f t="shared" si="91"/>
        <v>1332920.9053985293</v>
      </c>
    </row>
    <row r="334" spans="1:23" x14ac:dyDescent="0.25">
      <c r="A334">
        <v>324</v>
      </c>
      <c r="B334" s="1">
        <f t="shared" si="92"/>
        <v>-39956.081040646008</v>
      </c>
      <c r="C334" s="1">
        <f t="shared" si="80"/>
        <v>-66.260501059071302</v>
      </c>
      <c r="D334" s="1">
        <f t="shared" si="83"/>
        <v>796475.87993056385</v>
      </c>
      <c r="E334" s="1">
        <f t="shared" si="84"/>
        <v>1104762.7077022202</v>
      </c>
      <c r="G334">
        <v>324</v>
      </c>
      <c r="H334" s="1">
        <f t="shared" si="93"/>
        <v>-30999.999999997512</v>
      </c>
      <c r="I334" s="1">
        <f t="shared" si="85"/>
        <v>-51.40833333332921</v>
      </c>
      <c r="J334" s="1">
        <f t="shared" si="86"/>
        <v>796475.87993056385</v>
      </c>
      <c r="K334" s="1">
        <f t="shared" si="87"/>
        <v>1044201.4501749072</v>
      </c>
      <c r="M334">
        <v>324</v>
      </c>
      <c r="N334" s="1">
        <f t="shared" si="94"/>
        <v>-174978.04052032996</v>
      </c>
      <c r="O334" s="1">
        <f t="shared" si="81"/>
        <v>-316.0052505295472</v>
      </c>
      <c r="P334" s="1">
        <f t="shared" si="88"/>
        <v>796475.87993056385</v>
      </c>
      <c r="Q334" s="1">
        <f t="shared" si="89"/>
        <v>1371498.9280289919</v>
      </c>
      <c r="S334">
        <v>324</v>
      </c>
      <c r="T334" s="1">
        <f t="shared" si="95"/>
        <v>-170499.9999999979</v>
      </c>
      <c r="U334" s="1">
        <f t="shared" si="82"/>
        <v>-308.57916666666318</v>
      </c>
      <c r="V334" s="1">
        <f t="shared" si="90"/>
        <v>796475.87993056385</v>
      </c>
      <c r="W334" s="1">
        <f t="shared" si="91"/>
        <v>1341218.2992653423</v>
      </c>
    </row>
    <row r="335" spans="1:23" x14ac:dyDescent="0.25">
      <c r="A335">
        <v>325</v>
      </c>
      <c r="B335" s="1">
        <f t="shared" si="92"/>
        <v>-38878.070767134494</v>
      </c>
      <c r="C335" s="1">
        <f t="shared" si="80"/>
        <v>-64.47280068883137</v>
      </c>
      <c r="D335" s="1">
        <f t="shared" si="83"/>
        <v>798798.93458036135</v>
      </c>
      <c r="E335" s="1">
        <f t="shared" si="84"/>
        <v>1111364.9258955815</v>
      </c>
      <c r="G335">
        <v>325</v>
      </c>
      <c r="H335" s="1">
        <f t="shared" si="93"/>
        <v>-30138.888888886402</v>
      </c>
      <c r="I335" s="1">
        <f t="shared" si="85"/>
        <v>-49.980324074069955</v>
      </c>
      <c r="J335" s="1">
        <f t="shared" si="86"/>
        <v>798798.93458036135</v>
      </c>
      <c r="K335" s="1">
        <f t="shared" si="87"/>
        <v>1050694.4255527505</v>
      </c>
      <c r="M335">
        <v>325</v>
      </c>
      <c r="N335" s="1">
        <f t="shared" si="94"/>
        <v>-174439.03538357423</v>
      </c>
      <c r="O335" s="1">
        <f t="shared" si="81"/>
        <v>-315.11140034442724</v>
      </c>
      <c r="P335" s="1">
        <f t="shared" si="88"/>
        <v>798798.93458036135</v>
      </c>
      <c r="Q335" s="1">
        <f t="shared" si="89"/>
        <v>1379898.5719794529</v>
      </c>
      <c r="S335">
        <v>325</v>
      </c>
      <c r="T335" s="1">
        <f t="shared" si="95"/>
        <v>-170069.44444444234</v>
      </c>
      <c r="U335" s="1">
        <f t="shared" si="82"/>
        <v>-307.86516203703354</v>
      </c>
      <c r="V335" s="1">
        <f t="shared" si="90"/>
        <v>798798.93458036135</v>
      </c>
      <c r="W335" s="1">
        <f t="shared" si="91"/>
        <v>1349563.3218080443</v>
      </c>
    </row>
    <row r="336" spans="1:23" x14ac:dyDescent="0.25">
      <c r="A336">
        <v>326</v>
      </c>
      <c r="B336" s="1">
        <f t="shared" si="92"/>
        <v>-37798.272793252741</v>
      </c>
      <c r="C336" s="1">
        <f t="shared" si="80"/>
        <v>-62.682135715477465</v>
      </c>
      <c r="D336" s="1">
        <f t="shared" si="83"/>
        <v>801128.76480622077</v>
      </c>
      <c r="E336" s="1">
        <f t="shared" si="84"/>
        <v>1118004.4739904874</v>
      </c>
      <c r="G336">
        <v>326</v>
      </c>
      <c r="H336" s="1">
        <f t="shared" si="93"/>
        <v>-29277.777777775293</v>
      </c>
      <c r="I336" s="1">
        <f t="shared" si="85"/>
        <v>-48.5523148148107</v>
      </c>
      <c r="J336" s="1">
        <f t="shared" si="86"/>
        <v>801128.76480622077</v>
      </c>
      <c r="K336" s="1">
        <f t="shared" si="87"/>
        <v>1057225.5411666362</v>
      </c>
      <c r="M336">
        <v>326</v>
      </c>
      <c r="N336" s="1">
        <f t="shared" si="94"/>
        <v>-173899.13639663337</v>
      </c>
      <c r="O336" s="1">
        <f t="shared" si="81"/>
        <v>-314.21606785775032</v>
      </c>
      <c r="P336" s="1">
        <f t="shared" si="88"/>
        <v>801128.76480622077</v>
      </c>
      <c r="Q336" s="1">
        <f t="shared" si="89"/>
        <v>1388345.7087380122</v>
      </c>
      <c r="S336">
        <v>326</v>
      </c>
      <c r="T336" s="1">
        <f t="shared" si="95"/>
        <v>-169638.88888888678</v>
      </c>
      <c r="U336" s="1">
        <f t="shared" si="82"/>
        <v>-307.1511574074039</v>
      </c>
      <c r="V336" s="1">
        <f t="shared" si="90"/>
        <v>801128.76480622077</v>
      </c>
      <c r="W336" s="1">
        <f t="shared" si="91"/>
        <v>1357956.2423260938</v>
      </c>
    </row>
    <row r="337" spans="1:23" x14ac:dyDescent="0.25">
      <c r="A337">
        <v>327</v>
      </c>
      <c r="B337" s="1">
        <f t="shared" si="92"/>
        <v>-36716.684154397633</v>
      </c>
      <c r="C337" s="1">
        <f t="shared" si="80"/>
        <v>-60.888501222709408</v>
      </c>
      <c r="D337" s="1">
        <f t="shared" si="83"/>
        <v>803465.39037023892</v>
      </c>
      <c r="E337" s="1">
        <f t="shared" si="84"/>
        <v>1124681.5630556287</v>
      </c>
      <c r="G337">
        <v>327</v>
      </c>
      <c r="H337" s="1">
        <f t="shared" si="93"/>
        <v>-28416.666666664183</v>
      </c>
      <c r="I337" s="1">
        <f t="shared" si="85"/>
        <v>-47.124305555551437</v>
      </c>
      <c r="J337" s="1">
        <f t="shared" si="86"/>
        <v>803465.39037023892</v>
      </c>
      <c r="K337" s="1">
        <f t="shared" si="87"/>
        <v>1063795.012667004</v>
      </c>
      <c r="M337">
        <v>327</v>
      </c>
      <c r="N337" s="1">
        <f t="shared" si="94"/>
        <v>-173358.34207720583</v>
      </c>
      <c r="O337" s="1">
        <f t="shared" si="81"/>
        <v>-313.31925061136633</v>
      </c>
      <c r="P337" s="1">
        <f t="shared" si="88"/>
        <v>803465.39037023892</v>
      </c>
      <c r="Q337" s="1">
        <f t="shared" si="89"/>
        <v>1396840.6068359117</v>
      </c>
      <c r="S337">
        <v>327</v>
      </c>
      <c r="T337" s="1">
        <f t="shared" si="95"/>
        <v>-169208.33333333122</v>
      </c>
      <c r="U337" s="1">
        <f t="shared" si="82"/>
        <v>-306.43715277777426</v>
      </c>
      <c r="V337" s="1">
        <f t="shared" si="90"/>
        <v>803465.39037023892</v>
      </c>
      <c r="W337" s="1">
        <f t="shared" si="91"/>
        <v>1366397.3316416068</v>
      </c>
    </row>
    <row r="338" spans="1:23" x14ac:dyDescent="0.25">
      <c r="A338">
        <v>328</v>
      </c>
      <c r="B338" s="1">
        <f t="shared" si="92"/>
        <v>-35633.30188104976</v>
      </c>
      <c r="C338" s="1">
        <f t="shared" si="80"/>
        <v>-59.091892286074192</v>
      </c>
      <c r="D338" s="1">
        <f t="shared" si="83"/>
        <v>805808.83109215216</v>
      </c>
      <c r="E338" s="1">
        <f t="shared" si="84"/>
        <v>1131396.4053531089</v>
      </c>
      <c r="G338">
        <v>328</v>
      </c>
      <c r="H338" s="1">
        <f t="shared" si="93"/>
        <v>-27555.555555553074</v>
      </c>
      <c r="I338" s="1">
        <f t="shared" si="85"/>
        <v>-45.696296296292182</v>
      </c>
      <c r="J338" s="1">
        <f t="shared" si="86"/>
        <v>805808.83109215216</v>
      </c>
      <c r="K338" s="1">
        <f t="shared" si="87"/>
        <v>1070403.0569236125</v>
      </c>
      <c r="M338">
        <v>328</v>
      </c>
      <c r="N338" s="1">
        <f t="shared" si="94"/>
        <v>-172816.65094053189</v>
      </c>
      <c r="O338" s="1">
        <f t="shared" si="81"/>
        <v>-312.4209461430487</v>
      </c>
      <c r="P338" s="1">
        <f t="shared" si="88"/>
        <v>805808.83109215216</v>
      </c>
      <c r="Q338" s="1">
        <f t="shared" si="89"/>
        <v>1405383.536322708</v>
      </c>
      <c r="S338">
        <v>328</v>
      </c>
      <c r="T338" s="1">
        <f t="shared" si="95"/>
        <v>-168777.77777777566</v>
      </c>
      <c r="U338" s="1">
        <f t="shared" si="82"/>
        <v>-305.72314814814462</v>
      </c>
      <c r="V338" s="1">
        <f t="shared" si="90"/>
        <v>805808.83109215216</v>
      </c>
      <c r="W338" s="1">
        <f t="shared" si="91"/>
        <v>1374886.8621079675</v>
      </c>
    </row>
    <row r="339" spans="1:23" x14ac:dyDescent="0.25">
      <c r="A339">
        <v>329</v>
      </c>
      <c r="B339" s="1">
        <f t="shared" si="92"/>
        <v>-34548.122998765248</v>
      </c>
      <c r="C339" s="1">
        <f t="shared" si="80"/>
        <v>-57.292303972952368</v>
      </c>
      <c r="D339" s="1">
        <f t="shared" si="83"/>
        <v>808159.10684950429</v>
      </c>
      <c r="E339" s="1">
        <f t="shared" si="84"/>
        <v>1138149.2143451925</v>
      </c>
      <c r="G339">
        <v>329</v>
      </c>
      <c r="H339" s="1">
        <f t="shared" si="93"/>
        <v>-26694.444444441964</v>
      </c>
      <c r="I339" s="1">
        <f t="shared" si="85"/>
        <v>-44.268287037032927</v>
      </c>
      <c r="J339" s="1">
        <f t="shared" si="86"/>
        <v>808159.10684950429</v>
      </c>
      <c r="K339" s="1">
        <f t="shared" si="87"/>
        <v>1077049.8920324335</v>
      </c>
      <c r="M339">
        <v>329</v>
      </c>
      <c r="N339" s="1">
        <f t="shared" si="94"/>
        <v>-172274.06149938965</v>
      </c>
      <c r="O339" s="1">
        <f t="shared" si="81"/>
        <v>-311.52115198648784</v>
      </c>
      <c r="P339" s="1">
        <f t="shared" si="88"/>
        <v>808159.10684950429</v>
      </c>
      <c r="Q339" s="1">
        <f t="shared" si="89"/>
        <v>1413974.768774857</v>
      </c>
      <c r="S339">
        <v>329</v>
      </c>
      <c r="T339" s="1">
        <f t="shared" si="95"/>
        <v>-168347.22222222009</v>
      </c>
      <c r="U339" s="1">
        <f t="shared" si="82"/>
        <v>-305.00914351851497</v>
      </c>
      <c r="V339" s="1">
        <f t="shared" si="90"/>
        <v>808159.10684950429</v>
      </c>
      <c r="W339" s="1">
        <f t="shared" si="91"/>
        <v>1383425.1076184853</v>
      </c>
    </row>
    <row r="340" spans="1:23" x14ac:dyDescent="0.25">
      <c r="A340">
        <v>330</v>
      </c>
      <c r="B340" s="1">
        <f t="shared" si="92"/>
        <v>-33461.144528167613</v>
      </c>
      <c r="C340" s="1">
        <f t="shared" si="80"/>
        <v>-55.489731342544623</v>
      </c>
      <c r="D340" s="1">
        <f t="shared" si="83"/>
        <v>810516.23757781531</v>
      </c>
      <c r="E340" s="1">
        <f t="shared" si="84"/>
        <v>1144940.2047010909</v>
      </c>
      <c r="G340">
        <v>330</v>
      </c>
      <c r="H340" s="1">
        <f t="shared" si="93"/>
        <v>-25833.333333330855</v>
      </c>
      <c r="I340" s="1">
        <f t="shared" si="85"/>
        <v>-42.840277777773672</v>
      </c>
      <c r="J340" s="1">
        <f t="shared" si="86"/>
        <v>810516.23757781531</v>
      </c>
      <c r="K340" s="1">
        <f t="shared" si="87"/>
        <v>1083735.7373225852</v>
      </c>
      <c r="M340">
        <v>330</v>
      </c>
      <c r="N340" s="1">
        <f t="shared" si="94"/>
        <v>-171730.57226409085</v>
      </c>
      <c r="O340" s="1">
        <f t="shared" si="81"/>
        <v>-310.619865671284</v>
      </c>
      <c r="P340" s="1">
        <f t="shared" si="88"/>
        <v>810516.23757781531</v>
      </c>
      <c r="Q340" s="1">
        <f t="shared" si="89"/>
        <v>1422614.5773043474</v>
      </c>
      <c r="S340">
        <v>330</v>
      </c>
      <c r="T340" s="1">
        <f t="shared" si="95"/>
        <v>-167916.66666666453</v>
      </c>
      <c r="U340" s="1">
        <f t="shared" si="82"/>
        <v>-304.29513888888533</v>
      </c>
      <c r="V340" s="1">
        <f t="shared" si="90"/>
        <v>810516.23757781531</v>
      </c>
      <c r="W340" s="1">
        <f t="shared" si="91"/>
        <v>1392012.3436151026</v>
      </c>
    </row>
    <row r="341" spans="1:23" x14ac:dyDescent="0.25">
      <c r="A341">
        <v>331</v>
      </c>
      <c r="B341" s="1">
        <f t="shared" si="92"/>
        <v>-32372.363484939578</v>
      </c>
      <c r="C341" s="1">
        <f t="shared" si="80"/>
        <v>-53.684169445858139</v>
      </c>
      <c r="D341" s="1">
        <f t="shared" si="83"/>
        <v>812880.24327075062</v>
      </c>
      <c r="E341" s="1">
        <f t="shared" si="84"/>
        <v>1151769.592303786</v>
      </c>
      <c r="G341">
        <v>331</v>
      </c>
      <c r="H341" s="1">
        <f t="shared" si="93"/>
        <v>-24972.222222219745</v>
      </c>
      <c r="I341" s="1">
        <f t="shared" si="85"/>
        <v>-41.412268518514416</v>
      </c>
      <c r="J341" s="1">
        <f t="shared" si="86"/>
        <v>812880.24327075062</v>
      </c>
      <c r="K341" s="1">
        <f t="shared" si="87"/>
        <v>1090460.8133633044</v>
      </c>
      <c r="M341">
        <v>331</v>
      </c>
      <c r="N341" s="1">
        <f t="shared" si="94"/>
        <v>-171186.18174247685</v>
      </c>
      <c r="O341" s="1">
        <f t="shared" si="81"/>
        <v>-309.7170847229408</v>
      </c>
      <c r="P341" s="1">
        <f t="shared" si="88"/>
        <v>812880.24327075062</v>
      </c>
      <c r="Q341" s="1">
        <f t="shared" si="89"/>
        <v>1431303.2365673829</v>
      </c>
      <c r="S341">
        <v>331</v>
      </c>
      <c r="T341" s="1">
        <f t="shared" si="95"/>
        <v>-167486.11111110897</v>
      </c>
      <c r="U341" s="1">
        <f t="shared" si="82"/>
        <v>-303.58113425925569</v>
      </c>
      <c r="V341" s="1">
        <f t="shared" si="90"/>
        <v>812880.24327075062</v>
      </c>
      <c r="W341" s="1">
        <f t="shared" si="91"/>
        <v>1400648.8470971503</v>
      </c>
    </row>
    <row r="342" spans="1:23" x14ac:dyDescent="0.25">
      <c r="A342">
        <v>332</v>
      </c>
      <c r="B342" s="1">
        <f t="shared" si="92"/>
        <v>-31281.776879814857</v>
      </c>
      <c r="C342" s="1">
        <f t="shared" si="80"/>
        <v>-51.875613325692974</v>
      </c>
      <c r="D342" s="1">
        <f t="shared" si="83"/>
        <v>815251.14398029028</v>
      </c>
      <c r="E342" s="1">
        <f t="shared" si="84"/>
        <v>1158637.5942568935</v>
      </c>
      <c r="G342">
        <v>332</v>
      </c>
      <c r="H342" s="1">
        <f t="shared" si="93"/>
        <v>-24111.111111108636</v>
      </c>
      <c r="I342" s="1">
        <f t="shared" si="85"/>
        <v>-39.984259259255154</v>
      </c>
      <c r="J342" s="1">
        <f t="shared" si="86"/>
        <v>815251.14398029028</v>
      </c>
      <c r="K342" s="1">
        <f t="shared" si="87"/>
        <v>1097225.3419709585</v>
      </c>
      <c r="M342">
        <v>332</v>
      </c>
      <c r="N342" s="1">
        <f t="shared" si="94"/>
        <v>-170640.8884399145</v>
      </c>
      <c r="O342" s="1">
        <f t="shared" si="81"/>
        <v>-308.81280666285824</v>
      </c>
      <c r="P342" s="1">
        <f t="shared" si="88"/>
        <v>815251.14398029028</v>
      </c>
      <c r="Q342" s="1">
        <f t="shared" si="89"/>
        <v>1440041.0227731133</v>
      </c>
      <c r="S342">
        <v>332</v>
      </c>
      <c r="T342" s="1">
        <f t="shared" si="95"/>
        <v>-167055.55555555341</v>
      </c>
      <c r="U342" s="1">
        <f t="shared" si="82"/>
        <v>-302.86712962962605</v>
      </c>
      <c r="V342" s="1">
        <f t="shared" si="90"/>
        <v>815251.14398029028</v>
      </c>
      <c r="W342" s="1">
        <f t="shared" si="91"/>
        <v>1409334.896630154</v>
      </c>
    </row>
    <row r="343" spans="1:23" x14ac:dyDescent="0.25">
      <c r="A343">
        <v>333</v>
      </c>
      <c r="B343" s="1">
        <f t="shared" si="92"/>
        <v>-30189.38171856997</v>
      </c>
      <c r="C343" s="1">
        <f t="shared" si="80"/>
        <v>-50.064058016628536</v>
      </c>
      <c r="D343" s="1">
        <f t="shared" si="83"/>
        <v>817628.9598168995</v>
      </c>
      <c r="E343" s="1">
        <f t="shared" si="84"/>
        <v>1165544.428891565</v>
      </c>
      <c r="G343">
        <v>333</v>
      </c>
      <c r="H343" s="1">
        <f t="shared" si="93"/>
        <v>-23249.999999997526</v>
      </c>
      <c r="I343" s="1">
        <f t="shared" si="85"/>
        <v>-38.556249999995899</v>
      </c>
      <c r="J343" s="1">
        <f t="shared" si="86"/>
        <v>817628.9598168995</v>
      </c>
      <c r="K343" s="1">
        <f t="shared" si="87"/>
        <v>1104029.546216097</v>
      </c>
      <c r="M343">
        <v>333</v>
      </c>
      <c r="N343" s="1">
        <f t="shared" si="94"/>
        <v>-170094.69085929208</v>
      </c>
      <c r="O343" s="1">
        <f t="shared" si="81"/>
        <v>-307.90702900832605</v>
      </c>
      <c r="P343" s="1">
        <f t="shared" si="88"/>
        <v>817628.9598168995</v>
      </c>
      <c r="Q343" s="1">
        <f t="shared" si="89"/>
        <v>1448828.213692415</v>
      </c>
      <c r="S343">
        <v>333</v>
      </c>
      <c r="T343" s="1">
        <f t="shared" si="95"/>
        <v>-166624.99999999785</v>
      </c>
      <c r="U343" s="1">
        <f t="shared" si="82"/>
        <v>-302.15312499999641</v>
      </c>
      <c r="V343" s="1">
        <f t="shared" si="90"/>
        <v>817628.9598168995</v>
      </c>
      <c r="W343" s="1">
        <f t="shared" si="91"/>
        <v>1418070.7723546892</v>
      </c>
    </row>
    <row r="344" spans="1:23" x14ac:dyDescent="0.25">
      <c r="A344">
        <v>334</v>
      </c>
      <c r="B344" s="1">
        <f t="shared" si="92"/>
        <v>-29095.175002016018</v>
      </c>
      <c r="C344" s="1">
        <f t="shared" si="80"/>
        <v>-48.249498545009892</v>
      </c>
      <c r="D344" s="1">
        <f t="shared" si="83"/>
        <v>820013.71094969881</v>
      </c>
      <c r="E344" s="1">
        <f t="shared" si="84"/>
        <v>1172490.3157734275</v>
      </c>
      <c r="G344">
        <v>334</v>
      </c>
      <c r="H344" s="1">
        <f t="shared" si="93"/>
        <v>-22388.888888886417</v>
      </c>
      <c r="I344" s="1">
        <f t="shared" si="85"/>
        <v>-37.128240740736643</v>
      </c>
      <c r="J344" s="1">
        <f t="shared" si="86"/>
        <v>820013.71094969881</v>
      </c>
      <c r="K344" s="1">
        <f t="shared" si="87"/>
        <v>1110873.6504305422</v>
      </c>
      <c r="M344">
        <v>334</v>
      </c>
      <c r="N344" s="1">
        <f t="shared" si="94"/>
        <v>-169547.58750101511</v>
      </c>
      <c r="O344" s="1">
        <f t="shared" si="81"/>
        <v>-306.99974927251674</v>
      </c>
      <c r="P344" s="1">
        <f t="shared" si="88"/>
        <v>820013.71094969881</v>
      </c>
      <c r="Q344" s="1">
        <f t="shared" si="89"/>
        <v>1457665.0886667212</v>
      </c>
      <c r="S344">
        <v>334</v>
      </c>
      <c r="T344" s="1">
        <f t="shared" si="95"/>
        <v>-166194.44444444228</v>
      </c>
      <c r="U344" s="1">
        <f t="shared" si="82"/>
        <v>-301.43912037036677</v>
      </c>
      <c r="V344" s="1">
        <f t="shared" si="90"/>
        <v>820013.71094969881</v>
      </c>
      <c r="W344" s="1">
        <f t="shared" si="91"/>
        <v>1426856.7559952869</v>
      </c>
    </row>
    <row r="345" spans="1:23" x14ac:dyDescent="0.25">
      <c r="A345">
        <v>335</v>
      </c>
      <c r="B345" s="1">
        <f t="shared" si="92"/>
        <v>-27999.153725990447</v>
      </c>
      <c r="C345" s="1">
        <f t="shared" si="80"/>
        <v>-46.43192992893416</v>
      </c>
      <c r="D345" s="1">
        <f t="shared" si="83"/>
        <v>822405.41760663548</v>
      </c>
      <c r="E345" s="1">
        <f t="shared" si="84"/>
        <v>1179475.4757095648</v>
      </c>
      <c r="G345">
        <v>335</v>
      </c>
      <c r="H345" s="1">
        <f t="shared" si="93"/>
        <v>-21527.777777775307</v>
      </c>
      <c r="I345" s="1">
        <f t="shared" si="85"/>
        <v>-35.700231481477388</v>
      </c>
      <c r="J345" s="1">
        <f t="shared" si="86"/>
        <v>822405.41760663548</v>
      </c>
      <c r="K345" s="1">
        <f t="shared" si="87"/>
        <v>1117757.8802145214</v>
      </c>
      <c r="M345">
        <v>335</v>
      </c>
      <c r="N345" s="1">
        <f t="shared" si="94"/>
        <v>-168999.57686300232</v>
      </c>
      <c r="O345" s="1">
        <f t="shared" si="81"/>
        <v>-306.09096496447887</v>
      </c>
      <c r="P345" s="1">
        <f t="shared" si="88"/>
        <v>822405.41760663548</v>
      </c>
      <c r="Q345" s="1">
        <f t="shared" si="89"/>
        <v>1466551.9286169026</v>
      </c>
      <c r="S345">
        <v>335</v>
      </c>
      <c r="T345" s="1">
        <f t="shared" si="95"/>
        <v>-165763.88888888672</v>
      </c>
      <c r="U345" s="1">
        <f t="shared" si="82"/>
        <v>-300.72511574073712</v>
      </c>
      <c r="V345" s="1">
        <f t="shared" si="90"/>
        <v>822405.41760663548</v>
      </c>
      <c r="W345" s="1">
        <f t="shared" si="91"/>
        <v>1435693.1308693895</v>
      </c>
    </row>
    <row r="346" spans="1:23" x14ac:dyDescent="0.25">
      <c r="A346">
        <v>336</v>
      </c>
      <c r="B346" s="1">
        <f t="shared" si="92"/>
        <v>-26901.314881348801</v>
      </c>
      <c r="C346" s="1">
        <f t="shared" si="80"/>
        <v>-44.611347178236763</v>
      </c>
      <c r="D346" s="1">
        <f t="shared" si="83"/>
        <v>824804.10007465479</v>
      </c>
      <c r="E346" s="1">
        <f t="shared" si="84"/>
        <v>1186500.1307555351</v>
      </c>
      <c r="G346">
        <v>336</v>
      </c>
      <c r="H346" s="1">
        <f t="shared" si="93"/>
        <v>-20666.666666664198</v>
      </c>
      <c r="I346" s="1">
        <f t="shared" si="85"/>
        <v>-34.272222222218126</v>
      </c>
      <c r="J346" s="1">
        <f t="shared" si="86"/>
        <v>824804.10007465479</v>
      </c>
      <c r="K346" s="1">
        <f t="shared" si="87"/>
        <v>1124682.4624438391</v>
      </c>
      <c r="M346">
        <v>336</v>
      </c>
      <c r="N346" s="1">
        <f t="shared" si="94"/>
        <v>-168450.65744068151</v>
      </c>
      <c r="O346" s="1">
        <f t="shared" si="81"/>
        <v>-305.18067358913015</v>
      </c>
      <c r="P346" s="1">
        <f t="shared" si="88"/>
        <v>824804.10007465479</v>
      </c>
      <c r="Q346" s="1">
        <f t="shared" si="89"/>
        <v>1475489.0160521967</v>
      </c>
      <c r="S346">
        <v>336</v>
      </c>
      <c r="T346" s="1">
        <f t="shared" si="95"/>
        <v>-165333.33333333116</v>
      </c>
      <c r="U346" s="1">
        <f t="shared" si="82"/>
        <v>-300.01111111110748</v>
      </c>
      <c r="V346" s="1">
        <f t="shared" si="90"/>
        <v>824804.10007465479</v>
      </c>
      <c r="W346" s="1">
        <f t="shared" si="91"/>
        <v>1444580.1818963576</v>
      </c>
    </row>
    <row r="347" spans="1:23" x14ac:dyDescent="0.25">
      <c r="A347">
        <v>337</v>
      </c>
      <c r="B347" s="1">
        <f t="shared" si="92"/>
        <v>-25801.655453956457</v>
      </c>
      <c r="C347" s="1">
        <f t="shared" si="80"/>
        <v>-42.787745294477794</v>
      </c>
      <c r="D347" s="1">
        <f t="shared" si="83"/>
        <v>827209.77869987255</v>
      </c>
      <c r="E347" s="1">
        <f t="shared" si="84"/>
        <v>1193564.5042224317</v>
      </c>
      <c r="G347">
        <v>337</v>
      </c>
      <c r="H347" s="1">
        <f t="shared" si="93"/>
        <v>-19805.555555553088</v>
      </c>
      <c r="I347" s="1">
        <f t="shared" si="85"/>
        <v>-32.844212962958871</v>
      </c>
      <c r="J347" s="1">
        <f t="shared" si="86"/>
        <v>827209.77869987255</v>
      </c>
      <c r="K347" s="1">
        <f t="shared" si="87"/>
        <v>1131647.6252770876</v>
      </c>
      <c r="M347">
        <v>337</v>
      </c>
      <c r="N347" s="1">
        <f t="shared" si="94"/>
        <v>-167900.82772698536</v>
      </c>
      <c r="O347" s="1">
        <f t="shared" si="81"/>
        <v>-304.2688726472507</v>
      </c>
      <c r="P347" s="1">
        <f t="shared" si="88"/>
        <v>827209.77869987255</v>
      </c>
      <c r="Q347" s="1">
        <f t="shared" si="89"/>
        <v>1484476.6350791901</v>
      </c>
      <c r="S347">
        <v>337</v>
      </c>
      <c r="T347" s="1">
        <f t="shared" si="95"/>
        <v>-164902.7777777756</v>
      </c>
      <c r="U347" s="1">
        <f t="shared" si="82"/>
        <v>-299.29710648147784</v>
      </c>
      <c r="V347" s="1">
        <f t="shared" si="90"/>
        <v>827209.77869987255</v>
      </c>
      <c r="W347" s="1">
        <f t="shared" si="91"/>
        <v>1453518.1956065269</v>
      </c>
    </row>
    <row r="348" spans="1:23" x14ac:dyDescent="0.25">
      <c r="A348">
        <v>338</v>
      </c>
      <c r="B348" s="1">
        <f t="shared" si="92"/>
        <v>-24700.172424680353</v>
      </c>
      <c r="C348" s="1">
        <f t="shared" si="80"/>
        <v>-40.961119270928258</v>
      </c>
      <c r="D348" s="1">
        <f t="shared" si="83"/>
        <v>829622.47388774715</v>
      </c>
      <c r="E348" s="1">
        <f t="shared" si="84"/>
        <v>1200668.8206839811</v>
      </c>
      <c r="G348">
        <v>338</v>
      </c>
      <c r="H348" s="1">
        <f t="shared" si="93"/>
        <v>-18944.444444441979</v>
      </c>
      <c r="I348" s="1">
        <f t="shared" si="85"/>
        <v>-31.416203703699619</v>
      </c>
      <c r="J348" s="1">
        <f t="shared" si="86"/>
        <v>829622.47388774715</v>
      </c>
      <c r="K348" s="1">
        <f t="shared" si="87"/>
        <v>1138653.5981629014</v>
      </c>
      <c r="M348">
        <v>338</v>
      </c>
      <c r="N348" s="1">
        <f t="shared" si="94"/>
        <v>-167350.08621234732</v>
      </c>
      <c r="O348" s="1">
        <f t="shared" si="81"/>
        <v>-303.35555963547597</v>
      </c>
      <c r="P348" s="1">
        <f t="shared" si="88"/>
        <v>829622.47388774715</v>
      </c>
      <c r="Q348" s="1">
        <f t="shared" si="89"/>
        <v>1493515.0714108488</v>
      </c>
      <c r="S348">
        <v>338</v>
      </c>
      <c r="T348" s="1">
        <f t="shared" si="95"/>
        <v>-164472.22222222004</v>
      </c>
      <c r="U348" s="1">
        <f t="shared" si="82"/>
        <v>-298.58310185184826</v>
      </c>
      <c r="V348" s="1">
        <f t="shared" si="90"/>
        <v>829622.47388774715</v>
      </c>
      <c r="W348" s="1">
        <f t="shared" si="91"/>
        <v>1462507.4601503178</v>
      </c>
    </row>
    <row r="349" spans="1:23" x14ac:dyDescent="0.25">
      <c r="A349">
        <v>339</v>
      </c>
      <c r="B349" s="1">
        <f t="shared" si="92"/>
        <v>-23596.862769380699</v>
      </c>
      <c r="C349" s="1">
        <f t="shared" si="80"/>
        <v>-39.131464092556328</v>
      </c>
      <c r="D349" s="1">
        <f t="shared" si="83"/>
        <v>832042.20610325306</v>
      </c>
      <c r="E349" s="1">
        <f t="shared" si="84"/>
        <v>1207813.3059836822</v>
      </c>
      <c r="G349">
        <v>339</v>
      </c>
      <c r="H349" s="1">
        <f t="shared" si="93"/>
        <v>-18083.333333330869</v>
      </c>
      <c r="I349" s="1">
        <f t="shared" si="85"/>
        <v>-29.988194444440357</v>
      </c>
      <c r="J349" s="1">
        <f t="shared" si="86"/>
        <v>832042.20610325306</v>
      </c>
      <c r="K349" s="1">
        <f t="shared" si="87"/>
        <v>1145700.6118472512</v>
      </c>
      <c r="M349">
        <v>339</v>
      </c>
      <c r="N349" s="1">
        <f t="shared" si="94"/>
        <v>-166798.4313846975</v>
      </c>
      <c r="O349" s="1">
        <f t="shared" si="81"/>
        <v>-302.44073204629001</v>
      </c>
      <c r="P349" s="1">
        <f t="shared" si="88"/>
        <v>832042.20610325306</v>
      </c>
      <c r="Q349" s="1">
        <f t="shared" si="89"/>
        <v>1502604.6123756012</v>
      </c>
      <c r="S349">
        <v>339</v>
      </c>
      <c r="T349" s="1">
        <f t="shared" si="95"/>
        <v>-164041.66666666447</v>
      </c>
      <c r="U349" s="1">
        <f t="shared" si="82"/>
        <v>-297.86909722221861</v>
      </c>
      <c r="V349" s="1">
        <f t="shared" si="90"/>
        <v>832042.20610325306</v>
      </c>
      <c r="W349" s="1">
        <f t="shared" si="91"/>
        <v>1471548.2653073948</v>
      </c>
    </row>
    <row r="350" spans="1:23" x14ac:dyDescent="0.25">
      <c r="A350">
        <v>340</v>
      </c>
      <c r="B350" s="1">
        <f t="shared" si="92"/>
        <v>-22491.723458902674</v>
      </c>
      <c r="C350" s="1">
        <f t="shared" si="80"/>
        <v>-37.298774736013605</v>
      </c>
      <c r="D350" s="1">
        <f t="shared" si="83"/>
        <v>834468.99587105424</v>
      </c>
      <c r="E350" s="1">
        <f t="shared" si="84"/>
        <v>1214998.1872419859</v>
      </c>
      <c r="G350">
        <v>340</v>
      </c>
      <c r="H350" s="1">
        <f t="shared" si="93"/>
        <v>-17222.22222221976</v>
      </c>
      <c r="I350" s="1">
        <f t="shared" si="85"/>
        <v>-28.560185185181101</v>
      </c>
      <c r="J350" s="1">
        <f t="shared" si="86"/>
        <v>834468.99587105424</v>
      </c>
      <c r="K350" s="1">
        <f t="shared" si="87"/>
        <v>1152788.8983807785</v>
      </c>
      <c r="M350">
        <v>340</v>
      </c>
      <c r="N350" s="1">
        <f t="shared" si="94"/>
        <v>-166245.8617294585</v>
      </c>
      <c r="O350" s="1">
        <f t="shared" si="81"/>
        <v>-301.52438736801867</v>
      </c>
      <c r="P350" s="1">
        <f t="shared" si="88"/>
        <v>834468.99587105424</v>
      </c>
      <c r="Q350" s="1">
        <f t="shared" si="89"/>
        <v>1511745.5469264733</v>
      </c>
      <c r="S350">
        <v>340</v>
      </c>
      <c r="T350" s="1">
        <f t="shared" si="95"/>
        <v>-163611.11111110891</v>
      </c>
      <c r="U350" s="1">
        <f t="shared" si="82"/>
        <v>-297.15509259258897</v>
      </c>
      <c r="V350" s="1">
        <f t="shared" si="90"/>
        <v>834468.99587105424</v>
      </c>
      <c r="W350" s="1">
        <f t="shared" si="91"/>
        <v>1480640.9024958787</v>
      </c>
    </row>
    <row r="351" spans="1:23" x14ac:dyDescent="0.25">
      <c r="A351">
        <v>341</v>
      </c>
      <c r="B351" s="1">
        <f t="shared" si="92"/>
        <v>-21384.751459068106</v>
      </c>
      <c r="C351" s="1">
        <f t="shared" si="80"/>
        <v>-35.463046169621279</v>
      </c>
      <c r="D351" s="1">
        <f t="shared" si="83"/>
        <v>836902.86377567821</v>
      </c>
      <c r="E351" s="1">
        <f t="shared" si="84"/>
        <v>1222223.6928635153</v>
      </c>
      <c r="G351">
        <v>341</v>
      </c>
      <c r="H351" s="1">
        <f t="shared" si="93"/>
        <v>-16361.111111108648</v>
      </c>
      <c r="I351" s="1">
        <f t="shared" si="85"/>
        <v>-27.132175925921842</v>
      </c>
      <c r="J351" s="1">
        <f t="shared" si="86"/>
        <v>836902.86377567821</v>
      </c>
      <c r="K351" s="1">
        <f t="shared" si="87"/>
        <v>1159918.6911261734</v>
      </c>
      <c r="M351">
        <v>341</v>
      </c>
      <c r="N351" s="1">
        <f t="shared" si="94"/>
        <v>-165692.37572954124</v>
      </c>
      <c r="O351" s="1">
        <f t="shared" si="81"/>
        <v>-300.60652308482253</v>
      </c>
      <c r="P351" s="1">
        <f t="shared" si="88"/>
        <v>836902.86377567821</v>
      </c>
      <c r="Q351" s="1">
        <f t="shared" si="89"/>
        <v>1520938.1656502727</v>
      </c>
      <c r="S351">
        <v>341</v>
      </c>
      <c r="T351" s="1">
        <f t="shared" si="95"/>
        <v>-163180.55555555335</v>
      </c>
      <c r="U351" s="1">
        <f t="shared" si="82"/>
        <v>-296.44108796295933</v>
      </c>
      <c r="V351" s="1">
        <f t="shared" si="90"/>
        <v>836902.86377567821</v>
      </c>
      <c r="W351" s="1">
        <f t="shared" si="91"/>
        <v>1489785.6647816109</v>
      </c>
    </row>
    <row r="352" spans="1:23" x14ac:dyDescent="0.25">
      <c r="A352">
        <v>342</v>
      </c>
      <c r="B352" s="1">
        <f t="shared" si="92"/>
        <v>-20275.943730667146</v>
      </c>
      <c r="C352" s="1">
        <f t="shared" si="80"/>
        <v>-33.624273353356351</v>
      </c>
      <c r="D352" s="1">
        <f t="shared" si="83"/>
        <v>839343.83046169067</v>
      </c>
      <c r="E352" s="1">
        <f t="shared" si="84"/>
        <v>1229490.0525443265</v>
      </c>
      <c r="G352">
        <v>342</v>
      </c>
      <c r="H352" s="1">
        <f t="shared" si="93"/>
        <v>-15499.999999997537</v>
      </c>
      <c r="I352" s="1">
        <f t="shared" si="85"/>
        <v>-25.704166666662584</v>
      </c>
      <c r="J352" s="1">
        <f t="shared" si="86"/>
        <v>839343.83046169067</v>
      </c>
      <c r="K352" s="1">
        <f t="shared" si="87"/>
        <v>1167090.224765592</v>
      </c>
      <c r="M352">
        <v>342</v>
      </c>
      <c r="N352" s="1">
        <f t="shared" si="94"/>
        <v>-165137.97186534078</v>
      </c>
      <c r="O352" s="1">
        <f t="shared" si="81"/>
        <v>-299.6871366766901</v>
      </c>
      <c r="P352" s="1">
        <f t="shared" si="88"/>
        <v>839343.83046169067</v>
      </c>
      <c r="Q352" s="1">
        <f t="shared" si="89"/>
        <v>1530182.7607768276</v>
      </c>
      <c r="S352">
        <v>342</v>
      </c>
      <c r="T352" s="1">
        <f t="shared" si="95"/>
        <v>-162749.99999999779</v>
      </c>
      <c r="U352" s="1">
        <f t="shared" si="82"/>
        <v>-295.72708333332969</v>
      </c>
      <c r="V352" s="1">
        <f t="shared" si="90"/>
        <v>839343.83046169067</v>
      </c>
      <c r="W352" s="1">
        <f t="shared" si="91"/>
        <v>1498982.8468874695</v>
      </c>
    </row>
    <row r="353" spans="1:23" x14ac:dyDescent="0.25">
      <c r="A353">
        <v>343</v>
      </c>
      <c r="B353" s="1">
        <f t="shared" si="92"/>
        <v>-19165.297229449923</v>
      </c>
      <c r="C353" s="1">
        <f t="shared" si="80"/>
        <v>-31.78245123883779</v>
      </c>
      <c r="D353" s="1">
        <f t="shared" si="83"/>
        <v>841791.91663387057</v>
      </c>
      <c r="E353" s="1">
        <f t="shared" si="84"/>
        <v>1236797.4972792102</v>
      </c>
      <c r="G353">
        <v>343</v>
      </c>
      <c r="H353" s="1">
        <f t="shared" si="93"/>
        <v>-14638.888888886426</v>
      </c>
      <c r="I353" s="1">
        <f t="shared" si="85"/>
        <v>-24.276157407403321</v>
      </c>
      <c r="J353" s="1">
        <f t="shared" si="86"/>
        <v>841791.91663387057</v>
      </c>
      <c r="K353" s="1">
        <f t="shared" si="87"/>
        <v>1174303.7353081179</v>
      </c>
      <c r="M353">
        <v>343</v>
      </c>
      <c r="N353" s="1">
        <f t="shared" si="94"/>
        <v>-164582.64861473217</v>
      </c>
      <c r="O353" s="1">
        <f t="shared" si="81"/>
        <v>-298.76622561943083</v>
      </c>
      <c r="P353" s="1">
        <f t="shared" si="88"/>
        <v>841791.91663387057</v>
      </c>
      <c r="Q353" s="1">
        <f t="shared" si="89"/>
        <v>1539479.6261882756</v>
      </c>
      <c r="S353">
        <v>343</v>
      </c>
      <c r="T353" s="1">
        <f t="shared" si="95"/>
        <v>-162319.44444444223</v>
      </c>
      <c r="U353" s="1">
        <f t="shared" si="82"/>
        <v>-295.01307870370005</v>
      </c>
      <c r="V353" s="1">
        <f t="shared" si="90"/>
        <v>841791.91663387057</v>
      </c>
      <c r="W353" s="1">
        <f t="shared" si="91"/>
        <v>1508232.7452027386</v>
      </c>
    </row>
    <row r="354" spans="1:23" x14ac:dyDescent="0.25">
      <c r="A354">
        <v>344</v>
      </c>
      <c r="B354" s="1">
        <f t="shared" si="92"/>
        <v>-18052.808906118178</v>
      </c>
      <c r="C354" s="1">
        <f t="shared" si="80"/>
        <v>-29.937574769312647</v>
      </c>
      <c r="D354" s="1">
        <f t="shared" si="83"/>
        <v>844247.14305738604</v>
      </c>
      <c r="E354" s="1">
        <f t="shared" si="84"/>
        <v>1244146.2593690353</v>
      </c>
      <c r="G354">
        <v>344</v>
      </c>
      <c r="H354" s="1">
        <f t="shared" si="93"/>
        <v>-13777.777777775314</v>
      </c>
      <c r="I354" s="1">
        <f t="shared" si="85"/>
        <v>-22.848148148144062</v>
      </c>
      <c r="J354" s="1">
        <f t="shared" si="86"/>
        <v>844247.14305738604</v>
      </c>
      <c r="K354" s="1">
        <f t="shared" si="87"/>
        <v>1181559.460097264</v>
      </c>
      <c r="M354">
        <v>344</v>
      </c>
      <c r="N354" s="1">
        <f t="shared" si="94"/>
        <v>-164026.40445306632</v>
      </c>
      <c r="O354" s="1">
        <f t="shared" si="81"/>
        <v>-297.8437873846683</v>
      </c>
      <c r="P354" s="1">
        <f t="shared" si="88"/>
        <v>844247.14305738604</v>
      </c>
      <c r="Q354" s="1">
        <f t="shared" si="89"/>
        <v>1548829.057428407</v>
      </c>
      <c r="S354">
        <v>344</v>
      </c>
      <c r="T354" s="1">
        <f t="shared" si="95"/>
        <v>-161888.88888888666</v>
      </c>
      <c r="U354" s="1">
        <f t="shared" si="82"/>
        <v>-294.2990740740704</v>
      </c>
      <c r="V354" s="1">
        <f t="shared" si="90"/>
        <v>844247.14305738604</v>
      </c>
      <c r="W354" s="1">
        <f t="shared" si="91"/>
        <v>1517535.6577925307</v>
      </c>
    </row>
    <row r="355" spans="1:23" x14ac:dyDescent="0.25">
      <c r="A355">
        <v>345</v>
      </c>
      <c r="B355" s="1">
        <f t="shared" si="92"/>
        <v>-16938.475706316909</v>
      </c>
      <c r="C355" s="1">
        <f t="shared" si="80"/>
        <v>-28.089638879642209</v>
      </c>
      <c r="D355" s="1">
        <f t="shared" si="83"/>
        <v>846709.53055797005</v>
      </c>
      <c r="E355" s="1">
        <f t="shared" si="84"/>
        <v>1251536.5724281336</v>
      </c>
      <c r="G355">
        <v>345</v>
      </c>
      <c r="H355" s="1">
        <f t="shared" si="93"/>
        <v>-12916.666666664203</v>
      </c>
      <c r="I355" s="1">
        <f t="shared" si="85"/>
        <v>-21.420138888884804</v>
      </c>
      <c r="J355" s="1">
        <f t="shared" si="86"/>
        <v>846709.53055797005</v>
      </c>
      <c r="K355" s="1">
        <f t="shared" si="87"/>
        <v>1188857.6378185181</v>
      </c>
      <c r="M355">
        <v>345</v>
      </c>
      <c r="N355" s="1">
        <f t="shared" si="94"/>
        <v>-163469.23785316569</v>
      </c>
      <c r="O355" s="1">
        <f t="shared" si="81"/>
        <v>-296.91981943983308</v>
      </c>
      <c r="P355" s="1">
        <f t="shared" si="88"/>
        <v>846709.53055797005</v>
      </c>
      <c r="Q355" s="1">
        <f t="shared" si="89"/>
        <v>1558231.3517120597</v>
      </c>
      <c r="S355">
        <v>345</v>
      </c>
      <c r="T355" s="1">
        <f t="shared" si="95"/>
        <v>-161458.3333333311</v>
      </c>
      <c r="U355" s="1">
        <f t="shared" si="82"/>
        <v>-293.58506944444076</v>
      </c>
      <c r="V355" s="1">
        <f t="shared" si="90"/>
        <v>846709.53055797005</v>
      </c>
      <c r="W355" s="1">
        <f t="shared" si="91"/>
        <v>1526891.8844072614</v>
      </c>
    </row>
    <row r="356" spans="1:23" x14ac:dyDescent="0.25">
      <c r="A356">
        <v>346</v>
      </c>
      <c r="B356" s="1">
        <f t="shared" si="92"/>
        <v>-15822.294570625971</v>
      </c>
      <c r="C356" s="1">
        <f t="shared" si="80"/>
        <v>-26.238638496288072</v>
      </c>
      <c r="D356" s="1">
        <f t="shared" si="83"/>
        <v>849179.10002209747</v>
      </c>
      <c r="E356" s="1">
        <f t="shared" si="84"/>
        <v>1258968.6713917265</v>
      </c>
      <c r="G356">
        <v>346</v>
      </c>
      <c r="H356" s="1">
        <f t="shared" si="93"/>
        <v>-12055.555555553092</v>
      </c>
      <c r="I356" s="1">
        <f t="shared" si="85"/>
        <v>-19.992129629625545</v>
      </c>
      <c r="J356" s="1">
        <f t="shared" si="86"/>
        <v>849179.10002209747</v>
      </c>
      <c r="K356" s="1">
        <f t="shared" si="87"/>
        <v>1196198.5085069304</v>
      </c>
      <c r="M356">
        <v>346</v>
      </c>
      <c r="N356" s="1">
        <f t="shared" si="94"/>
        <v>-162911.14728532021</v>
      </c>
      <c r="O356" s="1">
        <f t="shared" si="81"/>
        <v>-295.99431924815605</v>
      </c>
      <c r="P356" s="1">
        <f t="shared" si="88"/>
        <v>849179.10002209747</v>
      </c>
      <c r="Q356" s="1">
        <f t="shared" si="89"/>
        <v>1567686.8079345673</v>
      </c>
      <c r="S356">
        <v>346</v>
      </c>
      <c r="T356" s="1">
        <f t="shared" si="95"/>
        <v>-161027.77777777554</v>
      </c>
      <c r="U356" s="1">
        <f t="shared" si="82"/>
        <v>-292.87106481481112</v>
      </c>
      <c r="V356" s="1">
        <f t="shared" si="90"/>
        <v>849179.10002209747</v>
      </c>
      <c r="W356" s="1">
        <f t="shared" si="91"/>
        <v>1536301.7264921791</v>
      </c>
    </row>
    <row r="357" spans="1:23" x14ac:dyDescent="0.25">
      <c r="A357">
        <v>347</v>
      </c>
      <c r="B357" s="1">
        <f t="shared" si="92"/>
        <v>-14704.262434551678</v>
      </c>
      <c r="C357" s="1">
        <f t="shared" si="80"/>
        <v>-24.384568537298197</v>
      </c>
      <c r="D357" s="1">
        <f t="shared" si="83"/>
        <v>851655.8723971619</v>
      </c>
      <c r="E357" s="1">
        <f t="shared" si="84"/>
        <v>1266442.7925233932</v>
      </c>
      <c r="G357">
        <v>347</v>
      </c>
      <c r="H357" s="1">
        <f t="shared" si="93"/>
        <v>-11194.444444441981</v>
      </c>
      <c r="I357" s="1">
        <f t="shared" si="85"/>
        <v>-18.564120370366286</v>
      </c>
      <c r="J357" s="1">
        <f t="shared" si="86"/>
        <v>851655.8723971619</v>
      </c>
      <c r="K357" s="1">
        <f t="shared" si="87"/>
        <v>1203582.3135547445</v>
      </c>
      <c r="M357">
        <v>347</v>
      </c>
      <c r="N357" s="1">
        <f t="shared" si="94"/>
        <v>-162352.13121728308</v>
      </c>
      <c r="O357" s="1">
        <f t="shared" si="81"/>
        <v>-295.06728426866113</v>
      </c>
      <c r="P357" s="1">
        <f t="shared" si="88"/>
        <v>851655.8723971619</v>
      </c>
      <c r="Q357" s="1">
        <f t="shared" si="89"/>
        <v>1577195.7266812613</v>
      </c>
      <c r="S357">
        <v>347</v>
      </c>
      <c r="T357" s="1">
        <f t="shared" si="95"/>
        <v>-160597.22222221998</v>
      </c>
      <c r="U357" s="1">
        <f t="shared" si="82"/>
        <v>-292.15706018518148</v>
      </c>
      <c r="V357" s="1">
        <f t="shared" si="90"/>
        <v>851655.8723971619</v>
      </c>
      <c r="W357" s="1">
        <f t="shared" si="91"/>
        <v>1545765.487196947</v>
      </c>
    </row>
    <row r="358" spans="1:23" x14ac:dyDescent="0.25">
      <c r="A358">
        <v>348</v>
      </c>
      <c r="B358" s="1">
        <f t="shared" si="92"/>
        <v>-13584.376228518395</v>
      </c>
      <c r="C358" s="1">
        <f t="shared" si="80"/>
        <v>-22.527423912293006</v>
      </c>
      <c r="D358" s="1">
        <f t="shared" si="83"/>
        <v>854139.8686916536</v>
      </c>
      <c r="E358" s="1">
        <f t="shared" si="84"/>
        <v>1273959.1734225815</v>
      </c>
      <c r="G358">
        <v>348</v>
      </c>
      <c r="H358" s="1">
        <f t="shared" si="93"/>
        <v>-10333.333333330869</v>
      </c>
      <c r="I358" s="1">
        <f t="shared" si="85"/>
        <v>-17.136111111107024</v>
      </c>
      <c r="J358" s="1">
        <f t="shared" si="86"/>
        <v>854139.8686916536</v>
      </c>
      <c r="K358" s="1">
        <f t="shared" si="87"/>
        <v>1211009.2957190704</v>
      </c>
      <c r="M358">
        <v>348</v>
      </c>
      <c r="N358" s="1">
        <f t="shared" si="94"/>
        <v>-161792.18811426644</v>
      </c>
      <c r="O358" s="1">
        <f t="shared" si="81"/>
        <v>-294.13871195615849</v>
      </c>
      <c r="P358" s="1">
        <f t="shared" si="88"/>
        <v>854139.8686916536</v>
      </c>
      <c r="Q358" s="1">
        <f t="shared" si="89"/>
        <v>1586758.4102370262</v>
      </c>
      <c r="S358">
        <v>348</v>
      </c>
      <c r="T358" s="1">
        <f t="shared" si="95"/>
        <v>-160166.66666666442</v>
      </c>
      <c r="U358" s="1">
        <f t="shared" si="82"/>
        <v>-291.44305555555184</v>
      </c>
      <c r="V358" s="1">
        <f t="shared" si="90"/>
        <v>854139.8686916536</v>
      </c>
      <c r="W358" s="1">
        <f t="shared" si="91"/>
        <v>1555283.4713852808</v>
      </c>
    </row>
    <row r="359" spans="1:23" x14ac:dyDescent="0.25">
      <c r="A359">
        <v>349</v>
      </c>
      <c r="B359" s="1">
        <f t="shared" si="92"/>
        <v>-12462.632877860107</v>
      </c>
      <c r="C359" s="1">
        <f t="shared" si="80"/>
        <v>-20.667199522451345</v>
      </c>
      <c r="D359" s="1">
        <f t="shared" si="83"/>
        <v>856631.10997533763</v>
      </c>
      <c r="E359" s="1">
        <f t="shared" si="84"/>
        <v>1281518.053032161</v>
      </c>
      <c r="G359">
        <v>349</v>
      </c>
      <c r="H359" s="1">
        <f t="shared" si="93"/>
        <v>-9472.2222222197579</v>
      </c>
      <c r="I359" s="1">
        <f t="shared" si="85"/>
        <v>-15.708101851847765</v>
      </c>
      <c r="J359" s="1">
        <f t="shared" si="86"/>
        <v>856631.10997533763</v>
      </c>
      <c r="K359" s="1">
        <f t="shared" si="87"/>
        <v>1218479.6991296024</v>
      </c>
      <c r="M359">
        <v>349</v>
      </c>
      <c r="N359" s="1">
        <f t="shared" si="94"/>
        <v>-161231.3164389373</v>
      </c>
      <c r="O359" s="1">
        <f t="shared" si="81"/>
        <v>-293.20859976123768</v>
      </c>
      <c r="P359" s="1">
        <f t="shared" si="88"/>
        <v>856631.10997533763</v>
      </c>
      <c r="Q359" s="1">
        <f t="shared" si="89"/>
        <v>1596375.1625959091</v>
      </c>
      <c r="S359">
        <v>349</v>
      </c>
      <c r="T359" s="1">
        <f t="shared" si="95"/>
        <v>-159736.11111110885</v>
      </c>
      <c r="U359" s="1">
        <f t="shared" si="82"/>
        <v>-290.72905092592219</v>
      </c>
      <c r="V359" s="1">
        <f t="shared" si="90"/>
        <v>856631.10997533763</v>
      </c>
      <c r="W359" s="1">
        <f t="shared" si="91"/>
        <v>1564855.9856446402</v>
      </c>
    </row>
    <row r="360" spans="1:23" x14ac:dyDescent="0.25">
      <c r="A360">
        <v>350</v>
      </c>
      <c r="B360" s="1">
        <f t="shared" si="92"/>
        <v>-11339.029302811978</v>
      </c>
      <c r="C360" s="1">
        <f t="shared" si="80"/>
        <v>-18.80389026049653</v>
      </c>
      <c r="D360" s="1">
        <f t="shared" si="83"/>
        <v>859129.61737943243</v>
      </c>
      <c r="E360" s="1">
        <f t="shared" si="84"/>
        <v>1289119.6716460187</v>
      </c>
      <c r="G360">
        <v>350</v>
      </c>
      <c r="H360" s="1">
        <f t="shared" si="93"/>
        <v>-8611.1111111086466</v>
      </c>
      <c r="I360" s="1">
        <f t="shared" si="85"/>
        <v>-14.280092592588508</v>
      </c>
      <c r="J360" s="1">
        <f t="shared" si="86"/>
        <v>859129.61737943243</v>
      </c>
      <c r="K360" s="1">
        <f t="shared" si="87"/>
        <v>1225993.7692963795</v>
      </c>
      <c r="M360">
        <v>350</v>
      </c>
      <c r="N360" s="1">
        <f t="shared" si="94"/>
        <v>-160669.51465141325</v>
      </c>
      <c r="O360" s="1">
        <f t="shared" si="81"/>
        <v>-292.27694513026029</v>
      </c>
      <c r="P360" s="1">
        <f t="shared" si="88"/>
        <v>859129.61737943243</v>
      </c>
      <c r="Q360" s="1">
        <f t="shared" si="89"/>
        <v>1606046.2894707837</v>
      </c>
      <c r="S360">
        <v>350</v>
      </c>
      <c r="T360" s="1">
        <f t="shared" si="95"/>
        <v>-159305.55555555329</v>
      </c>
      <c r="U360" s="1">
        <f t="shared" si="82"/>
        <v>-290.01504629629255</v>
      </c>
      <c r="V360" s="1">
        <f t="shared" si="90"/>
        <v>859129.61737943243</v>
      </c>
      <c r="W360" s="1">
        <f t="shared" si="91"/>
        <v>1574483.3382959745</v>
      </c>
    </row>
    <row r="361" spans="1:23" x14ac:dyDescent="0.25">
      <c r="A361">
        <v>351</v>
      </c>
      <c r="B361" s="1">
        <f t="shared" si="92"/>
        <v>-10213.562418501893</v>
      </c>
      <c r="C361" s="1">
        <f t="shared" si="80"/>
        <v>-16.937491010682308</v>
      </c>
      <c r="D361" s="1">
        <f t="shared" si="83"/>
        <v>861635.41209678911</v>
      </c>
      <c r="E361" s="1">
        <f t="shared" si="84"/>
        <v>1296764.270916699</v>
      </c>
      <c r="G361">
        <v>351</v>
      </c>
      <c r="H361" s="1">
        <f t="shared" si="93"/>
        <v>-7749.9999999975353</v>
      </c>
      <c r="I361" s="1">
        <f t="shared" si="85"/>
        <v>-12.852083333329247</v>
      </c>
      <c r="J361" s="1">
        <f t="shared" si="86"/>
        <v>861635.41209678911</v>
      </c>
      <c r="K361" s="1">
        <f t="shared" si="87"/>
        <v>1233551.75311759</v>
      </c>
      <c r="M361">
        <v>351</v>
      </c>
      <c r="N361" s="1">
        <f t="shared" si="94"/>
        <v>-160106.78120925822</v>
      </c>
      <c r="O361" s="1">
        <f t="shared" si="81"/>
        <v>-291.34374550535318</v>
      </c>
      <c r="P361" s="1">
        <f t="shared" si="88"/>
        <v>861635.41209678911</v>
      </c>
      <c r="Q361" s="1">
        <f t="shared" si="89"/>
        <v>1615772.0983030689</v>
      </c>
      <c r="S361">
        <v>351</v>
      </c>
      <c r="T361" s="1">
        <f t="shared" si="95"/>
        <v>-158874.99999999773</v>
      </c>
      <c r="U361" s="1">
        <f t="shared" si="82"/>
        <v>-289.30104166666291</v>
      </c>
      <c r="V361" s="1">
        <f t="shared" si="90"/>
        <v>861635.41209678911</v>
      </c>
      <c r="W361" s="1">
        <f t="shared" si="91"/>
        <v>1584165.839403525</v>
      </c>
    </row>
    <row r="362" spans="1:23" x14ac:dyDescent="0.25">
      <c r="A362">
        <v>352</v>
      </c>
      <c r="B362" s="1">
        <f t="shared" si="92"/>
        <v>-9086.2291349419938</v>
      </c>
      <c r="C362" s="1">
        <f t="shared" si="80"/>
        <v>-15.067996648778808</v>
      </c>
      <c r="D362" s="1">
        <f t="shared" si="83"/>
        <v>864148.51538207137</v>
      </c>
      <c r="E362" s="1">
        <f t="shared" si="84"/>
        <v>1304452.093863084</v>
      </c>
      <c r="G362">
        <v>352</v>
      </c>
      <c r="H362" s="1">
        <f t="shared" si="93"/>
        <v>-6888.888888886424</v>
      </c>
      <c r="I362" s="1">
        <f t="shared" si="85"/>
        <v>-11.424074074069987</v>
      </c>
      <c r="J362" s="1">
        <f t="shared" si="86"/>
        <v>864148.51538207137</v>
      </c>
      <c r="K362" s="1">
        <f t="shared" si="87"/>
        <v>1241153.8988874205</v>
      </c>
      <c r="M362">
        <v>352</v>
      </c>
      <c r="N362" s="1">
        <f t="shared" si="94"/>
        <v>-159543.11456747827</v>
      </c>
      <c r="O362" s="1">
        <f t="shared" si="81"/>
        <v>-290.40899832440147</v>
      </c>
      <c r="P362" s="1">
        <f t="shared" si="88"/>
        <v>864148.51538207137</v>
      </c>
      <c r="Q362" s="1">
        <f t="shared" si="89"/>
        <v>1625552.898272502</v>
      </c>
      <c r="S362">
        <v>352</v>
      </c>
      <c r="T362" s="1">
        <f t="shared" si="95"/>
        <v>-158444.44444444217</v>
      </c>
      <c r="U362" s="1">
        <f t="shared" si="82"/>
        <v>-288.58703703703327</v>
      </c>
      <c r="V362" s="1">
        <f t="shared" si="90"/>
        <v>864148.51538207137</v>
      </c>
      <c r="W362" s="1">
        <f t="shared" si="91"/>
        <v>1593903.8007846808</v>
      </c>
    </row>
    <row r="363" spans="1:23" x14ac:dyDescent="0.25">
      <c r="A363">
        <v>353</v>
      </c>
      <c r="B363" s="1">
        <f t="shared" si="92"/>
        <v>-7957.0263570201914</v>
      </c>
      <c r="C363" s="1">
        <f t="shared" si="80"/>
        <v>-13.195402042058484</v>
      </c>
      <c r="D363" s="1">
        <f t="shared" si="83"/>
        <v>866668.94855193573</v>
      </c>
      <c r="E363" s="1">
        <f t="shared" si="84"/>
        <v>1312183.3848781206</v>
      </c>
      <c r="G363">
        <v>353</v>
      </c>
      <c r="H363" s="1">
        <f t="shared" si="93"/>
        <v>-6027.7777777753126</v>
      </c>
      <c r="I363" s="1">
        <f t="shared" si="85"/>
        <v>-9.9960648148107278</v>
      </c>
      <c r="J363" s="1">
        <f t="shared" si="86"/>
        <v>866668.94855193573</v>
      </c>
      <c r="K363" s="1">
        <f t="shared" si="87"/>
        <v>1248800.4563039492</v>
      </c>
      <c r="M363">
        <v>353</v>
      </c>
      <c r="N363" s="1">
        <f t="shared" si="94"/>
        <v>-158978.51317851737</v>
      </c>
      <c r="O363" s="1">
        <f t="shared" si="81"/>
        <v>-289.4727010210413</v>
      </c>
      <c r="P363" s="1">
        <f t="shared" si="88"/>
        <v>866668.94855193573</v>
      </c>
      <c r="Q363" s="1">
        <f t="shared" si="89"/>
        <v>1635389.0003069674</v>
      </c>
      <c r="S363">
        <v>353</v>
      </c>
      <c r="T363" s="1">
        <f t="shared" si="95"/>
        <v>-158013.88888888661</v>
      </c>
      <c r="U363" s="1">
        <f t="shared" si="82"/>
        <v>-287.87303240740363</v>
      </c>
      <c r="V363" s="1">
        <f t="shared" si="90"/>
        <v>866668.94855193573</v>
      </c>
      <c r="W363" s="1">
        <f t="shared" si="91"/>
        <v>1603697.5360198924</v>
      </c>
    </row>
    <row r="364" spans="1:23" x14ac:dyDescent="0.25">
      <c r="A364">
        <v>354</v>
      </c>
      <c r="B364" s="1">
        <f t="shared" si="92"/>
        <v>-6825.9509844916684</v>
      </c>
      <c r="C364" s="1">
        <f t="shared" si="80"/>
        <v>-11.319702049282016</v>
      </c>
      <c r="D364" s="1">
        <f t="shared" si="83"/>
        <v>869196.73298521223</v>
      </c>
      <c r="E364" s="1">
        <f t="shared" si="84"/>
        <v>1319958.3897365886</v>
      </c>
      <c r="G364">
        <v>354</v>
      </c>
      <c r="H364" s="1">
        <f t="shared" si="93"/>
        <v>-5166.6666666642013</v>
      </c>
      <c r="I364" s="1">
        <f t="shared" si="85"/>
        <v>-8.5680555555514673</v>
      </c>
      <c r="J364" s="1">
        <f t="shared" si="86"/>
        <v>869196.73298521223</v>
      </c>
      <c r="K364" s="1">
        <f t="shared" si="87"/>
        <v>1256491.6764770832</v>
      </c>
      <c r="M364">
        <v>354</v>
      </c>
      <c r="N364" s="1">
        <f t="shared" si="94"/>
        <v>-158412.97549225311</v>
      </c>
      <c r="O364" s="1">
        <f t="shared" si="81"/>
        <v>-288.53485102465311</v>
      </c>
      <c r="P364" s="1">
        <f t="shared" si="88"/>
        <v>869196.73298521223</v>
      </c>
      <c r="Q364" s="1">
        <f t="shared" si="89"/>
        <v>1645280.7170923811</v>
      </c>
      <c r="S364">
        <v>354</v>
      </c>
      <c r="T364" s="1">
        <f t="shared" si="95"/>
        <v>-157583.33333333104</v>
      </c>
      <c r="U364" s="1">
        <f t="shared" si="82"/>
        <v>-287.15902777777399</v>
      </c>
      <c r="V364" s="1">
        <f t="shared" si="90"/>
        <v>869196.73298521223</v>
      </c>
      <c r="W364" s="1">
        <f t="shared" si="91"/>
        <v>1613547.3604626392</v>
      </c>
    </row>
    <row r="365" spans="1:23" x14ac:dyDescent="0.25">
      <c r="A365">
        <v>355</v>
      </c>
      <c r="B365" s="1">
        <f t="shared" si="92"/>
        <v>-5692.9999119703689</v>
      </c>
      <c r="C365" s="1">
        <f t="shared" si="80"/>
        <v>-9.440891520684195</v>
      </c>
      <c r="D365" s="1">
        <f t="shared" si="83"/>
        <v>871731.89012308582</v>
      </c>
      <c r="E365" s="1">
        <f t="shared" si="84"/>
        <v>1327777.355602914</v>
      </c>
      <c r="G365">
        <v>355</v>
      </c>
      <c r="H365" s="1">
        <f t="shared" si="93"/>
        <v>-4305.55555555309</v>
      </c>
      <c r="I365" s="1">
        <f t="shared" si="85"/>
        <v>-7.1400462962922084</v>
      </c>
      <c r="J365" s="1">
        <f t="shared" si="86"/>
        <v>871731.89012308582</v>
      </c>
      <c r="K365" s="1">
        <f t="shared" si="87"/>
        <v>1264227.8119365419</v>
      </c>
      <c r="M365">
        <v>355</v>
      </c>
      <c r="N365" s="1">
        <f t="shared" si="94"/>
        <v>-157846.49995599248</v>
      </c>
      <c r="O365" s="1">
        <f t="shared" si="81"/>
        <v>-287.59544576035421</v>
      </c>
      <c r="P365" s="1">
        <f t="shared" si="88"/>
        <v>871731.89012308582</v>
      </c>
      <c r="Q365" s="1">
        <f t="shared" si="89"/>
        <v>1655228.3630826303</v>
      </c>
      <c r="S365">
        <v>355</v>
      </c>
      <c r="T365" s="1">
        <f t="shared" si="95"/>
        <v>-157152.77777777548</v>
      </c>
      <c r="U365" s="1">
        <f t="shared" si="82"/>
        <v>-286.44502314814434</v>
      </c>
      <c r="V365" s="1">
        <f t="shared" si="90"/>
        <v>871731.89012308582</v>
      </c>
      <c r="W365" s="1">
        <f t="shared" si="91"/>
        <v>1623453.5912494555</v>
      </c>
    </row>
    <row r="366" spans="1:23" x14ac:dyDescent="0.25">
      <c r="A366">
        <v>356</v>
      </c>
      <c r="B366" s="1">
        <f t="shared" si="92"/>
        <v>-4558.1700289204709</v>
      </c>
      <c r="C366" s="1">
        <f t="shared" si="80"/>
        <v>-7.558965297959781</v>
      </c>
      <c r="D366" s="1">
        <f t="shared" si="83"/>
        <v>874274.44146927819</v>
      </c>
      <c r="E366" s="1">
        <f t="shared" si="84"/>
        <v>1335640.5310390268</v>
      </c>
      <c r="G366">
        <v>356</v>
      </c>
      <c r="H366" s="1">
        <f t="shared" si="93"/>
        <v>-3444.4444444419787</v>
      </c>
      <c r="I366" s="1">
        <f t="shared" si="85"/>
        <v>-5.7120370370329487</v>
      </c>
      <c r="J366" s="1">
        <f t="shared" si="86"/>
        <v>874274.44146927819</v>
      </c>
      <c r="K366" s="1">
        <f t="shared" si="87"/>
        <v>1272009.1166398842</v>
      </c>
      <c r="M366">
        <v>356</v>
      </c>
      <c r="N366" s="1">
        <f t="shared" si="94"/>
        <v>-157279.08501446754</v>
      </c>
      <c r="O366" s="1">
        <f t="shared" si="81"/>
        <v>-286.65448264899197</v>
      </c>
      <c r="P366" s="1">
        <f t="shared" si="88"/>
        <v>874274.44146927819</v>
      </c>
      <c r="Q366" s="1">
        <f t="shared" si="89"/>
        <v>1665232.254509571</v>
      </c>
      <c r="S366">
        <v>356</v>
      </c>
      <c r="T366" s="1">
        <f t="shared" si="95"/>
        <v>-156722.22222221992</v>
      </c>
      <c r="U366" s="1">
        <f t="shared" si="82"/>
        <v>-285.7310185185147</v>
      </c>
      <c r="V366" s="1">
        <f t="shared" si="90"/>
        <v>874274.44146927819</v>
      </c>
      <c r="W366" s="1">
        <f t="shared" si="91"/>
        <v>1633416.547310011</v>
      </c>
    </row>
    <row r="367" spans="1:23" x14ac:dyDescent="0.25">
      <c r="A367">
        <v>357</v>
      </c>
      <c r="B367" s="1">
        <f t="shared" si="92"/>
        <v>-3421.4582196478491</v>
      </c>
      <c r="C367" s="1">
        <f t="shared" si="80"/>
        <v>-5.6739182142493503</v>
      </c>
      <c r="D367" s="1">
        <f t="shared" si="83"/>
        <v>876824.40859023028</v>
      </c>
      <c r="E367" s="1">
        <f t="shared" si="84"/>
        <v>1343548.1660122622</v>
      </c>
      <c r="G367">
        <v>357</v>
      </c>
      <c r="H367" s="1">
        <f t="shared" si="93"/>
        <v>-2583.3333333308674</v>
      </c>
      <c r="I367" s="1">
        <f t="shared" si="85"/>
        <v>-4.2840277777736882</v>
      </c>
      <c r="J367" s="1">
        <f t="shared" si="86"/>
        <v>876824.40859023028</v>
      </c>
      <c r="K367" s="1">
        <f t="shared" si="87"/>
        <v>1279835.8459805823</v>
      </c>
      <c r="M367">
        <v>357</v>
      </c>
      <c r="N367" s="1">
        <f t="shared" si="94"/>
        <v>-156710.72910983124</v>
      </c>
      <c r="O367" s="1">
        <f t="shared" si="81"/>
        <v>-285.71195910713681</v>
      </c>
      <c r="P367" s="1">
        <f t="shared" si="88"/>
        <v>876824.40859023028</v>
      </c>
      <c r="Q367" s="1">
        <f t="shared" si="89"/>
        <v>1675292.7093930794</v>
      </c>
      <c r="S367">
        <v>357</v>
      </c>
      <c r="T367" s="1">
        <f t="shared" si="95"/>
        <v>-156291.66666666436</v>
      </c>
      <c r="U367" s="1">
        <f t="shared" si="82"/>
        <v>-285.01701388888506</v>
      </c>
      <c r="V367" s="1">
        <f t="shared" si="90"/>
        <v>876824.40859023028</v>
      </c>
      <c r="W367" s="1">
        <f t="shared" si="91"/>
        <v>1643436.549377251</v>
      </c>
    </row>
    <row r="368" spans="1:23" x14ac:dyDescent="0.25">
      <c r="A368">
        <v>358</v>
      </c>
      <c r="B368" s="1">
        <f t="shared" si="92"/>
        <v>-2282.8613632915167</v>
      </c>
      <c r="C368" s="1">
        <f t="shared" si="80"/>
        <v>-3.7857450941250987</v>
      </c>
      <c r="D368" s="1">
        <f t="shared" si="83"/>
        <v>879381.81311528513</v>
      </c>
      <c r="E368" s="1">
        <f t="shared" si="84"/>
        <v>1351500.5119033067</v>
      </c>
      <c r="G368">
        <v>358</v>
      </c>
      <c r="H368" s="1">
        <f t="shared" si="93"/>
        <v>-1722.2222222197563</v>
      </c>
      <c r="I368" s="1">
        <f t="shared" si="85"/>
        <v>-2.8560185185144298</v>
      </c>
      <c r="J368" s="1">
        <f t="shared" si="86"/>
        <v>879381.81311528513</v>
      </c>
      <c r="K368" s="1">
        <f t="shared" si="87"/>
        <v>1287708.2567961398</v>
      </c>
      <c r="M368">
        <v>358</v>
      </c>
      <c r="N368" s="1">
        <f t="shared" si="94"/>
        <v>-156141.43068165309</v>
      </c>
      <c r="O368" s="1">
        <f t="shared" si="81"/>
        <v>-284.76787254707472</v>
      </c>
      <c r="P368" s="1">
        <f t="shared" si="88"/>
        <v>879381.81311528513</v>
      </c>
      <c r="Q368" s="1">
        <f t="shared" si="89"/>
        <v>1685410.0475511625</v>
      </c>
      <c r="S368">
        <v>358</v>
      </c>
      <c r="T368" s="1">
        <f t="shared" si="95"/>
        <v>-155861.1111111088</v>
      </c>
      <c r="U368" s="1">
        <f t="shared" si="82"/>
        <v>-284.30300925925542</v>
      </c>
      <c r="V368" s="1">
        <f t="shared" si="90"/>
        <v>879381.81311528513</v>
      </c>
      <c r="W368" s="1">
        <f t="shared" si="91"/>
        <v>1653513.9199975908</v>
      </c>
    </row>
    <row r="369" spans="1:23" x14ac:dyDescent="0.25">
      <c r="A369">
        <v>359</v>
      </c>
      <c r="B369" s="1">
        <f t="shared" si="92"/>
        <v>-1142.3763338150602</v>
      </c>
      <c r="C369" s="1">
        <f t="shared" si="80"/>
        <v>-1.8944407535766417</v>
      </c>
      <c r="D369" s="1">
        <f t="shared" si="83"/>
        <v>881946.67673687136</v>
      </c>
      <c r="E369" s="1">
        <f t="shared" si="84"/>
        <v>1359497.8215141902</v>
      </c>
      <c r="G369">
        <v>359</v>
      </c>
      <c r="H369" s="1">
        <f t="shared" si="93"/>
        <v>-861.11111110864522</v>
      </c>
      <c r="I369" s="1">
        <f t="shared" si="85"/>
        <v>-1.4280092592551699</v>
      </c>
      <c r="J369" s="1">
        <f t="shared" si="86"/>
        <v>881946.67673687136</v>
      </c>
      <c r="K369" s="1">
        <f t="shared" si="87"/>
        <v>1295626.607376257</v>
      </c>
      <c r="M369">
        <v>359</v>
      </c>
      <c r="N369" s="1">
        <f t="shared" si="94"/>
        <v>-155571.18816691486</v>
      </c>
      <c r="O369" s="1">
        <f t="shared" si="81"/>
        <v>-283.82222037680049</v>
      </c>
      <c r="P369" s="1">
        <f t="shared" si="88"/>
        <v>881946.67673687136</v>
      </c>
      <c r="Q369" s="1">
        <f t="shared" si="89"/>
        <v>1695584.5906101251</v>
      </c>
      <c r="S369">
        <v>359</v>
      </c>
      <c r="T369" s="1">
        <f t="shared" si="95"/>
        <v>-155430.55555555323</v>
      </c>
      <c r="U369" s="1">
        <f t="shared" si="82"/>
        <v>-283.58900462962578</v>
      </c>
      <c r="V369" s="1">
        <f t="shared" si="90"/>
        <v>881946.67673687136</v>
      </c>
      <c r="W369" s="1">
        <f t="shared" si="91"/>
        <v>1663648.9835411706</v>
      </c>
    </row>
    <row r="370" spans="1:23" x14ac:dyDescent="0.25">
      <c r="A370">
        <v>360</v>
      </c>
      <c r="B370" s="1">
        <f t="shared" si="92"/>
        <v>1.9447312649134574E-9</v>
      </c>
      <c r="C370" s="1">
        <f t="shared" si="80"/>
        <v>3.2250126809814837E-12</v>
      </c>
      <c r="D370" s="1">
        <f t="shared" si="83"/>
        <v>884519.02121068723</v>
      </c>
      <c r="E370" s="1">
        <f t="shared" si="84"/>
        <v>1367540.3490763216</v>
      </c>
      <c r="G370">
        <v>360</v>
      </c>
      <c r="H370" s="1">
        <f t="shared" si="93"/>
        <v>2.4658675101818517E-9</v>
      </c>
      <c r="I370" s="1">
        <f t="shared" si="85"/>
        <v>4.0892302877182376E-12</v>
      </c>
      <c r="J370" s="1">
        <f t="shared" si="86"/>
        <v>884519.02121068723</v>
      </c>
      <c r="K370" s="1">
        <f t="shared" si="87"/>
        <v>1303591.1574710419</v>
      </c>
      <c r="M370">
        <v>360</v>
      </c>
      <c r="N370" s="1">
        <f t="shared" si="94"/>
        <v>-155000.00000000637</v>
      </c>
      <c r="O370" s="1">
        <f t="shared" si="81"/>
        <v>-282.87500000001057</v>
      </c>
      <c r="P370" s="1">
        <f t="shared" si="88"/>
        <v>884519.02121068723</v>
      </c>
      <c r="Q370" s="1">
        <f t="shared" si="89"/>
        <v>1705816.6620147934</v>
      </c>
      <c r="S370">
        <v>360</v>
      </c>
      <c r="T370" s="1">
        <f t="shared" si="95"/>
        <v>-154999.99999999767</v>
      </c>
      <c r="U370" s="1">
        <f t="shared" si="82"/>
        <v>-282.87499999999613</v>
      </c>
      <c r="V370" s="1">
        <f t="shared" si="90"/>
        <v>884519.02121068723</v>
      </c>
      <c r="W370" s="1">
        <f t="shared" si="91"/>
        <v>1673842.0662121659</v>
      </c>
    </row>
  </sheetData>
  <mergeCells count="27">
    <mergeCell ref="M6:N6"/>
    <mergeCell ref="M7:N7"/>
    <mergeCell ref="S1:W1"/>
    <mergeCell ref="S2:T2"/>
    <mergeCell ref="S3:T3"/>
    <mergeCell ref="S4:T4"/>
    <mergeCell ref="S5:T5"/>
    <mergeCell ref="S6:T6"/>
    <mergeCell ref="S7:T7"/>
    <mergeCell ref="M1:Q1"/>
    <mergeCell ref="M2:N2"/>
    <mergeCell ref="M3:N3"/>
    <mergeCell ref="M4:N4"/>
    <mergeCell ref="M5:N5"/>
    <mergeCell ref="A2:B2"/>
    <mergeCell ref="A1:E1"/>
    <mergeCell ref="A7:B7"/>
    <mergeCell ref="A4:B4"/>
    <mergeCell ref="G6:H6"/>
    <mergeCell ref="G7:H7"/>
    <mergeCell ref="G1:K1"/>
    <mergeCell ref="G2:H2"/>
    <mergeCell ref="G3:H3"/>
    <mergeCell ref="G5:H5"/>
    <mergeCell ref="A6:B6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70" t="s">
        <v>30</v>
      </c>
      <c r="B1" s="70"/>
      <c r="C1" s="70"/>
      <c r="D1" s="70"/>
      <c r="E1" s="70"/>
      <c r="G1" s="70" t="s">
        <v>29</v>
      </c>
      <c r="H1" s="70"/>
      <c r="I1" s="70"/>
      <c r="J1" s="70"/>
      <c r="K1" s="70"/>
      <c r="M1" s="70" t="s">
        <v>34</v>
      </c>
      <c r="N1" s="70"/>
      <c r="O1" s="70"/>
      <c r="P1" s="70"/>
      <c r="Q1" s="70"/>
      <c r="S1" s="70" t="s">
        <v>35</v>
      </c>
      <c r="T1" s="70"/>
      <c r="U1" s="70"/>
      <c r="V1" s="70"/>
      <c r="W1" s="70"/>
    </row>
    <row r="2" spans="1:23" x14ac:dyDescent="0.25">
      <c r="A2" s="69" t="s">
        <v>21</v>
      </c>
      <c r="B2" s="69"/>
      <c r="C2" s="5">
        <f>MIN(maximale_hypotheek, woningwaarde*perc_90)</f>
        <v>279000</v>
      </c>
      <c r="D2" s="2"/>
      <c r="E2" s="4"/>
      <c r="G2" s="69" t="s">
        <v>21</v>
      </c>
      <c r="H2" s="69"/>
      <c r="I2" s="5">
        <f>MIN(maximale_hypotheek, woningwaarde*perc_90)</f>
        <v>279000</v>
      </c>
      <c r="J2" s="2"/>
      <c r="K2" s="4"/>
      <c r="M2" s="69" t="s">
        <v>21</v>
      </c>
      <c r="N2" s="69"/>
      <c r="O2" s="5">
        <f>MIN(maximale_hypotheek, woningwaarde*perc_90)-P2</f>
        <v>124000</v>
      </c>
      <c r="P2" s="6">
        <f>woningwaarde/2</f>
        <v>155000</v>
      </c>
      <c r="Q2" s="1">
        <f>SUM(O2:P2)</f>
        <v>279000</v>
      </c>
      <c r="S2" s="69" t="s">
        <v>21</v>
      </c>
      <c r="T2" s="69"/>
      <c r="U2" s="5">
        <f>MIN(maximale_hypotheek, woningwaarde*perc_90)-V2</f>
        <v>124000</v>
      </c>
      <c r="V2" s="6">
        <f>woningwaarde/2</f>
        <v>155000</v>
      </c>
      <c r="W2" s="1">
        <f>SUM(U2:V2)</f>
        <v>279000</v>
      </c>
    </row>
    <row r="3" spans="1:23" x14ac:dyDescent="0.25">
      <c r="A3" s="71" t="s">
        <v>25</v>
      </c>
      <c r="B3" s="71"/>
      <c r="C3" s="1">
        <f>PMT(int_a_90/12, 12 * 30, -$C$2)</f>
        <v>988.52696290790448</v>
      </c>
      <c r="D3" s="1"/>
      <c r="G3" s="71" t="s">
        <v>25</v>
      </c>
      <c r="H3" s="71"/>
      <c r="I3" s="1">
        <f>I2/360+I2*int_l_90/12</f>
        <v>1167.925</v>
      </c>
      <c r="J3" s="1"/>
      <c r="M3" s="71" t="s">
        <v>25</v>
      </c>
      <c r="N3" s="71"/>
      <c r="O3" s="1">
        <f>PMT(int_a_90/12, 12 * 30, -O$2)</f>
        <v>439.34531684795763</v>
      </c>
      <c r="P3" s="1">
        <f>P2*intonly_90/12</f>
        <v>244.125</v>
      </c>
      <c r="Q3" s="1">
        <f>SUM(O3:P3)</f>
        <v>683.47031684795763</v>
      </c>
      <c r="S3" s="71" t="s">
        <v>25</v>
      </c>
      <c r="T3" s="71"/>
      <c r="U3" s="1">
        <f>U2/360+U2*int_l_90/12</f>
        <v>519.07777777777778</v>
      </c>
      <c r="V3" s="1">
        <f>V2*intonly_90/12</f>
        <v>244.125</v>
      </c>
      <c r="W3" s="1">
        <f>SUM(U3:V3)</f>
        <v>763.20277777777778</v>
      </c>
    </row>
    <row r="4" spans="1:23" x14ac:dyDescent="0.25">
      <c r="A4" s="71" t="s">
        <v>28</v>
      </c>
      <c r="B4" s="71"/>
      <c r="C4" s="1">
        <f>C3</f>
        <v>988.52696290790448</v>
      </c>
      <c r="D4" s="1"/>
      <c r="G4" s="3" t="s">
        <v>28</v>
      </c>
      <c r="I4" s="1">
        <f>I2/360-I369</f>
        <v>776.09145833333332</v>
      </c>
      <c r="J4" s="1"/>
      <c r="M4" s="71" t="s">
        <v>28</v>
      </c>
      <c r="N4" s="71"/>
      <c r="O4" s="1">
        <f>O3</f>
        <v>439.34531684795763</v>
      </c>
      <c r="P4" s="1">
        <f>P3</f>
        <v>244.125</v>
      </c>
      <c r="Q4" s="1">
        <f>SUM(O4:P4)</f>
        <v>683.47031684795763</v>
      </c>
      <c r="S4" s="71" t="s">
        <v>28</v>
      </c>
      <c r="T4" s="71"/>
      <c r="U4" s="1">
        <f>U2/360-U369-V4</f>
        <v>344.92953703704029</v>
      </c>
      <c r="V4" s="1">
        <f>V3</f>
        <v>244.125</v>
      </c>
      <c r="W4" s="1">
        <f>SUM(U4:V4)</f>
        <v>589.05453703704029</v>
      </c>
    </row>
    <row r="5" spans="1:23" x14ac:dyDescent="0.25">
      <c r="A5" s="71" t="s">
        <v>22</v>
      </c>
      <c r="B5" s="71"/>
      <c r="C5" s="1">
        <f>C$2-woningwaarde</f>
        <v>-31000</v>
      </c>
      <c r="D5" s="1"/>
      <c r="G5" s="71" t="s">
        <v>22</v>
      </c>
      <c r="H5" s="71"/>
      <c r="I5" s="1">
        <f>C$2-woningwaarde</f>
        <v>-31000</v>
      </c>
      <c r="J5" s="1"/>
      <c r="M5" s="71" t="s">
        <v>22</v>
      </c>
      <c r="N5" s="71"/>
      <c r="O5" s="1">
        <f>SUM(O2:P2)-woningwaarde</f>
        <v>-31000</v>
      </c>
      <c r="P5" s="1"/>
      <c r="S5" s="71" t="s">
        <v>22</v>
      </c>
      <c r="T5" s="71"/>
      <c r="U5" s="1">
        <f>SUM(U2:V2)-woningwaarde</f>
        <v>-31000</v>
      </c>
      <c r="V5" s="1"/>
    </row>
    <row r="6" spans="1:23" x14ac:dyDescent="0.25">
      <c r="A6" s="71" t="s">
        <v>26</v>
      </c>
      <c r="B6" s="71"/>
      <c r="C6" s="1">
        <f>SUM(B370,D370)</f>
        <v>884519.02121068584</v>
      </c>
      <c r="D6" s="1"/>
      <c r="G6" s="71" t="s">
        <v>26</v>
      </c>
      <c r="H6" s="71"/>
      <c r="I6" s="1">
        <f>SUM(H370,J370)</f>
        <v>884519.02121068723</v>
      </c>
      <c r="J6" s="1"/>
      <c r="M6" s="71" t="s">
        <v>26</v>
      </c>
      <c r="N6" s="71"/>
      <c r="O6" s="1">
        <f>SUM(N370,P370)</f>
        <v>729519.02121068886</v>
      </c>
      <c r="P6" s="1"/>
      <c r="S6" s="71" t="s">
        <v>26</v>
      </c>
      <c r="T6" s="71"/>
      <c r="U6" s="1">
        <f>SUM(T370,V370)</f>
        <v>729519.02121068491</v>
      </c>
      <c r="V6" s="1"/>
    </row>
    <row r="7" spans="1:23" x14ac:dyDescent="0.25">
      <c r="A7" s="71" t="s">
        <v>27</v>
      </c>
      <c r="B7" s="71"/>
      <c r="C7" s="1">
        <f>E370</f>
        <v>1313695.4487484857</v>
      </c>
      <c r="D7" s="1"/>
      <c r="G7" s="71" t="s">
        <v>27</v>
      </c>
      <c r="H7" s="71"/>
      <c r="I7" s="1">
        <f>K370</f>
        <v>1261428.525103366</v>
      </c>
      <c r="J7" s="1"/>
      <c r="M7" s="71" t="s">
        <v>27</v>
      </c>
      <c r="N7" s="71"/>
      <c r="O7" s="1">
        <f>Q370</f>
        <v>1670444.7376331687</v>
      </c>
      <c r="P7" s="1"/>
      <c r="S7" s="71" t="s">
        <v>27</v>
      </c>
      <c r="T7" s="71"/>
      <c r="U7" s="1">
        <f>W370</f>
        <v>1647214.993790881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-279000</v>
      </c>
      <c r="C10" s="1">
        <f t="shared" ref="C10:C73" si="0">B10*int_a_90/12</f>
        <v>-392.92499999999995</v>
      </c>
      <c r="D10" s="1">
        <f>woningwaarde</f>
        <v>310000</v>
      </c>
      <c r="E10" s="1">
        <f>SUM(overwaarde, eigen_geld,C$5)</f>
        <v>94000</v>
      </c>
      <c r="G10" s="3">
        <v>0</v>
      </c>
      <c r="H10" s="1">
        <f>-I$2</f>
        <v>-279000</v>
      </c>
      <c r="I10" s="1">
        <f>H10*int_a_90/12</f>
        <v>-392.92499999999995</v>
      </c>
      <c r="J10" s="1">
        <f>woningwaarde</f>
        <v>310000</v>
      </c>
      <c r="K10" s="1">
        <f>SUM(overwaarde, eigen_geld,I$5)</f>
        <v>94000</v>
      </c>
      <c r="M10" s="3">
        <v>0</v>
      </c>
      <c r="N10" s="1">
        <f>-SUM(O$2,P$2)</f>
        <v>-279000</v>
      </c>
      <c r="O10" s="1">
        <f t="shared" ref="O10:O73" si="1">(N10+P$2)*int_a_90/12-P$3</f>
        <v>-418.75833333333333</v>
      </c>
      <c r="P10" s="1">
        <f>woningwaarde</f>
        <v>310000</v>
      </c>
      <c r="Q10" s="1">
        <f>SUM(overwaarde, eigen_geld,O$5)</f>
        <v>94000</v>
      </c>
      <c r="R10" s="1"/>
      <c r="S10" s="3">
        <v>0</v>
      </c>
      <c r="T10" s="1">
        <f>-SUM(U$2,V$2)</f>
        <v>-279000</v>
      </c>
      <c r="U10" s="1">
        <f t="shared" ref="U10:U73" si="2">(T10+V$2)*int_l_90/12-V$3</f>
        <v>-418.75833333333333</v>
      </c>
      <c r="V10" s="1">
        <f>woningwaarde</f>
        <v>310000</v>
      </c>
      <c r="W10" s="1">
        <f>SUM(overwaarde, eigen_geld,U$5)</f>
        <v>94000</v>
      </c>
    </row>
    <row r="11" spans="1:23" x14ac:dyDescent="0.25">
      <c r="A11" s="3">
        <v>1</v>
      </c>
      <c r="B11" s="1">
        <f>B10+C$3+C10</f>
        <v>-278404.39803709206</v>
      </c>
      <c r="C11" s="1">
        <f t="shared" si="0"/>
        <v>-392.08619390223794</v>
      </c>
      <c r="D11" s="1">
        <f t="shared" ref="D11:D74" si="3">D10*(1+groei_woning/12)</f>
        <v>310904.16666666669</v>
      </c>
      <c r="E11" s="1">
        <f t="shared" ref="E11:E74" si="4">E10*((1+groei_spaargeld)^(1/12))+(inleg-C$3)</f>
        <v>95042.962703508194</v>
      </c>
      <c r="G11" s="3">
        <v>1</v>
      </c>
      <c r="H11" s="1">
        <f>H10+I$2/360</f>
        <v>-278225</v>
      </c>
      <c r="I11" s="1">
        <f t="shared" ref="I11:I74" si="5">H11*int_l_90/12</f>
        <v>-391.83354166666663</v>
      </c>
      <c r="J11" s="1">
        <f t="shared" ref="J11:J74" si="6">J10*(1+groei_woning/12)</f>
        <v>310904.16666666669</v>
      </c>
      <c r="K11" s="1">
        <f t="shared" ref="K11:K74" si="7">K10*((1+groei_spaargeld)^(1/12))+inleg+I11-I$2/360</f>
        <v>94864.656124749425</v>
      </c>
      <c r="M11" s="3">
        <v>1</v>
      </c>
      <c r="N11" s="1">
        <f>N10+O$3+(O10+P$3)</f>
        <v>-278735.2880164854</v>
      </c>
      <c r="O11" s="1">
        <f t="shared" si="1"/>
        <v>-418.38553062321694</v>
      </c>
      <c r="P11" s="1">
        <f t="shared" ref="P11:P74" si="8">P10*(1+groei_woning/12)</f>
        <v>310904.16666666669</v>
      </c>
      <c r="Q11" s="1">
        <f t="shared" ref="Q11:Q74" si="9">Q10*((1+groei_spaargeld)^(1/12))+(inleg-O$3-P$3)</f>
        <v>95348.019349568131</v>
      </c>
      <c r="S11" s="3">
        <v>1</v>
      </c>
      <c r="T11" s="1">
        <f>T10+U$2/360</f>
        <v>-278655.55555555556</v>
      </c>
      <c r="U11" s="1">
        <f t="shared" si="2"/>
        <v>-418.27324074074079</v>
      </c>
      <c r="V11" s="1">
        <f t="shared" ref="V11:V74" si="10">V10*(1+groei_woning/12)</f>
        <v>310904.16666666669</v>
      </c>
      <c r="W11" s="1">
        <f t="shared" ref="W11:W74" si="11">W10*((1+groei_spaargeld)^(1/12))+inleg+U11-U$2/360</f>
        <v>95268.771981230908</v>
      </c>
    </row>
    <row r="12" spans="1:23" x14ac:dyDescent="0.25">
      <c r="A12" s="3">
        <v>2</v>
      </c>
      <c r="B12" s="1">
        <f t="shared" ref="B12:B75" si="12">B11+C$3+C11</f>
        <v>-277807.95726808638</v>
      </c>
      <c r="C12" s="1">
        <f t="shared" si="0"/>
        <v>-391.24620648588825</v>
      </c>
      <c r="D12" s="1">
        <f t="shared" si="3"/>
        <v>311810.97048611112</v>
      </c>
      <c r="E12" s="1">
        <f t="shared" si="4"/>
        <v>96091.822469775667</v>
      </c>
      <c r="G12" s="3">
        <v>2</v>
      </c>
      <c r="H12" s="1">
        <f t="shared" ref="H12:H75" si="13">H11+I$2/360</f>
        <v>-277450</v>
      </c>
      <c r="I12" s="1">
        <f t="shared" si="5"/>
        <v>-390.74208333333331</v>
      </c>
      <c r="J12" s="1">
        <f t="shared" si="6"/>
        <v>311810.97048611112</v>
      </c>
      <c r="K12" s="1">
        <f t="shared" si="7"/>
        <v>95735.292599271634</v>
      </c>
      <c r="M12" s="3">
        <v>2</v>
      </c>
      <c r="N12" s="1">
        <f t="shared" ref="N12:N75" si="14">N11+O$3+(O11+P$3)</f>
        <v>-278470.20323026064</v>
      </c>
      <c r="O12" s="1">
        <f t="shared" si="1"/>
        <v>-418.01220288261709</v>
      </c>
      <c r="P12" s="1">
        <f t="shared" si="8"/>
        <v>311810.97048611112</v>
      </c>
      <c r="Q12" s="1">
        <f t="shared" si="9"/>
        <v>96703.660596523754</v>
      </c>
      <c r="S12" s="3">
        <v>2</v>
      </c>
      <c r="T12" s="1">
        <f t="shared" ref="T12:T75" si="15">T11+U$2/360</f>
        <v>-278311.11111111112</v>
      </c>
      <c r="U12" s="1">
        <f t="shared" si="2"/>
        <v>-417.78814814814814</v>
      </c>
      <c r="V12" s="1">
        <f t="shared" si="10"/>
        <v>311810.97048611112</v>
      </c>
      <c r="W12" s="1">
        <f t="shared" si="11"/>
        <v>96545.202876299765</v>
      </c>
    </row>
    <row r="13" spans="1:23" x14ac:dyDescent="0.25">
      <c r="A13" s="3">
        <v>3</v>
      </c>
      <c r="B13" s="1">
        <f t="shared" si="12"/>
        <v>-277210.67651166435</v>
      </c>
      <c r="C13" s="1">
        <f t="shared" si="0"/>
        <v>-390.40503608726061</v>
      </c>
      <c r="D13" s="1">
        <f t="shared" si="3"/>
        <v>312720.41915002896</v>
      </c>
      <c r="E13" s="1">
        <f t="shared" si="4"/>
        <v>97146.612641652624</v>
      </c>
      <c r="G13" s="3">
        <v>3</v>
      </c>
      <c r="H13" s="1">
        <f t="shared" si="13"/>
        <v>-276675</v>
      </c>
      <c r="I13" s="1">
        <f t="shared" si="5"/>
        <v>-389.65062499999999</v>
      </c>
      <c r="J13" s="1">
        <f t="shared" si="6"/>
        <v>312720.41915002896</v>
      </c>
      <c r="K13" s="1">
        <f t="shared" si="7"/>
        <v>96611.943237333704</v>
      </c>
      <c r="M13" s="3">
        <v>3</v>
      </c>
      <c r="N13" s="1">
        <f t="shared" si="14"/>
        <v>-278204.74511629529</v>
      </c>
      <c r="O13" s="1">
        <f t="shared" si="1"/>
        <v>-417.63834937211584</v>
      </c>
      <c r="P13" s="1">
        <f t="shared" si="8"/>
        <v>312720.41915002896</v>
      </c>
      <c r="Q13" s="1">
        <f t="shared" si="9"/>
        <v>98066.966836182837</v>
      </c>
      <c r="S13" s="3">
        <v>3</v>
      </c>
      <c r="T13" s="1">
        <f t="shared" si="15"/>
        <v>-277966.66666666669</v>
      </c>
      <c r="U13" s="1">
        <f t="shared" si="2"/>
        <v>-417.3030555555556</v>
      </c>
      <c r="V13" s="1">
        <f t="shared" si="10"/>
        <v>312720.41915002896</v>
      </c>
      <c r="W13" s="1">
        <f t="shared" si="11"/>
        <v>97829.335989818908</v>
      </c>
    </row>
    <row r="14" spans="1:23" x14ac:dyDescent="0.25">
      <c r="A14" s="3">
        <v>4</v>
      </c>
      <c r="B14" s="1">
        <f t="shared" si="12"/>
        <v>-276612.55458484369</v>
      </c>
      <c r="C14" s="1">
        <f t="shared" si="0"/>
        <v>-389.56268104032148</v>
      </c>
      <c r="D14" s="1">
        <f t="shared" si="3"/>
        <v>313632.52037254989</v>
      </c>
      <c r="E14" s="1">
        <f t="shared" si="4"/>
        <v>98207.366750514571</v>
      </c>
      <c r="G14" s="3">
        <v>4</v>
      </c>
      <c r="H14" s="1">
        <f t="shared" si="13"/>
        <v>-275900</v>
      </c>
      <c r="I14" s="1">
        <f t="shared" si="5"/>
        <v>-388.55916666666661</v>
      </c>
      <c r="J14" s="1">
        <f t="shared" si="6"/>
        <v>313632.52037254989</v>
      </c>
      <c r="K14" s="1">
        <f t="shared" si="7"/>
        <v>97494.642043890664</v>
      </c>
      <c r="M14" s="3">
        <v>4</v>
      </c>
      <c r="N14" s="1">
        <f t="shared" si="14"/>
        <v>-277938.91314881947</v>
      </c>
      <c r="O14" s="1">
        <f t="shared" si="1"/>
        <v>-417.2639693512541</v>
      </c>
      <c r="P14" s="1">
        <f t="shared" si="8"/>
        <v>313632.52037254989</v>
      </c>
      <c r="Q14" s="1">
        <f t="shared" si="9"/>
        <v>99437.98140752851</v>
      </c>
      <c r="S14" s="3">
        <v>4</v>
      </c>
      <c r="T14" s="1">
        <f t="shared" si="15"/>
        <v>-277622.22222222225</v>
      </c>
      <c r="U14" s="1">
        <f t="shared" si="2"/>
        <v>-416.81796296296295</v>
      </c>
      <c r="V14" s="1">
        <f t="shared" si="10"/>
        <v>313632.52037254989</v>
      </c>
      <c r="W14" s="1">
        <f t="shared" si="11"/>
        <v>99121.214871251272</v>
      </c>
    </row>
    <row r="15" spans="1:23" x14ac:dyDescent="0.25">
      <c r="A15" s="3">
        <v>5</v>
      </c>
      <c r="B15" s="1">
        <f t="shared" si="12"/>
        <v>-276013.59030297608</v>
      </c>
      <c r="C15" s="1">
        <f t="shared" si="0"/>
        <v>-388.71913967669133</v>
      </c>
      <c r="D15" s="1">
        <f t="shared" si="3"/>
        <v>314547.28189030319</v>
      </c>
      <c r="E15" s="1">
        <f t="shared" si="4"/>
        <v>99274.118517328316</v>
      </c>
      <c r="G15" s="3">
        <v>5</v>
      </c>
      <c r="H15" s="1">
        <f t="shared" si="13"/>
        <v>-275125</v>
      </c>
      <c r="I15" s="1">
        <f t="shared" si="5"/>
        <v>-387.46770833333329</v>
      </c>
      <c r="J15" s="1">
        <f t="shared" si="6"/>
        <v>314547.28189030319</v>
      </c>
      <c r="K15" s="1">
        <f t="shared" si="7"/>
        <v>98383.423216166513</v>
      </c>
      <c r="M15" s="3">
        <v>5</v>
      </c>
      <c r="N15" s="1">
        <f t="shared" si="14"/>
        <v>-277672.70680132275</v>
      </c>
      <c r="O15" s="1">
        <f t="shared" si="1"/>
        <v>-416.88906207852949</v>
      </c>
      <c r="P15" s="1">
        <f t="shared" si="8"/>
        <v>314547.28189030319</v>
      </c>
      <c r="Q15" s="1">
        <f t="shared" si="9"/>
        <v>100816.74789458881</v>
      </c>
      <c r="S15" s="3">
        <v>5</v>
      </c>
      <c r="T15" s="1">
        <f t="shared" si="15"/>
        <v>-277277.77777777781</v>
      </c>
      <c r="U15" s="1">
        <f t="shared" si="2"/>
        <v>-416.33287037037042</v>
      </c>
      <c r="V15" s="1">
        <f t="shared" si="10"/>
        <v>314547.28189030319</v>
      </c>
      <c r="W15" s="1">
        <f t="shared" si="11"/>
        <v>100420.88331629476</v>
      </c>
    </row>
    <row r="16" spans="1:23" x14ac:dyDescent="0.25">
      <c r="A16" s="3">
        <v>6</v>
      </c>
      <c r="B16" s="1">
        <f t="shared" si="12"/>
        <v>-275413.78247974487</v>
      </c>
      <c r="C16" s="1">
        <f t="shared" si="0"/>
        <v>-387.87441032564067</v>
      </c>
      <c r="D16" s="1">
        <f t="shared" si="3"/>
        <v>315464.71146248322</v>
      </c>
      <c r="E16" s="1">
        <f t="shared" si="4"/>
        <v>100346.90185372389</v>
      </c>
      <c r="G16" s="3">
        <v>6</v>
      </c>
      <c r="H16" s="1">
        <f t="shared" si="13"/>
        <v>-274350</v>
      </c>
      <c r="I16" s="1">
        <f t="shared" si="5"/>
        <v>-386.37624999999997</v>
      </c>
      <c r="J16" s="1">
        <f t="shared" si="6"/>
        <v>315464.71146248322</v>
      </c>
      <c r="K16" s="1">
        <f t="shared" si="7"/>
        <v>99278.321144741334</v>
      </c>
      <c r="M16" s="3">
        <v>6</v>
      </c>
      <c r="N16" s="1">
        <f t="shared" si="14"/>
        <v>-277406.12554655335</v>
      </c>
      <c r="O16" s="1">
        <f t="shared" si="1"/>
        <v>-416.51362681139597</v>
      </c>
      <c r="P16" s="1">
        <f t="shared" si="8"/>
        <v>315464.71146248322</v>
      </c>
      <c r="Q16" s="1">
        <f t="shared" si="9"/>
        <v>102203.31012782225</v>
      </c>
      <c r="S16" s="3">
        <v>6</v>
      </c>
      <c r="T16" s="1">
        <f t="shared" si="15"/>
        <v>-276933.33333333337</v>
      </c>
      <c r="U16" s="1">
        <f t="shared" si="2"/>
        <v>-415.84777777777776</v>
      </c>
      <c r="V16" s="1">
        <f t="shared" si="10"/>
        <v>315464.71146248322</v>
      </c>
      <c r="W16" s="1">
        <f t="shared" si="11"/>
        <v>101728.38536827454</v>
      </c>
    </row>
    <row r="17" spans="1:23" x14ac:dyDescent="0.25">
      <c r="A17" s="3">
        <v>7</v>
      </c>
      <c r="B17" s="1">
        <f t="shared" si="12"/>
        <v>-274813.1299271626</v>
      </c>
      <c r="C17" s="1">
        <f t="shared" si="0"/>
        <v>-387.02849131408726</v>
      </c>
      <c r="D17" s="1">
        <f t="shared" si="3"/>
        <v>316384.81687091547</v>
      </c>
      <c r="E17" s="1">
        <f t="shared" si="4"/>
        <v>101425.75086307264</v>
      </c>
      <c r="G17" s="3">
        <v>7</v>
      </c>
      <c r="H17" s="1">
        <f t="shared" si="13"/>
        <v>-273575</v>
      </c>
      <c r="I17" s="1">
        <f t="shared" si="5"/>
        <v>-385.28479166666665</v>
      </c>
      <c r="J17" s="1">
        <f t="shared" si="6"/>
        <v>316384.81687091547</v>
      </c>
      <c r="K17" s="1">
        <f t="shared" si="7"/>
        <v>100179.37041464455</v>
      </c>
      <c r="M17" s="3">
        <v>7</v>
      </c>
      <c r="N17" s="1">
        <f t="shared" si="14"/>
        <v>-277139.16885651677</v>
      </c>
      <c r="O17" s="1">
        <f t="shared" si="1"/>
        <v>-416.13766280626112</v>
      </c>
      <c r="P17" s="1">
        <f t="shared" si="8"/>
        <v>316384.81687091547</v>
      </c>
      <c r="Q17" s="1">
        <f t="shared" si="9"/>
        <v>103597.71218551106</v>
      </c>
      <c r="S17" s="3">
        <v>7</v>
      </c>
      <c r="T17" s="1">
        <f t="shared" si="15"/>
        <v>-276588.88888888893</v>
      </c>
      <c r="U17" s="1">
        <f t="shared" si="2"/>
        <v>-415.36268518518523</v>
      </c>
      <c r="V17" s="1">
        <f t="shared" si="10"/>
        <v>316384.81687091547</v>
      </c>
      <c r="W17" s="1">
        <f t="shared" si="11"/>
        <v>103043.76531954313</v>
      </c>
    </row>
    <row r="18" spans="1:23" x14ac:dyDescent="0.25">
      <c r="A18" s="3">
        <v>8</v>
      </c>
      <c r="B18" s="1">
        <f t="shared" si="12"/>
        <v>-274211.63145556877</v>
      </c>
      <c r="C18" s="1">
        <f t="shared" si="0"/>
        <v>-386.1813809665926</v>
      </c>
      <c r="D18" s="1">
        <f t="shared" si="3"/>
        <v>317307.6059201223</v>
      </c>
      <c r="E18" s="1">
        <f t="shared" si="4"/>
        <v>102510.6998415713</v>
      </c>
      <c r="G18" s="3">
        <v>8</v>
      </c>
      <c r="H18" s="1">
        <f t="shared" si="13"/>
        <v>-272800</v>
      </c>
      <c r="I18" s="1">
        <f t="shared" si="5"/>
        <v>-384.19333333333333</v>
      </c>
      <c r="J18" s="1">
        <f t="shared" si="6"/>
        <v>317307.6059201223</v>
      </c>
      <c r="K18" s="1">
        <f t="shared" si="7"/>
        <v>101086.60580645435</v>
      </c>
      <c r="M18" s="3">
        <v>8</v>
      </c>
      <c r="N18" s="1">
        <f t="shared" si="14"/>
        <v>-276871.83620247507</v>
      </c>
      <c r="O18" s="1">
        <f t="shared" si="1"/>
        <v>-415.76116931848571</v>
      </c>
      <c r="P18" s="1">
        <f t="shared" si="8"/>
        <v>317307.6059201223</v>
      </c>
      <c r="Q18" s="1">
        <f t="shared" si="9"/>
        <v>104999.99839516255</v>
      </c>
      <c r="S18" s="3">
        <v>8</v>
      </c>
      <c r="T18" s="1">
        <f t="shared" si="15"/>
        <v>-276244.4444444445</v>
      </c>
      <c r="U18" s="1">
        <f t="shared" si="2"/>
        <v>-414.87759259259269</v>
      </c>
      <c r="V18" s="1">
        <f t="shared" si="10"/>
        <v>317307.6059201223</v>
      </c>
      <c r="W18" s="1">
        <f t="shared" si="11"/>
        <v>104367.06771288847</v>
      </c>
    </row>
    <row r="19" spans="1:23" x14ac:dyDescent="0.25">
      <c r="A19" s="3">
        <v>9</v>
      </c>
      <c r="B19" s="1">
        <f t="shared" si="12"/>
        <v>-273609.28587362746</v>
      </c>
      <c r="C19" s="1">
        <f t="shared" si="0"/>
        <v>-385.3330776053586</v>
      </c>
      <c r="D19" s="1">
        <f t="shared" si="3"/>
        <v>318233.08643738931</v>
      </c>
      <c r="E19" s="1">
        <f t="shared" si="4"/>
        <v>103601.78327933232</v>
      </c>
      <c r="G19" s="3">
        <v>9</v>
      </c>
      <c r="H19" s="1">
        <f t="shared" si="13"/>
        <v>-272025</v>
      </c>
      <c r="I19" s="1">
        <f t="shared" si="5"/>
        <v>-383.10187500000001</v>
      </c>
      <c r="J19" s="1">
        <f t="shared" si="6"/>
        <v>318233.08643738931</v>
      </c>
      <c r="K19" s="1">
        <f t="shared" si="7"/>
        <v>102000.06229740338</v>
      </c>
      <c r="M19" s="3">
        <v>9</v>
      </c>
      <c r="N19" s="1">
        <f t="shared" si="14"/>
        <v>-276604.12705494557</v>
      </c>
      <c r="O19" s="1">
        <f t="shared" si="1"/>
        <v>-415.38414560238164</v>
      </c>
      <c r="P19" s="1">
        <f t="shared" si="8"/>
        <v>318233.08643738931</v>
      </c>
      <c r="Q19" s="1">
        <f t="shared" si="9"/>
        <v>106410.21333491815</v>
      </c>
      <c r="S19" s="3">
        <v>9</v>
      </c>
      <c r="T19" s="1">
        <f t="shared" si="15"/>
        <v>-275900.00000000006</v>
      </c>
      <c r="U19" s="1">
        <f t="shared" si="2"/>
        <v>-414.39250000000004</v>
      </c>
      <c r="V19" s="1">
        <f t="shared" si="10"/>
        <v>318233.08643738931</v>
      </c>
      <c r="W19" s="1">
        <f t="shared" si="11"/>
        <v>105698.33734294988</v>
      </c>
    </row>
    <row r="20" spans="1:23" x14ac:dyDescent="0.25">
      <c r="A20" s="3">
        <v>10</v>
      </c>
      <c r="B20" s="1">
        <f t="shared" si="12"/>
        <v>-273006.09198832489</v>
      </c>
      <c r="C20" s="1">
        <f t="shared" si="0"/>
        <v>-384.48357955022419</v>
      </c>
      <c r="D20" s="1">
        <f t="shared" si="3"/>
        <v>319161.26627283171</v>
      </c>
      <c r="E20" s="1">
        <f t="shared" si="4"/>
        <v>104699.03586148022</v>
      </c>
      <c r="G20" s="3">
        <v>10</v>
      </c>
      <c r="H20" s="1">
        <f t="shared" si="13"/>
        <v>-271250</v>
      </c>
      <c r="I20" s="1">
        <f t="shared" si="5"/>
        <v>-382.01041666666669</v>
      </c>
      <c r="J20" s="1">
        <f t="shared" si="6"/>
        <v>319161.26627283171</v>
      </c>
      <c r="K20" s="1">
        <f t="shared" si="7"/>
        <v>102919.77506249062</v>
      </c>
      <c r="M20" s="3">
        <v>10</v>
      </c>
      <c r="N20" s="1">
        <f t="shared" si="14"/>
        <v>-276336.04088370001</v>
      </c>
      <c r="O20" s="1">
        <f t="shared" si="1"/>
        <v>-415.00659091121088</v>
      </c>
      <c r="P20" s="1">
        <f t="shared" si="8"/>
        <v>319161.26627283171</v>
      </c>
      <c r="Q20" s="1">
        <f t="shared" si="9"/>
        <v>107828.40183497063</v>
      </c>
      <c r="S20" s="3">
        <v>10</v>
      </c>
      <c r="T20" s="1">
        <f t="shared" si="15"/>
        <v>-275555.55555555562</v>
      </c>
      <c r="U20" s="1">
        <f t="shared" si="2"/>
        <v>-413.9074074074075</v>
      </c>
      <c r="V20" s="1">
        <f t="shared" si="10"/>
        <v>319161.26627283171</v>
      </c>
      <c r="W20" s="1">
        <f t="shared" si="11"/>
        <v>107037.61925764209</v>
      </c>
    </row>
    <row r="21" spans="1:23" x14ac:dyDescent="0.25">
      <c r="A21" s="3">
        <v>11</v>
      </c>
      <c r="B21" s="1">
        <f t="shared" si="12"/>
        <v>-272402.04860496719</v>
      </c>
      <c r="C21" s="1">
        <f t="shared" si="0"/>
        <v>-383.63288511866205</v>
      </c>
      <c r="D21" s="1">
        <f t="shared" si="3"/>
        <v>320092.15329946083</v>
      </c>
      <c r="E21" s="1">
        <f t="shared" si="4"/>
        <v>105802.4924692543</v>
      </c>
      <c r="G21" s="3">
        <v>11</v>
      </c>
      <c r="H21" s="1">
        <f t="shared" si="13"/>
        <v>-270475</v>
      </c>
      <c r="I21" s="1">
        <f t="shared" si="5"/>
        <v>-380.91895833333325</v>
      </c>
      <c r="J21" s="1">
        <f t="shared" si="6"/>
        <v>320092.15329946083</v>
      </c>
      <c r="K21" s="1">
        <f t="shared" si="7"/>
        <v>103845.77947559966</v>
      </c>
      <c r="M21" s="3">
        <v>11</v>
      </c>
      <c r="N21" s="1">
        <f t="shared" si="14"/>
        <v>-276067.57715776324</v>
      </c>
      <c r="O21" s="1">
        <f t="shared" si="1"/>
        <v>-414.62850449718326</v>
      </c>
      <c r="P21" s="1">
        <f t="shared" si="8"/>
        <v>320092.15329946083</v>
      </c>
      <c r="Q21" s="1">
        <f t="shared" si="9"/>
        <v>109254.60897898916</v>
      </c>
      <c r="S21" s="3">
        <v>11</v>
      </c>
      <c r="T21" s="1">
        <f t="shared" si="15"/>
        <v>-275211.11111111118</v>
      </c>
      <c r="U21" s="1">
        <f t="shared" si="2"/>
        <v>-413.42231481481485</v>
      </c>
      <c r="V21" s="1">
        <f t="shared" si="10"/>
        <v>320092.15329946083</v>
      </c>
      <c r="W21" s="1">
        <f t="shared" si="11"/>
        <v>108384.95875958727</v>
      </c>
    </row>
    <row r="22" spans="1:23" x14ac:dyDescent="0.25">
      <c r="A22" s="3">
        <v>12</v>
      </c>
      <c r="B22" s="1">
        <f t="shared" si="12"/>
        <v>-271797.15452717792</v>
      </c>
      <c r="C22" s="1">
        <f t="shared" si="0"/>
        <v>-382.78099262577553</v>
      </c>
      <c r="D22" s="1">
        <f t="shared" si="3"/>
        <v>321025.75541325094</v>
      </c>
      <c r="E22" s="1">
        <f t="shared" si="4"/>
        <v>106912.18818111741</v>
      </c>
      <c r="G22" s="3">
        <v>12</v>
      </c>
      <c r="H22" s="1">
        <f t="shared" si="13"/>
        <v>-269700</v>
      </c>
      <c r="I22" s="1">
        <f t="shared" si="5"/>
        <v>-379.82749999999993</v>
      </c>
      <c r="J22" s="1">
        <f t="shared" si="6"/>
        <v>321025.75541325094</v>
      </c>
      <c r="K22" s="1">
        <f t="shared" si="7"/>
        <v>104778.11111062313</v>
      </c>
      <c r="M22" s="3">
        <v>12</v>
      </c>
      <c r="N22" s="1">
        <f t="shared" si="14"/>
        <v>-275798.73534541245</v>
      </c>
      <c r="O22" s="1">
        <f t="shared" si="1"/>
        <v>-414.24988561145585</v>
      </c>
      <c r="P22" s="1">
        <f t="shared" si="8"/>
        <v>321025.75541325094</v>
      </c>
      <c r="Q22" s="1">
        <f t="shared" si="9"/>
        <v>110688.88010555251</v>
      </c>
      <c r="S22" s="3">
        <v>12</v>
      </c>
      <c r="T22" s="1">
        <f t="shared" si="15"/>
        <v>-274866.66666666674</v>
      </c>
      <c r="U22" s="1">
        <f t="shared" si="2"/>
        <v>-412.93722222222232</v>
      </c>
      <c r="V22" s="1">
        <f t="shared" si="10"/>
        <v>321025.75541325094</v>
      </c>
      <c r="W22" s="1">
        <f t="shared" si="11"/>
        <v>109740.40140755525</v>
      </c>
    </row>
    <row r="23" spans="1:23" x14ac:dyDescent="0.25">
      <c r="A23" s="3">
        <v>13</v>
      </c>
      <c r="B23" s="1">
        <f t="shared" si="12"/>
        <v>-271191.40855689574</v>
      </c>
      <c r="C23" s="1">
        <f t="shared" si="0"/>
        <v>-381.92790038429479</v>
      </c>
      <c r="D23" s="1">
        <f t="shared" si="3"/>
        <v>321962.08053320623</v>
      </c>
      <c r="E23" s="1">
        <f t="shared" si="4"/>
        <v>108028.15827387119</v>
      </c>
      <c r="G23" s="3">
        <v>13</v>
      </c>
      <c r="H23" s="1">
        <f t="shared" si="13"/>
        <v>-268925</v>
      </c>
      <c r="I23" s="1">
        <f t="shared" si="5"/>
        <v>-378.73604166666661</v>
      </c>
      <c r="J23" s="1">
        <f t="shared" si="6"/>
        <v>321962.08053320623</v>
      </c>
      <c r="K23" s="1">
        <f t="shared" si="7"/>
        <v>105716.80574259363</v>
      </c>
      <c r="M23" s="3">
        <v>13</v>
      </c>
      <c r="N23" s="1">
        <f t="shared" si="14"/>
        <v>-275529.51491417596</v>
      </c>
      <c r="O23" s="1">
        <f t="shared" si="1"/>
        <v>-413.87073350413112</v>
      </c>
      <c r="P23" s="1">
        <f t="shared" si="8"/>
        <v>321962.08053320623</v>
      </c>
      <c r="Q23" s="1">
        <f t="shared" si="9"/>
        <v>112131.26080959041</v>
      </c>
      <c r="S23" s="3">
        <v>13</v>
      </c>
      <c r="T23" s="1">
        <f t="shared" si="15"/>
        <v>-274522.22222222231</v>
      </c>
      <c r="U23" s="1">
        <f t="shared" si="2"/>
        <v>-412.45212962962972</v>
      </c>
      <c r="V23" s="1">
        <f t="shared" si="10"/>
        <v>321962.08053320623</v>
      </c>
      <c r="W23" s="1">
        <f t="shared" si="11"/>
        <v>111103.99301791172</v>
      </c>
    </row>
    <row r="24" spans="1:23" x14ac:dyDescent="0.25">
      <c r="A24" s="3">
        <v>14</v>
      </c>
      <c r="B24" s="1">
        <f t="shared" si="12"/>
        <v>-270584.80949437211</v>
      </c>
      <c r="C24" s="1">
        <f t="shared" si="0"/>
        <v>-381.07360670457405</v>
      </c>
      <c r="D24" s="1">
        <f t="shared" si="3"/>
        <v>322901.13660142809</v>
      </c>
      <c r="E24" s="1">
        <f t="shared" si="4"/>
        <v>109150.43822377738</v>
      </c>
      <c r="G24" s="3">
        <v>14</v>
      </c>
      <c r="H24" s="1">
        <f t="shared" si="13"/>
        <v>-268150</v>
      </c>
      <c r="I24" s="1">
        <f t="shared" si="5"/>
        <v>-377.64458333333329</v>
      </c>
      <c r="J24" s="1">
        <f t="shared" si="6"/>
        <v>322901.13660142809</v>
      </c>
      <c r="K24" s="1">
        <f t="shared" si="7"/>
        <v>106661.89934882101</v>
      </c>
      <c r="M24" s="3">
        <v>14</v>
      </c>
      <c r="N24" s="1">
        <f t="shared" si="14"/>
        <v>-275259.91533083213</v>
      </c>
      <c r="O24" s="1">
        <f t="shared" si="1"/>
        <v>-413.49104742425527</v>
      </c>
      <c r="P24" s="1">
        <f t="shared" si="8"/>
        <v>322901.13660142809</v>
      </c>
      <c r="Q24" s="1">
        <f t="shared" si="9"/>
        <v>113581.79694383293</v>
      </c>
      <c r="S24" s="3">
        <v>14</v>
      </c>
      <c r="T24" s="1">
        <f t="shared" si="15"/>
        <v>-274177.77777777787</v>
      </c>
      <c r="U24" s="1">
        <f t="shared" si="2"/>
        <v>-411.96703703703713</v>
      </c>
      <c r="V24" s="1">
        <f t="shared" si="10"/>
        <v>322901.13660142809</v>
      </c>
      <c r="W24" s="1">
        <f t="shared" si="11"/>
        <v>112475.77966607477</v>
      </c>
    </row>
    <row r="25" spans="1:23" x14ac:dyDescent="0.25">
      <c r="A25" s="3">
        <v>15</v>
      </c>
      <c r="B25" s="1">
        <f t="shared" si="12"/>
        <v>-269977.35613816878</v>
      </c>
      <c r="C25" s="1">
        <f t="shared" si="0"/>
        <v>-380.21810989458771</v>
      </c>
      <c r="D25" s="1">
        <f t="shared" si="3"/>
        <v>323842.93158318225</v>
      </c>
      <c r="E25" s="1">
        <f t="shared" si="4"/>
        <v>110279.06370768572</v>
      </c>
      <c r="G25" s="3">
        <v>15</v>
      </c>
      <c r="H25" s="1">
        <f t="shared" si="13"/>
        <v>-267375</v>
      </c>
      <c r="I25" s="1">
        <f t="shared" si="5"/>
        <v>-376.55312499999997</v>
      </c>
      <c r="J25" s="1">
        <f t="shared" si="6"/>
        <v>323842.93158318225</v>
      </c>
      <c r="K25" s="1">
        <f t="shared" si="7"/>
        <v>107613.42811003602</v>
      </c>
      <c r="M25" s="3">
        <v>15</v>
      </c>
      <c r="N25" s="1">
        <f t="shared" si="14"/>
        <v>-274989.93606140843</v>
      </c>
      <c r="O25" s="1">
        <f t="shared" si="1"/>
        <v>-413.11082661981686</v>
      </c>
      <c r="P25" s="1">
        <f t="shared" si="8"/>
        <v>323842.93158318225</v>
      </c>
      <c r="Q25" s="1">
        <f t="shared" si="9"/>
        <v>115040.53462026814</v>
      </c>
      <c r="S25" s="3">
        <v>15</v>
      </c>
      <c r="T25" s="1">
        <f t="shared" si="15"/>
        <v>-273833.33333333343</v>
      </c>
      <c r="U25" s="1">
        <f t="shared" si="2"/>
        <v>-411.48194444444459</v>
      </c>
      <c r="V25" s="1">
        <f t="shared" si="10"/>
        <v>323842.93158318225</v>
      </c>
      <c r="W25" s="1">
        <f t="shared" si="11"/>
        <v>113855.80768797964</v>
      </c>
    </row>
    <row r="26" spans="1:23" x14ac:dyDescent="0.25">
      <c r="A26" s="3">
        <v>16</v>
      </c>
      <c r="B26" s="1">
        <f t="shared" si="12"/>
        <v>-269369.04728515545</v>
      </c>
      <c r="C26" s="1">
        <f t="shared" si="0"/>
        <v>-379.3614082599272</v>
      </c>
      <c r="D26" s="1">
        <f t="shared" si="3"/>
        <v>324787.47346696653</v>
      </c>
      <c r="E26" s="1">
        <f t="shared" si="4"/>
        <v>111414.07060416801</v>
      </c>
      <c r="G26" s="3">
        <v>16</v>
      </c>
      <c r="H26" s="1">
        <f t="shared" si="13"/>
        <v>-266600</v>
      </c>
      <c r="I26" s="1">
        <f t="shared" si="5"/>
        <v>-375.46166666666664</v>
      </c>
      <c r="J26" s="1">
        <f t="shared" si="6"/>
        <v>324787.47346696653</v>
      </c>
      <c r="K26" s="1">
        <f t="shared" si="7"/>
        <v>108571.42841154059</v>
      </c>
      <c r="M26" s="3">
        <v>16</v>
      </c>
      <c r="N26" s="1">
        <f t="shared" si="14"/>
        <v>-274719.57657118031</v>
      </c>
      <c r="O26" s="1">
        <f t="shared" si="1"/>
        <v>-412.73007033774559</v>
      </c>
      <c r="P26" s="1">
        <f t="shared" si="8"/>
        <v>324787.47346696653</v>
      </c>
      <c r="Q26" s="1">
        <f t="shared" si="9"/>
        <v>116507.520211608</v>
      </c>
      <c r="S26" s="3">
        <v>16</v>
      </c>
      <c r="T26" s="1">
        <f t="shared" si="15"/>
        <v>-273488.88888888899</v>
      </c>
      <c r="U26" s="1">
        <f t="shared" si="2"/>
        <v>-410.99685185185194</v>
      </c>
      <c r="V26" s="1">
        <f t="shared" si="10"/>
        <v>324787.47346696653</v>
      </c>
      <c r="W26" s="1">
        <f t="shared" si="11"/>
        <v>115244.12368155165</v>
      </c>
    </row>
    <row r="27" spans="1:23" x14ac:dyDescent="0.25">
      <c r="A27" s="3">
        <v>17</v>
      </c>
      <c r="B27" s="1">
        <f t="shared" si="12"/>
        <v>-268759.88173050748</v>
      </c>
      <c r="C27" s="1">
        <f t="shared" si="0"/>
        <v>-378.50350010379799</v>
      </c>
      <c r="D27" s="1">
        <f t="shared" si="3"/>
        <v>325734.77026457852</v>
      </c>
      <c r="E27" s="1">
        <f t="shared" si="4"/>
        <v>112555.49499465871</v>
      </c>
      <c r="G27" s="3">
        <v>17</v>
      </c>
      <c r="H27" s="1">
        <f t="shared" si="13"/>
        <v>-265825</v>
      </c>
      <c r="I27" s="1">
        <f t="shared" si="5"/>
        <v>-374.37020833333327</v>
      </c>
      <c r="J27" s="1">
        <f t="shared" si="6"/>
        <v>325734.77026457852</v>
      </c>
      <c r="K27" s="1">
        <f t="shared" si="7"/>
        <v>109535.93684436438</v>
      </c>
      <c r="M27" s="3">
        <v>17</v>
      </c>
      <c r="N27" s="1">
        <f t="shared" si="14"/>
        <v>-274448.83632467012</v>
      </c>
      <c r="O27" s="1">
        <f t="shared" si="1"/>
        <v>-412.34877782391038</v>
      </c>
      <c r="P27" s="1">
        <f t="shared" si="8"/>
        <v>325734.77026457852</v>
      </c>
      <c r="Q27" s="1">
        <f t="shared" si="9"/>
        <v>117982.80035276253</v>
      </c>
      <c r="S27" s="3">
        <v>17</v>
      </c>
      <c r="T27" s="1">
        <f t="shared" si="15"/>
        <v>-273144.44444444455</v>
      </c>
      <c r="U27" s="1">
        <f t="shared" si="2"/>
        <v>-410.51175925925941</v>
      </c>
      <c r="V27" s="1">
        <f t="shared" si="10"/>
        <v>325734.77026457852</v>
      </c>
      <c r="W27" s="1">
        <f t="shared" si="11"/>
        <v>116640.77450818756</v>
      </c>
    </row>
    <row r="28" spans="1:23" x14ac:dyDescent="0.25">
      <c r="A28" s="3">
        <v>18</v>
      </c>
      <c r="B28" s="1">
        <f t="shared" si="12"/>
        <v>-268149.85826770333</v>
      </c>
      <c r="C28" s="1">
        <f t="shared" si="0"/>
        <v>-377.64438372701551</v>
      </c>
      <c r="D28" s="1">
        <f t="shared" si="3"/>
        <v>326684.83001118357</v>
      </c>
      <c r="E28" s="1">
        <f t="shared" si="4"/>
        <v>113703.37316460199</v>
      </c>
      <c r="G28" s="3">
        <v>18</v>
      </c>
      <c r="H28" s="1">
        <f t="shared" si="13"/>
        <v>-265050</v>
      </c>
      <c r="I28" s="1">
        <f t="shared" si="5"/>
        <v>-373.27874999999995</v>
      </c>
      <c r="J28" s="1">
        <f t="shared" si="6"/>
        <v>326684.83001118357</v>
      </c>
      <c r="K28" s="1">
        <f t="shared" si="7"/>
        <v>110506.99020642806</v>
      </c>
      <c r="M28" s="3">
        <v>18</v>
      </c>
      <c r="N28" s="1">
        <f t="shared" si="14"/>
        <v>-274177.71478564607</v>
      </c>
      <c r="O28" s="1">
        <f t="shared" si="1"/>
        <v>-411.96694832311823</v>
      </c>
      <c r="P28" s="1">
        <f t="shared" si="8"/>
        <v>326684.83001118357</v>
      </c>
      <c r="Q28" s="1">
        <f t="shared" si="9"/>
        <v>119466.4219423223</v>
      </c>
      <c r="S28" s="3">
        <v>18</v>
      </c>
      <c r="T28" s="1">
        <f t="shared" si="15"/>
        <v>-272800.00000000012</v>
      </c>
      <c r="U28" s="1">
        <f t="shared" si="2"/>
        <v>-410.02666666666681</v>
      </c>
      <c r="V28" s="1">
        <f t="shared" si="10"/>
        <v>326684.83001118357</v>
      </c>
      <c r="W28" s="1">
        <f t="shared" si="11"/>
        <v>118045.8072942453</v>
      </c>
    </row>
    <row r="29" spans="1:23" x14ac:dyDescent="0.25">
      <c r="A29" s="3">
        <v>19</v>
      </c>
      <c r="B29" s="1">
        <f t="shared" si="12"/>
        <v>-267538.97568852239</v>
      </c>
      <c r="C29" s="1">
        <f t="shared" si="0"/>
        <v>-376.78405742800231</v>
      </c>
      <c r="D29" s="1">
        <f t="shared" si="3"/>
        <v>327637.66076538287</v>
      </c>
      <c r="E29" s="1">
        <f t="shared" si="4"/>
        <v>114857.74160460515</v>
      </c>
      <c r="G29" s="3">
        <v>19</v>
      </c>
      <c r="H29" s="1">
        <f t="shared" si="13"/>
        <v>-264275</v>
      </c>
      <c r="I29" s="1">
        <f t="shared" si="5"/>
        <v>-372.18729166666662</v>
      </c>
      <c r="J29" s="1">
        <f t="shared" si="6"/>
        <v>327637.66076538287</v>
      </c>
      <c r="K29" s="1">
        <f t="shared" si="7"/>
        <v>111484.62550371312</v>
      </c>
      <c r="M29" s="3">
        <v>19</v>
      </c>
      <c r="N29" s="1">
        <f t="shared" si="14"/>
        <v>-273906.21141712123</v>
      </c>
      <c r="O29" s="1">
        <f t="shared" si="1"/>
        <v>-411.58458107911235</v>
      </c>
      <c r="P29" s="1">
        <f t="shared" si="8"/>
        <v>327637.66076538287</v>
      </c>
      <c r="Q29" s="1">
        <f t="shared" si="9"/>
        <v>120958.43214404934</v>
      </c>
      <c r="S29" s="3">
        <v>19</v>
      </c>
      <c r="T29" s="1">
        <f t="shared" si="15"/>
        <v>-272455.55555555568</v>
      </c>
      <c r="U29" s="1">
        <f t="shared" si="2"/>
        <v>-409.54157407407422</v>
      </c>
      <c r="V29" s="1">
        <f t="shared" si="10"/>
        <v>327637.66076538287</v>
      </c>
      <c r="W29" s="1">
        <f t="shared" si="11"/>
        <v>119459.26943254207</v>
      </c>
    </row>
    <row r="30" spans="1:23" x14ac:dyDescent="0.25">
      <c r="A30" s="3">
        <v>20</v>
      </c>
      <c r="B30" s="1">
        <f t="shared" si="12"/>
        <v>-266927.23278304248</v>
      </c>
      <c r="C30" s="1">
        <f t="shared" si="0"/>
        <v>-375.92251950278478</v>
      </c>
      <c r="D30" s="1">
        <f t="shared" si="3"/>
        <v>328593.2706092819</v>
      </c>
      <c r="E30" s="1">
        <f t="shared" si="4"/>
        <v>116018.63701159872</v>
      </c>
      <c r="G30" s="3">
        <v>20</v>
      </c>
      <c r="H30" s="1">
        <f t="shared" si="13"/>
        <v>-263500</v>
      </c>
      <c r="I30" s="1">
        <f t="shared" si="5"/>
        <v>-371.0958333333333</v>
      </c>
      <c r="J30" s="1">
        <f t="shared" si="6"/>
        <v>328593.2706092819</v>
      </c>
      <c r="K30" s="1">
        <f t="shared" si="7"/>
        <v>112468.8799514382</v>
      </c>
      <c r="M30" s="3">
        <v>20</v>
      </c>
      <c r="N30" s="1">
        <f t="shared" si="14"/>
        <v>-273634.32568135241</v>
      </c>
      <c r="O30" s="1">
        <f t="shared" si="1"/>
        <v>-411.20167533457129</v>
      </c>
      <c r="P30" s="1">
        <f t="shared" si="8"/>
        <v>328593.2706092819</v>
      </c>
      <c r="Q30" s="1">
        <f t="shared" si="9"/>
        <v>122458.87838837643</v>
      </c>
      <c r="S30" s="3">
        <v>20</v>
      </c>
      <c r="T30" s="1">
        <f t="shared" si="15"/>
        <v>-272111.11111111124</v>
      </c>
      <c r="U30" s="1">
        <f t="shared" si="2"/>
        <v>-409.05648148148168</v>
      </c>
      <c r="V30" s="1">
        <f t="shared" si="10"/>
        <v>328593.2706092819</v>
      </c>
      <c r="W30" s="1">
        <f t="shared" si="11"/>
        <v>120881.20858386096</v>
      </c>
    </row>
    <row r="31" spans="1:23" x14ac:dyDescent="0.25">
      <c r="A31" s="3">
        <v>21</v>
      </c>
      <c r="B31" s="1">
        <f t="shared" si="12"/>
        <v>-266314.62833963736</v>
      </c>
      <c r="C31" s="1">
        <f t="shared" si="0"/>
        <v>-375.05976824498924</v>
      </c>
      <c r="D31" s="1">
        <f t="shared" si="3"/>
        <v>329551.66764855897</v>
      </c>
      <c r="E31" s="1">
        <f t="shared" si="4"/>
        <v>117186.096290003</v>
      </c>
      <c r="G31" s="3">
        <v>21</v>
      </c>
      <c r="H31" s="1">
        <f t="shared" si="13"/>
        <v>-262725</v>
      </c>
      <c r="I31" s="1">
        <f t="shared" si="5"/>
        <v>-370.00437499999998</v>
      </c>
      <c r="J31" s="1">
        <f t="shared" si="6"/>
        <v>329551.66764855897</v>
      </c>
      <c r="K31" s="1">
        <f t="shared" si="7"/>
        <v>113459.79097524226</v>
      </c>
      <c r="M31" s="3">
        <v>21</v>
      </c>
      <c r="N31" s="1">
        <f t="shared" si="14"/>
        <v>-273362.05703983904</v>
      </c>
      <c r="O31" s="1">
        <f t="shared" si="1"/>
        <v>-410.81823033110663</v>
      </c>
      <c r="P31" s="1">
        <f t="shared" si="8"/>
        <v>329551.66764855897</v>
      </c>
      <c r="Q31" s="1">
        <f t="shared" si="9"/>
        <v>123967.80837391493</v>
      </c>
      <c r="S31" s="3">
        <v>21</v>
      </c>
      <c r="T31" s="1">
        <f t="shared" si="15"/>
        <v>-271766.6666666668</v>
      </c>
      <c r="U31" s="1">
        <f t="shared" si="2"/>
        <v>-408.57138888888903</v>
      </c>
      <c r="V31" s="1">
        <f t="shared" si="10"/>
        <v>329551.66764855897</v>
      </c>
      <c r="W31" s="1">
        <f t="shared" si="11"/>
        <v>122311.67267846606</v>
      </c>
    </row>
    <row r="32" spans="1:23" x14ac:dyDescent="0.25">
      <c r="A32" s="3">
        <v>22</v>
      </c>
      <c r="B32" s="1">
        <f t="shared" si="12"/>
        <v>-265701.16114497441</v>
      </c>
      <c r="C32" s="1">
        <f t="shared" si="0"/>
        <v>-374.19580194583892</v>
      </c>
      <c r="D32" s="1">
        <f t="shared" si="3"/>
        <v>330512.86001253396</v>
      </c>
      <c r="E32" s="1">
        <f t="shared" si="4"/>
        <v>118360.15655290126</v>
      </c>
      <c r="G32" s="3">
        <v>22</v>
      </c>
      <c r="H32" s="1">
        <f t="shared" si="13"/>
        <v>-261950</v>
      </c>
      <c r="I32" s="1">
        <f t="shared" si="5"/>
        <v>-368.91291666666666</v>
      </c>
      <c r="J32" s="1">
        <f t="shared" si="6"/>
        <v>330512.86001253396</v>
      </c>
      <c r="K32" s="1">
        <f t="shared" si="7"/>
        <v>114457.39621237422</v>
      </c>
      <c r="M32" s="3">
        <v>22</v>
      </c>
      <c r="N32" s="1">
        <f t="shared" si="14"/>
        <v>-273089.4049533222</v>
      </c>
      <c r="O32" s="1">
        <f t="shared" si="1"/>
        <v>-410.43424530926211</v>
      </c>
      <c r="P32" s="1">
        <f t="shared" si="8"/>
        <v>330512.86001253396</v>
      </c>
      <c r="Q32" s="1">
        <f t="shared" si="9"/>
        <v>125485.27006897108</v>
      </c>
      <c r="S32" s="3">
        <v>22</v>
      </c>
      <c r="T32" s="1">
        <f t="shared" si="15"/>
        <v>-271422.22222222236</v>
      </c>
      <c r="U32" s="1">
        <f t="shared" si="2"/>
        <v>-408.0862962962965</v>
      </c>
      <c r="V32" s="1">
        <f t="shared" si="10"/>
        <v>330512.86001253396</v>
      </c>
      <c r="W32" s="1">
        <f t="shared" si="11"/>
        <v>123750.7099176261</v>
      </c>
    </row>
    <row r="33" spans="1:23" x14ac:dyDescent="0.25">
      <c r="A33" s="3">
        <v>23</v>
      </c>
      <c r="B33" s="1">
        <f t="shared" si="12"/>
        <v>-265086.82998401229</v>
      </c>
      <c r="C33" s="1">
        <f t="shared" si="0"/>
        <v>-373.33061889415058</v>
      </c>
      <c r="D33" s="1">
        <f t="shared" si="3"/>
        <v>331476.85585423716</v>
      </c>
      <c r="E33" s="1">
        <f t="shared" si="4"/>
        <v>119540.85512321952</v>
      </c>
      <c r="G33" s="3">
        <v>23</v>
      </c>
      <c r="H33" s="1">
        <f t="shared" si="13"/>
        <v>-261175</v>
      </c>
      <c r="I33" s="1">
        <f t="shared" si="5"/>
        <v>-367.82145833333328</v>
      </c>
      <c r="J33" s="1">
        <f t="shared" si="6"/>
        <v>331476.85585423716</v>
      </c>
      <c r="K33" s="1">
        <f t="shared" si="7"/>
        <v>115461.73351288951</v>
      </c>
      <c r="M33" s="3">
        <v>23</v>
      </c>
      <c r="N33" s="1">
        <f t="shared" si="14"/>
        <v>-272816.36888178351</v>
      </c>
      <c r="O33" s="1">
        <f t="shared" si="1"/>
        <v>-410.04971950851177</v>
      </c>
      <c r="P33" s="1">
        <f t="shared" si="8"/>
        <v>331476.85585423716</v>
      </c>
      <c r="Q33" s="1">
        <f t="shared" si="9"/>
        <v>127011.3117130709</v>
      </c>
      <c r="S33" s="3">
        <v>23</v>
      </c>
      <c r="T33" s="1">
        <f t="shared" si="15"/>
        <v>-271077.77777777793</v>
      </c>
      <c r="U33" s="1">
        <f t="shared" si="2"/>
        <v>-407.6012037037039</v>
      </c>
      <c r="V33" s="1">
        <f t="shared" si="10"/>
        <v>331476.85585423716</v>
      </c>
      <c r="W33" s="1">
        <f t="shared" si="11"/>
        <v>125198.36877514684</v>
      </c>
    </row>
    <row r="34" spans="1:23" x14ac:dyDescent="0.25">
      <c r="A34" s="3">
        <v>24</v>
      </c>
      <c r="B34" s="1">
        <f t="shared" si="12"/>
        <v>-264471.6336399985</v>
      </c>
      <c r="C34" s="1">
        <f t="shared" si="0"/>
        <v>-372.46421737633119</v>
      </c>
      <c r="D34" s="1">
        <f t="shared" si="3"/>
        <v>332443.66335047869</v>
      </c>
      <c r="E34" s="1">
        <f t="shared" si="4"/>
        <v>120728.22953491306</v>
      </c>
      <c r="G34" s="3">
        <v>24</v>
      </c>
      <c r="H34" s="1">
        <f t="shared" si="13"/>
        <v>-260400</v>
      </c>
      <c r="I34" s="1">
        <f t="shared" si="5"/>
        <v>-366.72999999999996</v>
      </c>
      <c r="J34" s="1">
        <f t="shared" si="6"/>
        <v>332443.66335047869</v>
      </c>
      <c r="K34" s="1">
        <f t="shared" si="7"/>
        <v>116472.84094085323</v>
      </c>
      <c r="M34" s="3">
        <v>24</v>
      </c>
      <c r="N34" s="1">
        <f t="shared" si="14"/>
        <v>-272542.94828444405</v>
      </c>
      <c r="O34" s="1">
        <f t="shared" si="1"/>
        <v>-409.66465216725868</v>
      </c>
      <c r="P34" s="1">
        <f t="shared" si="8"/>
        <v>332443.66335047869</v>
      </c>
      <c r="Q34" s="1">
        <f t="shared" si="9"/>
        <v>128545.98181849369</v>
      </c>
      <c r="S34" s="3">
        <v>24</v>
      </c>
      <c r="T34" s="1">
        <f t="shared" si="15"/>
        <v>-270733.33333333349</v>
      </c>
      <c r="U34" s="1">
        <f t="shared" si="2"/>
        <v>-407.11611111111131</v>
      </c>
      <c r="V34" s="1">
        <f t="shared" si="10"/>
        <v>332443.66335047869</v>
      </c>
      <c r="W34" s="1">
        <f t="shared" si="11"/>
        <v>126654.69799891194</v>
      </c>
    </row>
    <row r="35" spans="1:23" x14ac:dyDescent="0.25">
      <c r="A35" s="3">
        <v>25</v>
      </c>
      <c r="B35" s="1">
        <f t="shared" si="12"/>
        <v>-263855.57089446689</v>
      </c>
      <c r="C35" s="1">
        <f t="shared" si="0"/>
        <v>-371.59659567637414</v>
      </c>
      <c r="D35" s="1">
        <f t="shared" si="3"/>
        <v>333413.29070191761</v>
      </c>
      <c r="E35" s="1">
        <f t="shared" si="4"/>
        <v>121922.31753415959</v>
      </c>
      <c r="G35" s="3">
        <v>25</v>
      </c>
      <c r="H35" s="1">
        <f t="shared" si="13"/>
        <v>-259625</v>
      </c>
      <c r="I35" s="1">
        <f t="shared" si="5"/>
        <v>-365.63854166666664</v>
      </c>
      <c r="J35" s="1">
        <f t="shared" si="6"/>
        <v>333413.29070191761</v>
      </c>
      <c r="K35" s="1">
        <f t="shared" si="7"/>
        <v>117490.75677555028</v>
      </c>
      <c r="M35" s="3">
        <v>25</v>
      </c>
      <c r="N35" s="1">
        <f t="shared" si="14"/>
        <v>-272269.14261976333</v>
      </c>
      <c r="O35" s="1">
        <f t="shared" si="1"/>
        <v>-409.27904252283338</v>
      </c>
      <c r="P35" s="1">
        <f t="shared" si="8"/>
        <v>333413.29070191761</v>
      </c>
      <c r="Q35" s="1">
        <f t="shared" si="9"/>
        <v>130089.32917181424</v>
      </c>
      <c r="S35" s="3">
        <v>25</v>
      </c>
      <c r="T35" s="1">
        <f t="shared" si="15"/>
        <v>-270388.88888888905</v>
      </c>
      <c r="U35" s="1">
        <f t="shared" si="2"/>
        <v>-406.63101851851877</v>
      </c>
      <c r="V35" s="1">
        <f t="shared" si="10"/>
        <v>333413.29070191761</v>
      </c>
      <c r="W35" s="1">
        <f t="shared" si="11"/>
        <v>128119.74661243275</v>
      </c>
    </row>
    <row r="36" spans="1:23" x14ac:dyDescent="0.25">
      <c r="A36" s="3">
        <v>26</v>
      </c>
      <c r="B36" s="1">
        <f t="shared" si="12"/>
        <v>-263238.64052723534</v>
      </c>
      <c r="C36" s="1">
        <f t="shared" si="0"/>
        <v>-370.72775207585642</v>
      </c>
      <c r="D36" s="1">
        <f t="shared" si="3"/>
        <v>334385.74613313156</v>
      </c>
      <c r="E36" s="1">
        <f t="shared" si="4"/>
        <v>123123.15708055922</v>
      </c>
      <c r="G36" s="3">
        <v>26</v>
      </c>
      <c r="H36" s="1">
        <f t="shared" si="13"/>
        <v>-258850</v>
      </c>
      <c r="I36" s="1">
        <f t="shared" si="5"/>
        <v>-364.54708333333332</v>
      </c>
      <c r="J36" s="1">
        <f t="shared" si="6"/>
        <v>334385.74613313156</v>
      </c>
      <c r="K36" s="1">
        <f t="shared" si="7"/>
        <v>118515.51951270217</v>
      </c>
      <c r="M36" s="3">
        <v>26</v>
      </c>
      <c r="N36" s="1">
        <f t="shared" si="14"/>
        <v>-271994.9513454382</v>
      </c>
      <c r="O36" s="1">
        <f t="shared" si="1"/>
        <v>-408.89288981149207</v>
      </c>
      <c r="P36" s="1">
        <f t="shared" si="8"/>
        <v>334385.74613313156</v>
      </c>
      <c r="Q36" s="1">
        <f t="shared" si="9"/>
        <v>131641.40283545374</v>
      </c>
      <c r="S36" s="3">
        <v>26</v>
      </c>
      <c r="T36" s="1">
        <f t="shared" si="15"/>
        <v>-270044.44444444461</v>
      </c>
      <c r="U36" s="1">
        <f t="shared" si="2"/>
        <v>-406.14592592592612</v>
      </c>
      <c r="V36" s="1">
        <f t="shared" si="10"/>
        <v>334385.74613313156</v>
      </c>
      <c r="W36" s="1">
        <f t="shared" si="11"/>
        <v>129593.56391640659</v>
      </c>
    </row>
    <row r="37" spans="1:23" x14ac:dyDescent="0.25">
      <c r="A37" s="3">
        <v>27</v>
      </c>
      <c r="B37" s="1">
        <f t="shared" si="12"/>
        <v>-262620.8413164033</v>
      </c>
      <c r="C37" s="1">
        <f t="shared" si="0"/>
        <v>-369.85768485393464</v>
      </c>
      <c r="D37" s="1">
        <f t="shared" si="3"/>
        <v>335361.03789268655</v>
      </c>
      <c r="E37" s="1">
        <f t="shared" si="4"/>
        <v>124330.78634834113</v>
      </c>
      <c r="G37" s="3">
        <v>27</v>
      </c>
      <c r="H37" s="1">
        <f t="shared" si="13"/>
        <v>-258075</v>
      </c>
      <c r="I37" s="1">
        <f t="shared" si="5"/>
        <v>-363.455625</v>
      </c>
      <c r="J37" s="1">
        <f t="shared" si="6"/>
        <v>335361.03789268655</v>
      </c>
      <c r="K37" s="1">
        <f t="shared" si="7"/>
        <v>119547.16786569085</v>
      </c>
      <c r="M37" s="3">
        <v>27</v>
      </c>
      <c r="N37" s="1">
        <f t="shared" si="14"/>
        <v>-271720.37391840172</v>
      </c>
      <c r="O37" s="1">
        <f t="shared" si="1"/>
        <v>-408.5061932684157</v>
      </c>
      <c r="P37" s="1">
        <f t="shared" si="8"/>
        <v>335361.03789268655</v>
      </c>
      <c r="Q37" s="1">
        <f t="shared" si="9"/>
        <v>133202.25214923942</v>
      </c>
      <c r="S37" s="3">
        <v>27</v>
      </c>
      <c r="T37" s="1">
        <f t="shared" si="15"/>
        <v>-269700.00000000017</v>
      </c>
      <c r="U37" s="1">
        <f t="shared" si="2"/>
        <v>-405.66083333333358</v>
      </c>
      <c r="V37" s="1">
        <f t="shared" si="10"/>
        <v>335361.03789268655</v>
      </c>
      <c r="W37" s="1">
        <f t="shared" si="11"/>
        <v>131076.1994902842</v>
      </c>
    </row>
    <row r="38" spans="1:23" x14ac:dyDescent="0.25">
      <c r="A38" s="3">
        <v>28</v>
      </c>
      <c r="B38" s="1">
        <f t="shared" si="12"/>
        <v>-262002.17203834932</v>
      </c>
      <c r="C38" s="1">
        <f t="shared" si="0"/>
        <v>-368.98639228734191</v>
      </c>
      <c r="D38" s="1">
        <f t="shared" si="3"/>
        <v>336339.17425320687</v>
      </c>
      <c r="E38" s="1">
        <f t="shared" si="4"/>
        <v>125545.24372757718</v>
      </c>
      <c r="G38" s="3">
        <v>28</v>
      </c>
      <c r="H38" s="1">
        <f t="shared" si="13"/>
        <v>-257300</v>
      </c>
      <c r="I38" s="1">
        <f t="shared" si="5"/>
        <v>-362.36416666666668</v>
      </c>
      <c r="J38" s="1">
        <f t="shared" si="6"/>
        <v>336339.17425320687</v>
      </c>
      <c r="K38" s="1">
        <f t="shared" si="7"/>
        <v>120585.74076678934</v>
      </c>
      <c r="M38" s="3">
        <v>28</v>
      </c>
      <c r="N38" s="1">
        <f t="shared" si="14"/>
        <v>-271445.40979482216</v>
      </c>
      <c r="O38" s="1">
        <f t="shared" si="1"/>
        <v>-408.11895212770787</v>
      </c>
      <c r="P38" s="1">
        <f t="shared" si="8"/>
        <v>336339.17425320687</v>
      </c>
      <c r="Q38" s="1">
        <f t="shared" si="9"/>
        <v>134771.92673197307</v>
      </c>
      <c r="S38" s="3">
        <v>28</v>
      </c>
      <c r="T38" s="1">
        <f t="shared" si="15"/>
        <v>-269355.55555555574</v>
      </c>
      <c r="U38" s="1">
        <f t="shared" si="2"/>
        <v>-405.17574074074093</v>
      </c>
      <c r="V38" s="1">
        <f t="shared" si="10"/>
        <v>336339.17425320687</v>
      </c>
      <c r="W38" s="1">
        <f t="shared" si="11"/>
        <v>132567.70319384563</v>
      </c>
    </row>
    <row r="39" spans="1:23" x14ac:dyDescent="0.25">
      <c r="A39" s="3">
        <v>29</v>
      </c>
      <c r="B39" s="1">
        <f t="shared" si="12"/>
        <v>-261382.63146772876</v>
      </c>
      <c r="C39" s="1">
        <f t="shared" si="0"/>
        <v>-368.11387265038462</v>
      </c>
      <c r="D39" s="1">
        <f t="shared" si="3"/>
        <v>337320.1635114454</v>
      </c>
      <c r="E39" s="1">
        <f t="shared" si="4"/>
        <v>126766.56782540224</v>
      </c>
      <c r="G39" s="3">
        <v>29</v>
      </c>
      <c r="H39" s="1">
        <f t="shared" si="13"/>
        <v>-256525</v>
      </c>
      <c r="I39" s="1">
        <f t="shared" si="5"/>
        <v>-361.27270833333324</v>
      </c>
      <c r="J39" s="1">
        <f t="shared" si="6"/>
        <v>337320.1635114454</v>
      </c>
      <c r="K39" s="1">
        <f t="shared" si="7"/>
        <v>121631.2773683994</v>
      </c>
      <c r="M39" s="3">
        <v>29</v>
      </c>
      <c r="N39" s="1">
        <f t="shared" si="14"/>
        <v>-271170.0584301019</v>
      </c>
      <c r="O39" s="1">
        <f t="shared" si="1"/>
        <v>-407.73116562239352</v>
      </c>
      <c r="P39" s="1">
        <f t="shared" si="8"/>
        <v>337320.1635114454</v>
      </c>
      <c r="Q39" s="1">
        <f t="shared" si="9"/>
        <v>136350.47648300842</v>
      </c>
      <c r="S39" s="3">
        <v>29</v>
      </c>
      <c r="T39" s="1">
        <f t="shared" si="15"/>
        <v>-269011.1111111113</v>
      </c>
      <c r="U39" s="1">
        <f t="shared" si="2"/>
        <v>-404.6906481481484</v>
      </c>
      <c r="V39" s="1">
        <f t="shared" si="10"/>
        <v>337320.1635114454</v>
      </c>
      <c r="W39" s="1">
        <f t="shared" si="11"/>
        <v>134068.12516878542</v>
      </c>
    </row>
    <row r="40" spans="1:23" x14ac:dyDescent="0.25">
      <c r="A40" s="3">
        <v>30</v>
      </c>
      <c r="B40" s="1">
        <f t="shared" si="12"/>
        <v>-260762.21837747123</v>
      </c>
      <c r="C40" s="1">
        <f t="shared" si="0"/>
        <v>-367.24012421493859</v>
      </c>
      <c r="D40" s="1">
        <f t="shared" si="3"/>
        <v>338304.01398835378</v>
      </c>
      <c r="E40" s="1">
        <f t="shared" si="4"/>
        <v>127994.79746724153</v>
      </c>
      <c r="G40" s="3">
        <v>30</v>
      </c>
      <c r="H40" s="1">
        <f t="shared" si="13"/>
        <v>-255750</v>
      </c>
      <c r="I40" s="1">
        <f t="shared" si="5"/>
        <v>-360.18124999999992</v>
      </c>
      <c r="J40" s="1">
        <f t="shared" si="6"/>
        <v>338304.01398835378</v>
      </c>
      <c r="K40" s="1">
        <f t="shared" si="7"/>
        <v>122683.81704429616</v>
      </c>
      <c r="M40" s="3">
        <v>30</v>
      </c>
      <c r="N40" s="1">
        <f t="shared" si="14"/>
        <v>-270894.31927887636</v>
      </c>
      <c r="O40" s="1">
        <f t="shared" si="1"/>
        <v>-407.34283298441756</v>
      </c>
      <c r="P40" s="1">
        <f t="shared" si="8"/>
        <v>338304.01398835378</v>
      </c>
      <c r="Q40" s="1">
        <f t="shared" si="9"/>
        <v>137937.95158383736</v>
      </c>
      <c r="S40" s="3">
        <v>30</v>
      </c>
      <c r="T40" s="1">
        <f t="shared" si="15"/>
        <v>-268666.66666666686</v>
      </c>
      <c r="U40" s="1">
        <f t="shared" si="2"/>
        <v>-404.2055555555558</v>
      </c>
      <c r="V40" s="1">
        <f t="shared" si="10"/>
        <v>338304.01398835378</v>
      </c>
      <c r="W40" s="1">
        <f t="shared" si="11"/>
        <v>135577.51584030659</v>
      </c>
    </row>
    <row r="41" spans="1:23" x14ac:dyDescent="0.25">
      <c r="A41" s="3">
        <v>31</v>
      </c>
      <c r="B41" s="1">
        <f t="shared" si="12"/>
        <v>-260140.93153877827</v>
      </c>
      <c r="C41" s="1">
        <f t="shared" si="0"/>
        <v>-366.36514525044601</v>
      </c>
      <c r="D41" s="1">
        <f t="shared" si="3"/>
        <v>339290.73402915313</v>
      </c>
      <c r="E41" s="1">
        <f t="shared" si="4"/>
        <v>129229.9716980449</v>
      </c>
      <c r="G41" s="3">
        <v>31</v>
      </c>
      <c r="H41" s="1">
        <f t="shared" si="13"/>
        <v>-254975</v>
      </c>
      <c r="I41" s="1">
        <f t="shared" si="5"/>
        <v>-359.0897916666666</v>
      </c>
      <c r="J41" s="1">
        <f t="shared" si="6"/>
        <v>339290.73402915313</v>
      </c>
      <c r="K41" s="1">
        <f t="shared" si="7"/>
        <v>123743.39939087976</v>
      </c>
      <c r="M41" s="3">
        <v>31</v>
      </c>
      <c r="N41" s="1">
        <f t="shared" si="14"/>
        <v>-270618.1917950128</v>
      </c>
      <c r="O41" s="1">
        <f t="shared" si="1"/>
        <v>-406.95395344464305</v>
      </c>
      <c r="P41" s="1">
        <f t="shared" si="8"/>
        <v>339290.73402915313</v>
      </c>
      <c r="Q41" s="1">
        <f t="shared" si="9"/>
        <v>139534.4024996853</v>
      </c>
      <c r="S41" s="3">
        <v>31</v>
      </c>
      <c r="T41" s="1">
        <f t="shared" si="15"/>
        <v>-268322.22222222242</v>
      </c>
      <c r="U41" s="1">
        <f t="shared" si="2"/>
        <v>-403.72046296296321</v>
      </c>
      <c r="V41" s="1">
        <f t="shared" si="10"/>
        <v>339290.73402915313</v>
      </c>
      <c r="W41" s="1">
        <f t="shared" si="11"/>
        <v>137095.92591872351</v>
      </c>
    </row>
    <row r="42" spans="1:23" x14ac:dyDescent="0.25">
      <c r="A42" s="3">
        <v>32</v>
      </c>
      <c r="B42" s="1">
        <f t="shared" si="12"/>
        <v>-259518.76972112083</v>
      </c>
      <c r="C42" s="1">
        <f t="shared" si="0"/>
        <v>-365.48893402391178</v>
      </c>
      <c r="D42" s="1">
        <f t="shared" si="3"/>
        <v>340280.33200340485</v>
      </c>
      <c r="E42" s="1">
        <f t="shared" si="4"/>
        <v>130472.12978352801</v>
      </c>
      <c r="G42" s="3">
        <v>32</v>
      </c>
      <c r="H42" s="1">
        <f t="shared" si="13"/>
        <v>-254200</v>
      </c>
      <c r="I42" s="1">
        <f t="shared" si="5"/>
        <v>-357.99833333333328</v>
      </c>
      <c r="J42" s="1">
        <f t="shared" si="6"/>
        <v>340280.33200340485</v>
      </c>
      <c r="K42" s="1">
        <f t="shared" si="7"/>
        <v>124810.06422843422</v>
      </c>
      <c r="M42" s="3">
        <v>32</v>
      </c>
      <c r="N42" s="1">
        <f t="shared" si="14"/>
        <v>-270341.6754316095</v>
      </c>
      <c r="O42" s="1">
        <f t="shared" si="1"/>
        <v>-406.56452623285003</v>
      </c>
      <c r="P42" s="1">
        <f t="shared" si="8"/>
        <v>340280.33200340485</v>
      </c>
      <c r="Q42" s="1">
        <f t="shared" si="9"/>
        <v>141139.87998111529</v>
      </c>
      <c r="S42" s="3">
        <v>32</v>
      </c>
      <c r="T42" s="1">
        <f t="shared" si="15"/>
        <v>-267977.77777777798</v>
      </c>
      <c r="U42" s="1">
        <f t="shared" si="2"/>
        <v>-403.23537037037067</v>
      </c>
      <c r="V42" s="1">
        <f t="shared" si="10"/>
        <v>340280.33200340485</v>
      </c>
      <c r="W42" s="1">
        <f t="shared" si="11"/>
        <v>138623.40640107408</v>
      </c>
    </row>
    <row r="43" spans="1:23" x14ac:dyDescent="0.25">
      <c r="A43" s="3">
        <v>33</v>
      </c>
      <c r="B43" s="1">
        <f t="shared" si="12"/>
        <v>-258895.73169223685</v>
      </c>
      <c r="C43" s="1">
        <f t="shared" si="0"/>
        <v>-364.6114887999002</v>
      </c>
      <c r="D43" s="1">
        <f t="shared" si="3"/>
        <v>341272.81630508148</v>
      </c>
      <c r="E43" s="1">
        <f t="shared" si="4"/>
        <v>131721.3112114206</v>
      </c>
      <c r="G43" s="3">
        <v>33</v>
      </c>
      <c r="H43" s="1">
        <f t="shared" si="13"/>
        <v>-253425</v>
      </c>
      <c r="I43" s="1">
        <f t="shared" si="5"/>
        <v>-356.90687499999996</v>
      </c>
      <c r="J43" s="1">
        <f t="shared" si="6"/>
        <v>341272.81630508148</v>
      </c>
      <c r="K43" s="1">
        <f t="shared" si="7"/>
        <v>125883.85160239317</v>
      </c>
      <c r="M43" s="3">
        <v>33</v>
      </c>
      <c r="N43" s="1">
        <f t="shared" si="14"/>
        <v>-270064.76964099437</v>
      </c>
      <c r="O43" s="1">
        <f t="shared" si="1"/>
        <v>-406.17455057773373</v>
      </c>
      <c r="P43" s="1">
        <f t="shared" si="8"/>
        <v>341272.81630508148</v>
      </c>
      <c r="Q43" s="1">
        <f t="shared" si="9"/>
        <v>142754.43506564148</v>
      </c>
      <c r="S43" s="3">
        <v>33</v>
      </c>
      <c r="T43" s="1">
        <f t="shared" si="15"/>
        <v>-267633.33333333355</v>
      </c>
      <c r="U43" s="1">
        <f t="shared" si="2"/>
        <v>-402.75027777777802</v>
      </c>
      <c r="V43" s="1">
        <f t="shared" si="10"/>
        <v>341272.81630508148</v>
      </c>
      <c r="W43" s="1">
        <f t="shared" si="11"/>
        <v>140160.00857274089</v>
      </c>
    </row>
    <row r="44" spans="1:23" x14ac:dyDescent="0.25">
      <c r="A44" s="3">
        <v>34</v>
      </c>
      <c r="B44" s="1">
        <f t="shared" si="12"/>
        <v>-258271.81621812886</v>
      </c>
      <c r="C44" s="1">
        <f t="shared" si="0"/>
        <v>-363.73280784053145</v>
      </c>
      <c r="D44" s="1">
        <f t="shared" si="3"/>
        <v>342268.19535263797</v>
      </c>
      <c r="E44" s="1">
        <f t="shared" si="4"/>
        <v>132977.55569272174</v>
      </c>
      <c r="G44" s="3">
        <v>34</v>
      </c>
      <c r="H44" s="1">
        <f t="shared" si="13"/>
        <v>-252650</v>
      </c>
      <c r="I44" s="1">
        <f t="shared" si="5"/>
        <v>-355.81541666666664</v>
      </c>
      <c r="J44" s="1">
        <f t="shared" si="6"/>
        <v>342268.19535263797</v>
      </c>
      <c r="K44" s="1">
        <f t="shared" si="7"/>
        <v>126964.801784613</v>
      </c>
      <c r="M44" s="3">
        <v>34</v>
      </c>
      <c r="N44" s="1">
        <f t="shared" si="14"/>
        <v>-269787.47387472412</v>
      </c>
      <c r="O44" s="1">
        <f t="shared" si="1"/>
        <v>-405.78402570690309</v>
      </c>
      <c r="P44" s="1">
        <f t="shared" si="8"/>
        <v>342268.19535263797</v>
      </c>
      <c r="Q44" s="1">
        <f t="shared" si="9"/>
        <v>144378.11907935157</v>
      </c>
      <c r="S44" s="3">
        <v>34</v>
      </c>
      <c r="T44" s="1">
        <f t="shared" si="15"/>
        <v>-267288.88888888911</v>
      </c>
      <c r="U44" s="1">
        <f t="shared" si="2"/>
        <v>-402.26518518518549</v>
      </c>
      <c r="V44" s="1">
        <f t="shared" si="10"/>
        <v>342268.19535263797</v>
      </c>
      <c r="W44" s="1">
        <f t="shared" si="11"/>
        <v>141705.78400908152</v>
      </c>
    </row>
    <row r="45" spans="1:23" x14ac:dyDescent="0.25">
      <c r="A45" s="3">
        <v>35</v>
      </c>
      <c r="B45" s="1">
        <f t="shared" si="12"/>
        <v>-257647.02206306151</v>
      </c>
      <c r="C45" s="1">
        <f t="shared" si="0"/>
        <v>-362.85288940547827</v>
      </c>
      <c r="D45" s="1">
        <f t="shared" si="3"/>
        <v>343266.47758908314</v>
      </c>
      <c r="E45" s="1">
        <f t="shared" si="4"/>
        <v>134240.90316296226</v>
      </c>
      <c r="G45" s="3">
        <v>35</v>
      </c>
      <c r="H45" s="1">
        <f t="shared" si="13"/>
        <v>-251875</v>
      </c>
      <c r="I45" s="1">
        <f t="shared" si="5"/>
        <v>-354.72395833333331</v>
      </c>
      <c r="J45" s="1">
        <f t="shared" si="6"/>
        <v>343266.47758908314</v>
      </c>
      <c r="K45" s="1">
        <f t="shared" si="7"/>
        <v>128052.95527465297</v>
      </c>
      <c r="M45" s="3">
        <v>35</v>
      </c>
      <c r="N45" s="1">
        <f t="shared" si="14"/>
        <v>-269509.78758358303</v>
      </c>
      <c r="O45" s="1">
        <f t="shared" si="1"/>
        <v>-405.39295084687944</v>
      </c>
      <c r="P45" s="1">
        <f t="shared" si="8"/>
        <v>343266.47758908314</v>
      </c>
      <c r="Q45" s="1">
        <f t="shared" si="9"/>
        <v>146010.98363853837</v>
      </c>
      <c r="S45" s="3">
        <v>35</v>
      </c>
      <c r="T45" s="1">
        <f t="shared" si="15"/>
        <v>-266944.44444444467</v>
      </c>
      <c r="U45" s="1">
        <f t="shared" si="2"/>
        <v>-401.78009259259289</v>
      </c>
      <c r="V45" s="1">
        <f t="shared" si="10"/>
        <v>343266.47758908314</v>
      </c>
      <c r="W45" s="1">
        <f t="shared" si="11"/>
        <v>143260.78457706809</v>
      </c>
    </row>
    <row r="46" spans="1:23" x14ac:dyDescent="0.25">
      <c r="A46" s="3">
        <v>36</v>
      </c>
      <c r="B46" s="1">
        <f t="shared" si="12"/>
        <v>-257021.34798955909</v>
      </c>
      <c r="C46" s="1">
        <f t="shared" si="0"/>
        <v>-361.97173175196235</v>
      </c>
      <c r="D46" s="1">
        <f t="shared" si="3"/>
        <v>344267.67148205132</v>
      </c>
      <c r="E46" s="1">
        <f t="shared" si="4"/>
        <v>135511.39378347434</v>
      </c>
      <c r="G46" s="3">
        <v>36</v>
      </c>
      <c r="H46" s="1">
        <f t="shared" si="13"/>
        <v>-251100</v>
      </c>
      <c r="I46" s="1">
        <f t="shared" si="5"/>
        <v>-353.63249999999994</v>
      </c>
      <c r="J46" s="1">
        <f t="shared" si="6"/>
        <v>344267.67148205132</v>
      </c>
      <c r="K46" s="1">
        <f t="shared" si="7"/>
        <v>129148.35280106275</v>
      </c>
      <c r="M46" s="3">
        <v>36</v>
      </c>
      <c r="N46" s="1">
        <f t="shared" si="14"/>
        <v>-269231.71021758195</v>
      </c>
      <c r="O46" s="1">
        <f t="shared" si="1"/>
        <v>-405.00132522309457</v>
      </c>
      <c r="P46" s="1">
        <f t="shared" si="8"/>
        <v>344267.67148205132</v>
      </c>
      <c r="Q46" s="1">
        <f t="shared" si="9"/>
        <v>147653.08065134074</v>
      </c>
      <c r="S46" s="3">
        <v>36</v>
      </c>
      <c r="T46" s="1">
        <f t="shared" si="15"/>
        <v>-266600.00000000023</v>
      </c>
      <c r="U46" s="1">
        <f t="shared" si="2"/>
        <v>-401.2950000000003</v>
      </c>
      <c r="V46" s="1">
        <f t="shared" si="10"/>
        <v>344267.67148205132</v>
      </c>
      <c r="W46" s="1">
        <f t="shared" si="11"/>
        <v>144825.06243693613</v>
      </c>
    </row>
    <row r="47" spans="1:23" x14ac:dyDescent="0.25">
      <c r="A47" s="3">
        <v>37</v>
      </c>
      <c r="B47" s="1">
        <f t="shared" si="12"/>
        <v>-256394.79275840314</v>
      </c>
      <c r="C47" s="1">
        <f t="shared" si="0"/>
        <v>-361.08933313475109</v>
      </c>
      <c r="D47" s="1">
        <f t="shared" si="3"/>
        <v>345271.78552387399</v>
      </c>
      <c r="E47" s="1">
        <f t="shared" si="4"/>
        <v>136789.06794266813</v>
      </c>
      <c r="G47" s="3">
        <v>37</v>
      </c>
      <c r="H47" s="1">
        <f t="shared" si="13"/>
        <v>-250325</v>
      </c>
      <c r="I47" s="1">
        <f t="shared" si="5"/>
        <v>-352.54104166666662</v>
      </c>
      <c r="J47" s="1">
        <f t="shared" si="6"/>
        <v>345271.78552387399</v>
      </c>
      <c r="K47" s="1">
        <f t="shared" si="7"/>
        <v>130251.0353226772</v>
      </c>
      <c r="M47" s="3">
        <v>37</v>
      </c>
      <c r="N47" s="1">
        <f t="shared" si="14"/>
        <v>-268953.24122595706</v>
      </c>
      <c r="O47" s="1">
        <f t="shared" si="1"/>
        <v>-404.60914805988955</v>
      </c>
      <c r="P47" s="1">
        <f t="shared" si="8"/>
        <v>345271.78552387399</v>
      </c>
      <c r="Q47" s="1">
        <f t="shared" si="9"/>
        <v>149304.46231939373</v>
      </c>
      <c r="S47" s="3">
        <v>37</v>
      </c>
      <c r="T47" s="1">
        <f t="shared" si="15"/>
        <v>-266255.55555555579</v>
      </c>
      <c r="U47" s="1">
        <f t="shared" si="2"/>
        <v>-400.80990740740776</v>
      </c>
      <c r="V47" s="1">
        <f t="shared" si="10"/>
        <v>345271.78552387399</v>
      </c>
      <c r="W47" s="1">
        <f t="shared" si="11"/>
        <v>146398.67004384275</v>
      </c>
    </row>
    <row r="48" spans="1:23" x14ac:dyDescent="0.25">
      <c r="A48" s="3">
        <v>38</v>
      </c>
      <c r="B48" s="1">
        <f t="shared" si="12"/>
        <v>-255767.35512863001</v>
      </c>
      <c r="C48" s="1">
        <f t="shared" si="0"/>
        <v>-360.20569180615388</v>
      </c>
      <c r="D48" s="1">
        <f t="shared" si="3"/>
        <v>346278.82823165198</v>
      </c>
      <c r="E48" s="1">
        <f t="shared" si="4"/>
        <v>138073.96625731574</v>
      </c>
      <c r="G48" s="3">
        <v>38</v>
      </c>
      <c r="H48" s="1">
        <f t="shared" si="13"/>
        <v>-249550</v>
      </c>
      <c r="I48" s="1">
        <f t="shared" si="5"/>
        <v>-351.44958333333329</v>
      </c>
      <c r="J48" s="1">
        <f t="shared" si="6"/>
        <v>346278.82823165198</v>
      </c>
      <c r="K48" s="1">
        <f t="shared" si="7"/>
        <v>131361.04402991832</v>
      </c>
      <c r="M48" s="3">
        <v>38</v>
      </c>
      <c r="N48" s="1">
        <f t="shared" si="14"/>
        <v>-268674.38005716901</v>
      </c>
      <c r="O48" s="1">
        <f t="shared" si="1"/>
        <v>-404.21641858051305</v>
      </c>
      <c r="P48" s="1">
        <f t="shared" si="8"/>
        <v>346278.82823165198</v>
      </c>
      <c r="Q48" s="1">
        <f t="shared" si="9"/>
        <v>150965.18113948801</v>
      </c>
      <c r="S48" s="3">
        <v>38</v>
      </c>
      <c r="T48" s="1">
        <f t="shared" si="15"/>
        <v>-265911.11111111136</v>
      </c>
      <c r="U48" s="1">
        <f t="shared" si="2"/>
        <v>-400.32481481481511</v>
      </c>
      <c r="V48" s="1">
        <f t="shared" si="10"/>
        <v>346278.82823165198</v>
      </c>
      <c r="W48" s="1">
        <f t="shared" si="11"/>
        <v>147981.66014953417</v>
      </c>
    </row>
    <row r="49" spans="1:23" x14ac:dyDescent="0.25">
      <c r="A49" s="3">
        <v>39</v>
      </c>
      <c r="B49" s="1">
        <f t="shared" si="12"/>
        <v>-255139.03385752827</v>
      </c>
      <c r="C49" s="1">
        <f t="shared" si="0"/>
        <v>-359.32080601601893</v>
      </c>
      <c r="D49" s="1">
        <f t="shared" si="3"/>
        <v>347288.80814732763</v>
      </c>
      <c r="E49" s="1">
        <f t="shared" si="4"/>
        <v>139366.12957384239</v>
      </c>
      <c r="G49" s="3">
        <v>39</v>
      </c>
      <c r="H49" s="1">
        <f t="shared" si="13"/>
        <v>-248775</v>
      </c>
      <c r="I49" s="1">
        <f t="shared" si="5"/>
        <v>-350.35812499999997</v>
      </c>
      <c r="J49" s="1">
        <f t="shared" si="6"/>
        <v>347288.80814732763</v>
      </c>
      <c r="K49" s="1">
        <f t="shared" si="7"/>
        <v>132478.42034610483</v>
      </c>
      <c r="M49" s="3">
        <v>39</v>
      </c>
      <c r="N49" s="1">
        <f t="shared" si="14"/>
        <v>-268395.12615890155</v>
      </c>
      <c r="O49" s="1">
        <f t="shared" si="1"/>
        <v>-403.82313600711967</v>
      </c>
      <c r="P49" s="1">
        <f t="shared" si="8"/>
        <v>347288.80814732763</v>
      </c>
      <c r="Q49" s="1">
        <f t="shared" si="9"/>
        <v>152635.28990523869</v>
      </c>
      <c r="S49" s="3">
        <v>39</v>
      </c>
      <c r="T49" s="1">
        <f t="shared" si="15"/>
        <v>-265566.66666666692</v>
      </c>
      <c r="U49" s="1">
        <f t="shared" si="2"/>
        <v>-399.83972222222258</v>
      </c>
      <c r="V49" s="1">
        <f t="shared" si="10"/>
        <v>347288.80814732763</v>
      </c>
      <c r="W49" s="1">
        <f t="shared" si="11"/>
        <v>149574.08580402259</v>
      </c>
    </row>
    <row r="50" spans="1:23" x14ac:dyDescent="0.25">
      <c r="A50" s="3">
        <v>40</v>
      </c>
      <c r="B50" s="1">
        <f t="shared" si="12"/>
        <v>-254509.82770063638</v>
      </c>
      <c r="C50" s="1">
        <f t="shared" si="0"/>
        <v>-358.43467401172956</v>
      </c>
      <c r="D50" s="1">
        <f t="shared" si="3"/>
        <v>348301.73383775732</v>
      </c>
      <c r="E50" s="1">
        <f t="shared" si="4"/>
        <v>140665.59896962496</v>
      </c>
      <c r="G50" s="3">
        <v>40</v>
      </c>
      <c r="H50" s="1">
        <f t="shared" si="13"/>
        <v>-248000</v>
      </c>
      <c r="I50" s="1">
        <f t="shared" si="5"/>
        <v>-349.26666666666665</v>
      </c>
      <c r="J50" s="1">
        <f t="shared" si="6"/>
        <v>348301.73383775732</v>
      </c>
      <c r="K50" s="1">
        <f t="shared" si="7"/>
        <v>133603.20592876885</v>
      </c>
      <c r="M50" s="3">
        <v>40</v>
      </c>
      <c r="N50" s="1">
        <f t="shared" si="14"/>
        <v>-268115.47897806071</v>
      </c>
      <c r="O50" s="1">
        <f t="shared" si="1"/>
        <v>-403.42929956076881</v>
      </c>
      <c r="P50" s="1">
        <f t="shared" si="8"/>
        <v>348301.73383775732</v>
      </c>
      <c r="Q50" s="1">
        <f t="shared" si="9"/>
        <v>154314.84170876371</v>
      </c>
      <c r="S50" s="3">
        <v>40</v>
      </c>
      <c r="T50" s="1">
        <f t="shared" si="15"/>
        <v>-265222.22222222248</v>
      </c>
      <c r="U50" s="1">
        <f t="shared" si="2"/>
        <v>-399.35462962962998</v>
      </c>
      <c r="V50" s="1">
        <f t="shared" si="10"/>
        <v>348301.73383775732</v>
      </c>
      <c r="W50" s="1">
        <f t="shared" si="11"/>
        <v>151176.00035727269</v>
      </c>
    </row>
    <row r="51" spans="1:23" x14ac:dyDescent="0.25">
      <c r="A51" s="3">
        <v>41</v>
      </c>
      <c r="B51" s="1">
        <f t="shared" si="12"/>
        <v>-253879.7354117402</v>
      </c>
      <c r="C51" s="1">
        <f t="shared" si="0"/>
        <v>-357.54729403820073</v>
      </c>
      <c r="D51" s="1">
        <f t="shared" si="3"/>
        <v>349317.61389478412</v>
      </c>
      <c r="E51" s="1">
        <f t="shared" si="4"/>
        <v>141972.41575429778</v>
      </c>
      <c r="G51" s="3">
        <v>41</v>
      </c>
      <c r="H51" s="1">
        <f t="shared" si="13"/>
        <v>-247225</v>
      </c>
      <c r="I51" s="1">
        <f t="shared" si="5"/>
        <v>-348.17520833333333</v>
      </c>
      <c r="J51" s="1">
        <f t="shared" si="6"/>
        <v>349317.61389478412</v>
      </c>
      <c r="K51" s="1">
        <f t="shared" si="7"/>
        <v>134735.44267098024</v>
      </c>
      <c r="M51" s="3">
        <v>41</v>
      </c>
      <c r="N51" s="1">
        <f t="shared" si="14"/>
        <v>-267835.43796077353</v>
      </c>
      <c r="O51" s="1">
        <f t="shared" si="1"/>
        <v>-403.03490846142267</v>
      </c>
      <c r="P51" s="1">
        <f t="shared" si="8"/>
        <v>349317.61389478412</v>
      </c>
      <c r="Q51" s="1">
        <f t="shared" si="9"/>
        <v>156003.88994237152</v>
      </c>
      <c r="S51" s="3">
        <v>41</v>
      </c>
      <c r="T51" s="1">
        <f t="shared" si="15"/>
        <v>-264877.77777777804</v>
      </c>
      <c r="U51" s="1">
        <f t="shared" si="2"/>
        <v>-398.86953703703739</v>
      </c>
      <c r="V51" s="1">
        <f t="shared" si="10"/>
        <v>349317.61389478412</v>
      </c>
      <c r="W51" s="1">
        <f t="shared" si="11"/>
        <v>152787.45746089765</v>
      </c>
    </row>
    <row r="52" spans="1:23" x14ac:dyDescent="0.25">
      <c r="A52" s="3">
        <v>42</v>
      </c>
      <c r="B52" s="1">
        <f t="shared" si="12"/>
        <v>-253248.7557428705</v>
      </c>
      <c r="C52" s="1">
        <f t="shared" si="0"/>
        <v>-356.65866433787596</v>
      </c>
      <c r="D52" s="1">
        <f t="shared" si="3"/>
        <v>350336.45693531056</v>
      </c>
      <c r="E52" s="1">
        <f t="shared" si="4"/>
        <v>143286.62147106582</v>
      </c>
      <c r="G52" s="3">
        <v>42</v>
      </c>
      <c r="H52" s="1">
        <f t="shared" si="13"/>
        <v>-246450</v>
      </c>
      <c r="I52" s="1">
        <f t="shared" si="5"/>
        <v>-347.08374999999995</v>
      </c>
      <c r="J52" s="1">
        <f t="shared" si="6"/>
        <v>350336.45693531056</v>
      </c>
      <c r="K52" s="1">
        <f t="shared" si="7"/>
        <v>135875.17270267836</v>
      </c>
      <c r="M52" s="3">
        <v>42</v>
      </c>
      <c r="N52" s="1">
        <f t="shared" si="14"/>
        <v>-267555.00255238701</v>
      </c>
      <c r="O52" s="1">
        <f t="shared" si="1"/>
        <v>-402.63996192794502</v>
      </c>
      <c r="P52" s="1">
        <f t="shared" si="8"/>
        <v>350336.45693531056</v>
      </c>
      <c r="Q52" s="1">
        <f t="shared" si="9"/>
        <v>157702.4883002585</v>
      </c>
      <c r="S52" s="3">
        <v>42</v>
      </c>
      <c r="T52" s="1">
        <f t="shared" si="15"/>
        <v>-264533.3333333336</v>
      </c>
      <c r="U52" s="1">
        <f t="shared" si="2"/>
        <v>-398.38444444444485</v>
      </c>
      <c r="V52" s="1">
        <f t="shared" si="10"/>
        <v>350336.45693531056</v>
      </c>
      <c r="W52" s="1">
        <f t="shared" si="11"/>
        <v>154408.5110698647</v>
      </c>
    </row>
    <row r="53" spans="1:23" x14ac:dyDescent="0.25">
      <c r="A53" s="3">
        <v>43</v>
      </c>
      <c r="B53" s="1">
        <f t="shared" si="12"/>
        <v>-252616.88744430049</v>
      </c>
      <c r="C53" s="1">
        <f t="shared" si="0"/>
        <v>-355.76878315072321</v>
      </c>
      <c r="D53" s="1">
        <f t="shared" si="3"/>
        <v>351358.27160137187</v>
      </c>
      <c r="E53" s="1">
        <f t="shared" si="4"/>
        <v>144608.25789802545</v>
      </c>
      <c r="G53" s="3">
        <v>43</v>
      </c>
      <c r="H53" s="1">
        <f t="shared" si="13"/>
        <v>-245675</v>
      </c>
      <c r="I53" s="1">
        <f t="shared" si="5"/>
        <v>-345.99229166666663</v>
      </c>
      <c r="J53" s="1">
        <f t="shared" si="6"/>
        <v>351358.27160137187</v>
      </c>
      <c r="K53" s="1">
        <f t="shared" si="7"/>
        <v>137022.43839201145</v>
      </c>
      <c r="M53" s="3">
        <v>43</v>
      </c>
      <c r="N53" s="1">
        <f t="shared" si="14"/>
        <v>-267274.17219746701</v>
      </c>
      <c r="O53" s="1">
        <f t="shared" si="1"/>
        <v>-402.24445917809936</v>
      </c>
      <c r="P53" s="1">
        <f t="shared" si="8"/>
        <v>351358.27160137187</v>
      </c>
      <c r="Q53" s="1">
        <f t="shared" si="9"/>
        <v>159410.69078021578</v>
      </c>
      <c r="S53" s="3">
        <v>43</v>
      </c>
      <c r="T53" s="1">
        <f t="shared" si="15"/>
        <v>-264188.88888888917</v>
      </c>
      <c r="U53" s="1">
        <f t="shared" si="2"/>
        <v>-397.8993518518522</v>
      </c>
      <c r="V53" s="1">
        <f t="shared" si="10"/>
        <v>351358.27160137187</v>
      </c>
      <c r="W53" s="1">
        <f t="shared" si="11"/>
        <v>156039.21544421022</v>
      </c>
    </row>
    <row r="54" spans="1:23" x14ac:dyDescent="0.25">
      <c r="A54" s="3">
        <v>44</v>
      </c>
      <c r="B54" s="1">
        <f t="shared" si="12"/>
        <v>-251984.12926454333</v>
      </c>
      <c r="C54" s="1">
        <f t="shared" si="0"/>
        <v>-354.87764871423178</v>
      </c>
      <c r="D54" s="1">
        <f t="shared" si="3"/>
        <v>352383.0665602092</v>
      </c>
      <c r="E54" s="1">
        <f t="shared" si="4"/>
        <v>145937.36704949237</v>
      </c>
      <c r="G54" s="3">
        <v>44</v>
      </c>
      <c r="H54" s="1">
        <f t="shared" si="13"/>
        <v>-244900</v>
      </c>
      <c r="I54" s="1">
        <f t="shared" si="5"/>
        <v>-344.90083333333331</v>
      </c>
      <c r="J54" s="1">
        <f t="shared" si="6"/>
        <v>352383.0665602092</v>
      </c>
      <c r="K54" s="1">
        <f t="shared" si="7"/>
        <v>138177.28234668332</v>
      </c>
      <c r="M54" s="3">
        <v>44</v>
      </c>
      <c r="N54" s="1">
        <f t="shared" si="14"/>
        <v>-266992.94633979717</v>
      </c>
      <c r="O54" s="1">
        <f t="shared" si="1"/>
        <v>-401.84839942854762</v>
      </c>
      <c r="P54" s="1">
        <f t="shared" si="8"/>
        <v>352383.0665602092</v>
      </c>
      <c r="Q54" s="1">
        <f t="shared" si="9"/>
        <v>161128.55168534585</v>
      </c>
      <c r="S54" s="3">
        <v>44</v>
      </c>
      <c r="T54" s="1">
        <f t="shared" si="15"/>
        <v>-263844.44444444473</v>
      </c>
      <c r="U54" s="1">
        <f t="shared" si="2"/>
        <v>-397.41425925925967</v>
      </c>
      <c r="V54" s="1">
        <f t="shared" si="10"/>
        <v>352383.0665602092</v>
      </c>
      <c r="W54" s="1">
        <f t="shared" si="11"/>
        <v>157679.62515076474</v>
      </c>
    </row>
    <row r="55" spans="1:23" x14ac:dyDescent="0.25">
      <c r="A55" s="3">
        <v>45</v>
      </c>
      <c r="B55" s="1">
        <f t="shared" si="12"/>
        <v>-251350.47995034966</v>
      </c>
      <c r="C55" s="1">
        <f t="shared" si="0"/>
        <v>-353.98525926340909</v>
      </c>
      <c r="D55" s="1">
        <f t="shared" si="3"/>
        <v>353410.85050434317</v>
      </c>
      <c r="E55" s="1">
        <f t="shared" si="4"/>
        <v>147273.99117733742</v>
      </c>
      <c r="G55" s="3">
        <v>45</v>
      </c>
      <c r="H55" s="1">
        <f t="shared" si="13"/>
        <v>-244125</v>
      </c>
      <c r="I55" s="1">
        <f t="shared" si="5"/>
        <v>-343.80937499999999</v>
      </c>
      <c r="J55" s="1">
        <f t="shared" si="6"/>
        <v>353410.85050434317</v>
      </c>
      <c r="K55" s="1">
        <f t="shared" si="7"/>
        <v>139339.747415308</v>
      </c>
      <c r="M55" s="3">
        <v>45</v>
      </c>
      <c r="N55" s="1">
        <f t="shared" si="14"/>
        <v>-266711.32442237774</v>
      </c>
      <c r="O55" s="1">
        <f t="shared" si="1"/>
        <v>-401.45178189484864</v>
      </c>
      <c r="P55" s="1">
        <f t="shared" si="8"/>
        <v>353410.85050434317</v>
      </c>
      <c r="Q55" s="1">
        <f t="shared" si="9"/>
        <v>162856.12562578887</v>
      </c>
      <c r="S55" s="3">
        <v>45</v>
      </c>
      <c r="T55" s="1">
        <f t="shared" si="15"/>
        <v>-263500.00000000029</v>
      </c>
      <c r="U55" s="1">
        <f t="shared" si="2"/>
        <v>-396.92916666666702</v>
      </c>
      <c r="V55" s="1">
        <f t="shared" si="10"/>
        <v>353410.85050434317</v>
      </c>
      <c r="W55" s="1">
        <f t="shared" si="11"/>
        <v>159329.79506488761</v>
      </c>
    </row>
    <row r="56" spans="1:23" x14ac:dyDescent="0.25">
      <c r="A56" s="3">
        <v>46</v>
      </c>
      <c r="B56" s="1">
        <f t="shared" si="12"/>
        <v>-250715.93824670516</v>
      </c>
      <c r="C56" s="1">
        <f t="shared" si="0"/>
        <v>-353.09161303077639</v>
      </c>
      <c r="D56" s="1">
        <f t="shared" si="3"/>
        <v>354441.63215164753</v>
      </c>
      <c r="E56" s="1">
        <f t="shared" si="4"/>
        <v>148618.17277232962</v>
      </c>
      <c r="G56" s="3">
        <v>46</v>
      </c>
      <c r="H56" s="1">
        <f t="shared" si="13"/>
        <v>-243350</v>
      </c>
      <c r="I56" s="1">
        <f t="shared" si="5"/>
        <v>-342.71791666666667</v>
      </c>
      <c r="J56" s="1">
        <f t="shared" si="6"/>
        <v>354441.63215164753</v>
      </c>
      <c r="K56" s="1">
        <f t="shared" si="7"/>
        <v>140509.87668877179</v>
      </c>
      <c r="M56" s="3">
        <v>46</v>
      </c>
      <c r="N56" s="1">
        <f t="shared" si="14"/>
        <v>-266429.30588742462</v>
      </c>
      <c r="O56" s="1">
        <f t="shared" si="1"/>
        <v>-401.05460579145631</v>
      </c>
      <c r="P56" s="1">
        <f t="shared" si="8"/>
        <v>354441.63215164753</v>
      </c>
      <c r="Q56" s="1">
        <f t="shared" si="9"/>
        <v>164593.46752045865</v>
      </c>
      <c r="S56" s="3">
        <v>46</v>
      </c>
      <c r="T56" s="1">
        <f t="shared" si="15"/>
        <v>-263155.55555555585</v>
      </c>
      <c r="U56" s="1">
        <f t="shared" si="2"/>
        <v>-396.44407407407448</v>
      </c>
      <c r="V56" s="1">
        <f t="shared" si="10"/>
        <v>354441.63215164753</v>
      </c>
      <c r="W56" s="1">
        <f t="shared" si="11"/>
        <v>160989.78037221148</v>
      </c>
    </row>
    <row r="57" spans="1:23" x14ac:dyDescent="0.25">
      <c r="A57" s="3">
        <v>47</v>
      </c>
      <c r="B57" s="1">
        <f t="shared" si="12"/>
        <v>-250080.50289682805</v>
      </c>
      <c r="C57" s="1">
        <f t="shared" si="0"/>
        <v>-352.19670824636614</v>
      </c>
      <c r="D57" s="1">
        <f t="shared" si="3"/>
        <v>355475.42024542316</v>
      </c>
      <c r="E57" s="1">
        <f t="shared" si="4"/>
        <v>149969.95456548699</v>
      </c>
      <c r="G57" s="3">
        <v>47</v>
      </c>
      <c r="H57" s="1">
        <f t="shared" si="13"/>
        <v>-242575</v>
      </c>
      <c r="I57" s="1">
        <f t="shared" si="5"/>
        <v>-341.62645833333335</v>
      </c>
      <c r="J57" s="1">
        <f t="shared" si="6"/>
        <v>355475.42024542316</v>
      </c>
      <c r="K57" s="1">
        <f t="shared" si="7"/>
        <v>141687.71350160317</v>
      </c>
      <c r="M57" s="3">
        <v>47</v>
      </c>
      <c r="N57" s="1">
        <f t="shared" si="14"/>
        <v>-266146.89017636812</v>
      </c>
      <c r="O57" s="1">
        <f t="shared" si="1"/>
        <v>-400.65687033171844</v>
      </c>
      <c r="P57" s="1">
        <f t="shared" si="8"/>
        <v>355475.42024542316</v>
      </c>
      <c r="Q57" s="1">
        <f t="shared" si="9"/>
        <v>166340.63259878854</v>
      </c>
      <c r="S57" s="3">
        <v>47</v>
      </c>
      <c r="T57" s="1">
        <f t="shared" si="15"/>
        <v>-262811.11111111142</v>
      </c>
      <c r="U57" s="1">
        <f t="shared" si="2"/>
        <v>-395.95898148148194</v>
      </c>
      <c r="V57" s="1">
        <f t="shared" si="10"/>
        <v>355475.42024542316</v>
      </c>
      <c r="W57" s="1">
        <f t="shared" si="11"/>
        <v>162659.63657039648</v>
      </c>
    </row>
    <row r="58" spans="1:23" x14ac:dyDescent="0.25">
      <c r="A58" s="3">
        <v>48</v>
      </c>
      <c r="B58" s="1">
        <f t="shared" si="12"/>
        <v>-249444.17264216652</v>
      </c>
      <c r="C58" s="1">
        <f t="shared" si="0"/>
        <v>-351.3005431377178</v>
      </c>
      <c r="D58" s="1">
        <f t="shared" si="3"/>
        <v>356512.22355447232</v>
      </c>
      <c r="E58" s="1">
        <f t="shared" si="4"/>
        <v>151329.37952943493</v>
      </c>
      <c r="G58" s="3">
        <v>48</v>
      </c>
      <c r="H58" s="1">
        <f t="shared" si="13"/>
        <v>-241800</v>
      </c>
      <c r="I58" s="1">
        <f t="shared" si="5"/>
        <v>-340.53499999999997</v>
      </c>
      <c r="J58" s="1">
        <f t="shared" si="6"/>
        <v>356512.22355447232</v>
      </c>
      <c r="K58" s="1">
        <f t="shared" si="7"/>
        <v>142873.30143335025</v>
      </c>
      <c r="M58" s="3">
        <v>48</v>
      </c>
      <c r="N58" s="1">
        <f t="shared" si="14"/>
        <v>-265864.07672985189</v>
      </c>
      <c r="O58" s="1">
        <f t="shared" si="1"/>
        <v>-400.2585747278747</v>
      </c>
      <c r="P58" s="1">
        <f t="shared" si="8"/>
        <v>356512.22355447232</v>
      </c>
      <c r="Q58" s="1">
        <f t="shared" si="9"/>
        <v>168097.67640248709</v>
      </c>
      <c r="S58" s="3">
        <v>48</v>
      </c>
      <c r="T58" s="1">
        <f t="shared" si="15"/>
        <v>-262466.66666666698</v>
      </c>
      <c r="U58" s="1">
        <f t="shared" si="2"/>
        <v>-395.47388888888929</v>
      </c>
      <c r="V58" s="1">
        <f t="shared" si="10"/>
        <v>356512.22355447232</v>
      </c>
      <c r="W58" s="1">
        <f t="shared" si="11"/>
        <v>164339.41947089467</v>
      </c>
    </row>
    <row r="59" spans="1:23" x14ac:dyDescent="0.25">
      <c r="A59" s="3">
        <v>49</v>
      </c>
      <c r="B59" s="1">
        <f t="shared" si="12"/>
        <v>-248806.94622239633</v>
      </c>
      <c r="C59" s="1">
        <f t="shared" si="0"/>
        <v>-350.40311592987479</v>
      </c>
      <c r="D59" s="1">
        <f t="shared" si="3"/>
        <v>357552.05087317288</v>
      </c>
      <c r="E59" s="1">
        <f t="shared" si="4"/>
        <v>152696.49087977229</v>
      </c>
      <c r="G59" s="3">
        <v>49</v>
      </c>
      <c r="H59" s="1">
        <f t="shared" si="13"/>
        <v>-241025</v>
      </c>
      <c r="I59" s="1">
        <f t="shared" si="5"/>
        <v>-339.44354166666665</v>
      </c>
      <c r="J59" s="1">
        <f t="shared" si="6"/>
        <v>357552.05087317288</v>
      </c>
      <c r="K59" s="1">
        <f t="shared" si="7"/>
        <v>144066.68430996631</v>
      </c>
      <c r="M59" s="3">
        <v>49</v>
      </c>
      <c r="N59" s="1">
        <f t="shared" si="14"/>
        <v>-265580.86498773179</v>
      </c>
      <c r="O59" s="1">
        <f t="shared" si="1"/>
        <v>-399.85971819105555</v>
      </c>
      <c r="P59" s="1">
        <f t="shared" si="8"/>
        <v>357552.05087317288</v>
      </c>
      <c r="Q59" s="1">
        <f t="shared" si="9"/>
        <v>169864.65478730379</v>
      </c>
      <c r="S59" s="3">
        <v>49</v>
      </c>
      <c r="T59" s="1">
        <f t="shared" si="15"/>
        <v>-262122.22222222254</v>
      </c>
      <c r="U59" s="1">
        <f t="shared" si="2"/>
        <v>-394.98879629629675</v>
      </c>
      <c r="V59" s="1">
        <f t="shared" si="10"/>
        <v>357552.05087317288</v>
      </c>
      <c r="W59" s="1">
        <f t="shared" si="11"/>
        <v>166029.18520072417</v>
      </c>
    </row>
    <row r="60" spans="1:23" x14ac:dyDescent="0.25">
      <c r="A60" s="3">
        <v>50</v>
      </c>
      <c r="B60" s="1">
        <f t="shared" si="12"/>
        <v>-248168.8223754183</v>
      </c>
      <c r="C60" s="1">
        <f t="shared" si="0"/>
        <v>-349.50442484538075</v>
      </c>
      <c r="D60" s="1">
        <f t="shared" si="3"/>
        <v>358594.91102155298</v>
      </c>
      <c r="E60" s="1">
        <f t="shared" si="4"/>
        <v>154071.33207644522</v>
      </c>
      <c r="G60" s="3">
        <v>50</v>
      </c>
      <c r="H60" s="1">
        <f t="shared" si="13"/>
        <v>-240250</v>
      </c>
      <c r="I60" s="1">
        <f t="shared" si="5"/>
        <v>-338.35208333333327</v>
      </c>
      <c r="J60" s="1">
        <f t="shared" si="6"/>
        <v>358594.91102155298</v>
      </c>
      <c r="K60" s="1">
        <f t="shared" si="7"/>
        <v>145267.90620520295</v>
      </c>
      <c r="M60" s="3">
        <v>50</v>
      </c>
      <c r="N60" s="1">
        <f t="shared" si="14"/>
        <v>-265297.25438907486</v>
      </c>
      <c r="O60" s="1">
        <f t="shared" si="1"/>
        <v>-399.46029993128042</v>
      </c>
      <c r="P60" s="1">
        <f t="shared" si="8"/>
        <v>358594.91102155298</v>
      </c>
      <c r="Q60" s="1">
        <f t="shared" si="9"/>
        <v>171641.62392480465</v>
      </c>
      <c r="S60" s="3">
        <v>50</v>
      </c>
      <c r="T60" s="1">
        <f t="shared" si="15"/>
        <v>-261777.7777777781</v>
      </c>
      <c r="U60" s="1">
        <f t="shared" si="2"/>
        <v>-394.5037037037041</v>
      </c>
      <c r="V60" s="1">
        <f t="shared" si="10"/>
        <v>358594.91102155298</v>
      </c>
      <c r="W60" s="1">
        <f t="shared" si="11"/>
        <v>167728.99020425335</v>
      </c>
    </row>
    <row r="61" spans="1:23" x14ac:dyDescent="0.25">
      <c r="A61" s="3">
        <v>51</v>
      </c>
      <c r="B61" s="1">
        <f t="shared" si="12"/>
        <v>-247529.79983735579</v>
      </c>
      <c r="C61" s="1">
        <f t="shared" si="0"/>
        <v>-348.60446810427607</v>
      </c>
      <c r="D61" s="1">
        <f t="shared" si="3"/>
        <v>359640.81284536584</v>
      </c>
      <c r="E61" s="1">
        <f t="shared" si="4"/>
        <v>155453.94682512875</v>
      </c>
      <c r="G61" s="3">
        <v>51</v>
      </c>
      <c r="H61" s="1">
        <f t="shared" si="13"/>
        <v>-239475</v>
      </c>
      <c r="I61" s="1">
        <f t="shared" si="5"/>
        <v>-337.26062499999995</v>
      </c>
      <c r="J61" s="1">
        <f t="shared" si="6"/>
        <v>359640.81284536584</v>
      </c>
      <c r="K61" s="1">
        <f t="shared" si="7"/>
        <v>146477.01144201113</v>
      </c>
      <c r="M61" s="3">
        <v>51</v>
      </c>
      <c r="N61" s="1">
        <f t="shared" si="14"/>
        <v>-265013.24437215819</v>
      </c>
      <c r="O61" s="1">
        <f t="shared" si="1"/>
        <v>-399.06031915745609</v>
      </c>
      <c r="P61" s="1">
        <f t="shared" si="8"/>
        <v>359640.81284536584</v>
      </c>
      <c r="Q61" s="1">
        <f t="shared" si="9"/>
        <v>173428.64030415786</v>
      </c>
      <c r="S61" s="3">
        <v>51</v>
      </c>
      <c r="T61" s="1">
        <f t="shared" si="15"/>
        <v>-261433.33333333366</v>
      </c>
      <c r="U61" s="1">
        <f t="shared" si="2"/>
        <v>-394.01861111111157</v>
      </c>
      <c r="V61" s="1">
        <f t="shared" si="10"/>
        <v>359640.81284536584</v>
      </c>
      <c r="W61" s="1">
        <f t="shared" si="11"/>
        <v>169438.89124499532</v>
      </c>
    </row>
    <row r="62" spans="1:23" x14ac:dyDescent="0.25">
      <c r="A62" s="3">
        <v>52</v>
      </c>
      <c r="B62" s="1">
        <f t="shared" si="12"/>
        <v>-246889.87734255218</v>
      </c>
      <c r="C62" s="1">
        <f t="shared" si="0"/>
        <v>-347.70324392409429</v>
      </c>
      <c r="D62" s="1">
        <f t="shared" si="3"/>
        <v>360689.76521616481</v>
      </c>
      <c r="E62" s="1">
        <f t="shared" si="4"/>
        <v>156844.3790786161</v>
      </c>
      <c r="G62" s="3">
        <v>52</v>
      </c>
      <c r="H62" s="1">
        <f t="shared" si="13"/>
        <v>-238700</v>
      </c>
      <c r="I62" s="1">
        <f t="shared" si="5"/>
        <v>-336.16916666666663</v>
      </c>
      <c r="J62" s="1">
        <f t="shared" si="6"/>
        <v>360689.76521616481</v>
      </c>
      <c r="K62" s="1">
        <f t="shared" si="7"/>
        <v>147694.04459395024</v>
      </c>
      <c r="M62" s="3">
        <v>52</v>
      </c>
      <c r="N62" s="1">
        <f t="shared" si="14"/>
        <v>-264728.83437446767</v>
      </c>
      <c r="O62" s="1">
        <f t="shared" si="1"/>
        <v>-398.65977507737529</v>
      </c>
      <c r="P62" s="1">
        <f t="shared" si="8"/>
        <v>360689.76521616481</v>
      </c>
      <c r="Q62" s="1">
        <f t="shared" si="9"/>
        <v>175225.76073392961</v>
      </c>
      <c r="S62" s="3">
        <v>52</v>
      </c>
      <c r="T62" s="1">
        <f t="shared" si="15"/>
        <v>-261088.88888888923</v>
      </c>
      <c r="U62" s="1">
        <f t="shared" si="2"/>
        <v>-393.53351851851897</v>
      </c>
      <c r="V62" s="1">
        <f t="shared" si="10"/>
        <v>360689.76521616481</v>
      </c>
      <c r="W62" s="1">
        <f t="shared" si="11"/>
        <v>171158.94540741231</v>
      </c>
    </row>
    <row r="63" spans="1:23" x14ac:dyDescent="0.25">
      <c r="A63" s="3">
        <v>53</v>
      </c>
      <c r="B63" s="1">
        <f t="shared" si="12"/>
        <v>-246249.05362356838</v>
      </c>
      <c r="C63" s="1">
        <f t="shared" si="0"/>
        <v>-346.80075051985881</v>
      </c>
      <c r="D63" s="1">
        <f t="shared" si="3"/>
        <v>361741.77703137865</v>
      </c>
      <c r="E63" s="1">
        <f t="shared" si="4"/>
        <v>158242.67303821599</v>
      </c>
      <c r="G63" s="3">
        <v>53</v>
      </c>
      <c r="H63" s="1">
        <f t="shared" si="13"/>
        <v>-237925</v>
      </c>
      <c r="I63" s="1">
        <f t="shared" si="5"/>
        <v>-335.07770833333331</v>
      </c>
      <c r="J63" s="1">
        <f t="shared" si="6"/>
        <v>361741.77703137865</v>
      </c>
      <c r="K63" s="1">
        <f t="shared" si="7"/>
        <v>148919.05048660503</v>
      </c>
      <c r="M63" s="3">
        <v>53</v>
      </c>
      <c r="N63" s="1">
        <f t="shared" si="14"/>
        <v>-264444.02383269707</v>
      </c>
      <c r="O63" s="1">
        <f t="shared" si="1"/>
        <v>-398.25866689771499</v>
      </c>
      <c r="P63" s="1">
        <f t="shared" si="8"/>
        <v>361741.77703137865</v>
      </c>
      <c r="Q63" s="1">
        <f t="shared" si="9"/>
        <v>177033.04234388997</v>
      </c>
      <c r="S63" s="3">
        <v>53</v>
      </c>
      <c r="T63" s="1">
        <f t="shared" si="15"/>
        <v>-260744.44444444479</v>
      </c>
      <c r="U63" s="1">
        <f t="shared" si="2"/>
        <v>-393.04842592592638</v>
      </c>
      <c r="V63" s="1">
        <f t="shared" si="10"/>
        <v>361741.77703137865</v>
      </c>
      <c r="W63" s="1">
        <f t="shared" si="11"/>
        <v>172889.2100987304</v>
      </c>
    </row>
    <row r="64" spans="1:23" x14ac:dyDescent="0.25">
      <c r="A64" s="3">
        <v>54</v>
      </c>
      <c r="B64" s="1">
        <f t="shared" si="12"/>
        <v>-245607.32741118033</v>
      </c>
      <c r="C64" s="1">
        <f t="shared" si="0"/>
        <v>-345.89698610407891</v>
      </c>
      <c r="D64" s="1">
        <f t="shared" si="3"/>
        <v>362796.85721438687</v>
      </c>
      <c r="E64" s="1">
        <f t="shared" si="4"/>
        <v>159648.87315515781</v>
      </c>
      <c r="G64" s="3">
        <v>54</v>
      </c>
      <c r="H64" s="1">
        <f t="shared" si="13"/>
        <v>-237150</v>
      </c>
      <c r="I64" s="1">
        <f t="shared" si="5"/>
        <v>-333.98624999999998</v>
      </c>
      <c r="J64" s="1">
        <f t="shared" si="6"/>
        <v>362796.85721438687</v>
      </c>
      <c r="K64" s="1">
        <f t="shared" si="7"/>
        <v>150152.07419901065</v>
      </c>
      <c r="M64" s="3">
        <v>54</v>
      </c>
      <c r="N64" s="1">
        <f t="shared" si="14"/>
        <v>-264158.81218274683</v>
      </c>
      <c r="O64" s="1">
        <f t="shared" si="1"/>
        <v>-397.8569938240351</v>
      </c>
      <c r="P64" s="1">
        <f t="shared" si="8"/>
        <v>362796.85721438687</v>
      </c>
      <c r="Q64" s="1">
        <f t="shared" si="9"/>
        <v>178850.54258682905</v>
      </c>
      <c r="S64" s="3">
        <v>54</v>
      </c>
      <c r="T64" s="1">
        <f t="shared" si="15"/>
        <v>-260400.00000000035</v>
      </c>
      <c r="U64" s="1">
        <f t="shared" si="2"/>
        <v>-392.56333333333384</v>
      </c>
      <c r="V64" s="1">
        <f t="shared" si="10"/>
        <v>362796.85721438687</v>
      </c>
      <c r="W64" s="1">
        <f t="shared" si="11"/>
        <v>174629.74305076452</v>
      </c>
    </row>
    <row r="65" spans="1:23" x14ac:dyDescent="0.25">
      <c r="A65" s="3">
        <v>55</v>
      </c>
      <c r="B65" s="1">
        <f t="shared" si="12"/>
        <v>-244964.69743437652</v>
      </c>
      <c r="C65" s="1">
        <f t="shared" si="0"/>
        <v>-344.99194888674691</v>
      </c>
      <c r="D65" s="1">
        <f t="shared" si="3"/>
        <v>363855.01471459551</v>
      </c>
      <c r="E65" s="1">
        <f t="shared" si="4"/>
        <v>161063.02413200459</v>
      </c>
      <c r="G65" s="3">
        <v>55</v>
      </c>
      <c r="H65" s="1">
        <f t="shared" si="13"/>
        <v>-236375</v>
      </c>
      <c r="I65" s="1">
        <f t="shared" si="5"/>
        <v>-332.89479166666666</v>
      </c>
      <c r="J65" s="1">
        <f t="shared" si="6"/>
        <v>363855.01471459551</v>
      </c>
      <c r="K65" s="1">
        <f t="shared" si="7"/>
        <v>151393.16106508565</v>
      </c>
      <c r="M65" s="3">
        <v>55</v>
      </c>
      <c r="N65" s="1">
        <f t="shared" si="14"/>
        <v>-263873.19885972288</v>
      </c>
      <c r="O65" s="1">
        <f t="shared" si="1"/>
        <v>-397.45475506077639</v>
      </c>
      <c r="P65" s="1">
        <f t="shared" si="8"/>
        <v>363855.01471459551</v>
      </c>
      <c r="Q65" s="1">
        <f t="shared" si="9"/>
        <v>180678.31924038334</v>
      </c>
      <c r="S65" s="3">
        <v>55</v>
      </c>
      <c r="T65" s="1">
        <f t="shared" si="15"/>
        <v>-260055.55555555591</v>
      </c>
      <c r="U65" s="1">
        <f t="shared" si="2"/>
        <v>-392.07824074074119</v>
      </c>
      <c r="V65" s="1">
        <f t="shared" si="10"/>
        <v>363855.01471459551</v>
      </c>
      <c r="W65" s="1">
        <f t="shared" si="11"/>
        <v>176380.60232175357</v>
      </c>
    </row>
    <row r="66" spans="1:23" x14ac:dyDescent="0.25">
      <c r="A66" s="3">
        <v>56</v>
      </c>
      <c r="B66" s="1">
        <f t="shared" si="12"/>
        <v>-244321.16242035537</v>
      </c>
      <c r="C66" s="1">
        <f t="shared" si="0"/>
        <v>-344.08563707533381</v>
      </c>
      <c r="D66" s="1">
        <f t="shared" si="3"/>
        <v>364916.25850751309</v>
      </c>
      <c r="E66" s="1">
        <f t="shared" si="4"/>
        <v>162485.17092407422</v>
      </c>
      <c r="G66" s="3">
        <v>56</v>
      </c>
      <c r="H66" s="1">
        <f t="shared" si="13"/>
        <v>-235600</v>
      </c>
      <c r="I66" s="1">
        <f t="shared" si="5"/>
        <v>-331.80333333333328</v>
      </c>
      <c r="J66" s="1">
        <f t="shared" si="6"/>
        <v>364916.25850751309</v>
      </c>
      <c r="K66" s="1">
        <f t="shared" si="7"/>
        <v>152642.35667507316</v>
      </c>
      <c r="M66" s="3">
        <v>56</v>
      </c>
      <c r="N66" s="1">
        <f t="shared" si="14"/>
        <v>-263587.1832979357</v>
      </c>
      <c r="O66" s="1">
        <f t="shared" si="1"/>
        <v>-397.05194981125942</v>
      </c>
      <c r="P66" s="1">
        <f t="shared" si="8"/>
        <v>364916.25850751309</v>
      </c>
      <c r="Q66" s="1">
        <f t="shared" si="9"/>
        <v>182516.43040887252</v>
      </c>
      <c r="S66" s="3">
        <v>56</v>
      </c>
      <c r="T66" s="1">
        <f t="shared" si="15"/>
        <v>-259711.11111111147</v>
      </c>
      <c r="U66" s="1">
        <f t="shared" si="2"/>
        <v>-391.59314814814866</v>
      </c>
      <c r="V66" s="1">
        <f t="shared" si="10"/>
        <v>364916.25850751309</v>
      </c>
      <c r="W66" s="1">
        <f t="shared" si="11"/>
        <v>178141.84629820628</v>
      </c>
    </row>
    <row r="67" spans="1:23" x14ac:dyDescent="0.25">
      <c r="A67" s="3">
        <v>57</v>
      </c>
      <c r="B67" s="1">
        <f t="shared" si="12"/>
        <v>-243676.7210945228</v>
      </c>
      <c r="C67" s="1">
        <f t="shared" si="0"/>
        <v>-343.17804887478627</v>
      </c>
      <c r="D67" s="1">
        <f t="shared" si="3"/>
        <v>365980.59759482666</v>
      </c>
      <c r="E67" s="1">
        <f t="shared" si="4"/>
        <v>163915.35874086843</v>
      </c>
      <c r="G67" s="3">
        <v>57</v>
      </c>
      <c r="H67" s="1">
        <f t="shared" si="13"/>
        <v>-234825</v>
      </c>
      <c r="I67" s="1">
        <f t="shared" si="5"/>
        <v>-330.71187499999996</v>
      </c>
      <c r="J67" s="1">
        <f t="shared" si="6"/>
        <v>365980.59759482666</v>
      </c>
      <c r="K67" s="1">
        <f t="shared" si="7"/>
        <v>153899.70687699018</v>
      </c>
      <c r="M67" s="3">
        <v>57</v>
      </c>
      <c r="N67" s="1">
        <f t="shared" si="14"/>
        <v>-263300.76493089902</v>
      </c>
      <c r="O67" s="1">
        <f t="shared" si="1"/>
        <v>-396.64857727768276</v>
      </c>
      <c r="P67" s="1">
        <f t="shared" si="8"/>
        <v>365980.59759482666</v>
      </c>
      <c r="Q67" s="1">
        <f t="shared" si="9"/>
        <v>184364.93452514656</v>
      </c>
      <c r="S67" s="3">
        <v>57</v>
      </c>
      <c r="T67" s="1">
        <f t="shared" si="15"/>
        <v>-259366.66666666704</v>
      </c>
      <c r="U67" s="1">
        <f t="shared" si="2"/>
        <v>-391.10805555555606</v>
      </c>
      <c r="V67" s="1">
        <f t="shared" si="10"/>
        <v>365980.59759482666</v>
      </c>
      <c r="W67" s="1">
        <f t="shared" si="11"/>
        <v>179913.53369675713</v>
      </c>
    </row>
    <row r="68" spans="1:23" x14ac:dyDescent="0.25">
      <c r="A68" s="3">
        <v>58</v>
      </c>
      <c r="B68" s="1">
        <f t="shared" si="12"/>
        <v>-243031.37218048968</v>
      </c>
      <c r="C68" s="1">
        <f t="shared" si="0"/>
        <v>-342.26918248752298</v>
      </c>
      <c r="D68" s="1">
        <f t="shared" si="3"/>
        <v>367048.04100447823</v>
      </c>
      <c r="E68" s="1">
        <f t="shared" si="4"/>
        <v>165353.63304751008</v>
      </c>
      <c r="G68" s="3">
        <v>58</v>
      </c>
      <c r="H68" s="1">
        <f t="shared" si="13"/>
        <v>-234050</v>
      </c>
      <c r="I68" s="1">
        <f t="shared" si="5"/>
        <v>-329.62041666666664</v>
      </c>
      <c r="J68" s="1">
        <f t="shared" si="6"/>
        <v>367048.04100447823</v>
      </c>
      <c r="K68" s="1">
        <f t="shared" si="7"/>
        <v>155165.25777808507</v>
      </c>
      <c r="M68" s="3">
        <v>58</v>
      </c>
      <c r="N68" s="1">
        <f t="shared" si="14"/>
        <v>-263013.94319132873</v>
      </c>
      <c r="O68" s="1">
        <f t="shared" si="1"/>
        <v>-396.24463666112126</v>
      </c>
      <c r="P68" s="1">
        <f t="shared" si="8"/>
        <v>367048.04100447823</v>
      </c>
      <c r="Q68" s="1">
        <f t="shared" si="9"/>
        <v>186223.89035244324</v>
      </c>
      <c r="S68" s="3">
        <v>58</v>
      </c>
      <c r="T68" s="1">
        <f t="shared" si="15"/>
        <v>-259022.2222222226</v>
      </c>
      <c r="U68" s="1">
        <f t="shared" si="2"/>
        <v>-390.62296296296347</v>
      </c>
      <c r="V68" s="1">
        <f t="shared" si="10"/>
        <v>367048.04100447823</v>
      </c>
      <c r="W68" s="1">
        <f t="shared" si="11"/>
        <v>181695.72356603303</v>
      </c>
    </row>
    <row r="69" spans="1:23" x14ac:dyDescent="0.25">
      <c r="A69" s="3">
        <v>59</v>
      </c>
      <c r="B69" s="1">
        <f t="shared" si="12"/>
        <v>-242385.11440006932</v>
      </c>
      <c r="C69" s="1">
        <f t="shared" si="0"/>
        <v>-341.35903611343093</v>
      </c>
      <c r="D69" s="1">
        <f t="shared" si="3"/>
        <v>368118.5977907413</v>
      </c>
      <c r="E69" s="1">
        <f t="shared" si="4"/>
        <v>166800.03956618847</v>
      </c>
      <c r="G69" s="3">
        <v>59</v>
      </c>
      <c r="H69" s="1">
        <f t="shared" si="13"/>
        <v>-233275</v>
      </c>
      <c r="I69" s="1">
        <f t="shared" si="5"/>
        <v>-328.52895833333326</v>
      </c>
      <c r="J69" s="1">
        <f t="shared" si="6"/>
        <v>368118.5977907413</v>
      </c>
      <c r="K69" s="1">
        <f t="shared" si="7"/>
        <v>156439.05574630323</v>
      </c>
      <c r="M69" s="3">
        <v>59</v>
      </c>
      <c r="N69" s="1">
        <f t="shared" si="14"/>
        <v>-262726.71751114191</v>
      </c>
      <c r="O69" s="1">
        <f t="shared" si="1"/>
        <v>-395.84012716152483</v>
      </c>
      <c r="P69" s="1">
        <f t="shared" si="8"/>
        <v>368118.5977907413</v>
      </c>
      <c r="Q69" s="1">
        <f t="shared" si="9"/>
        <v>188093.3569862562</v>
      </c>
      <c r="S69" s="3">
        <v>59</v>
      </c>
      <c r="T69" s="1">
        <f t="shared" si="15"/>
        <v>-258677.77777777816</v>
      </c>
      <c r="U69" s="1">
        <f t="shared" si="2"/>
        <v>-390.13787037037093</v>
      </c>
      <c r="V69" s="1">
        <f t="shared" si="10"/>
        <v>368118.5977907413</v>
      </c>
      <c r="W69" s="1">
        <f t="shared" si="11"/>
        <v>183488.47528853038</v>
      </c>
    </row>
    <row r="70" spans="1:23" x14ac:dyDescent="0.25">
      <c r="A70" s="3">
        <v>60</v>
      </c>
      <c r="B70" s="1">
        <f t="shared" si="12"/>
        <v>-241737.94647327485</v>
      </c>
      <c r="C70" s="1">
        <f t="shared" si="0"/>
        <v>-340.44760794986206</v>
      </c>
      <c r="D70" s="1">
        <f t="shared" si="3"/>
        <v>369192.27703429764</v>
      </c>
      <c r="E70" s="1">
        <f t="shared" si="4"/>
        <v>168254.62427761275</v>
      </c>
      <c r="G70" s="3">
        <v>60</v>
      </c>
      <c r="H70" s="1">
        <f t="shared" si="13"/>
        <v>-232500</v>
      </c>
      <c r="I70" s="1">
        <f t="shared" si="5"/>
        <v>-327.43749999999994</v>
      </c>
      <c r="J70" s="1">
        <f t="shared" si="6"/>
        <v>369192.27703429764</v>
      </c>
      <c r="K70" s="1">
        <f t="shared" si="7"/>
        <v>157721.14741176122</v>
      </c>
      <c r="M70" s="3">
        <v>60</v>
      </c>
      <c r="N70" s="1">
        <f t="shared" si="14"/>
        <v>-262439.08732145547</v>
      </c>
      <c r="O70" s="1">
        <f t="shared" si="1"/>
        <v>-395.43504797771641</v>
      </c>
      <c r="P70" s="1">
        <f t="shared" si="8"/>
        <v>369192.27703429764</v>
      </c>
      <c r="Q70" s="1">
        <f t="shared" si="9"/>
        <v>189973.39385621366</v>
      </c>
      <c r="S70" s="3">
        <v>60</v>
      </c>
      <c r="T70" s="1">
        <f t="shared" si="15"/>
        <v>-258333.33333333372</v>
      </c>
      <c r="U70" s="1">
        <f t="shared" si="2"/>
        <v>-389.65277777777828</v>
      </c>
      <c r="V70" s="1">
        <f t="shared" si="10"/>
        <v>369192.27703429764</v>
      </c>
      <c r="W70" s="1">
        <f t="shared" si="11"/>
        <v>185291.84858250283</v>
      </c>
    </row>
    <row r="71" spans="1:23" x14ac:dyDescent="0.25">
      <c r="A71" s="3">
        <v>61</v>
      </c>
      <c r="B71" s="1">
        <f t="shared" si="12"/>
        <v>-241089.86711831682</v>
      </c>
      <c r="C71" s="1">
        <f t="shared" si="0"/>
        <v>-339.53489619162946</v>
      </c>
      <c r="D71" s="1">
        <f t="shared" si="3"/>
        <v>370269.08784231433</v>
      </c>
      <c r="E71" s="1">
        <f t="shared" si="4"/>
        <v>169717.43342247372</v>
      </c>
      <c r="G71" s="3">
        <v>61</v>
      </c>
      <c r="H71" s="1">
        <f t="shared" si="13"/>
        <v>-231725</v>
      </c>
      <c r="I71" s="1">
        <f t="shared" si="5"/>
        <v>-326.34604166666662</v>
      </c>
      <c r="J71" s="1">
        <f t="shared" si="6"/>
        <v>370269.08784231433</v>
      </c>
      <c r="K71" s="1">
        <f t="shared" si="7"/>
        <v>159011.57966822904</v>
      </c>
      <c r="M71" s="3">
        <v>61</v>
      </c>
      <c r="N71" s="1">
        <f t="shared" si="14"/>
        <v>-262151.05205258523</v>
      </c>
      <c r="O71" s="1">
        <f t="shared" si="1"/>
        <v>-395.02939830739086</v>
      </c>
      <c r="P71" s="1">
        <f t="shared" si="8"/>
        <v>370269.08784231433</v>
      </c>
      <c r="Q71" s="1">
        <f t="shared" si="9"/>
        <v>191864.06072796753</v>
      </c>
      <c r="S71" s="3">
        <v>61</v>
      </c>
      <c r="T71" s="1">
        <f t="shared" si="15"/>
        <v>-257988.88888888928</v>
      </c>
      <c r="U71" s="1">
        <f t="shared" si="2"/>
        <v>-389.16768518518575</v>
      </c>
      <c r="V71" s="1">
        <f t="shared" si="10"/>
        <v>370269.08784231433</v>
      </c>
      <c r="W71" s="1">
        <f t="shared" si="11"/>
        <v>187105.90350385976</v>
      </c>
    </row>
    <row r="72" spans="1:23" x14ac:dyDescent="0.25">
      <c r="A72" s="3">
        <v>62</v>
      </c>
      <c r="B72" s="1">
        <f t="shared" si="12"/>
        <v>-240440.87505160054</v>
      </c>
      <c r="C72" s="1">
        <f t="shared" si="0"/>
        <v>-338.62089903100406</v>
      </c>
      <c r="D72" s="1">
        <f t="shared" si="3"/>
        <v>371349.0393485211</v>
      </c>
      <c r="E72" s="1">
        <f t="shared" si="4"/>
        <v>171188.51350291376</v>
      </c>
      <c r="G72" s="3">
        <v>62</v>
      </c>
      <c r="H72" s="1">
        <f t="shared" si="13"/>
        <v>-230950</v>
      </c>
      <c r="I72" s="1">
        <f t="shared" si="5"/>
        <v>-325.2545833333333</v>
      </c>
      <c r="J72" s="1">
        <f t="shared" si="6"/>
        <v>371349.0393485211</v>
      </c>
      <c r="K72" s="1">
        <f t="shared" si="7"/>
        <v>160310.39967462086</v>
      </c>
      <c r="M72" s="3">
        <v>62</v>
      </c>
      <c r="N72" s="1">
        <f t="shared" si="14"/>
        <v>-261862.61113404465</v>
      </c>
      <c r="O72" s="1">
        <f t="shared" si="1"/>
        <v>-394.62317734711291</v>
      </c>
      <c r="P72" s="1">
        <f t="shared" si="8"/>
        <v>371349.0393485211</v>
      </c>
      <c r="Q72" s="1">
        <f t="shared" si="9"/>
        <v>193765.41770509345</v>
      </c>
      <c r="S72" s="3">
        <v>62</v>
      </c>
      <c r="T72" s="1">
        <f t="shared" si="15"/>
        <v>-257644.44444444485</v>
      </c>
      <c r="U72" s="1">
        <f t="shared" si="2"/>
        <v>-388.6825925925931</v>
      </c>
      <c r="V72" s="1">
        <f t="shared" si="10"/>
        <v>371349.0393485211</v>
      </c>
      <c r="W72" s="1">
        <f t="shared" si="11"/>
        <v>188930.7004480754</v>
      </c>
    </row>
    <row r="73" spans="1:23" x14ac:dyDescent="0.25">
      <c r="A73" s="3">
        <v>63</v>
      </c>
      <c r="B73" s="1">
        <f t="shared" si="12"/>
        <v>-239790.96898772364</v>
      </c>
      <c r="C73" s="1">
        <f t="shared" si="0"/>
        <v>-337.70561465771078</v>
      </c>
      <c r="D73" s="1">
        <f t="shared" si="3"/>
        <v>372432.14071328763</v>
      </c>
      <c r="E73" s="1">
        <f t="shared" si="4"/>
        <v>172667.91128400512</v>
      </c>
      <c r="G73" s="3">
        <v>63</v>
      </c>
      <c r="H73" s="1">
        <f t="shared" si="13"/>
        <v>-230175</v>
      </c>
      <c r="I73" s="1">
        <f t="shared" si="5"/>
        <v>-324.16312499999998</v>
      </c>
      <c r="J73" s="1">
        <f t="shared" si="6"/>
        <v>372432.14071328763</v>
      </c>
      <c r="K73" s="1">
        <f t="shared" si="7"/>
        <v>161617.65485649422</v>
      </c>
      <c r="M73" s="3">
        <v>63</v>
      </c>
      <c r="N73" s="1">
        <f t="shared" si="14"/>
        <v>-261573.76399454381</v>
      </c>
      <c r="O73" s="1">
        <f t="shared" si="1"/>
        <v>-394.21638429231587</v>
      </c>
      <c r="P73" s="1">
        <f t="shared" si="8"/>
        <v>372432.14071328763</v>
      </c>
      <c r="Q73" s="1">
        <f t="shared" si="9"/>
        <v>195677.5252310014</v>
      </c>
      <c r="S73" s="3">
        <v>63</v>
      </c>
      <c r="T73" s="1">
        <f t="shared" si="15"/>
        <v>-257300.00000000041</v>
      </c>
      <c r="U73" s="1">
        <f t="shared" si="2"/>
        <v>-388.19750000000056</v>
      </c>
      <c r="V73" s="1">
        <f t="shared" si="10"/>
        <v>372432.14071328763</v>
      </c>
      <c r="W73" s="1">
        <f t="shared" si="11"/>
        <v>190766.30015210868</v>
      </c>
    </row>
    <row r="74" spans="1:23" x14ac:dyDescent="0.25">
      <c r="A74" s="3">
        <v>64</v>
      </c>
      <c r="B74" s="1">
        <f t="shared" si="12"/>
        <v>-239140.14763947346</v>
      </c>
      <c r="C74" s="1">
        <f t="shared" ref="C74:C137" si="16">B74*int_a_90/12</f>
        <v>-336.78904125892512</v>
      </c>
      <c r="D74" s="1">
        <f t="shared" si="3"/>
        <v>373518.40112370142</v>
      </c>
      <c r="E74" s="1">
        <f t="shared" si="4"/>
        <v>174155.67379523659</v>
      </c>
      <c r="G74" s="3">
        <v>64</v>
      </c>
      <c r="H74" s="1">
        <f t="shared" si="13"/>
        <v>-229400</v>
      </c>
      <c r="I74" s="1">
        <f t="shared" si="5"/>
        <v>-323.07166666666666</v>
      </c>
      <c r="J74" s="1">
        <f t="shared" si="6"/>
        <v>373518.40112370142</v>
      </c>
      <c r="K74" s="1">
        <f t="shared" si="7"/>
        <v>162933.39290755766</v>
      </c>
      <c r="M74" s="3">
        <v>64</v>
      </c>
      <c r="N74" s="1">
        <f t="shared" si="14"/>
        <v>-261284.51006198817</v>
      </c>
      <c r="O74" s="1">
        <f t="shared" ref="O74:O137" si="17">(N74+P$2)*int_a_90/12-P$3</f>
        <v>-393.80901833730002</v>
      </c>
      <c r="P74" s="1">
        <f t="shared" si="8"/>
        <v>373518.40112370142</v>
      </c>
      <c r="Q74" s="1">
        <f t="shared" si="9"/>
        <v>197600.4440908572</v>
      </c>
      <c r="S74" s="3">
        <v>64</v>
      </c>
      <c r="T74" s="1">
        <f t="shared" si="15"/>
        <v>-256955.55555555597</v>
      </c>
      <c r="U74" s="1">
        <f t="shared" ref="U74:U137" si="18">(T74+V$2)*int_l_90/12-V$3</f>
        <v>-387.71240740740802</v>
      </c>
      <c r="V74" s="1">
        <f t="shared" si="10"/>
        <v>373518.40112370142</v>
      </c>
      <c r="W74" s="1">
        <f t="shared" si="11"/>
        <v>192612.76369633427</v>
      </c>
    </row>
    <row r="75" spans="1:23" x14ac:dyDescent="0.25">
      <c r="A75" s="3">
        <v>65</v>
      </c>
      <c r="B75" s="1">
        <f t="shared" si="12"/>
        <v>-238488.40971782448</v>
      </c>
      <c r="C75" s="1">
        <f t="shared" si="16"/>
        <v>-335.87117701926945</v>
      </c>
      <c r="D75" s="1">
        <f t="shared" ref="D75:D138" si="19">D74*(1+groei_woning/12)</f>
        <v>374607.82979364553</v>
      </c>
      <c r="E75" s="1">
        <f t="shared" ref="E75:E138" si="20">E74*((1+groei_spaargeld)^(1/12))+(inleg-C$3)</f>
        <v>175651.84833200849</v>
      </c>
      <c r="G75" s="3">
        <v>65</v>
      </c>
      <c r="H75" s="1">
        <f t="shared" si="13"/>
        <v>-228625</v>
      </c>
      <c r="I75" s="1">
        <f t="shared" ref="I75:I138" si="21">H75*int_l_90/12</f>
        <v>-321.98020833333334</v>
      </c>
      <c r="J75" s="1">
        <f t="shared" ref="J75:J138" si="22">J74*(1+groei_woning/12)</f>
        <v>374607.82979364553</v>
      </c>
      <c r="K75" s="1">
        <f t="shared" ref="K75:K138" si="23">K74*((1+groei_spaargeld)^(1/12))+inleg+I75-I$2/360</f>
        <v>164257.6617911869</v>
      </c>
      <c r="M75" s="3">
        <v>65</v>
      </c>
      <c r="N75" s="1">
        <f t="shared" si="14"/>
        <v>-260994.84876347752</v>
      </c>
      <c r="O75" s="1">
        <f t="shared" si="17"/>
        <v>-393.40107867523079</v>
      </c>
      <c r="P75" s="1">
        <f t="shared" ref="P75:P138" si="24">P74*(1+groei_woning/12)</f>
        <v>374607.82979364553</v>
      </c>
      <c r="Q75" s="1">
        <f t="shared" ref="Q75:Q138" si="25">Q74*((1+groei_spaargeld)^(1/12))+(inleg-O$3-P$3)</f>
        <v>199534.23541351481</v>
      </c>
      <c r="S75" s="3">
        <v>65</v>
      </c>
      <c r="T75" s="1">
        <f t="shared" si="15"/>
        <v>-256611.11111111153</v>
      </c>
      <c r="U75" s="1">
        <f t="shared" si="18"/>
        <v>-387.22731481481537</v>
      </c>
      <c r="V75" s="1">
        <f t="shared" ref="V75:V138" si="26">V74*(1+groei_woning/12)</f>
        <v>374607.82979364553</v>
      </c>
      <c r="W75" s="1">
        <f t="shared" ref="W75:W138" si="27">W74*((1+groei_spaargeld)^(1/12))+inleg+U75-U$2/360</f>
        <v>194470.15250648404</v>
      </c>
    </row>
    <row r="76" spans="1:23" x14ac:dyDescent="0.25">
      <c r="A76" s="3">
        <v>66</v>
      </c>
      <c r="B76" s="1">
        <f t="shared" ref="B76:B139" si="28">B75+C$3+C75</f>
        <v>-237835.75393193585</v>
      </c>
      <c r="C76" s="1">
        <f t="shared" si="16"/>
        <v>-334.95202012080961</v>
      </c>
      <c r="D76" s="1">
        <f t="shared" si="19"/>
        <v>375700.43596387701</v>
      </c>
      <c r="E76" s="1">
        <f t="shared" si="20"/>
        <v>177156.48245713624</v>
      </c>
      <c r="G76" s="3">
        <v>66</v>
      </c>
      <c r="H76" s="1">
        <f t="shared" ref="H76:H139" si="29">H75+I$2/360</f>
        <v>-227850</v>
      </c>
      <c r="I76" s="1">
        <f t="shared" si="21"/>
        <v>-320.88874999999996</v>
      </c>
      <c r="J76" s="1">
        <f t="shared" si="22"/>
        <v>375700.43596387701</v>
      </c>
      <c r="K76" s="1">
        <f t="shared" si="23"/>
        <v>165590.5097419495</v>
      </c>
      <c r="M76" s="3">
        <v>66</v>
      </c>
      <c r="N76" s="1">
        <f t="shared" ref="N76:N139" si="30">N75+O$3+(O75+P$3)</f>
        <v>-260704.7795253048</v>
      </c>
      <c r="O76" s="1">
        <f t="shared" si="17"/>
        <v>-392.99256449813754</v>
      </c>
      <c r="P76" s="1">
        <f t="shared" si="24"/>
        <v>375700.43596387701</v>
      </c>
      <c r="Q76" s="1">
        <f t="shared" si="25"/>
        <v>201478.9606734596</v>
      </c>
      <c r="S76" s="3">
        <v>66</v>
      </c>
      <c r="T76" s="1">
        <f t="shared" ref="T76:T139" si="31">T75+U$2/360</f>
        <v>-256266.66666666709</v>
      </c>
      <c r="U76" s="1">
        <f t="shared" si="18"/>
        <v>-386.74222222222284</v>
      </c>
      <c r="V76" s="1">
        <f t="shared" si="26"/>
        <v>375700.43596387701</v>
      </c>
      <c r="W76" s="1">
        <f t="shared" si="27"/>
        <v>196338.52835559993</v>
      </c>
    </row>
    <row r="77" spans="1:23" x14ac:dyDescent="0.25">
      <c r="A77" s="3">
        <v>67</v>
      </c>
      <c r="B77" s="1">
        <f t="shared" si="28"/>
        <v>-237182.17898914876</v>
      </c>
      <c r="C77" s="1">
        <f t="shared" si="16"/>
        <v>-334.03156874305114</v>
      </c>
      <c r="D77" s="1">
        <f t="shared" si="19"/>
        <v>376796.22890210501</v>
      </c>
      <c r="E77" s="1">
        <f t="shared" si="20"/>
        <v>178669.62400236231</v>
      </c>
      <c r="G77" s="3">
        <v>67</v>
      </c>
      <c r="H77" s="1">
        <f t="shared" si="29"/>
        <v>-227075</v>
      </c>
      <c r="I77" s="1">
        <f t="shared" si="21"/>
        <v>-319.79729166666664</v>
      </c>
      <c r="J77" s="1">
        <f t="shared" si="22"/>
        <v>376796.22890210501</v>
      </c>
      <c r="K77" s="1">
        <f t="shared" si="23"/>
        <v>166931.98526713834</v>
      </c>
      <c r="M77" s="3">
        <v>67</v>
      </c>
      <c r="N77" s="1">
        <f t="shared" si="30"/>
        <v>-260414.30177295496</v>
      </c>
      <c r="O77" s="1">
        <f t="shared" si="17"/>
        <v>-392.58347499691155</v>
      </c>
      <c r="P77" s="1">
        <f t="shared" si="24"/>
        <v>376796.22890210501</v>
      </c>
      <c r="Q77" s="1">
        <f t="shared" si="25"/>
        <v>203434.68169276268</v>
      </c>
      <c r="S77" s="3">
        <v>67</v>
      </c>
      <c r="T77" s="1">
        <f t="shared" si="31"/>
        <v>-255922.22222222266</v>
      </c>
      <c r="U77" s="1">
        <f t="shared" si="18"/>
        <v>-386.25712962963019</v>
      </c>
      <c r="V77" s="1">
        <f t="shared" si="26"/>
        <v>376796.22890210501</v>
      </c>
      <c r="W77" s="1">
        <f t="shared" si="27"/>
        <v>198217.95336599762</v>
      </c>
    </row>
    <row r="78" spans="1:23" x14ac:dyDescent="0.25">
      <c r="A78" s="3">
        <v>68</v>
      </c>
      <c r="B78" s="1">
        <f t="shared" si="28"/>
        <v>-236527.68359498392</v>
      </c>
      <c r="C78" s="1">
        <f t="shared" si="16"/>
        <v>-333.10982106293562</v>
      </c>
      <c r="D78" s="1">
        <f t="shared" si="19"/>
        <v>377895.21790306951</v>
      </c>
      <c r="E78" s="1">
        <f t="shared" si="20"/>
        <v>180191.32106987681</v>
      </c>
      <c r="G78" s="3">
        <v>68</v>
      </c>
      <c r="H78" s="1">
        <f t="shared" si="29"/>
        <v>-226300</v>
      </c>
      <c r="I78" s="1">
        <f t="shared" si="21"/>
        <v>-318.70583333333332</v>
      </c>
      <c r="J78" s="1">
        <f t="shared" si="22"/>
        <v>377895.21790306951</v>
      </c>
      <c r="K78" s="1">
        <f t="shared" si="23"/>
        <v>168282.1371483136</v>
      </c>
      <c r="M78" s="3">
        <v>68</v>
      </c>
      <c r="N78" s="1">
        <f t="shared" si="30"/>
        <v>-260123.41493110391</v>
      </c>
      <c r="O78" s="1">
        <f t="shared" si="17"/>
        <v>-392.17380936130462</v>
      </c>
      <c r="P78" s="1">
        <f t="shared" si="24"/>
        <v>377895.21790306951</v>
      </c>
      <c r="Q78" s="1">
        <f t="shared" si="25"/>
        <v>205401.4606430461</v>
      </c>
      <c r="S78" s="3">
        <v>68</v>
      </c>
      <c r="T78" s="1">
        <f t="shared" si="31"/>
        <v>-255577.77777777822</v>
      </c>
      <c r="U78" s="1">
        <f t="shared" si="18"/>
        <v>-385.77203703703765</v>
      </c>
      <c r="V78" s="1">
        <f t="shared" si="26"/>
        <v>377895.21790306951</v>
      </c>
      <c r="W78" s="1">
        <f t="shared" si="27"/>
        <v>200108.4900112414</v>
      </c>
    </row>
    <row r="79" spans="1:23" x14ac:dyDescent="0.25">
      <c r="A79" s="3">
        <v>69</v>
      </c>
      <c r="B79" s="1">
        <f t="shared" si="28"/>
        <v>-235872.26645313896</v>
      </c>
      <c r="C79" s="1">
        <f t="shared" si="16"/>
        <v>-332.1867752548373</v>
      </c>
      <c r="D79" s="1">
        <f t="shared" si="19"/>
        <v>378997.41228862014</v>
      </c>
      <c r="E79" s="1">
        <f t="shared" si="20"/>
        <v>181721.62203384662</v>
      </c>
      <c r="G79" s="3">
        <v>69</v>
      </c>
      <c r="H79" s="1">
        <f t="shared" si="29"/>
        <v>-225525</v>
      </c>
      <c r="I79" s="1">
        <f t="shared" si="21"/>
        <v>-317.61437499999994</v>
      </c>
      <c r="J79" s="1">
        <f t="shared" si="22"/>
        <v>378997.41228862014</v>
      </c>
      <c r="K79" s="1">
        <f t="shared" si="23"/>
        <v>169641.01444285343</v>
      </c>
      <c r="M79" s="3">
        <v>69</v>
      </c>
      <c r="N79" s="1">
        <f t="shared" si="30"/>
        <v>-259832.11842361724</v>
      </c>
      <c r="O79" s="1">
        <f t="shared" si="17"/>
        <v>-391.7635667799276</v>
      </c>
      <c r="P79" s="1">
        <f t="shared" si="24"/>
        <v>378997.41228862014</v>
      </c>
      <c r="Q79" s="1">
        <f t="shared" si="25"/>
        <v>207379.36004745931</v>
      </c>
      <c r="S79" s="3">
        <v>69</v>
      </c>
      <c r="T79" s="1">
        <f t="shared" si="31"/>
        <v>-255233.33333333378</v>
      </c>
      <c r="U79" s="1">
        <f t="shared" si="18"/>
        <v>-385.28694444444506</v>
      </c>
      <c r="V79" s="1">
        <f t="shared" si="26"/>
        <v>378997.41228862014</v>
      </c>
      <c r="W79" s="1">
        <f t="shared" si="27"/>
        <v>202010.20111813024</v>
      </c>
    </row>
    <row r="80" spans="1:23" x14ac:dyDescent="0.25">
      <c r="A80" s="3">
        <v>70</v>
      </c>
      <c r="B80" s="1">
        <f t="shared" si="28"/>
        <v>-235215.9262654859</v>
      </c>
      <c r="C80" s="1">
        <f t="shared" si="16"/>
        <v>-331.26242949055927</v>
      </c>
      <c r="D80" s="1">
        <f t="shared" si="19"/>
        <v>380102.8214077953</v>
      </c>
      <c r="E80" s="1">
        <f t="shared" si="20"/>
        <v>183260.57554195321</v>
      </c>
      <c r="G80" s="3">
        <v>70</v>
      </c>
      <c r="H80" s="1">
        <f t="shared" si="29"/>
        <v>-224750</v>
      </c>
      <c r="I80" s="1">
        <f t="shared" si="21"/>
        <v>-316.52291666666662</v>
      </c>
      <c r="J80" s="1">
        <f t="shared" si="22"/>
        <v>380102.8214077953</v>
      </c>
      <c r="K80" s="1">
        <f t="shared" si="23"/>
        <v>171008.66648551356</v>
      </c>
      <c r="M80" s="3">
        <v>70</v>
      </c>
      <c r="N80" s="1">
        <f t="shared" si="30"/>
        <v>-259540.41167354921</v>
      </c>
      <c r="O80" s="1">
        <f t="shared" si="17"/>
        <v>-391.35274644024844</v>
      </c>
      <c r="P80" s="1">
        <f t="shared" si="24"/>
        <v>380102.8214077953</v>
      </c>
      <c r="Q80" s="1">
        <f t="shared" si="25"/>
        <v>209368.44278266674</v>
      </c>
      <c r="S80" s="3">
        <v>70</v>
      </c>
      <c r="T80" s="1">
        <f t="shared" si="31"/>
        <v>-254888.88888888934</v>
      </c>
      <c r="U80" s="1">
        <f t="shared" si="18"/>
        <v>-384.80185185185246</v>
      </c>
      <c r="V80" s="1">
        <f t="shared" si="26"/>
        <v>380102.8214077953</v>
      </c>
      <c r="W80" s="1">
        <f t="shared" si="27"/>
        <v>203923.14986869483</v>
      </c>
    </row>
    <row r="81" spans="1:23" x14ac:dyDescent="0.25">
      <c r="A81" s="3">
        <v>71</v>
      </c>
      <c r="B81" s="1">
        <f t="shared" si="28"/>
        <v>-234558.66173206858</v>
      </c>
      <c r="C81" s="1">
        <f t="shared" si="16"/>
        <v>-330.33678193932991</v>
      </c>
      <c r="D81" s="1">
        <f t="shared" si="19"/>
        <v>381211.45463690138</v>
      </c>
      <c r="E81" s="1">
        <f t="shared" si="20"/>
        <v>184808.23051693907</v>
      </c>
      <c r="G81" s="3">
        <v>71</v>
      </c>
      <c r="H81" s="1">
        <f t="shared" si="29"/>
        <v>-223975</v>
      </c>
      <c r="I81" s="1">
        <f t="shared" si="21"/>
        <v>-315.4314583333333</v>
      </c>
      <c r="J81" s="1">
        <f t="shared" si="22"/>
        <v>381211.45463690138</v>
      </c>
      <c r="K81" s="1">
        <f t="shared" si="23"/>
        <v>172385.14288999562</v>
      </c>
      <c r="M81" s="3">
        <v>71</v>
      </c>
      <c r="N81" s="1">
        <f t="shared" si="30"/>
        <v>-259248.2941031415</v>
      </c>
      <c r="O81" s="1">
        <f t="shared" si="17"/>
        <v>-390.94134752859088</v>
      </c>
      <c r="P81" s="1">
        <f t="shared" si="24"/>
        <v>381211.45463690138</v>
      </c>
      <c r="Q81" s="1">
        <f t="shared" si="25"/>
        <v>211368.77208084663</v>
      </c>
      <c r="S81" s="3">
        <v>71</v>
      </c>
      <c r="T81" s="1">
        <f t="shared" si="31"/>
        <v>-254544.4444444449</v>
      </c>
      <c r="U81" s="1">
        <f t="shared" si="18"/>
        <v>-384.31675925925992</v>
      </c>
      <c r="V81" s="1">
        <f t="shared" si="26"/>
        <v>381211.45463690138</v>
      </c>
      <c r="W81" s="1">
        <f t="shared" si="27"/>
        <v>205847.39980220638</v>
      </c>
    </row>
    <row r="82" spans="1:23" x14ac:dyDescent="0.25">
      <c r="A82" s="3">
        <v>72</v>
      </c>
      <c r="B82" s="1">
        <f t="shared" si="28"/>
        <v>-233900.4715511</v>
      </c>
      <c r="C82" s="1">
        <f t="shared" si="16"/>
        <v>-329.40983076779912</v>
      </c>
      <c r="D82" s="1">
        <f t="shared" si="19"/>
        <v>382323.32137959235</v>
      </c>
      <c r="E82" s="1">
        <f t="shared" si="20"/>
        <v>186364.63615816305</v>
      </c>
      <c r="G82" s="3">
        <v>72</v>
      </c>
      <c r="H82" s="1">
        <f t="shared" si="29"/>
        <v>-223200</v>
      </c>
      <c r="I82" s="1">
        <f t="shared" si="21"/>
        <v>-314.33999999999997</v>
      </c>
      <c r="J82" s="1">
        <f t="shared" si="22"/>
        <v>382323.32137959235</v>
      </c>
      <c r="K82" s="1">
        <f t="shared" si="23"/>
        <v>173770.49355052429</v>
      </c>
      <c r="M82" s="3">
        <v>72</v>
      </c>
      <c r="N82" s="1">
        <f t="shared" si="30"/>
        <v>-258955.76513382213</v>
      </c>
      <c r="O82" s="1">
        <f t="shared" si="17"/>
        <v>-390.52936923013283</v>
      </c>
      <c r="P82" s="1">
        <f t="shared" si="24"/>
        <v>382323.32137959235</v>
      </c>
      <c r="Q82" s="1">
        <f t="shared" si="25"/>
        <v>213380.4115317011</v>
      </c>
      <c r="S82" s="3">
        <v>72</v>
      </c>
      <c r="T82" s="1">
        <f t="shared" si="31"/>
        <v>-254200.00000000047</v>
      </c>
      <c r="U82" s="1">
        <f t="shared" si="18"/>
        <v>-383.83166666666727</v>
      </c>
      <c r="V82" s="1">
        <f t="shared" si="26"/>
        <v>382323.32137959235</v>
      </c>
      <c r="W82" s="1">
        <f t="shared" si="27"/>
        <v>207783.01481719629</v>
      </c>
    </row>
    <row r="83" spans="1:23" x14ac:dyDescent="0.25">
      <c r="A83" s="3">
        <v>73</v>
      </c>
      <c r="B83" s="1">
        <f t="shared" si="28"/>
        <v>-233241.35441895991</v>
      </c>
      <c r="C83" s="1">
        <f t="shared" si="16"/>
        <v>-328.48157414003515</v>
      </c>
      <c r="D83" s="1">
        <f t="shared" si="19"/>
        <v>383438.4310669495</v>
      </c>
      <c r="E83" s="1">
        <f t="shared" si="20"/>
        <v>187929.8419431643</v>
      </c>
      <c r="G83" s="3">
        <v>73</v>
      </c>
      <c r="H83" s="1">
        <f t="shared" si="29"/>
        <v>-222425</v>
      </c>
      <c r="I83" s="1">
        <f t="shared" si="21"/>
        <v>-313.24854166666665</v>
      </c>
      <c r="J83" s="1">
        <f t="shared" si="22"/>
        <v>383438.4310669495</v>
      </c>
      <c r="K83" s="1">
        <f t="shared" si="23"/>
        <v>175164.76864343346</v>
      </c>
      <c r="M83" s="3">
        <v>73</v>
      </c>
      <c r="N83" s="1">
        <f t="shared" si="30"/>
        <v>-258662.82418620429</v>
      </c>
      <c r="O83" s="1">
        <f t="shared" si="17"/>
        <v>-390.1168107289044</v>
      </c>
      <c r="P83" s="1">
        <f t="shared" si="24"/>
        <v>383438.4310669495</v>
      </c>
      <c r="Q83" s="1">
        <f t="shared" si="25"/>
        <v>215403.42508447776</v>
      </c>
      <c r="S83" s="3">
        <v>73</v>
      </c>
      <c r="T83" s="1">
        <f t="shared" si="31"/>
        <v>-253855.55555555603</v>
      </c>
      <c r="U83" s="1">
        <f t="shared" si="18"/>
        <v>-383.34657407407474</v>
      </c>
      <c r="V83" s="1">
        <f t="shared" si="26"/>
        <v>383438.4310669495</v>
      </c>
      <c r="W83" s="1">
        <f t="shared" si="27"/>
        <v>209730.05917348759</v>
      </c>
    </row>
    <row r="84" spans="1:23" x14ac:dyDescent="0.25">
      <c r="A84" s="3">
        <v>74</v>
      </c>
      <c r="B84" s="1">
        <f t="shared" si="28"/>
        <v>-232581.30903019203</v>
      </c>
      <c r="C84" s="1">
        <f t="shared" si="16"/>
        <v>-327.55201021752038</v>
      </c>
      <c r="D84" s="1">
        <f t="shared" si="19"/>
        <v>384556.79315756145</v>
      </c>
      <c r="E84" s="1">
        <f t="shared" si="20"/>
        <v>189503.89762923514</v>
      </c>
      <c r="G84" s="3">
        <v>74</v>
      </c>
      <c r="H84" s="1">
        <f t="shared" si="29"/>
        <v>-221650</v>
      </c>
      <c r="I84" s="1">
        <f t="shared" si="21"/>
        <v>-312.15708333333333</v>
      </c>
      <c r="J84" s="1">
        <f t="shared" si="22"/>
        <v>384556.79315756145</v>
      </c>
      <c r="K84" s="1">
        <f t="shared" si="23"/>
        <v>176568.01862876132</v>
      </c>
      <c r="M84" s="3">
        <v>74</v>
      </c>
      <c r="N84" s="1">
        <f t="shared" si="30"/>
        <v>-258369.47068008524</v>
      </c>
      <c r="O84" s="1">
        <f t="shared" si="17"/>
        <v>-389.70367120778667</v>
      </c>
      <c r="P84" s="1">
        <f t="shared" si="24"/>
        <v>384556.79315756145</v>
      </c>
      <c r="Q84" s="1">
        <f t="shared" si="25"/>
        <v>217437.87705000248</v>
      </c>
      <c r="S84" s="3">
        <v>74</v>
      </c>
      <c r="T84" s="1">
        <f t="shared" si="31"/>
        <v>-253511.11111111159</v>
      </c>
      <c r="U84" s="1">
        <f t="shared" si="18"/>
        <v>-382.86148148148214</v>
      </c>
      <c r="V84" s="1">
        <f t="shared" si="26"/>
        <v>384556.79315756145</v>
      </c>
      <c r="W84" s="1">
        <f t="shared" si="27"/>
        <v>211688.59749423768</v>
      </c>
    </row>
    <row r="85" spans="1:23" x14ac:dyDescent="0.25">
      <c r="A85" s="3">
        <v>75</v>
      </c>
      <c r="B85" s="1">
        <f t="shared" si="28"/>
        <v>-231920.33407750164</v>
      </c>
      <c r="C85" s="1">
        <f t="shared" si="16"/>
        <v>-326.62113715914808</v>
      </c>
      <c r="D85" s="1">
        <f t="shared" si="19"/>
        <v>385678.41713760432</v>
      </c>
      <c r="E85" s="1">
        <f t="shared" si="20"/>
        <v>191086.8532550029</v>
      </c>
      <c r="G85" s="3">
        <v>75</v>
      </c>
      <c r="H85" s="1">
        <f t="shared" si="29"/>
        <v>-220875</v>
      </c>
      <c r="I85" s="1">
        <f t="shared" si="21"/>
        <v>-311.06562499999995</v>
      </c>
      <c r="J85" s="1">
        <f t="shared" si="22"/>
        <v>385678.41713760432</v>
      </c>
      <c r="K85" s="1">
        <f t="shared" si="23"/>
        <v>177980.29425185442</v>
      </c>
      <c r="M85" s="3">
        <v>75</v>
      </c>
      <c r="N85" s="1">
        <f t="shared" si="30"/>
        <v>-258075.70403444508</v>
      </c>
      <c r="O85" s="1">
        <f t="shared" si="17"/>
        <v>-389.2899498485101</v>
      </c>
      <c r="P85" s="1">
        <f t="shared" si="24"/>
        <v>385678.41713760432</v>
      </c>
      <c r="Q85" s="1">
        <f t="shared" si="25"/>
        <v>219483.832102724</v>
      </c>
      <c r="S85" s="3">
        <v>75</v>
      </c>
      <c r="T85" s="1">
        <f t="shared" si="31"/>
        <v>-253166.66666666715</v>
      </c>
      <c r="U85" s="1">
        <f t="shared" si="18"/>
        <v>-382.37638888888955</v>
      </c>
      <c r="V85" s="1">
        <f t="shared" si="26"/>
        <v>385678.41713760432</v>
      </c>
      <c r="W85" s="1">
        <f t="shared" si="27"/>
        <v>213658.69476799268</v>
      </c>
    </row>
    <row r="86" spans="1:23" x14ac:dyDescent="0.25">
      <c r="A86" s="3">
        <v>76</v>
      </c>
      <c r="B86" s="1">
        <f t="shared" si="28"/>
        <v>-231258.42825175289</v>
      </c>
      <c r="C86" s="1">
        <f t="shared" si="16"/>
        <v>-325.68895312121862</v>
      </c>
      <c r="D86" s="1">
        <f t="shared" si="19"/>
        <v>386803.31252092234</v>
      </c>
      <c r="E86" s="1">
        <f t="shared" si="20"/>
        <v>192678.75914202057</v>
      </c>
      <c r="G86" s="3">
        <v>76</v>
      </c>
      <c r="H86" s="1">
        <f t="shared" si="29"/>
        <v>-220100</v>
      </c>
      <c r="I86" s="1">
        <f t="shared" si="21"/>
        <v>-309.97416666666663</v>
      </c>
      <c r="J86" s="1">
        <f t="shared" si="22"/>
        <v>386803.31252092234</v>
      </c>
      <c r="K86" s="1">
        <f t="shared" si="23"/>
        <v>179401.64654498093</v>
      </c>
      <c r="M86" s="3">
        <v>76</v>
      </c>
      <c r="N86" s="1">
        <f t="shared" si="30"/>
        <v>-257781.52366744564</v>
      </c>
      <c r="O86" s="1">
        <f t="shared" si="17"/>
        <v>-388.87564583165261</v>
      </c>
      <c r="P86" s="1">
        <f t="shared" si="24"/>
        <v>386803.31252092234</v>
      </c>
      <c r="Q86" s="1">
        <f t="shared" si="25"/>
        <v>221541.35528276968</v>
      </c>
      <c r="S86" s="3">
        <v>76</v>
      </c>
      <c r="T86" s="1">
        <f t="shared" si="31"/>
        <v>-252822.22222222271</v>
      </c>
      <c r="U86" s="1">
        <f t="shared" si="18"/>
        <v>-381.89129629629701</v>
      </c>
      <c r="V86" s="1">
        <f t="shared" si="26"/>
        <v>386803.31252092234</v>
      </c>
      <c r="W86" s="1">
        <f t="shared" si="27"/>
        <v>215640.41635075342</v>
      </c>
    </row>
    <row r="87" spans="1:23" x14ac:dyDescent="0.25">
      <c r="A87" s="3">
        <v>77</v>
      </c>
      <c r="B87" s="1">
        <f t="shared" si="28"/>
        <v>-230595.59024196622</v>
      </c>
      <c r="C87" s="1">
        <f t="shared" si="16"/>
        <v>-324.7554562574357</v>
      </c>
      <c r="D87" s="1">
        <f t="shared" si="19"/>
        <v>387931.48884910834</v>
      </c>
      <c r="E87" s="1">
        <f t="shared" si="20"/>
        <v>194279.6658963665</v>
      </c>
      <c r="G87" s="3">
        <v>77</v>
      </c>
      <c r="H87" s="1">
        <f t="shared" si="29"/>
        <v>-219325</v>
      </c>
      <c r="I87" s="1">
        <f t="shared" si="21"/>
        <v>-308.88270833333331</v>
      </c>
      <c r="J87" s="1">
        <f t="shared" si="22"/>
        <v>387931.48884910834</v>
      </c>
      <c r="K87" s="1">
        <f t="shared" si="23"/>
        <v>180832.12682895281</v>
      </c>
      <c r="M87" s="3">
        <v>77</v>
      </c>
      <c r="N87" s="1">
        <f t="shared" si="30"/>
        <v>-257486.92899642934</v>
      </c>
      <c r="O87" s="1">
        <f t="shared" si="17"/>
        <v>-388.46075833663798</v>
      </c>
      <c r="P87" s="1">
        <f t="shared" si="24"/>
        <v>387931.48884910834</v>
      </c>
      <c r="Q87" s="1">
        <f t="shared" si="25"/>
        <v>223610.5119980133</v>
      </c>
      <c r="S87" s="3">
        <v>77</v>
      </c>
      <c r="T87" s="1">
        <f t="shared" si="31"/>
        <v>-252477.77777777828</v>
      </c>
      <c r="U87" s="1">
        <f t="shared" si="18"/>
        <v>-381.40620370370436</v>
      </c>
      <c r="V87" s="1">
        <f t="shared" si="26"/>
        <v>387931.48884910834</v>
      </c>
      <c r="W87" s="1">
        <f t="shared" si="27"/>
        <v>217633.82796805305</v>
      </c>
    </row>
    <row r="88" spans="1:23" x14ac:dyDescent="0.25">
      <c r="A88" s="3">
        <v>78</v>
      </c>
      <c r="B88" s="1">
        <f t="shared" si="28"/>
        <v>-229931.81873531576</v>
      </c>
      <c r="C88" s="1">
        <f t="shared" si="16"/>
        <v>-323.820644718903</v>
      </c>
      <c r="D88" s="1">
        <f t="shared" si="19"/>
        <v>389062.95569158491</v>
      </c>
      <c r="E88" s="1">
        <f t="shared" si="20"/>
        <v>195889.62441025316</v>
      </c>
      <c r="G88" s="3">
        <v>78</v>
      </c>
      <c r="H88" s="1">
        <f t="shared" si="29"/>
        <v>-218550</v>
      </c>
      <c r="I88" s="1">
        <f t="shared" si="21"/>
        <v>-307.79124999999993</v>
      </c>
      <c r="J88" s="1">
        <f t="shared" si="22"/>
        <v>389062.95569158491</v>
      </c>
      <c r="K88" s="1">
        <f t="shared" si="23"/>
        <v>182271.78671475741</v>
      </c>
      <c r="M88" s="3">
        <v>78</v>
      </c>
      <c r="N88" s="1">
        <f t="shared" si="30"/>
        <v>-257191.91943791803</v>
      </c>
      <c r="O88" s="1">
        <f t="shared" si="17"/>
        <v>-388.04528654173453</v>
      </c>
      <c r="P88" s="1">
        <f t="shared" si="24"/>
        <v>389062.95569158491</v>
      </c>
      <c r="Q88" s="1">
        <f t="shared" si="25"/>
        <v>225691.36802615423</v>
      </c>
      <c r="S88" s="3">
        <v>78</v>
      </c>
      <c r="T88" s="1">
        <f t="shared" si="31"/>
        <v>-252133.33333333384</v>
      </c>
      <c r="U88" s="1">
        <f t="shared" si="18"/>
        <v>-380.92111111111183</v>
      </c>
      <c r="V88" s="1">
        <f t="shared" si="26"/>
        <v>389062.95569158491</v>
      </c>
      <c r="W88" s="1">
        <f t="shared" si="27"/>
        <v>219638.9957170464</v>
      </c>
    </row>
    <row r="89" spans="1:23" x14ac:dyDescent="0.25">
      <c r="A89" s="3">
        <v>79</v>
      </c>
      <c r="B89" s="1">
        <f t="shared" si="28"/>
        <v>-229267.11241712677</v>
      </c>
      <c r="C89" s="1">
        <f t="shared" si="16"/>
        <v>-322.8845166541202</v>
      </c>
      <c r="D89" s="1">
        <f t="shared" si="19"/>
        <v>390197.72264568537</v>
      </c>
      <c r="E89" s="1">
        <f t="shared" si="20"/>
        <v>197508.68586364505</v>
      </c>
      <c r="G89" s="3">
        <v>79</v>
      </c>
      <c r="H89" s="1">
        <f t="shared" si="29"/>
        <v>-217775</v>
      </c>
      <c r="I89" s="1">
        <f t="shared" si="21"/>
        <v>-306.69979166666661</v>
      </c>
      <c r="J89" s="1">
        <f t="shared" si="22"/>
        <v>390197.72264568537</v>
      </c>
      <c r="K89" s="1">
        <f t="shared" si="23"/>
        <v>183720.67810519811</v>
      </c>
      <c r="M89" s="3">
        <v>79</v>
      </c>
      <c r="N89" s="1">
        <f t="shared" si="30"/>
        <v>-256896.49440761181</v>
      </c>
      <c r="O89" s="1">
        <f t="shared" si="17"/>
        <v>-387.62922962405332</v>
      </c>
      <c r="P89" s="1">
        <f t="shared" si="24"/>
        <v>390197.72264568537</v>
      </c>
      <c r="Q89" s="1">
        <f t="shared" si="25"/>
        <v>227783.98951680853</v>
      </c>
      <c r="S89" s="3">
        <v>79</v>
      </c>
      <c r="T89" s="1">
        <f t="shared" si="31"/>
        <v>-251788.8888888894</v>
      </c>
      <c r="U89" s="1">
        <f t="shared" si="18"/>
        <v>-380.43601851851923</v>
      </c>
      <c r="V89" s="1">
        <f t="shared" si="26"/>
        <v>390197.72264568537</v>
      </c>
      <c r="W89" s="1">
        <f t="shared" si="27"/>
        <v>221655.9860686113</v>
      </c>
    </row>
    <row r="90" spans="1:23" x14ac:dyDescent="0.25">
      <c r="A90" s="3">
        <v>80</v>
      </c>
      <c r="B90" s="1">
        <f t="shared" si="28"/>
        <v>-228601.469970873</v>
      </c>
      <c r="C90" s="1">
        <f t="shared" si="16"/>
        <v>-321.94707020897948</v>
      </c>
      <c r="D90" s="1">
        <f t="shared" si="19"/>
        <v>391335.79933673528</v>
      </c>
      <c r="E90" s="1">
        <f t="shared" si="20"/>
        <v>199136.90172588555</v>
      </c>
      <c r="G90" s="3">
        <v>80</v>
      </c>
      <c r="H90" s="1">
        <f t="shared" si="29"/>
        <v>-217000</v>
      </c>
      <c r="I90" s="1">
        <f t="shared" si="21"/>
        <v>-305.60833333333329</v>
      </c>
      <c r="J90" s="1">
        <f t="shared" si="22"/>
        <v>391335.79933673528</v>
      </c>
      <c r="K90" s="1">
        <f t="shared" si="23"/>
        <v>185178.85319654425</v>
      </c>
      <c r="M90" s="3">
        <v>80</v>
      </c>
      <c r="N90" s="1">
        <f t="shared" si="30"/>
        <v>-256600.65332038791</v>
      </c>
      <c r="O90" s="1">
        <f t="shared" si="17"/>
        <v>-387.2125867595463</v>
      </c>
      <c r="P90" s="1">
        <f t="shared" si="24"/>
        <v>391335.79933673528</v>
      </c>
      <c r="Q90" s="1">
        <f t="shared" si="25"/>
        <v>229888.4429936118</v>
      </c>
      <c r="S90" s="3">
        <v>80</v>
      </c>
      <c r="T90" s="1">
        <f t="shared" si="31"/>
        <v>-251444.44444444496</v>
      </c>
      <c r="U90" s="1">
        <f t="shared" si="18"/>
        <v>-379.95092592592664</v>
      </c>
      <c r="V90" s="1">
        <f t="shared" si="26"/>
        <v>391335.79933673528</v>
      </c>
      <c r="W90" s="1">
        <f t="shared" si="27"/>
        <v>223684.86586946153</v>
      </c>
    </row>
    <row r="91" spans="1:23" x14ac:dyDescent="0.25">
      <c r="A91" s="3">
        <v>81</v>
      </c>
      <c r="B91" s="1">
        <f t="shared" si="28"/>
        <v>-227934.8900781741</v>
      </c>
      <c r="C91" s="1">
        <f t="shared" si="16"/>
        <v>-321.00830352676184</v>
      </c>
      <c r="D91" s="1">
        <f t="shared" si="19"/>
        <v>392477.1954181341</v>
      </c>
      <c r="E91" s="1">
        <f t="shared" si="20"/>
        <v>200774.32375733324</v>
      </c>
      <c r="G91" s="3">
        <v>81</v>
      </c>
      <c r="H91" s="1">
        <f t="shared" si="29"/>
        <v>-216225</v>
      </c>
      <c r="I91" s="1">
        <f t="shared" si="21"/>
        <v>-304.51687499999997</v>
      </c>
      <c r="J91" s="1">
        <f t="shared" si="22"/>
        <v>392477.1954181341</v>
      </c>
      <c r="K91" s="1">
        <f t="shared" si="23"/>
        <v>186646.3644801905</v>
      </c>
      <c r="M91" s="3">
        <v>81</v>
      </c>
      <c r="N91" s="1">
        <f t="shared" si="30"/>
        <v>-256304.39559029951</v>
      </c>
      <c r="O91" s="1">
        <f t="shared" si="17"/>
        <v>-386.79535712300515</v>
      </c>
      <c r="P91" s="1">
        <f t="shared" si="24"/>
        <v>392477.1954181341</v>
      </c>
      <c r="Q91" s="1">
        <f t="shared" si="25"/>
        <v>232004.79535633395</v>
      </c>
      <c r="S91" s="3">
        <v>81</v>
      </c>
      <c r="T91" s="1">
        <f t="shared" si="31"/>
        <v>-251100.00000000052</v>
      </c>
      <c r="U91" s="1">
        <f t="shared" si="18"/>
        <v>-379.4658333333341</v>
      </c>
      <c r="V91" s="1">
        <f t="shared" si="26"/>
        <v>392477.1954181341</v>
      </c>
      <c r="W91" s="1">
        <f t="shared" si="27"/>
        <v>225725.70234427197</v>
      </c>
    </row>
    <row r="92" spans="1:23" x14ac:dyDescent="0.25">
      <c r="A92" s="3">
        <v>82</v>
      </c>
      <c r="B92" s="1">
        <f t="shared" si="28"/>
        <v>-227267.37141879296</v>
      </c>
      <c r="C92" s="1">
        <f t="shared" si="16"/>
        <v>-320.06821474813336</v>
      </c>
      <c r="D92" s="1">
        <f t="shared" si="19"/>
        <v>393621.92057143699</v>
      </c>
      <c r="E92" s="1">
        <f t="shared" si="20"/>
        <v>202421.00401100729</v>
      </c>
      <c r="G92" s="3">
        <v>82</v>
      </c>
      <c r="H92" s="1">
        <f t="shared" si="29"/>
        <v>-215450</v>
      </c>
      <c r="I92" s="1">
        <f t="shared" si="21"/>
        <v>-303.42541666666665</v>
      </c>
      <c r="J92" s="1">
        <f t="shared" si="22"/>
        <v>393621.92057143699</v>
      </c>
      <c r="K92" s="1">
        <f t="shared" si="23"/>
        <v>188123.26474432548</v>
      </c>
      <c r="M92" s="3">
        <v>82</v>
      </c>
      <c r="N92" s="1">
        <f t="shared" si="30"/>
        <v>-256007.72063057456</v>
      </c>
      <c r="O92" s="1">
        <f t="shared" si="17"/>
        <v>-386.37753988805912</v>
      </c>
      <c r="P92" s="1">
        <f t="shared" si="24"/>
        <v>393621.92057143699</v>
      </c>
      <c r="Q92" s="1">
        <f t="shared" si="25"/>
        <v>234133.11388300592</v>
      </c>
      <c r="S92" s="3">
        <v>82</v>
      </c>
      <c r="T92" s="1">
        <f t="shared" si="31"/>
        <v>-250755.55555555609</v>
      </c>
      <c r="U92" s="1">
        <f t="shared" si="18"/>
        <v>-378.98074074074145</v>
      </c>
      <c r="V92" s="1">
        <f t="shared" si="26"/>
        <v>393621.92057143699</v>
      </c>
      <c r="W92" s="1">
        <f t="shared" si="27"/>
        <v>227778.56309781547</v>
      </c>
    </row>
    <row r="93" spans="1:23" x14ac:dyDescent="0.25">
      <c r="A93" s="3">
        <v>83</v>
      </c>
      <c r="B93" s="1">
        <f t="shared" si="28"/>
        <v>-226598.9126706332</v>
      </c>
      <c r="C93" s="1">
        <f t="shared" si="16"/>
        <v>-319.12680201114171</v>
      </c>
      <c r="D93" s="1">
        <f t="shared" si="19"/>
        <v>394769.98450643703</v>
      </c>
      <c r="E93" s="1">
        <f t="shared" si="20"/>
        <v>204076.99483424218</v>
      </c>
      <c r="G93" s="3">
        <v>83</v>
      </c>
      <c r="H93" s="1">
        <f t="shared" si="29"/>
        <v>-214675</v>
      </c>
      <c r="I93" s="1">
        <f t="shared" si="21"/>
        <v>-302.33395833333333</v>
      </c>
      <c r="J93" s="1">
        <f t="shared" si="22"/>
        <v>394769.98450643703</v>
      </c>
      <c r="K93" s="1">
        <f t="shared" si="23"/>
        <v>189609.60707560991</v>
      </c>
      <c r="M93" s="3">
        <v>83</v>
      </c>
      <c r="N93" s="1">
        <f t="shared" si="30"/>
        <v>-255710.62785361466</v>
      </c>
      <c r="O93" s="1">
        <f t="shared" si="17"/>
        <v>-385.95913422717399</v>
      </c>
      <c r="P93" s="1">
        <f t="shared" si="24"/>
        <v>394769.98450643703</v>
      </c>
      <c r="Q93" s="1">
        <f t="shared" si="25"/>
        <v>236273.46623205839</v>
      </c>
      <c r="S93" s="3">
        <v>83</v>
      </c>
      <c r="T93" s="1">
        <f t="shared" si="31"/>
        <v>-250411.11111111165</v>
      </c>
      <c r="U93" s="1">
        <f t="shared" si="18"/>
        <v>-378.49564814814892</v>
      </c>
      <c r="V93" s="1">
        <f t="shared" si="26"/>
        <v>394769.98450643703</v>
      </c>
      <c r="W93" s="1">
        <f t="shared" si="27"/>
        <v>229843.51611711219</v>
      </c>
    </row>
    <row r="94" spans="1:23" x14ac:dyDescent="0.25">
      <c r="A94" s="3">
        <v>84</v>
      </c>
      <c r="B94" s="1">
        <f t="shared" si="28"/>
        <v>-225929.51250973644</v>
      </c>
      <c r="C94" s="1">
        <f t="shared" si="16"/>
        <v>-318.18406345121213</v>
      </c>
      <c r="D94" s="1">
        <f t="shared" si="19"/>
        <v>395921.39696124749</v>
      </c>
      <c r="E94" s="1">
        <f t="shared" si="20"/>
        <v>205742.34887035185</v>
      </c>
      <c r="G94" s="3">
        <v>84</v>
      </c>
      <c r="H94" s="1">
        <f t="shared" si="29"/>
        <v>-213900</v>
      </c>
      <c r="I94" s="1">
        <f t="shared" si="21"/>
        <v>-301.24250000000001</v>
      </c>
      <c r="J94" s="1">
        <f t="shared" si="22"/>
        <v>395921.39696124749</v>
      </c>
      <c r="K94" s="1">
        <f t="shared" si="23"/>
        <v>191105.4448608642</v>
      </c>
      <c r="M94" s="3">
        <v>84</v>
      </c>
      <c r="N94" s="1">
        <f t="shared" si="30"/>
        <v>-255413.11667099386</v>
      </c>
      <c r="O94" s="1">
        <f t="shared" si="17"/>
        <v>-385.54013931164968</v>
      </c>
      <c r="P94" s="1">
        <f t="shared" si="24"/>
        <v>395921.39696124749</v>
      </c>
      <c r="Q94" s="1">
        <f t="shared" si="25"/>
        <v>238425.92044447266</v>
      </c>
      <c r="S94" s="3">
        <v>84</v>
      </c>
      <c r="T94" s="1">
        <f t="shared" si="31"/>
        <v>-250066.66666666721</v>
      </c>
      <c r="U94" s="1">
        <f t="shared" si="18"/>
        <v>-378.01055555555627</v>
      </c>
      <c r="V94" s="1">
        <f t="shared" si="26"/>
        <v>395921.39696124749</v>
      </c>
      <c r="W94" s="1">
        <f t="shared" si="27"/>
        <v>231920.62977359077</v>
      </c>
    </row>
    <row r="95" spans="1:23" x14ac:dyDescent="0.25">
      <c r="A95" s="3">
        <v>85</v>
      </c>
      <c r="B95" s="1">
        <f t="shared" si="28"/>
        <v>-225259.16961027976</v>
      </c>
      <c r="C95" s="1">
        <f t="shared" si="16"/>
        <v>-317.23999720114398</v>
      </c>
      <c r="D95" s="1">
        <f t="shared" si="19"/>
        <v>397076.16770238447</v>
      </c>
      <c r="E95" s="1">
        <f t="shared" si="20"/>
        <v>207417.11906030317</v>
      </c>
      <c r="G95" s="3">
        <v>85</v>
      </c>
      <c r="H95" s="1">
        <f t="shared" si="29"/>
        <v>-213125</v>
      </c>
      <c r="I95" s="1">
        <f t="shared" si="21"/>
        <v>-300.15104166666663</v>
      </c>
      <c r="J95" s="1">
        <f t="shared" si="22"/>
        <v>397076.16770238447</v>
      </c>
      <c r="K95" s="1">
        <f t="shared" si="23"/>
        <v>192610.83178876562</v>
      </c>
      <c r="M95" s="3">
        <v>85</v>
      </c>
      <c r="N95" s="1">
        <f t="shared" si="30"/>
        <v>-255115.18649345756</v>
      </c>
      <c r="O95" s="1">
        <f t="shared" si="17"/>
        <v>-385.12055431161934</v>
      </c>
      <c r="P95" s="1">
        <f t="shared" si="24"/>
        <v>397076.16770238447</v>
      </c>
      <c r="Q95" s="1">
        <f t="shared" si="25"/>
        <v>240590.54494594366</v>
      </c>
      <c r="S95" s="3">
        <v>85</v>
      </c>
      <c r="T95" s="1">
        <f t="shared" si="31"/>
        <v>-249722.22222222277</v>
      </c>
      <c r="U95" s="1">
        <f t="shared" si="18"/>
        <v>-377.52546296296373</v>
      </c>
      <c r="V95" s="1">
        <f t="shared" si="26"/>
        <v>397076.16770238447</v>
      </c>
      <c r="W95" s="1">
        <f t="shared" si="27"/>
        <v>234009.97282526182</v>
      </c>
    </row>
    <row r="96" spans="1:23" x14ac:dyDescent="0.25">
      <c r="A96" s="3">
        <v>86</v>
      </c>
      <c r="B96" s="1">
        <f t="shared" si="28"/>
        <v>-224587.88264457299</v>
      </c>
      <c r="C96" s="1">
        <f t="shared" si="16"/>
        <v>-316.29460139110694</v>
      </c>
      <c r="D96" s="1">
        <f t="shared" si="19"/>
        <v>398234.30652484979</v>
      </c>
      <c r="E96" s="1">
        <f t="shared" si="20"/>
        <v>209101.35864439898</v>
      </c>
      <c r="G96" s="3">
        <v>86</v>
      </c>
      <c r="H96" s="1">
        <f t="shared" si="29"/>
        <v>-212350</v>
      </c>
      <c r="I96" s="1">
        <f t="shared" si="21"/>
        <v>-299.05958333333331</v>
      </c>
      <c r="J96" s="1">
        <f t="shared" si="22"/>
        <v>398234.30652484979</v>
      </c>
      <c r="K96" s="1">
        <f t="shared" si="23"/>
        <v>194125.82185155503</v>
      </c>
      <c r="M96" s="3">
        <v>86</v>
      </c>
      <c r="N96" s="1">
        <f t="shared" si="30"/>
        <v>-254816.8367309212</v>
      </c>
      <c r="O96" s="1">
        <f t="shared" si="17"/>
        <v>-384.70037839604731</v>
      </c>
      <c r="P96" s="1">
        <f t="shared" si="24"/>
        <v>398234.30652484979</v>
      </c>
      <c r="Q96" s="1">
        <f t="shared" si="25"/>
        <v>242767.40854905514</v>
      </c>
      <c r="S96" s="3">
        <v>86</v>
      </c>
      <c r="T96" s="1">
        <f t="shared" si="31"/>
        <v>-249377.77777777833</v>
      </c>
      <c r="U96" s="1">
        <f t="shared" si="18"/>
        <v>-377.04037037037114</v>
      </c>
      <c r="V96" s="1">
        <f t="shared" si="26"/>
        <v>398234.30652484979</v>
      </c>
      <c r="W96" s="1">
        <f t="shared" si="27"/>
        <v>236111.6144189038</v>
      </c>
    </row>
    <row r="97" spans="1:23" x14ac:dyDescent="0.25">
      <c r="A97" s="3">
        <v>87</v>
      </c>
      <c r="B97" s="1">
        <f t="shared" si="28"/>
        <v>-223915.65028305619</v>
      </c>
      <c r="C97" s="1">
        <f t="shared" si="16"/>
        <v>-315.34787414863746</v>
      </c>
      <c r="D97" s="1">
        <f t="shared" si="19"/>
        <v>399395.82325221394</v>
      </c>
      <c r="E97" s="1">
        <f t="shared" si="20"/>
        <v>210795.12116397047</v>
      </c>
      <c r="G97" s="3">
        <v>87</v>
      </c>
      <c r="H97" s="1">
        <f t="shared" si="29"/>
        <v>-211575</v>
      </c>
      <c r="I97" s="1">
        <f t="shared" si="21"/>
        <v>-297.96812499999999</v>
      </c>
      <c r="J97" s="1">
        <f t="shared" si="22"/>
        <v>399395.82325221394</v>
      </c>
      <c r="K97" s="1">
        <f t="shared" si="23"/>
        <v>195650.46934675323</v>
      </c>
      <c r="M97" s="3">
        <v>87</v>
      </c>
      <c r="N97" s="1">
        <f t="shared" si="30"/>
        <v>-254518.0667924693</v>
      </c>
      <c r="O97" s="1">
        <f t="shared" si="17"/>
        <v>-384.27961073272758</v>
      </c>
      <c r="P97" s="1">
        <f t="shared" si="24"/>
        <v>399395.82325221394</v>
      </c>
      <c r="Q97" s="1">
        <f t="shared" si="25"/>
        <v>244956.58045546713</v>
      </c>
      <c r="S97" s="3">
        <v>87</v>
      </c>
      <c r="T97" s="1">
        <f t="shared" si="31"/>
        <v>-249033.3333333339</v>
      </c>
      <c r="U97" s="1">
        <f t="shared" si="18"/>
        <v>-376.55527777777854</v>
      </c>
      <c r="V97" s="1">
        <f t="shared" si="26"/>
        <v>399395.82325221394</v>
      </c>
      <c r="W97" s="1">
        <f t="shared" si="27"/>
        <v>238225.62409226105</v>
      </c>
    </row>
    <row r="98" spans="1:23" x14ac:dyDescent="0.25">
      <c r="A98" s="3">
        <v>88</v>
      </c>
      <c r="B98" s="1">
        <f t="shared" si="28"/>
        <v>-223242.47119429693</v>
      </c>
      <c r="C98" s="1">
        <f t="shared" si="16"/>
        <v>-314.39981359863481</v>
      </c>
      <c r="D98" s="1">
        <f t="shared" si="19"/>
        <v>400560.72773669957</v>
      </c>
      <c r="E98" s="1">
        <f t="shared" si="20"/>
        <v>212498.46046307936</v>
      </c>
      <c r="G98" s="3">
        <v>88</v>
      </c>
      <c r="H98" s="1">
        <f t="shared" si="29"/>
        <v>-210800</v>
      </c>
      <c r="I98" s="1">
        <f t="shared" si="21"/>
        <v>-296.87666666666661</v>
      </c>
      <c r="J98" s="1">
        <f t="shared" si="22"/>
        <v>400560.72773669957</v>
      </c>
      <c r="K98" s="1">
        <f t="shared" si="23"/>
        <v>197184.82887888717</v>
      </c>
      <c r="M98" s="3">
        <v>88</v>
      </c>
      <c r="N98" s="1">
        <f t="shared" si="30"/>
        <v>-254218.87608635405</v>
      </c>
      <c r="O98" s="1">
        <f t="shared" si="17"/>
        <v>-383.8582504882819</v>
      </c>
      <c r="P98" s="1">
        <f t="shared" si="24"/>
        <v>400560.72773669957</v>
      </c>
      <c r="Q98" s="1">
        <f t="shared" si="25"/>
        <v>247158.13025811603</v>
      </c>
      <c r="S98" s="3">
        <v>88</v>
      </c>
      <c r="T98" s="1">
        <f t="shared" si="31"/>
        <v>-248688.88888888946</v>
      </c>
      <c r="U98" s="1">
        <f t="shared" si="18"/>
        <v>-376.07018518518601</v>
      </c>
      <c r="V98" s="1">
        <f t="shared" si="26"/>
        <v>400560.72773669957</v>
      </c>
      <c r="W98" s="1">
        <f t="shared" si="27"/>
        <v>240352.07177625442</v>
      </c>
    </row>
    <row r="99" spans="1:23" x14ac:dyDescent="0.25">
      <c r="A99" s="3">
        <v>89</v>
      </c>
      <c r="B99" s="1">
        <f t="shared" si="28"/>
        <v>-222568.34404498767</v>
      </c>
      <c r="C99" s="1">
        <f t="shared" si="16"/>
        <v>-313.45041786335759</v>
      </c>
      <c r="D99" s="1">
        <f t="shared" si="19"/>
        <v>401729.02985926496</v>
      </c>
      <c r="E99" s="1">
        <f t="shared" si="20"/>
        <v>214211.43069022949</v>
      </c>
      <c r="G99" s="3">
        <v>89</v>
      </c>
      <c r="H99" s="1">
        <f t="shared" si="29"/>
        <v>-210025</v>
      </c>
      <c r="I99" s="1">
        <f t="shared" si="21"/>
        <v>-295.78520833333329</v>
      </c>
      <c r="J99" s="1">
        <f t="shared" si="22"/>
        <v>401729.02985926496</v>
      </c>
      <c r="K99" s="1">
        <f t="shared" si="23"/>
        <v>198728.9553612257</v>
      </c>
      <c r="M99" s="3">
        <v>89</v>
      </c>
      <c r="N99" s="1">
        <f t="shared" si="30"/>
        <v>-253919.26401999439</v>
      </c>
      <c r="O99" s="1">
        <f t="shared" si="17"/>
        <v>-383.43629682815879</v>
      </c>
      <c r="P99" s="1">
        <f t="shared" si="24"/>
        <v>401729.02985926496</v>
      </c>
      <c r="Q99" s="1">
        <f t="shared" si="25"/>
        <v>249372.12794342669</v>
      </c>
      <c r="S99" s="3">
        <v>89</v>
      </c>
      <c r="T99" s="1">
        <f t="shared" si="31"/>
        <v>-248344.44444444502</v>
      </c>
      <c r="U99" s="1">
        <f t="shared" si="18"/>
        <v>-375.58509259259336</v>
      </c>
      <c r="V99" s="1">
        <f t="shared" si="26"/>
        <v>401729.02985926496</v>
      </c>
      <c r="W99" s="1">
        <f t="shared" si="27"/>
        <v>242491.02779720438</v>
      </c>
    </row>
    <row r="100" spans="1:23" x14ac:dyDescent="0.25">
      <c r="A100" s="3">
        <v>90</v>
      </c>
      <c r="B100" s="1">
        <f t="shared" si="28"/>
        <v>-221893.26749994312</v>
      </c>
      <c r="C100" s="1">
        <f t="shared" si="16"/>
        <v>-312.49968506241987</v>
      </c>
      <c r="D100" s="1">
        <f t="shared" si="19"/>
        <v>402900.73952968785</v>
      </c>
      <c r="E100" s="1">
        <f t="shared" si="20"/>
        <v>215934.08630008824</v>
      </c>
      <c r="G100" s="3">
        <v>90</v>
      </c>
      <c r="H100" s="1">
        <f t="shared" si="29"/>
        <v>-209250</v>
      </c>
      <c r="I100" s="1">
        <f t="shared" si="21"/>
        <v>-294.69374999999997</v>
      </c>
      <c r="J100" s="1">
        <f t="shared" si="22"/>
        <v>402900.73952968785</v>
      </c>
      <c r="K100" s="1">
        <f t="shared" si="23"/>
        <v>200282.90401752523</v>
      </c>
      <c r="M100" s="3">
        <v>90</v>
      </c>
      <c r="N100" s="1">
        <f t="shared" si="30"/>
        <v>-253619.22999997457</v>
      </c>
      <c r="O100" s="1">
        <f t="shared" si="17"/>
        <v>-383.01374891663085</v>
      </c>
      <c r="P100" s="1">
        <f t="shared" si="24"/>
        <v>402900.73952968785</v>
      </c>
      <c r="Q100" s="1">
        <f t="shared" si="25"/>
        <v>251598.64389353749</v>
      </c>
      <c r="S100" s="3">
        <v>90</v>
      </c>
      <c r="T100" s="1">
        <f t="shared" si="31"/>
        <v>-248000.00000000058</v>
      </c>
      <c r="U100" s="1">
        <f t="shared" si="18"/>
        <v>-375.10000000000082</v>
      </c>
      <c r="V100" s="1">
        <f t="shared" si="26"/>
        <v>402900.73952968785</v>
      </c>
      <c r="W100" s="1">
        <f t="shared" si="27"/>
        <v>244642.56287906668</v>
      </c>
    </row>
    <row r="101" spans="1:23" x14ac:dyDescent="0.25">
      <c r="A101" s="3">
        <v>91</v>
      </c>
      <c r="B101" s="1">
        <f t="shared" si="28"/>
        <v>-221217.24022209764</v>
      </c>
      <c r="C101" s="1">
        <f t="shared" si="16"/>
        <v>-311.54761331278746</v>
      </c>
      <c r="D101" s="1">
        <f t="shared" si="19"/>
        <v>404075.86668664945</v>
      </c>
      <c r="E101" s="1">
        <f t="shared" si="20"/>
        <v>217666.48205521755</v>
      </c>
      <c r="G101" s="3">
        <v>91</v>
      </c>
      <c r="H101" s="1">
        <f t="shared" si="29"/>
        <v>-208475</v>
      </c>
      <c r="I101" s="1">
        <f t="shared" si="21"/>
        <v>-293.60229166666664</v>
      </c>
      <c r="J101" s="1">
        <f t="shared" si="22"/>
        <v>404075.86668664945</v>
      </c>
      <c r="K101" s="1">
        <f t="shared" si="23"/>
        <v>201846.73038378538</v>
      </c>
      <c r="M101" s="3">
        <v>91</v>
      </c>
      <c r="N101" s="1">
        <f t="shared" si="30"/>
        <v>-253318.77343204324</v>
      </c>
      <c r="O101" s="1">
        <f t="shared" si="17"/>
        <v>-382.59060591679417</v>
      </c>
      <c r="P101" s="1">
        <f t="shared" si="24"/>
        <v>404075.86668664945</v>
      </c>
      <c r="Q101" s="1">
        <f t="shared" si="25"/>
        <v>253837.74888853761</v>
      </c>
      <c r="S101" s="3">
        <v>91</v>
      </c>
      <c r="T101" s="1">
        <f t="shared" si="31"/>
        <v>-247655.55555555614</v>
      </c>
      <c r="U101" s="1">
        <f t="shared" si="18"/>
        <v>-374.61490740740823</v>
      </c>
      <c r="V101" s="1">
        <f t="shared" si="26"/>
        <v>404075.86668664945</v>
      </c>
      <c r="W101" s="1">
        <f t="shared" si="27"/>
        <v>246806.74814568053</v>
      </c>
    </row>
    <row r="102" spans="1:23" x14ac:dyDescent="0.25">
      <c r="A102" s="3">
        <v>92</v>
      </c>
      <c r="B102" s="1">
        <f t="shared" si="28"/>
        <v>-220540.26087250252</v>
      </c>
      <c r="C102" s="1">
        <f t="shared" si="16"/>
        <v>-310.59420072877435</v>
      </c>
      <c r="D102" s="1">
        <f t="shared" si="19"/>
        <v>405254.42129781883</v>
      </c>
      <c r="E102" s="1">
        <f t="shared" si="20"/>
        <v>219408.67302781489</v>
      </c>
      <c r="G102" s="3">
        <v>92</v>
      </c>
      <c r="H102" s="1">
        <f t="shared" si="29"/>
        <v>-207700</v>
      </c>
      <c r="I102" s="1">
        <f t="shared" si="21"/>
        <v>-292.51083333333332</v>
      </c>
      <c r="J102" s="1">
        <f t="shared" si="22"/>
        <v>405254.42129781883</v>
      </c>
      <c r="K102" s="1">
        <f t="shared" si="23"/>
        <v>203420.49031001437</v>
      </c>
      <c r="M102" s="3">
        <v>92</v>
      </c>
      <c r="N102" s="1">
        <f t="shared" si="30"/>
        <v>-253017.89372111208</v>
      </c>
      <c r="O102" s="1">
        <f t="shared" si="17"/>
        <v>-382.16686699056618</v>
      </c>
      <c r="P102" s="1">
        <f t="shared" si="24"/>
        <v>405254.42129781883</v>
      </c>
      <c r="Q102" s="1">
        <f t="shared" si="25"/>
        <v>256089.51410871712</v>
      </c>
      <c r="S102" s="3">
        <v>92</v>
      </c>
      <c r="T102" s="1">
        <f t="shared" si="31"/>
        <v>-247311.11111111171</v>
      </c>
      <c r="U102" s="1">
        <f t="shared" si="18"/>
        <v>-374.12981481481563</v>
      </c>
      <c r="V102" s="1">
        <f t="shared" si="26"/>
        <v>405254.42129781883</v>
      </c>
      <c r="W102" s="1">
        <f t="shared" si="27"/>
        <v>248983.65512302969</v>
      </c>
    </row>
    <row r="103" spans="1:23" x14ac:dyDescent="0.25">
      <c r="A103" s="3">
        <v>93</v>
      </c>
      <c r="B103" s="1">
        <f t="shared" si="28"/>
        <v>-219862.3281103234</v>
      </c>
      <c r="C103" s="1">
        <f t="shared" si="16"/>
        <v>-309.63944542203876</v>
      </c>
      <c r="D103" s="1">
        <f t="shared" si="19"/>
        <v>406436.41335993749</v>
      </c>
      <c r="E103" s="1">
        <f t="shared" si="20"/>
        <v>221160.71460146393</v>
      </c>
      <c r="G103" s="3">
        <v>93</v>
      </c>
      <c r="H103" s="1">
        <f t="shared" si="29"/>
        <v>-206925</v>
      </c>
      <c r="I103" s="1">
        <f t="shared" si="21"/>
        <v>-291.419375</v>
      </c>
      <c r="J103" s="1">
        <f t="shared" si="22"/>
        <v>406436.41335993749</v>
      </c>
      <c r="K103" s="1">
        <f t="shared" si="23"/>
        <v>205004.23996200447</v>
      </c>
      <c r="M103" s="3">
        <v>93</v>
      </c>
      <c r="N103" s="1">
        <f t="shared" si="30"/>
        <v>-252716.59027125468</v>
      </c>
      <c r="O103" s="1">
        <f t="shared" si="17"/>
        <v>-381.74253129868362</v>
      </c>
      <c r="P103" s="1">
        <f t="shared" si="24"/>
        <v>406436.41335993749</v>
      </c>
      <c r="Q103" s="1">
        <f t="shared" si="25"/>
        <v>258354.01113682982</v>
      </c>
      <c r="S103" s="3">
        <v>93</v>
      </c>
      <c r="T103" s="1">
        <f t="shared" si="31"/>
        <v>-246966.66666666727</v>
      </c>
      <c r="U103" s="1">
        <f t="shared" si="18"/>
        <v>-373.64472222222309</v>
      </c>
      <c r="V103" s="1">
        <f t="shared" si="26"/>
        <v>406436.41335993749</v>
      </c>
      <c r="W103" s="1">
        <f t="shared" si="27"/>
        <v>251173.35574151619</v>
      </c>
    </row>
    <row r="104" spans="1:23" x14ac:dyDescent="0.25">
      <c r="A104" s="3">
        <v>94</v>
      </c>
      <c r="B104" s="1">
        <f t="shared" si="28"/>
        <v>-219183.44059283755</v>
      </c>
      <c r="C104" s="1">
        <f t="shared" si="16"/>
        <v>-308.68334550157948</v>
      </c>
      <c r="D104" s="1">
        <f t="shared" si="19"/>
        <v>407621.85289890401</v>
      </c>
      <c r="E104" s="1">
        <f t="shared" si="20"/>
        <v>222922.66247289514</v>
      </c>
      <c r="G104" s="3">
        <v>94</v>
      </c>
      <c r="H104" s="1">
        <f t="shared" si="29"/>
        <v>-206150</v>
      </c>
      <c r="I104" s="1">
        <f t="shared" si="21"/>
        <v>-290.32791666666662</v>
      </c>
      <c r="J104" s="1">
        <f t="shared" si="22"/>
        <v>407621.85289890401</v>
      </c>
      <c r="K104" s="1">
        <f t="shared" si="23"/>
        <v>206598.03582311751</v>
      </c>
      <c r="M104" s="3">
        <v>94</v>
      </c>
      <c r="N104" s="1">
        <f t="shared" si="30"/>
        <v>-252414.86248570541</v>
      </c>
      <c r="O104" s="1">
        <f t="shared" si="17"/>
        <v>-381.31759800070176</v>
      </c>
      <c r="P104" s="1">
        <f t="shared" si="24"/>
        <v>407621.85289890401</v>
      </c>
      <c r="Q104" s="1">
        <f t="shared" si="25"/>
        <v>260631.31196036882</v>
      </c>
      <c r="S104" s="3">
        <v>94</v>
      </c>
      <c r="T104" s="1">
        <f t="shared" si="31"/>
        <v>-246622.22222222283</v>
      </c>
      <c r="U104" s="1">
        <f t="shared" si="18"/>
        <v>-373.15962962963044</v>
      </c>
      <c r="V104" s="1">
        <f t="shared" si="26"/>
        <v>407621.85289890401</v>
      </c>
      <c r="W104" s="1">
        <f t="shared" si="27"/>
        <v>253375.92233824712</v>
      </c>
    </row>
    <row r="105" spans="1:23" x14ac:dyDescent="0.25">
      <c r="A105" s="3">
        <v>95</v>
      </c>
      <c r="B105" s="1">
        <f t="shared" si="28"/>
        <v>-218503.59697543122</v>
      </c>
      <c r="C105" s="1">
        <f t="shared" si="16"/>
        <v>-307.72589907373225</v>
      </c>
      <c r="D105" s="1">
        <f t="shared" si="19"/>
        <v>408810.74996985914</v>
      </c>
      <c r="E105" s="1">
        <f t="shared" si="20"/>
        <v>224694.57265375648</v>
      </c>
      <c r="G105" s="3">
        <v>95</v>
      </c>
      <c r="H105" s="1">
        <f t="shared" si="29"/>
        <v>-205375</v>
      </c>
      <c r="I105" s="1">
        <f t="shared" si="21"/>
        <v>-289.2364583333333</v>
      </c>
      <c r="J105" s="1">
        <f t="shared" si="22"/>
        <v>408810.74996985914</v>
      </c>
      <c r="K105" s="1">
        <f t="shared" si="23"/>
        <v>208201.93469608045</v>
      </c>
      <c r="M105" s="3">
        <v>95</v>
      </c>
      <c r="N105" s="1">
        <f t="shared" si="30"/>
        <v>-252112.70976685814</v>
      </c>
      <c r="O105" s="1">
        <f t="shared" si="17"/>
        <v>-380.89206625499185</v>
      </c>
      <c r="P105" s="1">
        <f t="shared" si="24"/>
        <v>408810.74996985914</v>
      </c>
      <c r="Q105" s="1">
        <f t="shared" si="25"/>
        <v>262921.48897385498</v>
      </c>
      <c r="S105" s="3">
        <v>95</v>
      </c>
      <c r="T105" s="1">
        <f t="shared" si="31"/>
        <v>-246277.77777777839</v>
      </c>
      <c r="U105" s="1">
        <f t="shared" si="18"/>
        <v>-372.67453703703791</v>
      </c>
      <c r="V105" s="1">
        <f t="shared" si="26"/>
        <v>408810.74996985914</v>
      </c>
      <c r="W105" s="1">
        <f t="shared" si="27"/>
        <v>255591.427659334</v>
      </c>
    </row>
    <row r="106" spans="1:23" x14ac:dyDescent="0.25">
      <c r="A106" s="3">
        <v>96</v>
      </c>
      <c r="B106" s="1">
        <f t="shared" si="28"/>
        <v>-217822.79591159706</v>
      </c>
      <c r="C106" s="1">
        <f t="shared" si="16"/>
        <v>-306.76710424216583</v>
      </c>
      <c r="D106" s="1">
        <f t="shared" si="19"/>
        <v>410003.11465727125</v>
      </c>
      <c r="E106" s="1">
        <f t="shared" si="20"/>
        <v>226476.50147239381</v>
      </c>
      <c r="G106" s="3">
        <v>96</v>
      </c>
      <c r="H106" s="1">
        <f t="shared" si="29"/>
        <v>-204600</v>
      </c>
      <c r="I106" s="1">
        <f t="shared" si="21"/>
        <v>-288.14499999999998</v>
      </c>
      <c r="J106" s="1">
        <f t="shared" si="22"/>
        <v>410003.11465727125</v>
      </c>
      <c r="K106" s="1">
        <f t="shared" si="23"/>
        <v>209815.99370479115</v>
      </c>
      <c r="M106" s="3">
        <v>96</v>
      </c>
      <c r="N106" s="1">
        <f t="shared" si="30"/>
        <v>-251810.13151626516</v>
      </c>
      <c r="O106" s="1">
        <f t="shared" si="17"/>
        <v>-380.46593521874013</v>
      </c>
      <c r="P106" s="1">
        <f t="shared" si="24"/>
        <v>410003.11465727125</v>
      </c>
      <c r="Q106" s="1">
        <f t="shared" si="25"/>
        <v>265224.61498113826</v>
      </c>
      <c r="S106" s="3">
        <v>96</v>
      </c>
      <c r="T106" s="1">
        <f t="shared" si="31"/>
        <v>-245933.33333333395</v>
      </c>
      <c r="U106" s="1">
        <f t="shared" si="18"/>
        <v>-372.18944444444531</v>
      </c>
      <c r="V106" s="1">
        <f t="shared" si="26"/>
        <v>410003.11465727125</v>
      </c>
      <c r="W106" s="1">
        <f t="shared" si="27"/>
        <v>257819.94486220548</v>
      </c>
    </row>
    <row r="107" spans="1:23" x14ac:dyDescent="0.25">
      <c r="A107" s="3">
        <v>97</v>
      </c>
      <c r="B107" s="1">
        <f t="shared" si="28"/>
        <v>-217141.03605293133</v>
      </c>
      <c r="C107" s="1">
        <f t="shared" si="16"/>
        <v>-305.8069591078783</v>
      </c>
      <c r="D107" s="1">
        <f t="shared" si="19"/>
        <v>411198.95707502164</v>
      </c>
      <c r="E107" s="1">
        <f t="shared" si="20"/>
        <v>228268.50557564173</v>
      </c>
      <c r="G107" s="3">
        <v>97</v>
      </c>
      <c r="H107" s="1">
        <f t="shared" si="29"/>
        <v>-203825</v>
      </c>
      <c r="I107" s="1">
        <f t="shared" si="21"/>
        <v>-287.0535416666666</v>
      </c>
      <c r="J107" s="1">
        <f t="shared" si="22"/>
        <v>411198.95707502164</v>
      </c>
      <c r="K107" s="1">
        <f t="shared" si="23"/>
        <v>211440.27029613429</v>
      </c>
      <c r="M107" s="3">
        <v>97</v>
      </c>
      <c r="N107" s="1">
        <f t="shared" si="30"/>
        <v>-251507.12713463593</v>
      </c>
      <c r="O107" s="1">
        <f t="shared" si="17"/>
        <v>-380.03920404794559</v>
      </c>
      <c r="P107" s="1">
        <f t="shared" si="24"/>
        <v>411198.95707502164</v>
      </c>
      <c r="Q107" s="1">
        <f t="shared" si="25"/>
        <v>267540.76319771225</v>
      </c>
      <c r="S107" s="3">
        <v>97</v>
      </c>
      <c r="T107" s="1">
        <f t="shared" si="31"/>
        <v>-245588.88888888952</v>
      </c>
      <c r="U107" s="1">
        <f t="shared" si="18"/>
        <v>-371.70435185185272</v>
      </c>
      <c r="V107" s="1">
        <f t="shared" si="26"/>
        <v>411198.95707502164</v>
      </c>
      <c r="W107" s="1">
        <f t="shared" si="27"/>
        <v>260061.54751793289</v>
      </c>
    </row>
    <row r="108" spans="1:23" x14ac:dyDescent="0.25">
      <c r="A108" s="3">
        <v>98</v>
      </c>
      <c r="B108" s="1">
        <f t="shared" si="28"/>
        <v>-216458.3160491313</v>
      </c>
      <c r="C108" s="1">
        <f t="shared" si="16"/>
        <v>-304.84546176919321</v>
      </c>
      <c r="D108" s="1">
        <f t="shared" si="19"/>
        <v>412398.28736649046</v>
      </c>
      <c r="E108" s="1">
        <f t="shared" si="20"/>
        <v>230070.64193062423</v>
      </c>
      <c r="G108" s="3">
        <v>98</v>
      </c>
      <c r="H108" s="1">
        <f t="shared" si="29"/>
        <v>-203050</v>
      </c>
      <c r="I108" s="1">
        <f t="shared" si="21"/>
        <v>-285.96208333333328</v>
      </c>
      <c r="J108" s="1">
        <f t="shared" si="22"/>
        <v>412398.28736649046</v>
      </c>
      <c r="K108" s="1">
        <f t="shared" si="23"/>
        <v>213074.82224180756</v>
      </c>
      <c r="M108" s="3">
        <v>98</v>
      </c>
      <c r="N108" s="1">
        <f t="shared" si="30"/>
        <v>-251203.6960218359</v>
      </c>
      <c r="O108" s="1">
        <f t="shared" si="17"/>
        <v>-379.61187189741884</v>
      </c>
      <c r="P108" s="1">
        <f t="shared" si="24"/>
        <v>412398.28736649046</v>
      </c>
      <c r="Q108" s="1">
        <f t="shared" si="25"/>
        <v>269870.00725304155</v>
      </c>
      <c r="S108" s="3">
        <v>98</v>
      </c>
      <c r="T108" s="1">
        <f t="shared" si="31"/>
        <v>-245244.44444444508</v>
      </c>
      <c r="U108" s="1">
        <f t="shared" si="18"/>
        <v>-371.21925925926013</v>
      </c>
      <c r="V108" s="1">
        <f t="shared" si="26"/>
        <v>412398.28736649046</v>
      </c>
      <c r="W108" s="1">
        <f t="shared" si="27"/>
        <v>262316.30961356923</v>
      </c>
    </row>
    <row r="109" spans="1:23" x14ac:dyDescent="0.25">
      <c r="A109" s="3">
        <v>99</v>
      </c>
      <c r="B109" s="1">
        <f t="shared" si="28"/>
        <v>-215774.63454799261</v>
      </c>
      <c r="C109" s="1">
        <f t="shared" si="16"/>
        <v>-303.8826103217562</v>
      </c>
      <c r="D109" s="1">
        <f t="shared" si="19"/>
        <v>413601.11570464273</v>
      </c>
      <c r="E109" s="1">
        <f t="shared" si="20"/>
        <v>231882.96782656576</v>
      </c>
      <c r="G109" s="3">
        <v>99</v>
      </c>
      <c r="H109" s="1">
        <f t="shared" si="29"/>
        <v>-202275</v>
      </c>
      <c r="I109" s="1">
        <f t="shared" si="21"/>
        <v>-284.87062499999996</v>
      </c>
      <c r="J109" s="1">
        <f t="shared" si="22"/>
        <v>413601.11570464273</v>
      </c>
      <c r="K109" s="1">
        <f t="shared" si="23"/>
        <v>214719.70764015827</v>
      </c>
      <c r="M109" s="3">
        <v>99</v>
      </c>
      <c r="N109" s="1">
        <f t="shared" si="30"/>
        <v>-250899.83757688536</v>
      </c>
      <c r="O109" s="1">
        <f t="shared" si="17"/>
        <v>-379.18393792078018</v>
      </c>
      <c r="P109" s="1">
        <f t="shared" si="24"/>
        <v>413601.11570464273</v>
      </c>
      <c r="Q109" s="1">
        <f t="shared" si="25"/>
        <v>272212.42119290237</v>
      </c>
      <c r="S109" s="3">
        <v>99</v>
      </c>
      <c r="T109" s="1">
        <f t="shared" si="31"/>
        <v>-244900.00000000064</v>
      </c>
      <c r="U109" s="1">
        <f t="shared" si="18"/>
        <v>-370.73416666666753</v>
      </c>
      <c r="V109" s="1">
        <f t="shared" si="26"/>
        <v>413601.11570464273</v>
      </c>
      <c r="W109" s="1">
        <f t="shared" si="27"/>
        <v>264584.30555450084</v>
      </c>
    </row>
    <row r="110" spans="1:23" x14ac:dyDescent="0.25">
      <c r="A110" s="3">
        <v>100</v>
      </c>
      <c r="B110" s="1">
        <f t="shared" si="28"/>
        <v>-215089.99019540646</v>
      </c>
      <c r="C110" s="1">
        <f t="shared" si="16"/>
        <v>-302.91840285853073</v>
      </c>
      <c r="D110" s="1">
        <f t="shared" si="19"/>
        <v>414807.45229211461</v>
      </c>
      <c r="E110" s="1">
        <f t="shared" si="20"/>
        <v>233705.54087661227</v>
      </c>
      <c r="G110" s="3">
        <v>100</v>
      </c>
      <c r="H110" s="1">
        <f t="shared" si="29"/>
        <v>-201500</v>
      </c>
      <c r="I110" s="1">
        <f t="shared" si="21"/>
        <v>-283.77916666666664</v>
      </c>
      <c r="J110" s="1">
        <f t="shared" si="22"/>
        <v>414807.45229211461</v>
      </c>
      <c r="K110" s="1">
        <f t="shared" si="23"/>
        <v>216374.98491803021</v>
      </c>
      <c r="M110" s="3">
        <v>100</v>
      </c>
      <c r="N110" s="1">
        <f t="shared" si="30"/>
        <v>-250595.55119795818</v>
      </c>
      <c r="O110" s="1">
        <f t="shared" si="17"/>
        <v>-378.75540127045775</v>
      </c>
      <c r="P110" s="1">
        <f t="shared" si="24"/>
        <v>414807.45229211461</v>
      </c>
      <c r="Q110" s="1">
        <f t="shared" si="25"/>
        <v>274568.0794817367</v>
      </c>
      <c r="S110" s="3">
        <v>100</v>
      </c>
      <c r="T110" s="1">
        <f t="shared" si="31"/>
        <v>-244555.5555555562</v>
      </c>
      <c r="U110" s="1">
        <f t="shared" si="18"/>
        <v>-370.249074074075</v>
      </c>
      <c r="V110" s="1">
        <f t="shared" si="26"/>
        <v>414807.45229211461</v>
      </c>
      <c r="W110" s="1">
        <f t="shared" si="27"/>
        <v>266865.61016681313</v>
      </c>
    </row>
    <row r="111" spans="1:23" x14ac:dyDescent="0.25">
      <c r="A111" s="3">
        <v>101</v>
      </c>
      <c r="B111" s="1">
        <f t="shared" si="28"/>
        <v>-214404.3816353571</v>
      </c>
      <c r="C111" s="1">
        <f t="shared" si="16"/>
        <v>-301.95283746979459</v>
      </c>
      <c r="D111" s="1">
        <f t="shared" si="19"/>
        <v>416017.30736129993</v>
      </c>
      <c r="E111" s="1">
        <f t="shared" si="20"/>
        <v>235538.41901966292</v>
      </c>
      <c r="G111" s="3">
        <v>101</v>
      </c>
      <c r="H111" s="1">
        <f t="shared" si="29"/>
        <v>-200725</v>
      </c>
      <c r="I111" s="1">
        <f t="shared" si="21"/>
        <v>-282.68770833333332</v>
      </c>
      <c r="J111" s="1">
        <f t="shared" si="22"/>
        <v>416017.30736129993</v>
      </c>
      <c r="K111" s="1">
        <f t="shared" si="23"/>
        <v>218040.71283262104</v>
      </c>
      <c r="M111" s="3">
        <v>101</v>
      </c>
      <c r="N111" s="1">
        <f t="shared" si="30"/>
        <v>-250290.83628238068</v>
      </c>
      <c r="O111" s="1">
        <f t="shared" si="17"/>
        <v>-378.32626109768614</v>
      </c>
      <c r="P111" s="1">
        <f t="shared" si="24"/>
        <v>416017.30736129993</v>
      </c>
      <c r="Q111" s="1">
        <f t="shared" si="25"/>
        <v>276937.0570050191</v>
      </c>
      <c r="S111" s="3">
        <v>101</v>
      </c>
      <c r="T111" s="1">
        <f t="shared" si="31"/>
        <v>-244211.11111111176</v>
      </c>
      <c r="U111" s="1">
        <f t="shared" si="18"/>
        <v>-369.7639814814824</v>
      </c>
      <c r="V111" s="1">
        <f t="shared" si="26"/>
        <v>416017.30736129993</v>
      </c>
      <c r="W111" s="1">
        <f t="shared" si="27"/>
        <v>269160.29869966896</v>
      </c>
    </row>
    <row r="112" spans="1:23" x14ac:dyDescent="0.25">
      <c r="A112" s="3">
        <v>102</v>
      </c>
      <c r="B112" s="1">
        <f t="shared" si="28"/>
        <v>-213717.80750991899</v>
      </c>
      <c r="C112" s="1">
        <f t="shared" si="16"/>
        <v>-300.98591224313589</v>
      </c>
      <c r="D112" s="1">
        <f t="shared" si="19"/>
        <v>417230.69117443706</v>
      </c>
      <c r="E112" s="1">
        <f t="shared" si="20"/>
        <v>237381.66052221178</v>
      </c>
      <c r="G112" s="3">
        <v>102</v>
      </c>
      <c r="H112" s="1">
        <f t="shared" si="29"/>
        <v>-199950</v>
      </c>
      <c r="I112" s="1">
        <f t="shared" si="21"/>
        <v>-281.59625</v>
      </c>
      <c r="J112" s="1">
        <f t="shared" si="22"/>
        <v>417230.69117443706</v>
      </c>
      <c r="K112" s="1">
        <f t="shared" si="23"/>
        <v>219716.95047335015</v>
      </c>
      <c r="M112" s="3">
        <v>102</v>
      </c>
      <c r="N112" s="1">
        <f t="shared" si="30"/>
        <v>-249985.6922266304</v>
      </c>
      <c r="O112" s="1">
        <f t="shared" si="17"/>
        <v>-377.89651655250447</v>
      </c>
      <c r="P112" s="1">
        <f t="shared" si="24"/>
        <v>417230.69117443706</v>
      </c>
      <c r="Q112" s="1">
        <f t="shared" si="25"/>
        <v>279319.42907163769</v>
      </c>
      <c r="S112" s="3">
        <v>102</v>
      </c>
      <c r="T112" s="1">
        <f t="shared" si="31"/>
        <v>-243866.66666666733</v>
      </c>
      <c r="U112" s="1">
        <f t="shared" si="18"/>
        <v>-369.27888888888981</v>
      </c>
      <c r="V112" s="1">
        <f t="shared" si="26"/>
        <v>417230.69117443706</v>
      </c>
      <c r="W112" s="1">
        <f t="shared" si="27"/>
        <v>271468.446827701</v>
      </c>
    </row>
    <row r="113" spans="1:23" x14ac:dyDescent="0.25">
      <c r="A113" s="3">
        <v>103</v>
      </c>
      <c r="B113" s="1">
        <f t="shared" si="28"/>
        <v>-213030.26645925423</v>
      </c>
      <c r="C113" s="1">
        <f t="shared" si="16"/>
        <v>-300.0176252634497</v>
      </c>
      <c r="D113" s="1">
        <f t="shared" si="19"/>
        <v>418447.61402369582</v>
      </c>
      <c r="E113" s="1">
        <f t="shared" si="20"/>
        <v>239235.32398020016</v>
      </c>
      <c r="G113" s="3">
        <v>103</v>
      </c>
      <c r="H113" s="1">
        <f t="shared" si="29"/>
        <v>-199175</v>
      </c>
      <c r="I113" s="1">
        <f t="shared" si="21"/>
        <v>-280.50479166666668</v>
      </c>
      <c r="J113" s="1">
        <f t="shared" si="22"/>
        <v>418447.61402369582</v>
      </c>
      <c r="K113" s="1">
        <f t="shared" si="23"/>
        <v>221403.75726373712</v>
      </c>
      <c r="M113" s="3">
        <v>103</v>
      </c>
      <c r="N113" s="1">
        <f t="shared" si="30"/>
        <v>-249680.11842633496</v>
      </c>
      <c r="O113" s="1">
        <f t="shared" si="17"/>
        <v>-377.46616678375506</v>
      </c>
      <c r="P113" s="1">
        <f t="shared" si="24"/>
        <v>418447.61402369582</v>
      </c>
      <c r="Q113" s="1">
        <f t="shared" si="25"/>
        <v>281715.27141628781</v>
      </c>
      <c r="S113" s="3">
        <v>103</v>
      </c>
      <c r="T113" s="1">
        <f t="shared" si="31"/>
        <v>-243522.22222222289</v>
      </c>
      <c r="U113" s="1">
        <f t="shared" si="18"/>
        <v>-368.79379629629722</v>
      </c>
      <c r="V113" s="1">
        <f t="shared" si="26"/>
        <v>418447.61402369582</v>
      </c>
      <c r="W113" s="1">
        <f t="shared" si="27"/>
        <v>273790.1306534172</v>
      </c>
    </row>
    <row r="114" spans="1:23" x14ac:dyDescent="0.25">
      <c r="A114" s="3">
        <v>104</v>
      </c>
      <c r="B114" s="1">
        <f t="shared" si="28"/>
        <v>-212341.75712160979</v>
      </c>
      <c r="C114" s="1">
        <f t="shared" si="16"/>
        <v>-299.04797461293373</v>
      </c>
      <c r="D114" s="1">
        <f t="shared" si="19"/>
        <v>419668.08623126493</v>
      </c>
      <c r="E114" s="1">
        <f t="shared" si="20"/>
        <v>241099.46832087933</v>
      </c>
      <c r="G114" s="3">
        <v>104</v>
      </c>
      <c r="H114" s="1">
        <f t="shared" si="29"/>
        <v>-198400</v>
      </c>
      <c r="I114" s="1">
        <f t="shared" si="21"/>
        <v>-279.4133333333333</v>
      </c>
      <c r="J114" s="1">
        <f t="shared" si="22"/>
        <v>419668.08623126493</v>
      </c>
      <c r="K114" s="1">
        <f t="shared" si="23"/>
        <v>223101.19296329076</v>
      </c>
      <c r="M114" s="3">
        <v>104</v>
      </c>
      <c r="N114" s="1">
        <f t="shared" si="30"/>
        <v>-249374.11427627076</v>
      </c>
      <c r="O114" s="1">
        <f t="shared" si="17"/>
        <v>-377.03521093908131</v>
      </c>
      <c r="P114" s="1">
        <f t="shared" si="24"/>
        <v>419668.08623126493</v>
      </c>
      <c r="Q114" s="1">
        <f t="shared" si="25"/>
        <v>284124.66020187986</v>
      </c>
      <c r="S114" s="3">
        <v>104</v>
      </c>
      <c r="T114" s="1">
        <f t="shared" si="31"/>
        <v>-243177.77777777845</v>
      </c>
      <c r="U114" s="1">
        <f t="shared" si="18"/>
        <v>-368.30870370370462</v>
      </c>
      <c r="V114" s="1">
        <f t="shared" si="26"/>
        <v>419668.08623126493</v>
      </c>
      <c r="W114" s="1">
        <f t="shared" si="27"/>
        <v>276125.42670962017</v>
      </c>
    </row>
    <row r="115" spans="1:23" x14ac:dyDescent="0.25">
      <c r="A115" s="3">
        <v>105</v>
      </c>
      <c r="B115" s="1">
        <f t="shared" si="28"/>
        <v>-211652.27813331483</v>
      </c>
      <c r="C115" s="1">
        <f t="shared" si="16"/>
        <v>-298.07695837108503</v>
      </c>
      <c r="D115" s="1">
        <f t="shared" si="19"/>
        <v>420892.11814943946</v>
      </c>
      <c r="E115" s="1">
        <f t="shared" si="20"/>
        <v>242974.15280468381</v>
      </c>
      <c r="G115" s="3">
        <v>105</v>
      </c>
      <c r="H115" s="1">
        <f t="shared" si="29"/>
        <v>-197625</v>
      </c>
      <c r="I115" s="1">
        <f t="shared" si="21"/>
        <v>-278.32187499999998</v>
      </c>
      <c r="J115" s="1">
        <f t="shared" si="22"/>
        <v>420892.11814943946</v>
      </c>
      <c r="K115" s="1">
        <f t="shared" si="23"/>
        <v>224809.31766940877</v>
      </c>
      <c r="M115" s="3">
        <v>105</v>
      </c>
      <c r="N115" s="1">
        <f t="shared" si="30"/>
        <v>-249067.67917036189</v>
      </c>
      <c r="O115" s="1">
        <f t="shared" si="17"/>
        <v>-376.60364816492631</v>
      </c>
      <c r="P115" s="1">
        <f t="shared" si="24"/>
        <v>420892.11814943946</v>
      </c>
      <c r="Q115" s="1">
        <f t="shared" si="25"/>
        <v>286547.67202196043</v>
      </c>
      <c r="S115" s="3">
        <v>105</v>
      </c>
      <c r="T115" s="1">
        <f t="shared" si="31"/>
        <v>-242833.33333333401</v>
      </c>
      <c r="U115" s="1">
        <f t="shared" si="18"/>
        <v>-367.82361111111203</v>
      </c>
      <c r="V115" s="1">
        <f t="shared" si="26"/>
        <v>420892.11814943946</v>
      </c>
      <c r="W115" s="1">
        <f t="shared" si="27"/>
        <v>278474.41196184017</v>
      </c>
    </row>
    <row r="116" spans="1:23" x14ac:dyDescent="0.25">
      <c r="A116" s="3">
        <v>106</v>
      </c>
      <c r="B116" s="1">
        <f t="shared" si="28"/>
        <v>-210961.82812877803</v>
      </c>
      <c r="C116" s="1">
        <f t="shared" si="16"/>
        <v>-297.10457461469571</v>
      </c>
      <c r="D116" s="1">
        <f t="shared" si="19"/>
        <v>422119.72016070865</v>
      </c>
      <c r="E116" s="1">
        <f t="shared" si="20"/>
        <v>244859.43702711523</v>
      </c>
      <c r="G116" s="3">
        <v>106</v>
      </c>
      <c r="H116" s="1">
        <f t="shared" si="29"/>
        <v>-196850</v>
      </c>
      <c r="I116" s="1">
        <f t="shared" si="21"/>
        <v>-277.23041666666666</v>
      </c>
      <c r="J116" s="1">
        <f t="shared" si="22"/>
        <v>422119.72016070865</v>
      </c>
      <c r="K116" s="1">
        <f t="shared" si="23"/>
        <v>226528.19181928833</v>
      </c>
      <c r="M116" s="3">
        <v>106</v>
      </c>
      <c r="N116" s="1">
        <f t="shared" si="30"/>
        <v>-248760.81250167885</v>
      </c>
      <c r="O116" s="1">
        <f t="shared" si="17"/>
        <v>-376.17147760653108</v>
      </c>
      <c r="P116" s="1">
        <f t="shared" si="24"/>
        <v>422119.72016070865</v>
      </c>
      <c r="Q116" s="1">
        <f t="shared" si="25"/>
        <v>288984.38390314719</v>
      </c>
      <c r="S116" s="3">
        <v>106</v>
      </c>
      <c r="T116" s="1">
        <f t="shared" si="31"/>
        <v>-242488.88888888957</v>
      </c>
      <c r="U116" s="1">
        <f t="shared" si="18"/>
        <v>-367.33851851851949</v>
      </c>
      <c r="V116" s="1">
        <f t="shared" si="26"/>
        <v>422119.72016070865</v>
      </c>
      <c r="W116" s="1">
        <f t="shared" si="27"/>
        <v>280837.16381078161</v>
      </c>
    </row>
    <row r="117" spans="1:23" x14ac:dyDescent="0.25">
      <c r="A117" s="3">
        <v>107</v>
      </c>
      <c r="B117" s="1">
        <f t="shared" si="28"/>
        <v>-210270.40574048483</v>
      </c>
      <c r="C117" s="1">
        <f t="shared" si="16"/>
        <v>-296.1308214178494</v>
      </c>
      <c r="D117" s="1">
        <f t="shared" si="19"/>
        <v>423350.90267784405</v>
      </c>
      <c r="E117" s="1">
        <f t="shared" si="20"/>
        <v>246755.38092063685</v>
      </c>
      <c r="G117" s="3">
        <v>107</v>
      </c>
      <c r="H117" s="1">
        <f t="shared" si="29"/>
        <v>-196075</v>
      </c>
      <c r="I117" s="1">
        <f t="shared" si="21"/>
        <v>-276.13895833333328</v>
      </c>
      <c r="J117" s="1">
        <f t="shared" si="22"/>
        <v>423350.90267784405</v>
      </c>
      <c r="K117" s="1">
        <f t="shared" si="23"/>
        <v>228257.87619184729</v>
      </c>
      <c r="M117" s="3">
        <v>107</v>
      </c>
      <c r="N117" s="1">
        <f t="shared" si="30"/>
        <v>-248453.51366243741</v>
      </c>
      <c r="O117" s="1">
        <f t="shared" si="17"/>
        <v>-375.7386984079327</v>
      </c>
      <c r="P117" s="1">
        <f t="shared" si="24"/>
        <v>423350.90267784405</v>
      </c>
      <c r="Q117" s="1">
        <f t="shared" si="25"/>
        <v>291434.87330757733</v>
      </c>
      <c r="S117" s="3">
        <v>107</v>
      </c>
      <c r="T117" s="1">
        <f t="shared" si="31"/>
        <v>-242144.44444444514</v>
      </c>
      <c r="U117" s="1">
        <f t="shared" si="18"/>
        <v>-366.8534259259269</v>
      </c>
      <c r="V117" s="1">
        <f t="shared" si="26"/>
        <v>423350.90267784405</v>
      </c>
      <c r="W117" s="1">
        <f t="shared" si="27"/>
        <v>283213.76009478391</v>
      </c>
    </row>
    <row r="118" spans="1:23" x14ac:dyDescent="0.25">
      <c r="A118" s="3">
        <v>108</v>
      </c>
      <c r="B118" s="1">
        <f t="shared" si="28"/>
        <v>-209578.00959899477</v>
      </c>
      <c r="C118" s="1">
        <f t="shared" si="16"/>
        <v>-295.15569685191764</v>
      </c>
      <c r="D118" s="1">
        <f t="shared" si="19"/>
        <v>424585.67614398774</v>
      </c>
      <c r="E118" s="1">
        <f t="shared" si="20"/>
        <v>248662.04475657881</v>
      </c>
      <c r="G118" s="3">
        <v>108</v>
      </c>
      <c r="H118" s="1">
        <f t="shared" si="29"/>
        <v>-195300</v>
      </c>
      <c r="I118" s="1">
        <f t="shared" si="21"/>
        <v>-275.04749999999996</v>
      </c>
      <c r="J118" s="1">
        <f t="shared" si="22"/>
        <v>424585.67614398774</v>
      </c>
      <c r="K118" s="1">
        <f t="shared" si="23"/>
        <v>229998.43190965636</v>
      </c>
      <c r="M118" s="3">
        <v>108</v>
      </c>
      <c r="N118" s="1">
        <f t="shared" si="30"/>
        <v>-248145.78204399737</v>
      </c>
      <c r="O118" s="1">
        <f t="shared" si="17"/>
        <v>-375.30530971196299</v>
      </c>
      <c r="P118" s="1">
        <f t="shared" si="24"/>
        <v>424585.67614398774</v>
      </c>
      <c r="Q118" s="1">
        <f t="shared" si="25"/>
        <v>293899.21813537047</v>
      </c>
      <c r="S118" s="3">
        <v>108</v>
      </c>
      <c r="T118" s="1">
        <f t="shared" si="31"/>
        <v>-241800.0000000007</v>
      </c>
      <c r="U118" s="1">
        <f t="shared" si="18"/>
        <v>-366.36833333333431</v>
      </c>
      <c r="V118" s="1">
        <f t="shared" si="26"/>
        <v>424585.67614398774</v>
      </c>
      <c r="W118" s="1">
        <f t="shared" si="27"/>
        <v>285604.27909229574</v>
      </c>
    </row>
    <row r="119" spans="1:23" x14ac:dyDescent="0.25">
      <c r="A119" s="3">
        <v>109</v>
      </c>
      <c r="B119" s="1">
        <f t="shared" si="28"/>
        <v>-208884.6383329388</v>
      </c>
      <c r="C119" s="1">
        <f t="shared" si="16"/>
        <v>-294.17919898555544</v>
      </c>
      <c r="D119" s="1">
        <f t="shared" si="19"/>
        <v>425824.05103274103</v>
      </c>
      <c r="E119" s="1">
        <f t="shared" si="20"/>
        <v>250579.48914705409</v>
      </c>
      <c r="G119" s="3">
        <v>109</v>
      </c>
      <c r="H119" s="1">
        <f t="shared" si="29"/>
        <v>-194525</v>
      </c>
      <c r="I119" s="1">
        <f t="shared" si="21"/>
        <v>-273.95604166666664</v>
      </c>
      <c r="J119" s="1">
        <f t="shared" si="22"/>
        <v>425824.05103274103</v>
      </c>
      <c r="K119" s="1">
        <f t="shared" si="23"/>
        <v>231749.9204408821</v>
      </c>
      <c r="M119" s="3">
        <v>109</v>
      </c>
      <c r="N119" s="1">
        <f t="shared" si="30"/>
        <v>-247837.61703686137</v>
      </c>
      <c r="O119" s="1">
        <f t="shared" si="17"/>
        <v>-374.87131066024642</v>
      </c>
      <c r="P119" s="1">
        <f t="shared" si="24"/>
        <v>425824.05103274103</v>
      </c>
      <c r="Q119" s="1">
        <f t="shared" si="25"/>
        <v>296377.49672710465</v>
      </c>
      <c r="S119" s="3">
        <v>109</v>
      </c>
      <c r="T119" s="1">
        <f t="shared" si="31"/>
        <v>-241455.55555555626</v>
      </c>
      <c r="U119" s="1">
        <f t="shared" si="18"/>
        <v>-365.88324074074171</v>
      </c>
      <c r="V119" s="1">
        <f t="shared" si="26"/>
        <v>425824.05103274103</v>
      </c>
      <c r="W119" s="1">
        <f t="shared" si="27"/>
        <v>288008.79952436348</v>
      </c>
    </row>
    <row r="120" spans="1:23" x14ac:dyDescent="0.25">
      <c r="A120" s="3">
        <v>110</v>
      </c>
      <c r="B120" s="1">
        <f t="shared" si="28"/>
        <v>-208190.29056901645</v>
      </c>
      <c r="C120" s="1">
        <f t="shared" si="16"/>
        <v>-293.20132588469812</v>
      </c>
      <c r="D120" s="1">
        <f t="shared" si="19"/>
        <v>427066.03784825321</v>
      </c>
      <c r="E120" s="1">
        <f t="shared" si="20"/>
        <v>252507.77504688539</v>
      </c>
      <c r="G120" s="3">
        <v>110</v>
      </c>
      <c r="H120" s="1">
        <f t="shared" si="29"/>
        <v>-193750</v>
      </c>
      <c r="I120" s="1">
        <f t="shared" si="21"/>
        <v>-272.86458333333331</v>
      </c>
      <c r="J120" s="1">
        <f t="shared" si="22"/>
        <v>427066.03784825321</v>
      </c>
      <c r="K120" s="1">
        <f t="shared" si="23"/>
        <v>233512.40360124109</v>
      </c>
      <c r="M120" s="3">
        <v>110</v>
      </c>
      <c r="N120" s="1">
        <f t="shared" si="30"/>
        <v>-247529.01803067364</v>
      </c>
      <c r="O120" s="1">
        <f t="shared" si="17"/>
        <v>-374.43670039319875</v>
      </c>
      <c r="P120" s="1">
        <f t="shared" si="24"/>
        <v>427066.03784825321</v>
      </c>
      <c r="Q120" s="1">
        <f t="shared" si="25"/>
        <v>298869.78786630696</v>
      </c>
      <c r="S120" s="3">
        <v>110</v>
      </c>
      <c r="T120" s="1">
        <f t="shared" si="31"/>
        <v>-241111.11111111182</v>
      </c>
      <c r="U120" s="1">
        <f t="shared" si="18"/>
        <v>-365.39814814814912</v>
      </c>
      <c r="V120" s="1">
        <f t="shared" si="26"/>
        <v>427066.03784825321</v>
      </c>
      <c r="W120" s="1">
        <f t="shared" si="27"/>
        <v>290427.40055713372</v>
      </c>
    </row>
    <row r="121" spans="1:23" x14ac:dyDescent="0.25">
      <c r="A121" s="3">
        <v>111</v>
      </c>
      <c r="B121" s="1">
        <f t="shared" si="28"/>
        <v>-207494.96493199325</v>
      </c>
      <c r="C121" s="1">
        <f t="shared" si="16"/>
        <v>-292.22207561255715</v>
      </c>
      <c r="D121" s="1">
        <f t="shared" si="19"/>
        <v>428311.64712531061</v>
      </c>
      <c r="E121" s="1">
        <f t="shared" si="20"/>
        <v>254446.96375554282</v>
      </c>
      <c r="G121" s="3">
        <v>111</v>
      </c>
      <c r="H121" s="1">
        <f t="shared" si="29"/>
        <v>-192975</v>
      </c>
      <c r="I121" s="1">
        <f t="shared" si="21"/>
        <v>-271.77312499999999</v>
      </c>
      <c r="J121" s="1">
        <f t="shared" si="22"/>
        <v>428311.64712531061</v>
      </c>
      <c r="K121" s="1">
        <f t="shared" si="23"/>
        <v>235285.94355596497</v>
      </c>
      <c r="M121" s="3">
        <v>111</v>
      </c>
      <c r="N121" s="1">
        <f t="shared" si="30"/>
        <v>-247219.9844142189</v>
      </c>
      <c r="O121" s="1">
        <f t="shared" si="17"/>
        <v>-374.00147805002496</v>
      </c>
      <c r="P121" s="1">
        <f t="shared" si="24"/>
        <v>428311.64712531061</v>
      </c>
      <c r="Q121" s="1">
        <f t="shared" si="25"/>
        <v>301376.17078195809</v>
      </c>
      <c r="S121" s="3">
        <v>111</v>
      </c>
      <c r="T121" s="1">
        <f t="shared" si="31"/>
        <v>-240766.66666666738</v>
      </c>
      <c r="U121" s="1">
        <f t="shared" si="18"/>
        <v>-364.91305555555658</v>
      </c>
      <c r="V121" s="1">
        <f t="shared" si="26"/>
        <v>428311.64712531061</v>
      </c>
      <c r="W121" s="1">
        <f t="shared" si="27"/>
        <v>292860.16180436994</v>
      </c>
    </row>
    <row r="122" spans="1:23" x14ac:dyDescent="0.25">
      <c r="A122" s="3">
        <v>112</v>
      </c>
      <c r="B122" s="1">
        <f t="shared" si="28"/>
        <v>-206798.6600446979</v>
      </c>
      <c r="C122" s="1">
        <f t="shared" si="16"/>
        <v>-291.2414462296162</v>
      </c>
      <c r="D122" s="1">
        <f t="shared" si="19"/>
        <v>429560.88942942611</v>
      </c>
      <c r="E122" s="1">
        <f t="shared" si="20"/>
        <v>256397.1169190926</v>
      </c>
      <c r="G122" s="3">
        <v>112</v>
      </c>
      <c r="H122" s="1">
        <f t="shared" si="29"/>
        <v>-192200</v>
      </c>
      <c r="I122" s="1">
        <f t="shared" si="21"/>
        <v>-270.68166666666667</v>
      </c>
      <c r="J122" s="1">
        <f t="shared" si="22"/>
        <v>429560.88942942611</v>
      </c>
      <c r="K122" s="1">
        <f t="shared" si="23"/>
        <v>237070.60282177656</v>
      </c>
      <c r="M122" s="3">
        <v>112</v>
      </c>
      <c r="N122" s="1">
        <f t="shared" si="30"/>
        <v>-246910.51557542096</v>
      </c>
      <c r="O122" s="1">
        <f t="shared" si="17"/>
        <v>-373.56564276871779</v>
      </c>
      <c r="P122" s="1">
        <f t="shared" si="24"/>
        <v>429560.88942942611</v>
      </c>
      <c r="Q122" s="1">
        <f t="shared" si="25"/>
        <v>303896.72515101079</v>
      </c>
      <c r="S122" s="3">
        <v>112</v>
      </c>
      <c r="T122" s="1">
        <f t="shared" si="31"/>
        <v>-240422.22222222295</v>
      </c>
      <c r="U122" s="1">
        <f t="shared" si="18"/>
        <v>-364.42796296296399</v>
      </c>
      <c r="V122" s="1">
        <f t="shared" si="26"/>
        <v>429560.88942942611</v>
      </c>
      <c r="W122" s="1">
        <f t="shared" si="27"/>
        <v>295307.16332998348</v>
      </c>
    </row>
    <row r="123" spans="1:23" x14ac:dyDescent="0.25">
      <c r="A123" s="3">
        <v>113</v>
      </c>
      <c r="B123" s="1">
        <f t="shared" si="28"/>
        <v>-206101.37452801963</v>
      </c>
      <c r="C123" s="1">
        <f t="shared" si="16"/>
        <v>-290.25943579362763</v>
      </c>
      <c r="D123" s="1">
        <f t="shared" si="19"/>
        <v>430813.77535692859</v>
      </c>
      <c r="E123" s="1">
        <f t="shared" si="20"/>
        <v>258358.29653215679</v>
      </c>
      <c r="G123" s="3">
        <v>113</v>
      </c>
      <c r="H123" s="1">
        <f t="shared" si="29"/>
        <v>-191425</v>
      </c>
      <c r="I123" s="1">
        <f t="shared" si="21"/>
        <v>-269.59020833333329</v>
      </c>
      <c r="J123" s="1">
        <f t="shared" si="22"/>
        <v>430813.77535692859</v>
      </c>
      <c r="K123" s="1">
        <f t="shared" si="23"/>
        <v>238866.44426887736</v>
      </c>
      <c r="M123" s="3">
        <v>113</v>
      </c>
      <c r="N123" s="1">
        <f t="shared" si="30"/>
        <v>-246600.61090134172</v>
      </c>
      <c r="O123" s="1">
        <f t="shared" si="17"/>
        <v>-373.12919368605628</v>
      </c>
      <c r="P123" s="1">
        <f t="shared" si="24"/>
        <v>430813.77535692859</v>
      </c>
      <c r="Q123" s="1">
        <f t="shared" si="25"/>
        <v>306431.53110092296</v>
      </c>
      <c r="S123" s="3">
        <v>113</v>
      </c>
      <c r="T123" s="1">
        <f t="shared" si="31"/>
        <v>-240077.77777777851</v>
      </c>
      <c r="U123" s="1">
        <f t="shared" si="18"/>
        <v>-363.94287037037139</v>
      </c>
      <c r="V123" s="1">
        <f t="shared" si="26"/>
        <v>430813.77535692859</v>
      </c>
      <c r="W123" s="1">
        <f t="shared" si="27"/>
        <v>297768.48565057863</v>
      </c>
    </row>
    <row r="124" spans="1:23" x14ac:dyDescent="0.25">
      <c r="A124" s="3">
        <v>114</v>
      </c>
      <c r="B124" s="1">
        <f t="shared" si="28"/>
        <v>-205403.10700090535</v>
      </c>
      <c r="C124" s="1">
        <f t="shared" si="16"/>
        <v>-289.27604235960831</v>
      </c>
      <c r="D124" s="1">
        <f t="shared" si="19"/>
        <v>432070.31553505297</v>
      </c>
      <c r="E124" s="1">
        <f t="shared" si="20"/>
        <v>260330.56493988406</v>
      </c>
      <c r="G124" s="3">
        <v>114</v>
      </c>
      <c r="H124" s="1">
        <f t="shared" si="29"/>
        <v>-190650</v>
      </c>
      <c r="I124" s="1">
        <f t="shared" si="21"/>
        <v>-268.49874999999997</v>
      </c>
      <c r="J124" s="1">
        <f t="shared" si="22"/>
        <v>432070.31553505297</v>
      </c>
      <c r="K124" s="1">
        <f t="shared" si="23"/>
        <v>240673.53112294612</v>
      </c>
      <c r="M124" s="3">
        <v>114</v>
      </c>
      <c r="N124" s="1">
        <f t="shared" si="30"/>
        <v>-246290.26977817982</v>
      </c>
      <c r="O124" s="1">
        <f t="shared" si="17"/>
        <v>-372.69212993760323</v>
      </c>
      <c r="P124" s="1">
        <f t="shared" si="24"/>
        <v>432070.31553505297</v>
      </c>
      <c r="Q124" s="1">
        <f t="shared" si="25"/>
        <v>308980.66921220481</v>
      </c>
      <c r="S124" s="3">
        <v>114</v>
      </c>
      <c r="T124" s="1">
        <f t="shared" si="31"/>
        <v>-239733.33333333407</v>
      </c>
      <c r="U124" s="1">
        <f t="shared" si="18"/>
        <v>-363.4577777777788</v>
      </c>
      <c r="V124" s="1">
        <f t="shared" si="26"/>
        <v>432070.31553505297</v>
      </c>
      <c r="W124" s="1">
        <f t="shared" si="27"/>
        <v>300244.20973801229</v>
      </c>
    </row>
    <row r="125" spans="1:23" x14ac:dyDescent="0.25">
      <c r="A125" s="3">
        <v>115</v>
      </c>
      <c r="B125" s="1">
        <f t="shared" si="28"/>
        <v>-204703.85608035707</v>
      </c>
      <c r="C125" s="1">
        <f t="shared" si="16"/>
        <v>-288.29126397983617</v>
      </c>
      <c r="D125" s="1">
        <f t="shared" si="19"/>
        <v>433330.52062203019</v>
      </c>
      <c r="E125" s="1">
        <f t="shared" si="20"/>
        <v>262313.9848399316</v>
      </c>
      <c r="G125" s="3">
        <v>115</v>
      </c>
      <c r="H125" s="1">
        <f t="shared" si="29"/>
        <v>-189875</v>
      </c>
      <c r="I125" s="1">
        <f t="shared" si="21"/>
        <v>-267.40729166666665</v>
      </c>
      <c r="J125" s="1">
        <f t="shared" si="22"/>
        <v>433330.52062203019</v>
      </c>
      <c r="K125" s="1">
        <f t="shared" si="23"/>
        <v>242491.92696714881</v>
      </c>
      <c r="M125" s="3">
        <v>115</v>
      </c>
      <c r="N125" s="1">
        <f t="shared" si="30"/>
        <v>-245979.49159126947</v>
      </c>
      <c r="O125" s="1">
        <f t="shared" si="17"/>
        <v>-372.25445065770452</v>
      </c>
      <c r="P125" s="1">
        <f t="shared" si="24"/>
        <v>433330.52062203019</v>
      </c>
      <c r="Q125" s="1">
        <f t="shared" si="25"/>
        <v>311544.22052098042</v>
      </c>
      <c r="S125" s="3">
        <v>115</v>
      </c>
      <c r="T125" s="1">
        <f t="shared" si="31"/>
        <v>-239388.88888888963</v>
      </c>
      <c r="U125" s="1">
        <f t="shared" si="18"/>
        <v>-362.97268518518621</v>
      </c>
      <c r="V125" s="1">
        <f t="shared" si="26"/>
        <v>433330.52062203019</v>
      </c>
      <c r="W125" s="1">
        <f t="shared" si="27"/>
        <v>302734.41702196799</v>
      </c>
    </row>
    <row r="126" spans="1:23" x14ac:dyDescent="0.25">
      <c r="A126" s="3">
        <v>116</v>
      </c>
      <c r="B126" s="1">
        <f t="shared" si="28"/>
        <v>-204003.62038142901</v>
      </c>
      <c r="C126" s="1">
        <f t="shared" si="16"/>
        <v>-287.30509870384583</v>
      </c>
      <c r="D126" s="1">
        <f t="shared" si="19"/>
        <v>434594.40130717779</v>
      </c>
      <c r="E126" s="1">
        <f t="shared" si="20"/>
        <v>264308.61928445828</v>
      </c>
      <c r="G126" s="3">
        <v>116</v>
      </c>
      <c r="H126" s="1">
        <f t="shared" si="29"/>
        <v>-189100</v>
      </c>
      <c r="I126" s="1">
        <f t="shared" si="21"/>
        <v>-266.31583333333327</v>
      </c>
      <c r="J126" s="1">
        <f t="shared" si="22"/>
        <v>434594.40130717779</v>
      </c>
      <c r="K126" s="1">
        <f t="shared" si="23"/>
        <v>244321.69574415981</v>
      </c>
      <c r="M126" s="3">
        <v>116</v>
      </c>
      <c r="N126" s="1">
        <f t="shared" si="30"/>
        <v>-245668.27572507921</v>
      </c>
      <c r="O126" s="1">
        <f t="shared" si="17"/>
        <v>-371.81615497948656</v>
      </c>
      <c r="P126" s="1">
        <f t="shared" si="24"/>
        <v>434594.40130717779</v>
      </c>
      <c r="Q126" s="1">
        <f t="shared" si="25"/>
        <v>314122.26652156393</v>
      </c>
      <c r="S126" s="3">
        <v>116</v>
      </c>
      <c r="T126" s="1">
        <f t="shared" si="31"/>
        <v>-239044.44444444519</v>
      </c>
      <c r="U126" s="1">
        <f t="shared" si="18"/>
        <v>-362.48759259259361</v>
      </c>
      <c r="V126" s="1">
        <f t="shared" si="26"/>
        <v>434594.40130717779</v>
      </c>
      <c r="W126" s="1">
        <f t="shared" si="27"/>
        <v>305239.18939254456</v>
      </c>
    </row>
    <row r="127" spans="1:23" x14ac:dyDescent="0.25">
      <c r="A127" s="3">
        <v>117</v>
      </c>
      <c r="B127" s="1">
        <f t="shared" si="28"/>
        <v>-203302.39851722497</v>
      </c>
      <c r="C127" s="1">
        <f t="shared" si="16"/>
        <v>-286.31754457842516</v>
      </c>
      <c r="D127" s="1">
        <f t="shared" si="19"/>
        <v>435861.96831099037</v>
      </c>
      <c r="E127" s="1">
        <f t="shared" si="20"/>
        <v>266314.53168212902</v>
      </c>
      <c r="G127" s="3">
        <v>117</v>
      </c>
      <c r="H127" s="1">
        <f t="shared" si="29"/>
        <v>-188325</v>
      </c>
      <c r="I127" s="1">
        <f t="shared" si="21"/>
        <v>-265.22437499999995</v>
      </c>
      <c r="J127" s="1">
        <f t="shared" si="22"/>
        <v>435861.96831099037</v>
      </c>
      <c r="K127" s="1">
        <f t="shared" si="23"/>
        <v>246162.9017581947</v>
      </c>
      <c r="M127" s="3">
        <v>117</v>
      </c>
      <c r="N127" s="1">
        <f t="shared" si="30"/>
        <v>-245356.62156321073</v>
      </c>
      <c r="O127" s="1">
        <f t="shared" si="17"/>
        <v>-371.3772420348551</v>
      </c>
      <c r="P127" s="1">
        <f t="shared" si="24"/>
        <v>435861.96831099037</v>
      </c>
      <c r="Q127" s="1">
        <f t="shared" si="25"/>
        <v>316714.88916905015</v>
      </c>
      <c r="S127" s="3">
        <v>117</v>
      </c>
      <c r="T127" s="1">
        <f t="shared" si="31"/>
        <v>-238700.00000000076</v>
      </c>
      <c r="U127" s="1">
        <f t="shared" si="18"/>
        <v>-362.00250000000108</v>
      </c>
      <c r="V127" s="1">
        <f t="shared" si="26"/>
        <v>435861.96831099037</v>
      </c>
      <c r="W127" s="1">
        <f t="shared" si="27"/>
        <v>307758.60920285928</v>
      </c>
    </row>
    <row r="128" spans="1:23" x14ac:dyDescent="0.25">
      <c r="A128" s="3">
        <v>118</v>
      </c>
      <c r="B128" s="1">
        <f t="shared" si="28"/>
        <v>-202600.1890988955</v>
      </c>
      <c r="C128" s="1">
        <f t="shared" si="16"/>
        <v>-285.32859964761116</v>
      </c>
      <c r="D128" s="1">
        <f t="shared" si="19"/>
        <v>437133.23238523077</v>
      </c>
      <c r="E128" s="1">
        <f t="shared" si="20"/>
        <v>268331.78580013057</v>
      </c>
      <c r="G128" s="3">
        <v>118</v>
      </c>
      <c r="H128" s="1">
        <f t="shared" si="29"/>
        <v>-187550</v>
      </c>
      <c r="I128" s="1">
        <f t="shared" si="21"/>
        <v>-264.13291666666663</v>
      </c>
      <c r="J128" s="1">
        <f t="shared" si="22"/>
        <v>437133.23238523077</v>
      </c>
      <c r="K128" s="1">
        <f t="shared" si="23"/>
        <v>248015.60967705442</v>
      </c>
      <c r="M128" s="3">
        <v>118</v>
      </c>
      <c r="N128" s="1">
        <f t="shared" si="30"/>
        <v>-245044.52848839763</v>
      </c>
      <c r="O128" s="1">
        <f t="shared" si="17"/>
        <v>-370.9377109544933</v>
      </c>
      <c r="P128" s="1">
        <f t="shared" si="24"/>
        <v>437133.23238523077</v>
      </c>
      <c r="Q128" s="1">
        <f t="shared" si="25"/>
        <v>319322.17088191997</v>
      </c>
      <c r="S128" s="3">
        <v>118</v>
      </c>
      <c r="T128" s="1">
        <f t="shared" si="31"/>
        <v>-238355.55555555632</v>
      </c>
      <c r="U128" s="1">
        <f t="shared" si="18"/>
        <v>-361.51740740740848</v>
      </c>
      <c r="V128" s="1">
        <f t="shared" si="26"/>
        <v>437133.23238523077</v>
      </c>
      <c r="W128" s="1">
        <f t="shared" si="27"/>
        <v>310292.75927166606</v>
      </c>
    </row>
    <row r="129" spans="1:23" x14ac:dyDescent="0.25">
      <c r="A129" s="3">
        <v>119</v>
      </c>
      <c r="B129" s="1">
        <f t="shared" si="28"/>
        <v>-201896.99073563522</v>
      </c>
      <c r="C129" s="1">
        <f t="shared" si="16"/>
        <v>-284.33826195268625</v>
      </c>
      <c r="D129" s="1">
        <f t="shared" si="19"/>
        <v>438408.20431302104</v>
      </c>
      <c r="E129" s="1">
        <f t="shared" si="20"/>
        <v>270360.44576619868</v>
      </c>
      <c r="G129" s="3">
        <v>119</v>
      </c>
      <c r="H129" s="1">
        <f t="shared" si="29"/>
        <v>-186775</v>
      </c>
      <c r="I129" s="1">
        <f t="shared" si="21"/>
        <v>-263.04145833333331</v>
      </c>
      <c r="J129" s="1">
        <f t="shared" si="22"/>
        <v>438408.20431302104</v>
      </c>
      <c r="K129" s="1">
        <f t="shared" si="23"/>
        <v>249879.8845341811</v>
      </c>
      <c r="M129" s="3">
        <v>119</v>
      </c>
      <c r="N129" s="1">
        <f t="shared" si="30"/>
        <v>-244731.99588250415</v>
      </c>
      <c r="O129" s="1">
        <f t="shared" si="17"/>
        <v>-370.49756086785999</v>
      </c>
      <c r="P129" s="1">
        <f t="shared" si="24"/>
        <v>438408.20431302104</v>
      </c>
      <c r="Q129" s="1">
        <f t="shared" si="25"/>
        <v>321944.19454466028</v>
      </c>
      <c r="S129" s="3">
        <v>119</v>
      </c>
      <c r="T129" s="1">
        <f t="shared" si="31"/>
        <v>-238011.11111111188</v>
      </c>
      <c r="U129" s="1">
        <f t="shared" si="18"/>
        <v>-361.03231481481589</v>
      </c>
      <c r="V129" s="1">
        <f t="shared" si="26"/>
        <v>438408.20431302104</v>
      </c>
      <c r="W129" s="1">
        <f t="shared" si="27"/>
        <v>312841.72288598795</v>
      </c>
    </row>
    <row r="130" spans="1:23" x14ac:dyDescent="0.25">
      <c r="A130" s="3">
        <v>120</v>
      </c>
      <c r="B130" s="1">
        <f t="shared" si="28"/>
        <v>-201192.80203468</v>
      </c>
      <c r="C130" s="1">
        <f t="shared" si="16"/>
        <v>-283.34652953217432</v>
      </c>
      <c r="D130" s="1">
        <f t="shared" si="19"/>
        <v>439686.89490893402</v>
      </c>
      <c r="E130" s="1">
        <f t="shared" si="20"/>
        <v>272400.57607065653</v>
      </c>
      <c r="G130" s="3">
        <v>120</v>
      </c>
      <c r="H130" s="1">
        <f t="shared" si="29"/>
        <v>-186000</v>
      </c>
      <c r="I130" s="1">
        <f t="shared" si="21"/>
        <v>-261.95</v>
      </c>
      <c r="J130" s="1">
        <f t="shared" si="22"/>
        <v>439686.89490893402</v>
      </c>
      <c r="K130" s="1">
        <f t="shared" si="23"/>
        <v>251755.79173072538</v>
      </c>
      <c r="M130" s="3">
        <v>120</v>
      </c>
      <c r="N130" s="1">
        <f t="shared" si="30"/>
        <v>-244419.02312652406</v>
      </c>
      <c r="O130" s="1">
        <f t="shared" si="17"/>
        <v>-370.05679090318802</v>
      </c>
      <c r="P130" s="1">
        <f t="shared" si="24"/>
        <v>439686.89490893402</v>
      </c>
      <c r="Q130" s="1">
        <f t="shared" si="25"/>
        <v>324581.04351039889</v>
      </c>
      <c r="S130" s="3">
        <v>120</v>
      </c>
      <c r="T130" s="1">
        <f t="shared" si="31"/>
        <v>-237666.66666666744</v>
      </c>
      <c r="U130" s="1">
        <f t="shared" si="18"/>
        <v>-360.5472222222233</v>
      </c>
      <c r="V130" s="1">
        <f t="shared" si="26"/>
        <v>439686.89490893402</v>
      </c>
      <c r="W130" s="1">
        <f t="shared" si="27"/>
        <v>315405.58380376507</v>
      </c>
    </row>
    <row r="131" spans="1:23" x14ac:dyDescent="0.25">
      <c r="A131" s="3">
        <v>121</v>
      </c>
      <c r="B131" s="1">
        <f t="shared" si="28"/>
        <v>-200487.62160130427</v>
      </c>
      <c r="C131" s="1">
        <f t="shared" si="16"/>
        <v>-282.35340042183685</v>
      </c>
      <c r="D131" s="1">
        <f t="shared" si="19"/>
        <v>440969.31501908507</v>
      </c>
      <c r="E131" s="1">
        <f t="shared" si="20"/>
        <v>274452.24156846508</v>
      </c>
      <c r="G131" s="3">
        <v>121</v>
      </c>
      <c r="H131" s="1">
        <f t="shared" si="29"/>
        <v>-185225</v>
      </c>
      <c r="I131" s="1">
        <f t="shared" si="21"/>
        <v>-260.85854166666667</v>
      </c>
      <c r="J131" s="1">
        <f t="shared" si="22"/>
        <v>440969.31501908507</v>
      </c>
      <c r="K131" s="1">
        <f t="shared" si="23"/>
        <v>253643.39703762555</v>
      </c>
      <c r="M131" s="3">
        <v>121</v>
      </c>
      <c r="N131" s="1">
        <f t="shared" si="30"/>
        <v>-244105.60960057928</v>
      </c>
      <c r="O131" s="1">
        <f t="shared" si="17"/>
        <v>-369.61540018748246</v>
      </c>
      <c r="P131" s="1">
        <f t="shared" si="24"/>
        <v>440969.31501908507</v>
      </c>
      <c r="Q131" s="1">
        <f t="shared" si="25"/>
        <v>327232.80160355446</v>
      </c>
      <c r="S131" s="3">
        <v>121</v>
      </c>
      <c r="T131" s="1">
        <f t="shared" si="31"/>
        <v>-237322.222222223</v>
      </c>
      <c r="U131" s="1">
        <f t="shared" si="18"/>
        <v>-360.0621296296307</v>
      </c>
      <c r="V131" s="1">
        <f t="shared" si="26"/>
        <v>440969.31501908507</v>
      </c>
      <c r="W131" s="1">
        <f t="shared" si="27"/>
        <v>317984.42625651689</v>
      </c>
    </row>
    <row r="132" spans="1:23" x14ac:dyDescent="0.25">
      <c r="A132" s="3">
        <v>122</v>
      </c>
      <c r="B132" s="1">
        <f t="shared" si="28"/>
        <v>-199781.4480388182</v>
      </c>
      <c r="C132" s="1">
        <f t="shared" si="16"/>
        <v>-281.35887265466891</v>
      </c>
      <c r="D132" s="1">
        <f t="shared" si="19"/>
        <v>442255.47552122409</v>
      </c>
      <c r="E132" s="1">
        <f t="shared" si="20"/>
        <v>276515.5074812845</v>
      </c>
      <c r="G132" s="3">
        <v>122</v>
      </c>
      <c r="H132" s="1">
        <f t="shared" si="29"/>
        <v>-184450</v>
      </c>
      <c r="I132" s="1">
        <f t="shared" si="21"/>
        <v>-259.76708333333329</v>
      </c>
      <c r="J132" s="1">
        <f t="shared" si="22"/>
        <v>442255.47552122409</v>
      </c>
      <c r="K132" s="1">
        <f t="shared" si="23"/>
        <v>255542.7665976983</v>
      </c>
      <c r="M132" s="3">
        <v>122</v>
      </c>
      <c r="N132" s="1">
        <f t="shared" si="30"/>
        <v>-243791.75468391881</v>
      </c>
      <c r="O132" s="1">
        <f t="shared" si="17"/>
        <v>-369.17338784651901</v>
      </c>
      <c r="P132" s="1">
        <f t="shared" si="24"/>
        <v>442255.47552122409</v>
      </c>
      <c r="Q132" s="1">
        <f t="shared" si="25"/>
        <v>329899.55312250095</v>
      </c>
      <c r="S132" s="3">
        <v>122</v>
      </c>
      <c r="T132" s="1">
        <f t="shared" si="31"/>
        <v>-236977.77777777857</v>
      </c>
      <c r="U132" s="1">
        <f t="shared" si="18"/>
        <v>-359.57703703703811</v>
      </c>
      <c r="V132" s="1">
        <f t="shared" si="26"/>
        <v>442255.47552122409</v>
      </c>
      <c r="W132" s="1">
        <f t="shared" si="27"/>
        <v>320578.33495202038</v>
      </c>
    </row>
    <row r="133" spans="1:23" x14ac:dyDescent="0.25">
      <c r="A133" s="3">
        <v>123</v>
      </c>
      <c r="B133" s="1">
        <f t="shared" si="28"/>
        <v>-199074.27994856497</v>
      </c>
      <c r="C133" s="1">
        <f t="shared" si="16"/>
        <v>-280.36294426089563</v>
      </c>
      <c r="D133" s="1">
        <f t="shared" si="19"/>
        <v>443545.38732482766</v>
      </c>
      <c r="E133" s="1">
        <f t="shared" si="20"/>
        <v>278590.43939954793</v>
      </c>
      <c r="G133" s="3">
        <v>123</v>
      </c>
      <c r="H133" s="1">
        <f t="shared" si="29"/>
        <v>-183675</v>
      </c>
      <c r="I133" s="1">
        <f t="shared" si="21"/>
        <v>-258.67562499999997</v>
      </c>
      <c r="J133" s="1">
        <f t="shared" si="22"/>
        <v>443545.38732482766</v>
      </c>
      <c r="K133" s="1">
        <f t="shared" si="23"/>
        <v>257453.96692774145</v>
      </c>
      <c r="M133" s="3">
        <v>123</v>
      </c>
      <c r="N133" s="1">
        <f t="shared" si="30"/>
        <v>-243477.45775491738</v>
      </c>
      <c r="O133" s="1">
        <f t="shared" si="17"/>
        <v>-368.73075300484197</v>
      </c>
      <c r="P133" s="1">
        <f t="shared" si="24"/>
        <v>443545.38732482766</v>
      </c>
      <c r="Q133" s="1">
        <f t="shared" si="25"/>
        <v>332581.38284224761</v>
      </c>
      <c r="S133" s="3">
        <v>123</v>
      </c>
      <c r="T133" s="1">
        <f t="shared" si="31"/>
        <v>-236633.33333333413</v>
      </c>
      <c r="U133" s="1">
        <f t="shared" si="18"/>
        <v>-359.09194444444557</v>
      </c>
      <c r="V133" s="1">
        <f t="shared" si="26"/>
        <v>443545.38732482766</v>
      </c>
      <c r="W133" s="1">
        <f t="shared" si="27"/>
        <v>323187.39507700253</v>
      </c>
    </row>
    <row r="134" spans="1:23" x14ac:dyDescent="0.25">
      <c r="A134" s="3">
        <v>124</v>
      </c>
      <c r="B134" s="1">
        <f t="shared" si="28"/>
        <v>-198366.11592991799</v>
      </c>
      <c r="C134" s="1">
        <f t="shared" si="16"/>
        <v>-279.36561326796783</v>
      </c>
      <c r="D134" s="1">
        <f t="shared" si="19"/>
        <v>444839.06137119175</v>
      </c>
      <c r="E134" s="1">
        <f t="shared" si="20"/>
        <v>280677.10328454617</v>
      </c>
      <c r="G134" s="3">
        <v>124</v>
      </c>
      <c r="H134" s="1">
        <f t="shared" si="29"/>
        <v>-182900</v>
      </c>
      <c r="I134" s="1">
        <f t="shared" si="21"/>
        <v>-257.58416666666665</v>
      </c>
      <c r="J134" s="1">
        <f t="shared" si="22"/>
        <v>444839.06137119175</v>
      </c>
      <c r="K134" s="1">
        <f t="shared" si="23"/>
        <v>259377.06492064847</v>
      </c>
      <c r="M134" s="3">
        <v>124</v>
      </c>
      <c r="N134" s="1">
        <f t="shared" si="30"/>
        <v>-243162.71819107427</v>
      </c>
      <c r="O134" s="1">
        <f t="shared" si="17"/>
        <v>-368.28749478576293</v>
      </c>
      <c r="P134" s="1">
        <f t="shared" si="24"/>
        <v>444839.06137119175</v>
      </c>
      <c r="Q134" s="1">
        <f t="shared" si="25"/>
        <v>335278.376017134</v>
      </c>
      <c r="S134" s="3">
        <v>124</v>
      </c>
      <c r="T134" s="1">
        <f t="shared" si="31"/>
        <v>-236288.88888888969</v>
      </c>
      <c r="U134" s="1">
        <f t="shared" si="18"/>
        <v>-358.60685185185298</v>
      </c>
      <c r="V134" s="1">
        <f t="shared" si="26"/>
        <v>444839.06137119175</v>
      </c>
      <c r="W134" s="1">
        <f t="shared" si="27"/>
        <v>325811.69229984836</v>
      </c>
    </row>
    <row r="135" spans="1:23" x14ac:dyDescent="0.25">
      <c r="A135" s="3">
        <v>125</v>
      </c>
      <c r="B135" s="1">
        <f t="shared" si="28"/>
        <v>-197656.95458027805</v>
      </c>
      <c r="C135" s="1">
        <f t="shared" si="16"/>
        <v>-278.36687770055823</v>
      </c>
      <c r="D135" s="1">
        <f t="shared" si="19"/>
        <v>446136.50863352441</v>
      </c>
      <c r="E135" s="1">
        <f t="shared" si="20"/>
        <v>282775.56547052483</v>
      </c>
      <c r="G135" s="3">
        <v>125</v>
      </c>
      <c r="H135" s="1">
        <f t="shared" si="29"/>
        <v>-182125</v>
      </c>
      <c r="I135" s="1">
        <f t="shared" si="21"/>
        <v>-256.49270833333333</v>
      </c>
      <c r="J135" s="1">
        <f t="shared" si="22"/>
        <v>446136.50863352441</v>
      </c>
      <c r="K135" s="1">
        <f t="shared" si="23"/>
        <v>261312.12784753492</v>
      </c>
      <c r="M135" s="3">
        <v>125</v>
      </c>
      <c r="N135" s="1">
        <f t="shared" si="30"/>
        <v>-242847.53536901207</v>
      </c>
      <c r="O135" s="1">
        <f t="shared" si="17"/>
        <v>-367.84361231135864</v>
      </c>
      <c r="P135" s="1">
        <f t="shared" si="24"/>
        <v>446136.50863352441</v>
      </c>
      <c r="Q135" s="1">
        <f t="shared" si="25"/>
        <v>337990.61838354007</v>
      </c>
      <c r="S135" s="3">
        <v>125</v>
      </c>
      <c r="T135" s="1">
        <f t="shared" si="31"/>
        <v>-235944.44444444525</v>
      </c>
      <c r="U135" s="1">
        <f t="shared" si="18"/>
        <v>-358.12175925926039</v>
      </c>
      <c r="V135" s="1">
        <f t="shared" si="26"/>
        <v>446136.50863352441</v>
      </c>
      <c r="W135" s="1">
        <f t="shared" si="27"/>
        <v>328451.31277332455</v>
      </c>
    </row>
    <row r="136" spans="1:23" x14ac:dyDescent="0.25">
      <c r="A136" s="3">
        <v>126</v>
      </c>
      <c r="B136" s="1">
        <f t="shared" si="28"/>
        <v>-196946.7944950707</v>
      </c>
      <c r="C136" s="1">
        <f t="shared" si="16"/>
        <v>-277.36673558055787</v>
      </c>
      <c r="D136" s="1">
        <f t="shared" si="19"/>
        <v>447437.74011703889</v>
      </c>
      <c r="E136" s="1">
        <f t="shared" si="20"/>
        <v>284885.89266679296</v>
      </c>
      <c r="G136" s="3">
        <v>126</v>
      </c>
      <c r="H136" s="1">
        <f t="shared" si="29"/>
        <v>-181350</v>
      </c>
      <c r="I136" s="1">
        <f t="shared" si="21"/>
        <v>-255.40124999999998</v>
      </c>
      <c r="J136" s="1">
        <f t="shared" si="22"/>
        <v>447437.74011703889</v>
      </c>
      <c r="K136" s="1">
        <f t="shared" si="23"/>
        <v>263259.22335987713</v>
      </c>
      <c r="M136" s="3">
        <v>126</v>
      </c>
      <c r="N136" s="1">
        <f t="shared" si="30"/>
        <v>-242531.90866447546</v>
      </c>
      <c r="O136" s="1">
        <f t="shared" si="17"/>
        <v>-367.39910470246957</v>
      </c>
      <c r="P136" s="1">
        <f t="shared" si="24"/>
        <v>447437.74011703889</v>
      </c>
      <c r="Q136" s="1">
        <f t="shared" si="25"/>
        <v>340718.19616261165</v>
      </c>
      <c r="S136" s="3">
        <v>126</v>
      </c>
      <c r="T136" s="1">
        <f t="shared" si="31"/>
        <v>-235600.00000000081</v>
      </c>
      <c r="U136" s="1">
        <f t="shared" si="18"/>
        <v>-357.63666666666779</v>
      </c>
      <c r="V136" s="1">
        <f t="shared" si="26"/>
        <v>447437.74011703889</v>
      </c>
      <c r="W136" s="1">
        <f t="shared" si="27"/>
        <v>331106.34313731798</v>
      </c>
    </row>
    <row r="137" spans="1:23" x14ac:dyDescent="0.25">
      <c r="A137" s="3">
        <v>127</v>
      </c>
      <c r="B137" s="1">
        <f t="shared" si="28"/>
        <v>-196235.63426774336</v>
      </c>
      <c r="C137" s="1">
        <f t="shared" si="16"/>
        <v>-276.36518492707188</v>
      </c>
      <c r="D137" s="1">
        <f t="shared" si="19"/>
        <v>448742.76685904694</v>
      </c>
      <c r="E137" s="1">
        <f t="shared" si="20"/>
        <v>287008.15195984382</v>
      </c>
      <c r="G137" s="3">
        <v>127</v>
      </c>
      <c r="H137" s="1">
        <f t="shared" si="29"/>
        <v>-180575</v>
      </c>
      <c r="I137" s="1">
        <f t="shared" si="21"/>
        <v>-254.30979166666665</v>
      </c>
      <c r="J137" s="1">
        <f t="shared" si="22"/>
        <v>448742.76685904694</v>
      </c>
      <c r="K137" s="1">
        <f t="shared" si="23"/>
        <v>265218.41949166259</v>
      </c>
      <c r="M137" s="3">
        <v>127</v>
      </c>
      <c r="N137" s="1">
        <f t="shared" si="30"/>
        <v>-242215.83745232996</v>
      </c>
      <c r="O137" s="1">
        <f t="shared" si="17"/>
        <v>-366.95397107869803</v>
      </c>
      <c r="P137" s="1">
        <f t="shared" si="24"/>
        <v>448742.76685904694</v>
      </c>
      <c r="Q137" s="1">
        <f t="shared" si="25"/>
        <v>343461.19606300158</v>
      </c>
      <c r="S137" s="3">
        <v>127</v>
      </c>
      <c r="T137" s="1">
        <f t="shared" si="31"/>
        <v>-235255.55555555638</v>
      </c>
      <c r="U137" s="1">
        <f t="shared" si="18"/>
        <v>-357.1515740740752</v>
      </c>
      <c r="V137" s="1">
        <f t="shared" si="26"/>
        <v>448742.76685904694</v>
      </c>
      <c r="W137" s="1">
        <f t="shared" si="27"/>
        <v>333776.87052159</v>
      </c>
    </row>
    <row r="138" spans="1:23" x14ac:dyDescent="0.25">
      <c r="A138" s="3">
        <v>128</v>
      </c>
      <c r="B138" s="1">
        <f t="shared" si="28"/>
        <v>-195523.47248976253</v>
      </c>
      <c r="C138" s="1">
        <f t="shared" ref="C138:C201" si="32">B138*int_a_90/12</f>
        <v>-275.36222375641552</v>
      </c>
      <c r="D138" s="1">
        <f t="shared" si="19"/>
        <v>450051.59992905252</v>
      </c>
      <c r="E138" s="1">
        <f t="shared" si="20"/>
        <v>289142.41081548732</v>
      </c>
      <c r="G138" s="3">
        <v>128</v>
      </c>
      <c r="H138" s="1">
        <f t="shared" si="29"/>
        <v>-179800</v>
      </c>
      <c r="I138" s="1">
        <f t="shared" si="21"/>
        <v>-253.21833333333333</v>
      </c>
      <c r="J138" s="1">
        <f t="shared" si="22"/>
        <v>450051.59992905252</v>
      </c>
      <c r="K138" s="1">
        <f t="shared" si="23"/>
        <v>267189.78466155299</v>
      </c>
      <c r="M138" s="3">
        <v>128</v>
      </c>
      <c r="N138" s="1">
        <f t="shared" si="30"/>
        <v>-241899.3211065607</v>
      </c>
      <c r="O138" s="1">
        <f t="shared" ref="O138:O201" si="33">(N138+P$2)*int_a_90/12-P$3</f>
        <v>-366.50821055840629</v>
      </c>
      <c r="P138" s="1">
        <f t="shared" si="24"/>
        <v>450051.59992905252</v>
      </c>
      <c r="Q138" s="1">
        <f t="shared" si="25"/>
        <v>346219.70528362592</v>
      </c>
      <c r="S138" s="3">
        <v>128</v>
      </c>
      <c r="T138" s="1">
        <f t="shared" si="31"/>
        <v>-234911.11111111194</v>
      </c>
      <c r="U138" s="1">
        <f t="shared" ref="U138:U201" si="34">(T138+V$2)*int_l_90/12-V$3</f>
        <v>-356.66648148148266</v>
      </c>
      <c r="V138" s="1">
        <f t="shared" si="26"/>
        <v>450051.59992905252</v>
      </c>
      <c r="W138" s="1">
        <f t="shared" si="27"/>
        <v>336462.98254854634</v>
      </c>
    </row>
    <row r="139" spans="1:23" x14ac:dyDescent="0.25">
      <c r="A139" s="3">
        <v>129</v>
      </c>
      <c r="B139" s="1">
        <f t="shared" si="28"/>
        <v>-194810.30775061104</v>
      </c>
      <c r="C139" s="1">
        <f t="shared" si="32"/>
        <v>-274.35785008211053</v>
      </c>
      <c r="D139" s="1">
        <f t="shared" ref="D139:D202" si="35">D138*(1+groei_woning/12)</f>
        <v>451364.25042884558</v>
      </c>
      <c r="E139" s="1">
        <f t="shared" ref="E139:E202" si="36">E138*((1+groei_spaargeld)^(1/12))+(inleg-C$3)</f>
        <v>291288.73708099505</v>
      </c>
      <c r="G139" s="3">
        <v>129</v>
      </c>
      <c r="H139" s="1">
        <f t="shared" si="29"/>
        <v>-179025</v>
      </c>
      <c r="I139" s="1">
        <f t="shared" ref="I139:I202" si="37">H139*int_l_90/12</f>
        <v>-252.12687499999996</v>
      </c>
      <c r="J139" s="1">
        <f t="shared" ref="J139:J202" si="38">J138*(1+groei_woning/12)</f>
        <v>451364.25042884558</v>
      </c>
      <c r="K139" s="1">
        <f t="shared" ref="K139:K202" si="39">K138*((1+groei_spaargeld)^(1/12))+inleg+I139-I$2/360</f>
        <v>269173.38767505891</v>
      </c>
      <c r="M139" s="3">
        <v>129</v>
      </c>
      <c r="N139" s="1">
        <f t="shared" si="30"/>
        <v>-241582.35900027116</v>
      </c>
      <c r="O139" s="1">
        <f t="shared" si="33"/>
        <v>-366.06182225871521</v>
      </c>
      <c r="P139" s="1">
        <f t="shared" ref="P139:P202" si="40">P138*(1+groei_woning/12)</f>
        <v>451364.25042884558</v>
      </c>
      <c r="Q139" s="1">
        <f t="shared" ref="Q139:Q202" si="41">Q138*((1+groei_spaargeld)^(1/12))+(inleg-O$3-P$3)</f>
        <v>348993.81151643617</v>
      </c>
      <c r="S139" s="3">
        <v>129</v>
      </c>
      <c r="T139" s="1">
        <f t="shared" si="31"/>
        <v>-234566.6666666675</v>
      </c>
      <c r="U139" s="1">
        <f t="shared" si="34"/>
        <v>-356.18138888889007</v>
      </c>
      <c r="V139" s="1">
        <f t="shared" ref="V139:V202" si="42">V138*(1+groei_woning/12)</f>
        <v>451364.25042884558</v>
      </c>
      <c r="W139" s="1">
        <f t="shared" ref="W139:W202" si="43">W138*((1+groei_spaargeld)^(1/12))+inleg+U139-U$2/360</f>
        <v>339164.76733602246</v>
      </c>
    </row>
    <row r="140" spans="1:23" x14ac:dyDescent="0.25">
      <c r="A140" s="3">
        <v>130</v>
      </c>
      <c r="B140" s="1">
        <f t="shared" ref="B140:B203" si="44">B139+C$3+C139</f>
        <v>-194096.13863778525</v>
      </c>
      <c r="C140" s="1">
        <f t="shared" si="32"/>
        <v>-273.35206191488084</v>
      </c>
      <c r="D140" s="1">
        <f t="shared" si="35"/>
        <v>452680.72949259641</v>
      </c>
      <c r="E140" s="1">
        <f t="shared" si="36"/>
        <v>293447.19898725674</v>
      </c>
      <c r="G140" s="3">
        <v>130</v>
      </c>
      <c r="H140" s="1">
        <f t="shared" ref="H140:H203" si="45">H139+I$2/360</f>
        <v>-178250</v>
      </c>
      <c r="I140" s="1">
        <f t="shared" si="37"/>
        <v>-251.03541666666663</v>
      </c>
      <c r="J140" s="1">
        <f t="shared" si="38"/>
        <v>452680.72949259641</v>
      </c>
      <c r="K140" s="1">
        <f t="shared" si="39"/>
        <v>271169.29772672744</v>
      </c>
      <c r="M140" s="3">
        <v>130</v>
      </c>
      <c r="N140" s="1">
        <f t="shared" ref="N140:N203" si="46">N139+O$3+(O139+P$3)</f>
        <v>-241264.95050568192</v>
      </c>
      <c r="O140" s="1">
        <f t="shared" si="33"/>
        <v>-365.61480529550204</v>
      </c>
      <c r="P140" s="1">
        <f t="shared" si="40"/>
        <v>452680.72949259641</v>
      </c>
      <c r="Q140" s="1">
        <f t="shared" si="41"/>
        <v>351783.60294920683</v>
      </c>
      <c r="S140" s="3">
        <v>130</v>
      </c>
      <c r="T140" s="1">
        <f t="shared" ref="T140:T203" si="47">T139+U$2/360</f>
        <v>-234222.22222222306</v>
      </c>
      <c r="U140" s="1">
        <f t="shared" si="34"/>
        <v>-355.69629629629748</v>
      </c>
      <c r="V140" s="1">
        <f t="shared" si="42"/>
        <v>452680.72949259641</v>
      </c>
      <c r="W140" s="1">
        <f t="shared" si="43"/>
        <v>341882.31350008503</v>
      </c>
    </row>
    <row r="141" spans="1:23" x14ac:dyDescent="0.25">
      <c r="A141" s="3">
        <v>131</v>
      </c>
      <c r="B141" s="1">
        <f t="shared" si="44"/>
        <v>-193380.96373679224</v>
      </c>
      <c r="C141" s="1">
        <f t="shared" si="32"/>
        <v>-272.34485726264904</v>
      </c>
      <c r="D141" s="1">
        <f t="shared" si="35"/>
        <v>454001.04828694981</v>
      </c>
      <c r="E141" s="1">
        <f t="shared" si="36"/>
        <v>295617.86515094963</v>
      </c>
      <c r="G141" s="3">
        <v>131</v>
      </c>
      <c r="H141" s="1">
        <f t="shared" si="45"/>
        <v>-177475</v>
      </c>
      <c r="I141" s="1">
        <f t="shared" si="37"/>
        <v>-249.94395833333331</v>
      </c>
      <c r="J141" s="1">
        <f t="shared" si="38"/>
        <v>454001.04828694981</v>
      </c>
      <c r="K141" s="1">
        <f t="shared" si="39"/>
        <v>273177.58440234157</v>
      </c>
      <c r="M141" s="3">
        <v>131</v>
      </c>
      <c r="N141" s="1">
        <f t="shared" si="46"/>
        <v>-240947.09499412947</v>
      </c>
      <c r="O141" s="1">
        <f t="shared" si="33"/>
        <v>-365.16715878339897</v>
      </c>
      <c r="P141" s="1">
        <f t="shared" si="40"/>
        <v>454001.04828694981</v>
      </c>
      <c r="Q141" s="1">
        <f t="shared" si="41"/>
        <v>354589.16826833895</v>
      </c>
      <c r="S141" s="3">
        <v>131</v>
      </c>
      <c r="T141" s="1">
        <f t="shared" si="47"/>
        <v>-233877.77777777863</v>
      </c>
      <c r="U141" s="1">
        <f t="shared" si="34"/>
        <v>-355.21120370370488</v>
      </c>
      <c r="V141" s="1">
        <f t="shared" si="42"/>
        <v>454001.04828694981</v>
      </c>
      <c r="W141" s="1">
        <f t="shared" si="43"/>
        <v>344615.71015784884</v>
      </c>
    </row>
    <row r="142" spans="1:23" x14ac:dyDescent="0.25">
      <c r="A142" s="3">
        <v>132</v>
      </c>
      <c r="B142" s="1">
        <f t="shared" si="44"/>
        <v>-192664.78163114699</v>
      </c>
      <c r="C142" s="1">
        <f t="shared" si="32"/>
        <v>-271.33623413053198</v>
      </c>
      <c r="D142" s="1">
        <f t="shared" si="35"/>
        <v>455325.2180111201</v>
      </c>
      <c r="E142" s="1">
        <f t="shared" si="36"/>
        <v>297800.80457671953</v>
      </c>
      <c r="G142" s="3">
        <v>132</v>
      </c>
      <c r="H142" s="1">
        <f t="shared" si="45"/>
        <v>-176700</v>
      </c>
      <c r="I142" s="1">
        <f t="shared" si="37"/>
        <v>-248.85249999999996</v>
      </c>
      <c r="J142" s="1">
        <f t="shared" si="38"/>
        <v>455325.2180111201</v>
      </c>
      <c r="K142" s="1">
        <f t="shared" si="39"/>
        <v>275198.31768113258</v>
      </c>
      <c r="M142" s="3">
        <v>132</v>
      </c>
      <c r="N142" s="1">
        <f t="shared" si="46"/>
        <v>-240628.79183606492</v>
      </c>
      <c r="O142" s="1">
        <f t="shared" si="33"/>
        <v>-364.71888183579142</v>
      </c>
      <c r="P142" s="1">
        <f t="shared" si="40"/>
        <v>455325.2180111201</v>
      </c>
      <c r="Q142" s="1">
        <f t="shared" si="41"/>
        <v>357410.59666167927</v>
      </c>
      <c r="S142" s="3">
        <v>132</v>
      </c>
      <c r="T142" s="1">
        <f t="shared" si="47"/>
        <v>-233533.33333333419</v>
      </c>
      <c r="U142" s="1">
        <f t="shared" si="34"/>
        <v>-354.72611111111229</v>
      </c>
      <c r="V142" s="1">
        <f t="shared" si="42"/>
        <v>455325.2180111201</v>
      </c>
      <c r="W142" s="1">
        <f t="shared" si="43"/>
        <v>347365.04693030968</v>
      </c>
    </row>
    <row r="143" spans="1:23" x14ac:dyDescent="0.25">
      <c r="A143" s="3">
        <v>133</v>
      </c>
      <c r="B143" s="1">
        <f t="shared" si="44"/>
        <v>-191947.59090236961</v>
      </c>
      <c r="C143" s="1">
        <f t="shared" si="32"/>
        <v>-270.3261905208372</v>
      </c>
      <c r="D143" s="1">
        <f t="shared" si="35"/>
        <v>456653.24989698589</v>
      </c>
      <c r="E143" s="1">
        <f t="shared" si="36"/>
        <v>299996.08665937465</v>
      </c>
      <c r="G143" s="3">
        <v>133</v>
      </c>
      <c r="H143" s="1">
        <f t="shared" si="45"/>
        <v>-175925</v>
      </c>
      <c r="I143" s="1">
        <f t="shared" si="37"/>
        <v>-247.76104166666664</v>
      </c>
      <c r="J143" s="1">
        <f t="shared" si="38"/>
        <v>456653.24989698589</v>
      </c>
      <c r="K143" s="1">
        <f t="shared" si="39"/>
        <v>277231.56793800439</v>
      </c>
      <c r="M143" s="3">
        <v>133</v>
      </c>
      <c r="N143" s="1">
        <f t="shared" si="46"/>
        <v>-240310.04040105274</v>
      </c>
      <c r="O143" s="1">
        <f t="shared" si="33"/>
        <v>-364.26997356481593</v>
      </c>
      <c r="P143" s="1">
        <f t="shared" si="40"/>
        <v>456653.24989698589</v>
      </c>
      <c r="Q143" s="1">
        <f t="shared" si="41"/>
        <v>360247.97782135569</v>
      </c>
      <c r="S143" s="3">
        <v>133</v>
      </c>
      <c r="T143" s="1">
        <f t="shared" si="47"/>
        <v>-233188.88888888975</v>
      </c>
      <c r="U143" s="1">
        <f t="shared" si="34"/>
        <v>-354.2410185185197</v>
      </c>
      <c r="V143" s="1">
        <f t="shared" si="42"/>
        <v>456653.24989698589</v>
      </c>
      <c r="W143" s="1">
        <f t="shared" si="43"/>
        <v>350130.41394519358</v>
      </c>
    </row>
    <row r="144" spans="1:23" x14ac:dyDescent="0.25">
      <c r="A144" s="3">
        <v>134</v>
      </c>
      <c r="B144" s="1">
        <f t="shared" si="44"/>
        <v>-191229.39012998255</v>
      </c>
      <c r="C144" s="1">
        <f t="shared" si="32"/>
        <v>-269.31472443305876</v>
      </c>
      <c r="D144" s="1">
        <f t="shared" si="35"/>
        <v>457985.15520918544</v>
      </c>
      <c r="E144" s="1">
        <f t="shared" si="36"/>
        <v>302203.78118609148</v>
      </c>
      <c r="G144" s="3">
        <v>134</v>
      </c>
      <c r="H144" s="1">
        <f t="shared" si="45"/>
        <v>-175150</v>
      </c>
      <c r="I144" s="1">
        <f t="shared" si="37"/>
        <v>-246.66958333333332</v>
      </c>
      <c r="J144" s="1">
        <f t="shared" si="38"/>
        <v>457985.15520918544</v>
      </c>
      <c r="K144" s="1">
        <f t="shared" si="39"/>
        <v>279277.40594577091</v>
      </c>
      <c r="M144" s="3">
        <v>134</v>
      </c>
      <c r="N144" s="1">
        <f t="shared" si="46"/>
        <v>-239990.84005776959</v>
      </c>
      <c r="O144" s="1">
        <f t="shared" si="33"/>
        <v>-363.82043308135883</v>
      </c>
      <c r="P144" s="1">
        <f t="shared" si="40"/>
        <v>457985.15520918544</v>
      </c>
      <c r="Q144" s="1">
        <f t="shared" si="41"/>
        <v>363101.40194662841</v>
      </c>
      <c r="S144" s="3">
        <v>134</v>
      </c>
      <c r="T144" s="1">
        <f t="shared" si="47"/>
        <v>-232844.44444444531</v>
      </c>
      <c r="U144" s="1">
        <f t="shared" si="34"/>
        <v>-353.75592592592716</v>
      </c>
      <c r="V144" s="1">
        <f t="shared" si="42"/>
        <v>457985.15520918544</v>
      </c>
      <c r="W144" s="1">
        <f t="shared" si="43"/>
        <v>352911.90183982172</v>
      </c>
    </row>
    <row r="145" spans="1:23" x14ac:dyDescent="0.25">
      <c r="A145" s="3">
        <v>135</v>
      </c>
      <c r="B145" s="1">
        <f t="shared" si="44"/>
        <v>-190510.17789150772</v>
      </c>
      <c r="C145" s="1">
        <f t="shared" si="32"/>
        <v>-268.30183386387336</v>
      </c>
      <c r="D145" s="1">
        <f t="shared" si="35"/>
        <v>459320.94524521224</v>
      </c>
      <c r="E145" s="1">
        <f t="shared" si="36"/>
        <v>304423.95833863335</v>
      </c>
      <c r="G145" s="3">
        <v>135</v>
      </c>
      <c r="H145" s="1">
        <f t="shared" si="45"/>
        <v>-174375</v>
      </c>
      <c r="I145" s="1">
        <f t="shared" si="37"/>
        <v>-245.57812499999997</v>
      </c>
      <c r="J145" s="1">
        <f t="shared" si="38"/>
        <v>459320.94524521224</v>
      </c>
      <c r="K145" s="1">
        <f t="shared" si="39"/>
        <v>281335.90287740569</v>
      </c>
      <c r="M145" s="3">
        <v>135</v>
      </c>
      <c r="N145" s="1">
        <f t="shared" si="46"/>
        <v>-239671.19017400299</v>
      </c>
      <c r="O145" s="1">
        <f t="shared" si="33"/>
        <v>-363.3702594950542</v>
      </c>
      <c r="P145" s="1">
        <f t="shared" si="40"/>
        <v>459320.94524521224</v>
      </c>
      <c r="Q145" s="1">
        <f t="shared" si="41"/>
        <v>365970.95974675735</v>
      </c>
      <c r="S145" s="3">
        <v>135</v>
      </c>
      <c r="T145" s="1">
        <f t="shared" si="47"/>
        <v>-232500.00000000087</v>
      </c>
      <c r="U145" s="1">
        <f t="shared" si="34"/>
        <v>-353.27083333333456</v>
      </c>
      <c r="V145" s="1">
        <f t="shared" si="42"/>
        <v>459320.94524521224</v>
      </c>
      <c r="W145" s="1">
        <f t="shared" si="43"/>
        <v>355709.60176399199</v>
      </c>
    </row>
    <row r="146" spans="1:23" x14ac:dyDescent="0.25">
      <c r="A146" s="3">
        <v>136</v>
      </c>
      <c r="B146" s="1">
        <f t="shared" si="44"/>
        <v>-189789.95276246368</v>
      </c>
      <c r="C146" s="1">
        <f t="shared" si="32"/>
        <v>-267.28751680713634</v>
      </c>
      <c r="D146" s="1">
        <f t="shared" si="35"/>
        <v>460660.63133551076</v>
      </c>
      <c r="E146" s="1">
        <f t="shared" si="36"/>
        <v>306656.68869558146</v>
      </c>
      <c r="G146" s="3">
        <v>136</v>
      </c>
      <c r="H146" s="1">
        <f t="shared" si="45"/>
        <v>-173600</v>
      </c>
      <c r="I146" s="1">
        <f t="shared" si="37"/>
        <v>-244.48666666666665</v>
      </c>
      <c r="J146" s="1">
        <f t="shared" si="38"/>
        <v>460660.63133551076</v>
      </c>
      <c r="K146" s="1">
        <f t="shared" si="39"/>
        <v>283407.1303083048</v>
      </c>
      <c r="M146" s="3">
        <v>136</v>
      </c>
      <c r="N146" s="1">
        <f t="shared" si="46"/>
        <v>-239351.09011665007</v>
      </c>
      <c r="O146" s="1">
        <f t="shared" si="33"/>
        <v>-362.91945191428215</v>
      </c>
      <c r="P146" s="1">
        <f t="shared" si="40"/>
        <v>460660.63133551076</v>
      </c>
      <c r="Q146" s="1">
        <f t="shared" si="41"/>
        <v>368856.74244388577</v>
      </c>
      <c r="S146" s="3">
        <v>136</v>
      </c>
      <c r="T146" s="1">
        <f t="shared" si="47"/>
        <v>-232155.55555555644</v>
      </c>
      <c r="U146" s="1">
        <f t="shared" si="34"/>
        <v>-352.78574074074197</v>
      </c>
      <c r="V146" s="1">
        <f t="shared" si="42"/>
        <v>460660.63133551076</v>
      </c>
      <c r="W146" s="1">
        <f t="shared" si="43"/>
        <v>358523.60538287647</v>
      </c>
    </row>
    <row r="147" spans="1:23" x14ac:dyDescent="0.25">
      <c r="A147" s="3">
        <v>137</v>
      </c>
      <c r="B147" s="1">
        <f t="shared" si="44"/>
        <v>-189068.71331636293</v>
      </c>
      <c r="C147" s="1">
        <f t="shared" si="32"/>
        <v>-266.27177125387777</v>
      </c>
      <c r="D147" s="1">
        <f t="shared" si="35"/>
        <v>462004.22484357265</v>
      </c>
      <c r="E147" s="1">
        <f t="shared" si="36"/>
        <v>308902.04323457862</v>
      </c>
      <c r="G147" s="3">
        <v>137</v>
      </c>
      <c r="H147" s="1">
        <f t="shared" si="45"/>
        <v>-172825</v>
      </c>
      <c r="I147" s="1">
        <f t="shared" si="37"/>
        <v>-243.39520833333333</v>
      </c>
      <c r="J147" s="1">
        <f t="shared" si="38"/>
        <v>462004.22484357265</v>
      </c>
      <c r="K147" s="1">
        <f t="shared" si="39"/>
        <v>285491.16021856194</v>
      </c>
      <c r="M147" s="3">
        <v>137</v>
      </c>
      <c r="N147" s="1">
        <f t="shared" si="46"/>
        <v>-239030.5392517164</v>
      </c>
      <c r="O147" s="1">
        <f t="shared" si="33"/>
        <v>-362.46800944616723</v>
      </c>
      <c r="P147" s="1">
        <f t="shared" si="40"/>
        <v>462004.22484357265</v>
      </c>
      <c r="Q147" s="1">
        <f t="shared" si="41"/>
        <v>371758.84177594027</v>
      </c>
      <c r="S147" s="3">
        <v>137</v>
      </c>
      <c r="T147" s="1">
        <f t="shared" si="47"/>
        <v>-231811.111111112</v>
      </c>
      <c r="U147" s="1">
        <f t="shared" si="34"/>
        <v>-352.30064814814938</v>
      </c>
      <c r="V147" s="1">
        <f t="shared" si="42"/>
        <v>462004.22484357265</v>
      </c>
      <c r="W147" s="1">
        <f t="shared" si="43"/>
        <v>361354.00487993535</v>
      </c>
    </row>
    <row r="148" spans="1:23" x14ac:dyDescent="0.25">
      <c r="A148" s="3">
        <v>138</v>
      </c>
      <c r="B148" s="1">
        <f t="shared" si="44"/>
        <v>-188346.45812470891</v>
      </c>
      <c r="C148" s="1">
        <f t="shared" si="32"/>
        <v>-265.25459519229838</v>
      </c>
      <c r="D148" s="1">
        <f t="shared" si="35"/>
        <v>463351.73716603307</v>
      </c>
      <c r="E148" s="1">
        <f t="shared" si="36"/>
        <v>311160.09333458554</v>
      </c>
      <c r="G148" s="3">
        <v>138</v>
      </c>
      <c r="H148" s="1">
        <f t="shared" si="45"/>
        <v>-172050</v>
      </c>
      <c r="I148" s="1">
        <f t="shared" si="37"/>
        <v>-242.30374999999995</v>
      </c>
      <c r="J148" s="1">
        <f t="shared" si="38"/>
        <v>463351.73716603307</v>
      </c>
      <c r="K148" s="1">
        <f t="shared" si="39"/>
        <v>287588.06499525666</v>
      </c>
      <c r="M148" s="3">
        <v>138</v>
      </c>
      <c r="N148" s="1">
        <f t="shared" si="46"/>
        <v>-238709.5369443146</v>
      </c>
      <c r="O148" s="1">
        <f t="shared" si="33"/>
        <v>-362.01593119657639</v>
      </c>
      <c r="P148" s="1">
        <f t="shared" si="40"/>
        <v>463351.73716603307</v>
      </c>
      <c r="Q148" s="1">
        <f t="shared" si="41"/>
        <v>374677.34999954689</v>
      </c>
      <c r="S148" s="3">
        <v>138</v>
      </c>
      <c r="T148" s="1">
        <f t="shared" si="47"/>
        <v>-231466.66666666756</v>
      </c>
      <c r="U148" s="1">
        <f t="shared" si="34"/>
        <v>-351.81555555555678</v>
      </c>
      <c r="V148" s="1">
        <f t="shared" si="42"/>
        <v>463351.73716603307</v>
      </c>
      <c r="W148" s="1">
        <f t="shared" si="43"/>
        <v>364200.89295984764</v>
      </c>
    </row>
    <row r="149" spans="1:23" x14ac:dyDescent="0.25">
      <c r="A149" s="3">
        <v>139</v>
      </c>
      <c r="B149" s="1">
        <f t="shared" si="44"/>
        <v>-187623.18575699331</v>
      </c>
      <c r="C149" s="1">
        <f t="shared" si="32"/>
        <v>-264.23598660776554</v>
      </c>
      <c r="D149" s="1">
        <f t="shared" si="35"/>
        <v>464703.17973276734</v>
      </c>
      <c r="E149" s="1">
        <f t="shared" si="36"/>
        <v>313430.91077814996</v>
      </c>
      <c r="G149" s="3">
        <v>139</v>
      </c>
      <c r="H149" s="1">
        <f t="shared" si="45"/>
        <v>-171275</v>
      </c>
      <c r="I149" s="1">
        <f t="shared" si="37"/>
        <v>-241.21229166666663</v>
      </c>
      <c r="J149" s="1">
        <f t="shared" si="38"/>
        <v>464703.17973276734</v>
      </c>
      <c r="K149" s="1">
        <f t="shared" si="39"/>
        <v>289697.91743475577</v>
      </c>
      <c r="M149" s="3">
        <v>139</v>
      </c>
      <c r="N149" s="1">
        <f t="shared" si="46"/>
        <v>-238388.08255866321</v>
      </c>
      <c r="O149" s="1">
        <f t="shared" si="33"/>
        <v>-361.56321627011732</v>
      </c>
      <c r="P149" s="1">
        <f t="shared" si="40"/>
        <v>464703.17973276734</v>
      </c>
      <c r="Q149" s="1">
        <f t="shared" si="41"/>
        <v>377612.35989296407</v>
      </c>
      <c r="S149" s="3">
        <v>139</v>
      </c>
      <c r="T149" s="1">
        <f t="shared" si="47"/>
        <v>-231122.22222222312</v>
      </c>
      <c r="U149" s="1">
        <f t="shared" si="34"/>
        <v>-351.33046296296419</v>
      </c>
      <c r="V149" s="1">
        <f t="shared" si="42"/>
        <v>464703.17973276734</v>
      </c>
      <c r="W149" s="1">
        <f t="shared" si="43"/>
        <v>367064.36285145802</v>
      </c>
    </row>
    <row r="150" spans="1:23" x14ac:dyDescent="0.25">
      <c r="A150" s="3">
        <v>140</v>
      </c>
      <c r="B150" s="1">
        <f t="shared" si="44"/>
        <v>-186898.89478069317</v>
      </c>
      <c r="C150" s="1">
        <f t="shared" si="32"/>
        <v>-263.21594348280951</v>
      </c>
      <c r="D150" s="1">
        <f t="shared" si="35"/>
        <v>466058.5640069879</v>
      </c>
      <c r="E150" s="1">
        <f t="shared" si="36"/>
        <v>315714.56775368855</v>
      </c>
      <c r="G150" s="3">
        <v>140</v>
      </c>
      <c r="H150" s="1">
        <f t="shared" si="45"/>
        <v>-170500</v>
      </c>
      <c r="I150" s="1">
        <f t="shared" si="37"/>
        <v>-240.12083333333331</v>
      </c>
      <c r="J150" s="1">
        <f t="shared" si="38"/>
        <v>466058.5640069879</v>
      </c>
      <c r="K150" s="1">
        <f t="shared" si="39"/>
        <v>291820.79074502707</v>
      </c>
      <c r="M150" s="3">
        <v>140</v>
      </c>
      <c r="N150" s="1">
        <f t="shared" si="46"/>
        <v>-238066.17545808537</v>
      </c>
      <c r="O150" s="1">
        <f t="shared" si="33"/>
        <v>-361.10986377013688</v>
      </c>
      <c r="P150" s="1">
        <f t="shared" si="40"/>
        <v>466058.5640069879</v>
      </c>
      <c r="Q150" s="1">
        <f t="shared" si="41"/>
        <v>380563.96475903213</v>
      </c>
      <c r="S150" s="3">
        <v>140</v>
      </c>
      <c r="T150" s="1">
        <f t="shared" si="47"/>
        <v>-230777.77777777868</v>
      </c>
      <c r="U150" s="1">
        <f t="shared" si="34"/>
        <v>-350.84537037037165</v>
      </c>
      <c r="V150" s="1">
        <f t="shared" si="42"/>
        <v>466058.5640069879</v>
      </c>
      <c r="W150" s="1">
        <f t="shared" si="43"/>
        <v>369944.50831074064</v>
      </c>
    </row>
    <row r="151" spans="1:23" x14ac:dyDescent="0.25">
      <c r="A151" s="3">
        <v>141</v>
      </c>
      <c r="B151" s="1">
        <f t="shared" si="44"/>
        <v>-186173.58376126809</v>
      </c>
      <c r="C151" s="1">
        <f t="shared" si="32"/>
        <v>-262.19446379711923</v>
      </c>
      <c r="D151" s="1">
        <f t="shared" si="35"/>
        <v>467417.9014853416</v>
      </c>
      <c r="E151" s="1">
        <f t="shared" si="36"/>
        <v>318011.13685778179</v>
      </c>
      <c r="G151" s="3">
        <v>141</v>
      </c>
      <c r="H151" s="1">
        <f t="shared" si="45"/>
        <v>-169725</v>
      </c>
      <c r="I151" s="1">
        <f t="shared" si="37"/>
        <v>-239.02937499999996</v>
      </c>
      <c r="J151" s="1">
        <f t="shared" si="38"/>
        <v>467417.9014853416</v>
      </c>
      <c r="K151" s="1">
        <f t="shared" si="39"/>
        <v>293956.75854796707</v>
      </c>
      <c r="M151" s="3">
        <v>141</v>
      </c>
      <c r="N151" s="1">
        <f t="shared" si="46"/>
        <v>-237743.81500500755</v>
      </c>
      <c r="O151" s="1">
        <f t="shared" si="33"/>
        <v>-360.65587279871897</v>
      </c>
      <c r="P151" s="1">
        <f t="shared" si="40"/>
        <v>467417.9014853416</v>
      </c>
      <c r="Q151" s="1">
        <f t="shared" si="41"/>
        <v>383532.25842813909</v>
      </c>
      <c r="S151" s="3">
        <v>141</v>
      </c>
      <c r="T151" s="1">
        <f t="shared" si="47"/>
        <v>-230433.33333333425</v>
      </c>
      <c r="U151" s="1">
        <f t="shared" si="34"/>
        <v>-350.36027777777906</v>
      </c>
      <c r="V151" s="1">
        <f t="shared" si="42"/>
        <v>467417.9014853416</v>
      </c>
      <c r="W151" s="1">
        <f t="shared" si="43"/>
        <v>372841.4236237795</v>
      </c>
    </row>
    <row r="152" spans="1:23" x14ac:dyDescent="0.25">
      <c r="A152" s="3">
        <v>142</v>
      </c>
      <c r="B152" s="1">
        <f t="shared" si="44"/>
        <v>-185447.25126215731</v>
      </c>
      <c r="C152" s="1">
        <f t="shared" si="32"/>
        <v>-261.17154552753817</v>
      </c>
      <c r="D152" s="1">
        <f t="shared" si="35"/>
        <v>468781.20369800722</v>
      </c>
      <c r="E152" s="1">
        <f t="shared" si="36"/>
        <v>320320.69109748182</v>
      </c>
      <c r="G152" s="3">
        <v>142</v>
      </c>
      <c r="H152" s="1">
        <f t="shared" si="45"/>
        <v>-168950</v>
      </c>
      <c r="I152" s="1">
        <f t="shared" si="37"/>
        <v>-237.93791666666664</v>
      </c>
      <c r="J152" s="1">
        <f t="shared" si="38"/>
        <v>468781.20369800722</v>
      </c>
      <c r="K152" s="1">
        <f t="shared" si="39"/>
        <v>296105.89488174097</v>
      </c>
      <c r="M152" s="3">
        <v>142</v>
      </c>
      <c r="N152" s="1">
        <f t="shared" si="46"/>
        <v>-237421.00056095832</v>
      </c>
      <c r="O152" s="1">
        <f t="shared" si="33"/>
        <v>-360.20124245668296</v>
      </c>
      <c r="P152" s="1">
        <f t="shared" si="40"/>
        <v>468781.20369800722</v>
      </c>
      <c r="Q152" s="1">
        <f t="shared" si="41"/>
        <v>386517.3352612037</v>
      </c>
      <c r="S152" s="3">
        <v>142</v>
      </c>
      <c r="T152" s="1">
        <f t="shared" si="47"/>
        <v>-230088.88888888981</v>
      </c>
      <c r="U152" s="1">
        <f t="shared" si="34"/>
        <v>-349.87518518518647</v>
      </c>
      <c r="V152" s="1">
        <f t="shared" si="42"/>
        <v>468781.20369800722</v>
      </c>
      <c r="W152" s="1">
        <f t="shared" si="43"/>
        <v>375755.20360976591</v>
      </c>
    </row>
    <row r="153" spans="1:23" x14ac:dyDescent="0.25">
      <c r="A153" s="3">
        <v>143</v>
      </c>
      <c r="B153" s="1">
        <f t="shared" si="44"/>
        <v>-184719.89584477694</v>
      </c>
      <c r="C153" s="1">
        <f t="shared" si="32"/>
        <v>-260.14718664806082</v>
      </c>
      <c r="D153" s="1">
        <f t="shared" si="35"/>
        <v>470148.48220879305</v>
      </c>
      <c r="E153" s="1">
        <f t="shared" si="36"/>
        <v>322643.30389263318</v>
      </c>
      <c r="G153" s="3">
        <v>143</v>
      </c>
      <c r="H153" s="1">
        <f t="shared" si="45"/>
        <v>-168175</v>
      </c>
      <c r="I153" s="1">
        <f t="shared" si="37"/>
        <v>-236.84645833333332</v>
      </c>
      <c r="J153" s="1">
        <f t="shared" si="38"/>
        <v>470148.48220879305</v>
      </c>
      <c r="K153" s="1">
        <f t="shared" si="39"/>
        <v>298268.27420313674</v>
      </c>
      <c r="M153" s="3">
        <v>143</v>
      </c>
      <c r="N153" s="1">
        <f t="shared" si="46"/>
        <v>-237097.73148656703</v>
      </c>
      <c r="O153" s="1">
        <f t="shared" si="33"/>
        <v>-359.74597184358191</v>
      </c>
      <c r="P153" s="1">
        <f t="shared" si="40"/>
        <v>470148.48220879305</v>
      </c>
      <c r="Q153" s="1">
        <f t="shared" si="41"/>
        <v>389519.29015267506</v>
      </c>
      <c r="S153" s="3">
        <v>143</v>
      </c>
      <c r="T153" s="1">
        <f t="shared" si="47"/>
        <v>-229744.44444444537</v>
      </c>
      <c r="U153" s="1">
        <f t="shared" si="34"/>
        <v>-349.39009259259387</v>
      </c>
      <c r="V153" s="1">
        <f t="shared" si="42"/>
        <v>470148.48220879305</v>
      </c>
      <c r="W153" s="1">
        <f t="shared" si="43"/>
        <v>378685.94362401258</v>
      </c>
    </row>
    <row r="154" spans="1:23" x14ac:dyDescent="0.25">
      <c r="A154" s="3">
        <v>144</v>
      </c>
      <c r="B154" s="1">
        <f t="shared" si="44"/>
        <v>-183991.51606851711</v>
      </c>
      <c r="C154" s="1">
        <f t="shared" si="32"/>
        <v>-259.12138512982824</v>
      </c>
      <c r="D154" s="1">
        <f t="shared" si="35"/>
        <v>471519.74861523538</v>
      </c>
      <c r="E154" s="1">
        <f t="shared" si="36"/>
        <v>324979.049078207</v>
      </c>
      <c r="G154" s="3">
        <v>144</v>
      </c>
      <c r="H154" s="1">
        <f t="shared" si="45"/>
        <v>-167400</v>
      </c>
      <c r="I154" s="1">
        <f t="shared" si="37"/>
        <v>-235.755</v>
      </c>
      <c r="J154" s="1">
        <f t="shared" si="38"/>
        <v>471519.74861523538</v>
      </c>
      <c r="K154" s="1">
        <f t="shared" si="39"/>
        <v>300443.97138993174</v>
      </c>
      <c r="M154" s="3">
        <v>144</v>
      </c>
      <c r="N154" s="1">
        <f t="shared" si="46"/>
        <v>-236774.00714156264</v>
      </c>
      <c r="O154" s="1">
        <f t="shared" si="33"/>
        <v>-359.29006005770071</v>
      </c>
      <c r="P154" s="1">
        <f t="shared" si="40"/>
        <v>471519.74861523538</v>
      </c>
      <c r="Q154" s="1">
        <f t="shared" si="41"/>
        <v>392538.21853354922</v>
      </c>
      <c r="S154" s="3">
        <v>144</v>
      </c>
      <c r="T154" s="1">
        <f t="shared" si="47"/>
        <v>-229400.00000000093</v>
      </c>
      <c r="U154" s="1">
        <f t="shared" si="34"/>
        <v>-348.90500000000128</v>
      </c>
      <c r="V154" s="1">
        <f t="shared" si="42"/>
        <v>471519.74861523538</v>
      </c>
      <c r="W154" s="1">
        <f t="shared" si="43"/>
        <v>381633.73956098506</v>
      </c>
    </row>
    <row r="155" spans="1:23" x14ac:dyDescent="0.25">
      <c r="A155" s="3">
        <v>145</v>
      </c>
      <c r="B155" s="1">
        <f t="shared" si="44"/>
        <v>-183262.11049073905</v>
      </c>
      <c r="C155" s="1">
        <f t="shared" si="32"/>
        <v>-258.09413894112413</v>
      </c>
      <c r="D155" s="1">
        <f t="shared" si="35"/>
        <v>472895.01454869646</v>
      </c>
      <c r="E155" s="1">
        <f t="shared" si="36"/>
        <v>327328.00090664794</v>
      </c>
      <c r="G155" s="3">
        <v>145</v>
      </c>
      <c r="H155" s="1">
        <f t="shared" si="45"/>
        <v>-166625</v>
      </c>
      <c r="I155" s="1">
        <f t="shared" si="37"/>
        <v>-234.66354166666665</v>
      </c>
      <c r="J155" s="1">
        <f t="shared" si="38"/>
        <v>472895.01454869646</v>
      </c>
      <c r="K155" s="1">
        <f t="shared" si="39"/>
        <v>302633.06174327323</v>
      </c>
      <c r="M155" s="3">
        <v>145</v>
      </c>
      <c r="N155" s="1">
        <f t="shared" si="46"/>
        <v>-236449.8268847724</v>
      </c>
      <c r="O155" s="1">
        <f t="shared" si="33"/>
        <v>-358.83350619605443</v>
      </c>
      <c r="P155" s="1">
        <f t="shared" si="40"/>
        <v>472895.01454869646</v>
      </c>
      <c r="Q155" s="1">
        <f t="shared" si="41"/>
        <v>395574.21637440304</v>
      </c>
      <c r="S155" s="3">
        <v>145</v>
      </c>
      <c r="T155" s="1">
        <f t="shared" si="47"/>
        <v>-229055.55555555649</v>
      </c>
      <c r="U155" s="1">
        <f t="shared" si="34"/>
        <v>-348.41990740740874</v>
      </c>
      <c r="V155" s="1">
        <f t="shared" si="42"/>
        <v>472895.01454869646</v>
      </c>
      <c r="W155" s="1">
        <f t="shared" si="43"/>
        <v>384598.68785735016</v>
      </c>
    </row>
    <row r="156" spans="1:23" x14ac:dyDescent="0.25">
      <c r="A156" s="3">
        <v>146</v>
      </c>
      <c r="B156" s="1">
        <f t="shared" si="44"/>
        <v>-182531.67766677227</v>
      </c>
      <c r="C156" s="1">
        <f t="shared" si="32"/>
        <v>-257.06544604737093</v>
      </c>
      <c r="D156" s="1">
        <f t="shared" si="35"/>
        <v>474274.29167446349</v>
      </c>
      <c r="E156" s="1">
        <f t="shared" si="36"/>
        <v>329690.23405023495</v>
      </c>
      <c r="G156" s="3">
        <v>146</v>
      </c>
      <c r="H156" s="1">
        <f t="shared" si="45"/>
        <v>-165850</v>
      </c>
      <c r="I156" s="1">
        <f t="shared" si="37"/>
        <v>-233.57208333333332</v>
      </c>
      <c r="J156" s="1">
        <f t="shared" si="38"/>
        <v>474274.29167446349</v>
      </c>
      <c r="K156" s="1">
        <f t="shared" si="39"/>
        <v>304835.62099007197</v>
      </c>
      <c r="M156" s="3">
        <v>146</v>
      </c>
      <c r="N156" s="1">
        <f t="shared" si="46"/>
        <v>-236125.1900741205</v>
      </c>
      <c r="O156" s="1">
        <f t="shared" si="33"/>
        <v>-358.37630935438636</v>
      </c>
      <c r="P156" s="1">
        <f t="shared" si="40"/>
        <v>474274.29167446349</v>
      </c>
      <c r="Q156" s="1">
        <f t="shared" si="41"/>
        <v>398627.38018844486</v>
      </c>
      <c r="S156" s="3">
        <v>146</v>
      </c>
      <c r="T156" s="1">
        <f t="shared" si="47"/>
        <v>-228711.11111111206</v>
      </c>
      <c r="U156" s="1">
        <f t="shared" si="34"/>
        <v>-347.93481481481615</v>
      </c>
      <c r="V156" s="1">
        <f t="shared" si="42"/>
        <v>474274.29167446349</v>
      </c>
      <c r="W156" s="1">
        <f t="shared" si="43"/>
        <v>387580.88549504167</v>
      </c>
    </row>
    <row r="157" spans="1:23" x14ac:dyDescent="0.25">
      <c r="A157" s="3">
        <v>147</v>
      </c>
      <c r="B157" s="1">
        <f t="shared" si="44"/>
        <v>-181800.21614991175</v>
      </c>
      <c r="C157" s="1">
        <f t="shared" si="32"/>
        <v>-256.03530441112571</v>
      </c>
      <c r="D157" s="1">
        <f t="shared" si="35"/>
        <v>475657.59169184737</v>
      </c>
      <c r="E157" s="1">
        <f t="shared" si="36"/>
        <v>332065.82360345474</v>
      </c>
      <c r="G157" s="3">
        <v>147</v>
      </c>
      <c r="H157" s="1">
        <f t="shared" si="45"/>
        <v>-165075</v>
      </c>
      <c r="I157" s="1">
        <f t="shared" si="37"/>
        <v>-232.480625</v>
      </c>
      <c r="J157" s="1">
        <f t="shared" si="38"/>
        <v>475657.59169184737</v>
      </c>
      <c r="K157" s="1">
        <f t="shared" si="39"/>
        <v>307051.72528540978</v>
      </c>
      <c r="M157" s="3">
        <v>147</v>
      </c>
      <c r="N157" s="1">
        <f t="shared" si="46"/>
        <v>-235800.09606662692</v>
      </c>
      <c r="O157" s="1">
        <f t="shared" si="33"/>
        <v>-357.91846862716625</v>
      </c>
      <c r="P157" s="1">
        <f t="shared" si="40"/>
        <v>475657.59169184737</v>
      </c>
      <c r="Q157" s="1">
        <f t="shared" si="41"/>
        <v>401697.80703458283</v>
      </c>
      <c r="S157" s="3">
        <v>147</v>
      </c>
      <c r="T157" s="1">
        <f t="shared" si="47"/>
        <v>-228366.66666666762</v>
      </c>
      <c r="U157" s="1">
        <f t="shared" si="34"/>
        <v>-347.44972222222356</v>
      </c>
      <c r="V157" s="1">
        <f t="shared" si="42"/>
        <v>475657.59169184737</v>
      </c>
      <c r="W157" s="1">
        <f t="shared" si="43"/>
        <v>390580.43000434327</v>
      </c>
    </row>
    <row r="158" spans="1:23" x14ac:dyDescent="0.25">
      <c r="A158" s="3">
        <v>148</v>
      </c>
      <c r="B158" s="1">
        <f t="shared" si="44"/>
        <v>-181067.72449141499</v>
      </c>
      <c r="C158" s="1">
        <f t="shared" si="32"/>
        <v>-255.00371199207609</v>
      </c>
      <c r="D158" s="1">
        <f t="shared" si="35"/>
        <v>477044.92633428192</v>
      </c>
      <c r="E158" s="1">
        <f t="shared" si="36"/>
        <v>334454.84508538921</v>
      </c>
      <c r="G158" s="3">
        <v>148</v>
      </c>
      <c r="H158" s="1">
        <f t="shared" si="45"/>
        <v>-164300</v>
      </c>
      <c r="I158" s="1">
        <f t="shared" si="37"/>
        <v>-231.38916666666663</v>
      </c>
      <c r="J158" s="1">
        <f t="shared" si="38"/>
        <v>477044.92633428192</v>
      </c>
      <c r="K158" s="1">
        <f t="shared" si="39"/>
        <v>309281.45121496043</v>
      </c>
      <c r="M158" s="3">
        <v>148</v>
      </c>
      <c r="N158" s="1">
        <f t="shared" si="46"/>
        <v>-235474.54421840614</v>
      </c>
      <c r="O158" s="1">
        <f t="shared" si="33"/>
        <v>-357.45998310758864</v>
      </c>
      <c r="P158" s="1">
        <f t="shared" si="40"/>
        <v>477044.92633428192</v>
      </c>
      <c r="Q158" s="1">
        <f t="shared" si="41"/>
        <v>404785.59452051029</v>
      </c>
      <c r="S158" s="3">
        <v>148</v>
      </c>
      <c r="T158" s="1">
        <f t="shared" si="47"/>
        <v>-228022.22222222318</v>
      </c>
      <c r="U158" s="1">
        <f t="shared" si="34"/>
        <v>-346.96462962963096</v>
      </c>
      <c r="V158" s="1">
        <f t="shared" si="42"/>
        <v>477044.92633428192</v>
      </c>
      <c r="W158" s="1">
        <f t="shared" si="43"/>
        <v>393597.41946698906</v>
      </c>
    </row>
    <row r="159" spans="1:23" x14ac:dyDescent="0.25">
      <c r="A159" s="3">
        <v>149</v>
      </c>
      <c r="B159" s="1">
        <f t="shared" si="44"/>
        <v>-180334.20124049918</v>
      </c>
      <c r="C159" s="1">
        <f t="shared" si="32"/>
        <v>-253.97066674703635</v>
      </c>
      <c r="D159" s="1">
        <f t="shared" si="35"/>
        <v>478436.30736942356</v>
      </c>
      <c r="E159" s="1">
        <f t="shared" si="36"/>
        <v>336857.37444211618</v>
      </c>
      <c r="G159" s="3">
        <v>149</v>
      </c>
      <c r="H159" s="1">
        <f t="shared" si="45"/>
        <v>-163525</v>
      </c>
      <c r="I159" s="1">
        <f t="shared" si="37"/>
        <v>-230.2977083333333</v>
      </c>
      <c r="J159" s="1">
        <f t="shared" si="38"/>
        <v>478436.30736942356</v>
      </c>
      <c r="K159" s="1">
        <f t="shared" si="39"/>
        <v>311524.87579742417</v>
      </c>
      <c r="M159" s="3">
        <v>149</v>
      </c>
      <c r="N159" s="1">
        <f t="shared" si="46"/>
        <v>-235148.53388466575</v>
      </c>
      <c r="O159" s="1">
        <f t="shared" si="33"/>
        <v>-357.00085188757095</v>
      </c>
      <c r="P159" s="1">
        <f t="shared" si="40"/>
        <v>478436.30736942356</v>
      </c>
      <c r="Q159" s="1">
        <f t="shared" si="41"/>
        <v>407890.84080580855</v>
      </c>
      <c r="S159" s="3">
        <v>149</v>
      </c>
      <c r="T159" s="1">
        <f t="shared" si="47"/>
        <v>-227677.77777777874</v>
      </c>
      <c r="U159" s="1">
        <f t="shared" si="34"/>
        <v>-346.47953703703837</v>
      </c>
      <c r="V159" s="1">
        <f t="shared" si="42"/>
        <v>478436.30736942356</v>
      </c>
      <c r="W159" s="1">
        <f t="shared" si="43"/>
        <v>396631.95251928148</v>
      </c>
    </row>
    <row r="160" spans="1:23" x14ac:dyDescent="0.25">
      <c r="A160" s="3">
        <v>150</v>
      </c>
      <c r="B160" s="1">
        <f t="shared" si="44"/>
        <v>-179599.64494433833</v>
      </c>
      <c r="C160" s="1">
        <f t="shared" si="32"/>
        <v>-252.93616662994313</v>
      </c>
      <c r="D160" s="1">
        <f t="shared" si="35"/>
        <v>479831.74659925106</v>
      </c>
      <c r="E160" s="1">
        <f t="shared" si="36"/>
        <v>339273.48804912361</v>
      </c>
      <c r="G160" s="3">
        <v>150</v>
      </c>
      <c r="H160" s="1">
        <f t="shared" si="45"/>
        <v>-162750</v>
      </c>
      <c r="I160" s="1">
        <f t="shared" si="37"/>
        <v>-229.20624999999998</v>
      </c>
      <c r="J160" s="1">
        <f t="shared" si="38"/>
        <v>479831.74659925106</v>
      </c>
      <c r="K160" s="1">
        <f t="shared" si="39"/>
        <v>313782.07648697618</v>
      </c>
      <c r="M160" s="3">
        <v>150</v>
      </c>
      <c r="N160" s="1">
        <f t="shared" si="46"/>
        <v>-234822.06441970536</v>
      </c>
      <c r="O160" s="1">
        <f t="shared" si="33"/>
        <v>-356.5410740577517</v>
      </c>
      <c r="P160" s="1">
        <f t="shared" si="40"/>
        <v>479831.74659925106</v>
      </c>
      <c r="Q160" s="1">
        <f t="shared" si="41"/>
        <v>411013.64460506762</v>
      </c>
      <c r="S160" s="3">
        <v>150</v>
      </c>
      <c r="T160" s="1">
        <f t="shared" si="47"/>
        <v>-227333.3333333343</v>
      </c>
      <c r="U160" s="1">
        <f t="shared" si="34"/>
        <v>-345.99444444444578</v>
      </c>
      <c r="V160" s="1">
        <f t="shared" si="42"/>
        <v>479831.74659925106</v>
      </c>
      <c r="W160" s="1">
        <f t="shared" si="43"/>
        <v>399684.12835522706</v>
      </c>
    </row>
    <row r="161" spans="1:23" x14ac:dyDescent="0.25">
      <c r="A161" s="3">
        <v>151</v>
      </c>
      <c r="B161" s="1">
        <f t="shared" si="44"/>
        <v>-178864.05414806039</v>
      </c>
      <c r="C161" s="1">
        <f t="shared" si="32"/>
        <v>-251.90020959185168</v>
      </c>
      <c r="D161" s="1">
        <f t="shared" si="35"/>
        <v>481231.25586016552</v>
      </c>
      <c r="E161" s="1">
        <f t="shared" si="36"/>
        <v>341703.26271373755</v>
      </c>
      <c r="G161" s="3">
        <v>151</v>
      </c>
      <c r="H161" s="1">
        <f t="shared" si="45"/>
        <v>-161975</v>
      </c>
      <c r="I161" s="1">
        <f t="shared" si="37"/>
        <v>-228.11479166666663</v>
      </c>
      <c r="J161" s="1">
        <f t="shared" si="38"/>
        <v>481231.25586016552</v>
      </c>
      <c r="K161" s="1">
        <f t="shared" si="39"/>
        <v>316053.13117572881</v>
      </c>
      <c r="M161" s="3">
        <v>151</v>
      </c>
      <c r="N161" s="1">
        <f t="shared" si="46"/>
        <v>-234495.13517691515</v>
      </c>
      <c r="O161" s="1">
        <f t="shared" si="33"/>
        <v>-356.08064870748882</v>
      </c>
      <c r="P161" s="1">
        <f t="shared" si="40"/>
        <v>481231.25586016552</v>
      </c>
      <c r="Q161" s="1">
        <f t="shared" si="41"/>
        <v>414154.10519102402</v>
      </c>
      <c r="S161" s="3">
        <v>151</v>
      </c>
      <c r="T161" s="1">
        <f t="shared" si="47"/>
        <v>-226988.88888888987</v>
      </c>
      <c r="U161" s="1">
        <f t="shared" si="34"/>
        <v>-345.50935185185324</v>
      </c>
      <c r="V161" s="1">
        <f t="shared" si="42"/>
        <v>481231.25586016552</v>
      </c>
      <c r="W161" s="1">
        <f t="shared" si="43"/>
        <v>402754.04672968958</v>
      </c>
    </row>
    <row r="162" spans="1:23" x14ac:dyDescent="0.25">
      <c r="A162" s="3">
        <v>152</v>
      </c>
      <c r="B162" s="1">
        <f t="shared" si="44"/>
        <v>-178127.42739474433</v>
      </c>
      <c r="C162" s="1">
        <f t="shared" si="32"/>
        <v>-250.86279358093157</v>
      </c>
      <c r="D162" s="1">
        <f t="shared" si="35"/>
        <v>482634.84702309099</v>
      </c>
      <c r="E162" s="1">
        <f t="shared" si="36"/>
        <v>344146.77567756386</v>
      </c>
      <c r="G162" s="3">
        <v>152</v>
      </c>
      <c r="H162" s="1">
        <f t="shared" si="45"/>
        <v>-161200</v>
      </c>
      <c r="I162" s="1">
        <f t="shared" si="37"/>
        <v>-227.02333333333331</v>
      </c>
      <c r="J162" s="1">
        <f t="shared" si="38"/>
        <v>482634.84702309099</v>
      </c>
      <c r="K162" s="1">
        <f t="shared" si="39"/>
        <v>318338.11819620774</v>
      </c>
      <c r="M162" s="3">
        <v>152</v>
      </c>
      <c r="N162" s="1">
        <f t="shared" si="46"/>
        <v>-234167.74550877468</v>
      </c>
      <c r="O162" s="1">
        <f t="shared" si="33"/>
        <v>-355.61957492485766</v>
      </c>
      <c r="P162" s="1">
        <f t="shared" si="40"/>
        <v>482634.84702309099</v>
      </c>
      <c r="Q162" s="1">
        <f t="shared" si="41"/>
        <v>417312.32239771687</v>
      </c>
      <c r="S162" s="3">
        <v>152</v>
      </c>
      <c r="T162" s="1">
        <f t="shared" si="47"/>
        <v>-226644.44444444543</v>
      </c>
      <c r="U162" s="1">
        <f t="shared" si="34"/>
        <v>-345.02425925926065</v>
      </c>
      <c r="V162" s="1">
        <f t="shared" si="42"/>
        <v>482634.84702309099</v>
      </c>
      <c r="W162" s="1">
        <f t="shared" si="43"/>
        <v>405841.80796156137</v>
      </c>
    </row>
    <row r="163" spans="1:23" x14ac:dyDescent="0.25">
      <c r="A163" s="3">
        <v>153</v>
      </c>
      <c r="B163" s="1">
        <f t="shared" si="44"/>
        <v>-177389.76322541735</v>
      </c>
      <c r="C163" s="1">
        <f t="shared" si="32"/>
        <v>-249.82391654246274</v>
      </c>
      <c r="D163" s="1">
        <f t="shared" si="35"/>
        <v>484042.53199357499</v>
      </c>
      <c r="E163" s="1">
        <f t="shared" si="36"/>
        <v>346604.10461894365</v>
      </c>
      <c r="G163" s="3">
        <v>153</v>
      </c>
      <c r="H163" s="1">
        <f t="shared" si="45"/>
        <v>-160425</v>
      </c>
      <c r="I163" s="1">
        <f t="shared" si="37"/>
        <v>-225.93187499999999</v>
      </c>
      <c r="J163" s="1">
        <f t="shared" si="38"/>
        <v>484042.53199357499</v>
      </c>
      <c r="K163" s="1">
        <f t="shared" si="39"/>
        <v>320637.11632384208</v>
      </c>
      <c r="M163" s="3">
        <v>153</v>
      </c>
      <c r="N163" s="1">
        <f t="shared" si="46"/>
        <v>-233839.89476685156</v>
      </c>
      <c r="O163" s="1">
        <f t="shared" si="33"/>
        <v>-355.15785179664925</v>
      </c>
      <c r="P163" s="1">
        <f t="shared" si="40"/>
        <v>484042.53199357499</v>
      </c>
      <c r="Q163" s="1">
        <f t="shared" si="41"/>
        <v>420488.39662366133</v>
      </c>
      <c r="S163" s="3">
        <v>153</v>
      </c>
      <c r="T163" s="1">
        <f t="shared" si="47"/>
        <v>-226300.00000000099</v>
      </c>
      <c r="U163" s="1">
        <f t="shared" si="34"/>
        <v>-344.53916666666805</v>
      </c>
      <c r="V163" s="1">
        <f t="shared" si="42"/>
        <v>484042.53199357499</v>
      </c>
      <c r="W163" s="1">
        <f t="shared" si="43"/>
        <v>408947.51293695235</v>
      </c>
    </row>
    <row r="164" spans="1:23" x14ac:dyDescent="0.25">
      <c r="A164" s="3">
        <v>154</v>
      </c>
      <c r="B164" s="1">
        <f t="shared" si="44"/>
        <v>-176651.06017905191</v>
      </c>
      <c r="C164" s="1">
        <f t="shared" si="32"/>
        <v>-248.78357641883142</v>
      </c>
      <c r="D164" s="1">
        <f t="shared" si="35"/>
        <v>485454.32271188957</v>
      </c>
      <c r="E164" s="1">
        <f t="shared" si="36"/>
        <v>349075.32765542268</v>
      </c>
      <c r="G164" s="3">
        <v>154</v>
      </c>
      <c r="H164" s="1">
        <f t="shared" si="45"/>
        <v>-159650</v>
      </c>
      <c r="I164" s="1">
        <f t="shared" si="37"/>
        <v>-224.84041666666664</v>
      </c>
      <c r="J164" s="1">
        <f t="shared" si="38"/>
        <v>485454.32271188957</v>
      </c>
      <c r="K164" s="1">
        <f t="shared" si="39"/>
        <v>322950.20477946883</v>
      </c>
      <c r="M164" s="3">
        <v>154</v>
      </c>
      <c r="N164" s="1">
        <f t="shared" si="46"/>
        <v>-233511.58230180026</v>
      </c>
      <c r="O164" s="1">
        <f t="shared" si="33"/>
        <v>-354.69547840836867</v>
      </c>
      <c r="P164" s="1">
        <f t="shared" si="40"/>
        <v>485454.32271188957</v>
      </c>
      <c r="Q164" s="1">
        <f t="shared" si="41"/>
        <v>423682.42883504048</v>
      </c>
      <c r="S164" s="3">
        <v>154</v>
      </c>
      <c r="T164" s="1">
        <f t="shared" si="47"/>
        <v>-225955.55555555655</v>
      </c>
      <c r="U164" s="1">
        <f t="shared" si="34"/>
        <v>-344.05407407407546</v>
      </c>
      <c r="V164" s="1">
        <f t="shared" si="42"/>
        <v>485454.32271188957</v>
      </c>
      <c r="W164" s="1">
        <f t="shared" si="43"/>
        <v>412071.26311239717</v>
      </c>
    </row>
    <row r="165" spans="1:23" x14ac:dyDescent="0.25">
      <c r="A165" s="3">
        <v>155</v>
      </c>
      <c r="B165" s="1">
        <f t="shared" si="44"/>
        <v>-175911.31679256284</v>
      </c>
      <c r="C165" s="1">
        <f t="shared" si="32"/>
        <v>-247.74177114952599</v>
      </c>
      <c r="D165" s="1">
        <f t="shared" si="35"/>
        <v>486870.23115313257</v>
      </c>
      <c r="E165" s="1">
        <f t="shared" si="36"/>
        <v>351560.52334623464</v>
      </c>
      <c r="G165" s="3">
        <v>155</v>
      </c>
      <c r="H165" s="1">
        <f t="shared" si="45"/>
        <v>-158875</v>
      </c>
      <c r="I165" s="1">
        <f t="shared" si="37"/>
        <v>-223.74895833333332</v>
      </c>
      <c r="J165" s="1">
        <f t="shared" si="38"/>
        <v>486870.23115313257</v>
      </c>
      <c r="K165" s="1">
        <f t="shared" si="39"/>
        <v>325277.46323185094</v>
      </c>
      <c r="M165" s="3">
        <v>155</v>
      </c>
      <c r="N165" s="1">
        <f t="shared" si="46"/>
        <v>-233182.80746336066</v>
      </c>
      <c r="O165" s="1">
        <f t="shared" si="33"/>
        <v>-354.23245384423291</v>
      </c>
      <c r="P165" s="1">
        <f t="shared" si="40"/>
        <v>486870.23115313257</v>
      </c>
      <c r="Q165" s="1">
        <f t="shared" si="41"/>
        <v>426894.52056891483</v>
      </c>
      <c r="S165" s="3">
        <v>155</v>
      </c>
      <c r="T165" s="1">
        <f t="shared" si="47"/>
        <v>-225611.11111111211</v>
      </c>
      <c r="U165" s="1">
        <f t="shared" si="34"/>
        <v>-343.56898148148287</v>
      </c>
      <c r="V165" s="1">
        <f t="shared" si="42"/>
        <v>486870.23115313257</v>
      </c>
      <c r="W165" s="1">
        <f t="shared" si="43"/>
        <v>415213.16051808046</v>
      </c>
    </row>
    <row r="166" spans="1:23" x14ac:dyDescent="0.25">
      <c r="A166" s="3">
        <v>156</v>
      </c>
      <c r="B166" s="1">
        <f t="shared" si="44"/>
        <v>-175170.53160080448</v>
      </c>
      <c r="C166" s="1">
        <f t="shared" si="32"/>
        <v>-246.69849867113294</v>
      </c>
      <c r="D166" s="1">
        <f t="shared" si="35"/>
        <v>488290.26932732924</v>
      </c>
      <c r="E166" s="1">
        <f t="shared" si="36"/>
        <v>354059.77069479862</v>
      </c>
      <c r="G166" s="3">
        <v>156</v>
      </c>
      <c r="H166" s="1">
        <f t="shared" si="45"/>
        <v>-158100</v>
      </c>
      <c r="I166" s="1">
        <f t="shared" si="37"/>
        <v>-222.6575</v>
      </c>
      <c r="J166" s="1">
        <f t="shared" si="38"/>
        <v>488290.26932732924</v>
      </c>
      <c r="K166" s="1">
        <f t="shared" si="39"/>
        <v>327618.97180021025</v>
      </c>
      <c r="M166" s="3">
        <v>156</v>
      </c>
      <c r="N166" s="1">
        <f t="shared" si="46"/>
        <v>-232853.56960035692</v>
      </c>
      <c r="O166" s="1">
        <f t="shared" si="33"/>
        <v>-353.76877718716929</v>
      </c>
      <c r="P166" s="1">
        <f t="shared" si="40"/>
        <v>488290.26932732924</v>
      </c>
      <c r="Q166" s="1">
        <f t="shared" si="41"/>
        <v>430124.77393645019</v>
      </c>
      <c r="S166" s="3">
        <v>156</v>
      </c>
      <c r="T166" s="1">
        <f t="shared" si="47"/>
        <v>-225266.66666666768</v>
      </c>
      <c r="U166" s="1">
        <f t="shared" si="34"/>
        <v>-343.08388888889033</v>
      </c>
      <c r="V166" s="1">
        <f t="shared" si="42"/>
        <v>488290.26932732924</v>
      </c>
      <c r="W166" s="1">
        <f t="shared" si="43"/>
        <v>418373.30776108039</v>
      </c>
    </row>
    <row r="167" spans="1:23" x14ac:dyDescent="0.25">
      <c r="A167" s="3">
        <v>157</v>
      </c>
      <c r="B167" s="1">
        <f t="shared" si="44"/>
        <v>-174428.70313656772</v>
      </c>
      <c r="C167" s="1">
        <f t="shared" si="32"/>
        <v>-245.65375691733286</v>
      </c>
      <c r="D167" s="1">
        <f t="shared" si="35"/>
        <v>489714.44927953393</v>
      </c>
      <c r="E167" s="1">
        <f t="shared" si="36"/>
        <v>356573.14915123046</v>
      </c>
      <c r="G167" s="3">
        <v>157</v>
      </c>
      <c r="H167" s="1">
        <f t="shared" si="45"/>
        <v>-157325</v>
      </c>
      <c r="I167" s="1">
        <f t="shared" si="37"/>
        <v>-221.56604166666662</v>
      </c>
      <c r="J167" s="1">
        <f t="shared" si="38"/>
        <v>489714.44927953393</v>
      </c>
      <c r="K167" s="1">
        <f t="shared" si="39"/>
        <v>329974.81105677423</v>
      </c>
      <c r="M167" s="3">
        <v>157</v>
      </c>
      <c r="N167" s="1">
        <f t="shared" si="46"/>
        <v>-232523.86806069611</v>
      </c>
      <c r="O167" s="1">
        <f t="shared" si="33"/>
        <v>-353.30444751881367</v>
      </c>
      <c r="P167" s="1">
        <f t="shared" si="40"/>
        <v>489714.44927953393</v>
      </c>
      <c r="Q167" s="1">
        <f t="shared" si="41"/>
        <v>433373.29162616376</v>
      </c>
      <c r="S167" s="3">
        <v>157</v>
      </c>
      <c r="T167" s="1">
        <f t="shared" si="47"/>
        <v>-224922.22222222324</v>
      </c>
      <c r="U167" s="1">
        <f t="shared" si="34"/>
        <v>-342.59879629629773</v>
      </c>
      <c r="V167" s="1">
        <f t="shared" si="42"/>
        <v>489714.44927953393</v>
      </c>
      <c r="W167" s="1">
        <f t="shared" si="43"/>
        <v>421551.80802863045</v>
      </c>
    </row>
    <row r="168" spans="1:23" x14ac:dyDescent="0.25">
      <c r="A168" s="3">
        <v>158</v>
      </c>
      <c r="B168" s="1">
        <f t="shared" si="44"/>
        <v>-173685.82993057717</v>
      </c>
      <c r="C168" s="1">
        <f t="shared" si="32"/>
        <v>-244.60754381889615</v>
      </c>
      <c r="D168" s="1">
        <f t="shared" si="35"/>
        <v>491142.78308993258</v>
      </c>
      <c r="E168" s="1">
        <f t="shared" si="36"/>
        <v>359100.73861486855</v>
      </c>
      <c r="G168" s="3">
        <v>158</v>
      </c>
      <c r="H168" s="1">
        <f t="shared" si="45"/>
        <v>-156550</v>
      </c>
      <c r="I168" s="1">
        <f t="shared" si="37"/>
        <v>-220.4745833333333</v>
      </c>
      <c r="J168" s="1">
        <f t="shared" si="38"/>
        <v>491142.78308993258</v>
      </c>
      <c r="K168" s="1">
        <f t="shared" si="39"/>
        <v>332345.06202933745</v>
      </c>
      <c r="M168" s="3">
        <v>158</v>
      </c>
      <c r="N168" s="1">
        <f t="shared" si="46"/>
        <v>-232193.70219136696</v>
      </c>
      <c r="O168" s="1">
        <f t="shared" si="33"/>
        <v>-352.83946391950843</v>
      </c>
      <c r="P168" s="1">
        <f t="shared" si="40"/>
        <v>491142.78308993258</v>
      </c>
      <c r="Q168" s="1">
        <f t="shared" si="41"/>
        <v>436640.17690718849</v>
      </c>
      <c r="S168" s="3">
        <v>158</v>
      </c>
      <c r="T168" s="1">
        <f t="shared" si="47"/>
        <v>-224577.7777777788</v>
      </c>
      <c r="U168" s="1">
        <f t="shared" si="34"/>
        <v>-342.11370370370514</v>
      </c>
      <c r="V168" s="1">
        <f t="shared" si="42"/>
        <v>491142.78308993258</v>
      </c>
      <c r="W168" s="1">
        <f t="shared" si="43"/>
        <v>424748.76509139978</v>
      </c>
    </row>
    <row r="169" spans="1:23" x14ac:dyDescent="0.25">
      <c r="A169" s="3">
        <v>159</v>
      </c>
      <c r="B169" s="1">
        <f t="shared" si="44"/>
        <v>-172941.91051148815</v>
      </c>
      <c r="C169" s="1">
        <f t="shared" si="32"/>
        <v>-243.55985730367911</v>
      </c>
      <c r="D169" s="1">
        <f t="shared" si="35"/>
        <v>492575.2828739449</v>
      </c>
      <c r="E169" s="1">
        <f t="shared" si="36"/>
        <v>361642.61943681369</v>
      </c>
      <c r="G169" s="3">
        <v>159</v>
      </c>
      <c r="H169" s="1">
        <f t="shared" si="45"/>
        <v>-155775</v>
      </c>
      <c r="I169" s="1">
        <f t="shared" si="37"/>
        <v>-219.38312499999998</v>
      </c>
      <c r="J169" s="1">
        <f t="shared" si="38"/>
        <v>492575.2828739449</v>
      </c>
      <c r="K169" s="1">
        <f t="shared" si="39"/>
        <v>334729.80620383756</v>
      </c>
      <c r="M169" s="3">
        <v>159</v>
      </c>
      <c r="N169" s="1">
        <f t="shared" si="46"/>
        <v>-231863.07133843852</v>
      </c>
      <c r="O169" s="1">
        <f t="shared" si="33"/>
        <v>-352.37382546830088</v>
      </c>
      <c r="P169" s="1">
        <f t="shared" si="40"/>
        <v>492575.2828739449</v>
      </c>
      <c r="Q169" s="1">
        <f t="shared" si="41"/>
        <v>439925.53363255615</v>
      </c>
      <c r="S169" s="3">
        <v>159</v>
      </c>
      <c r="T169" s="1">
        <f t="shared" si="47"/>
        <v>-224233.33333333436</v>
      </c>
      <c r="U169" s="1">
        <f t="shared" si="34"/>
        <v>-341.62861111111255</v>
      </c>
      <c r="V169" s="1">
        <f t="shared" si="42"/>
        <v>492575.2828739449</v>
      </c>
      <c r="W169" s="1">
        <f t="shared" si="43"/>
        <v>427964.2833067918</v>
      </c>
    </row>
    <row r="170" spans="1:23" x14ac:dyDescent="0.25">
      <c r="A170" s="3">
        <v>160</v>
      </c>
      <c r="B170" s="1">
        <f t="shared" si="44"/>
        <v>-172196.94340588394</v>
      </c>
      <c r="C170" s="1">
        <f t="shared" si="32"/>
        <v>-242.51069529661984</v>
      </c>
      <c r="D170" s="1">
        <f t="shared" si="35"/>
        <v>494011.96078232722</v>
      </c>
      <c r="E170" s="1">
        <f t="shared" si="36"/>
        <v>364198.87242248358</v>
      </c>
      <c r="G170" s="3">
        <v>160</v>
      </c>
      <c r="H170" s="1">
        <f t="shared" si="45"/>
        <v>-155000</v>
      </c>
      <c r="I170" s="1">
        <f t="shared" si="37"/>
        <v>-218.29166666666663</v>
      </c>
      <c r="J170" s="1">
        <f t="shared" si="38"/>
        <v>494011.96078232722</v>
      </c>
      <c r="K170" s="1">
        <f t="shared" si="39"/>
        <v>337129.12552694534</v>
      </c>
      <c r="M170" s="3">
        <v>160</v>
      </c>
      <c r="N170" s="1">
        <f t="shared" si="46"/>
        <v>-231531.97484705885</v>
      </c>
      <c r="O170" s="1">
        <f t="shared" si="33"/>
        <v>-351.90753124294122</v>
      </c>
      <c r="P170" s="1">
        <f t="shared" si="40"/>
        <v>494011.96078232722</v>
      </c>
      <c r="Q170" s="1">
        <f t="shared" si="41"/>
        <v>443229.46624249849</v>
      </c>
      <c r="S170" s="3">
        <v>160</v>
      </c>
      <c r="T170" s="1">
        <f t="shared" si="47"/>
        <v>-223888.88888888992</v>
      </c>
      <c r="U170" s="1">
        <f t="shared" si="34"/>
        <v>-341.14351851851995</v>
      </c>
      <c r="V170" s="1">
        <f t="shared" si="42"/>
        <v>494011.96078232722</v>
      </c>
      <c r="W170" s="1">
        <f t="shared" si="43"/>
        <v>431198.46762226213</v>
      </c>
    </row>
    <row r="171" spans="1:23" x14ac:dyDescent="0.25">
      <c r="A171" s="3">
        <v>161</v>
      </c>
      <c r="B171" s="1">
        <f t="shared" si="44"/>
        <v>-171450.92713827267</v>
      </c>
      <c r="C171" s="1">
        <f t="shared" si="32"/>
        <v>-241.46005571973399</v>
      </c>
      <c r="D171" s="1">
        <f t="shared" si="35"/>
        <v>495452.82900127571</v>
      </c>
      <c r="E171" s="1">
        <f t="shared" si="36"/>
        <v>366769.57883418142</v>
      </c>
      <c r="G171" s="3">
        <v>161</v>
      </c>
      <c r="H171" s="1">
        <f t="shared" si="45"/>
        <v>-154225</v>
      </c>
      <c r="I171" s="1">
        <f t="shared" si="37"/>
        <v>-217.20020833333331</v>
      </c>
      <c r="J171" s="1">
        <f t="shared" si="38"/>
        <v>495452.82900127571</v>
      </c>
      <c r="K171" s="1">
        <f t="shared" si="39"/>
        <v>339543.10240867018</v>
      </c>
      <c r="M171" s="3">
        <v>161</v>
      </c>
      <c r="N171" s="1">
        <f t="shared" si="46"/>
        <v>-231200.41206145383</v>
      </c>
      <c r="O171" s="1">
        <f t="shared" si="33"/>
        <v>-351.44058031988078</v>
      </c>
      <c r="P171" s="1">
        <f t="shared" si="40"/>
        <v>495452.82900127571</v>
      </c>
      <c r="Q171" s="1">
        <f t="shared" si="41"/>
        <v>446552.07976776763</v>
      </c>
      <c r="S171" s="3">
        <v>161</v>
      </c>
      <c r="T171" s="1">
        <f t="shared" si="47"/>
        <v>-223544.44444444549</v>
      </c>
      <c r="U171" s="1">
        <f t="shared" si="34"/>
        <v>-340.65842592592736</v>
      </c>
      <c r="V171" s="1">
        <f t="shared" si="42"/>
        <v>495452.82900127571</v>
      </c>
      <c r="W171" s="1">
        <f t="shared" si="43"/>
        <v>434451.42357865442</v>
      </c>
    </row>
    <row r="172" spans="1:23" x14ac:dyDescent="0.25">
      <c r="A172" s="3">
        <v>162</v>
      </c>
      <c r="B172" s="1">
        <f t="shared" si="44"/>
        <v>-170703.86023108452</v>
      </c>
      <c r="C172" s="1">
        <f t="shared" si="32"/>
        <v>-240.40793649211068</v>
      </c>
      <c r="D172" s="1">
        <f t="shared" si="35"/>
        <v>496897.89975252945</v>
      </c>
      <c r="E172" s="1">
        <f t="shared" si="36"/>
        <v>369354.82039367937</v>
      </c>
      <c r="G172" s="3">
        <v>162</v>
      </c>
      <c r="H172" s="1">
        <f t="shared" si="45"/>
        <v>-153450</v>
      </c>
      <c r="I172" s="1">
        <f t="shared" si="37"/>
        <v>-216.10874999999999</v>
      </c>
      <c r="J172" s="1">
        <f t="shared" si="38"/>
        <v>496897.89975252945</v>
      </c>
      <c r="K172" s="1">
        <f t="shared" si="39"/>
        <v>341971.8197249794</v>
      </c>
      <c r="M172" s="3">
        <v>162</v>
      </c>
      <c r="N172" s="1">
        <f t="shared" si="46"/>
        <v>-230868.38232492574</v>
      </c>
      <c r="O172" s="1">
        <f t="shared" si="33"/>
        <v>-350.97297177427043</v>
      </c>
      <c r="P172" s="1">
        <f t="shared" si="40"/>
        <v>496897.89975252945</v>
      </c>
      <c r="Q172" s="1">
        <f t="shared" si="41"/>
        <v>449893.47983297484</v>
      </c>
      <c r="S172" s="3">
        <v>162</v>
      </c>
      <c r="T172" s="1">
        <f t="shared" si="47"/>
        <v>-223200.00000000105</v>
      </c>
      <c r="U172" s="1">
        <f t="shared" si="34"/>
        <v>-340.17333333333482</v>
      </c>
      <c r="V172" s="1">
        <f t="shared" si="42"/>
        <v>496897.89975252945</v>
      </c>
      <c r="W172" s="1">
        <f t="shared" si="43"/>
        <v>437723.25731355551</v>
      </c>
    </row>
    <row r="173" spans="1:23" x14ac:dyDescent="0.25">
      <c r="A173" s="3">
        <v>163</v>
      </c>
      <c r="B173" s="1">
        <f t="shared" si="44"/>
        <v>-169955.74120466874</v>
      </c>
      <c r="C173" s="1">
        <f t="shared" si="32"/>
        <v>-239.35433552990844</v>
      </c>
      <c r="D173" s="1">
        <f t="shared" si="35"/>
        <v>498347.18529347435</v>
      </c>
      <c r="E173" s="1">
        <f t="shared" si="36"/>
        <v>371954.67928481626</v>
      </c>
      <c r="G173" s="3">
        <v>163</v>
      </c>
      <c r="H173" s="1">
        <f t="shared" si="45"/>
        <v>-152675</v>
      </c>
      <c r="I173" s="1">
        <f t="shared" si="37"/>
        <v>-215.01729166666664</v>
      </c>
      <c r="J173" s="1">
        <f t="shared" si="38"/>
        <v>498347.18529347435</v>
      </c>
      <c r="K173" s="1">
        <f t="shared" si="39"/>
        <v>344415.36082043336</v>
      </c>
      <c r="M173" s="3">
        <v>163</v>
      </c>
      <c r="N173" s="1">
        <f t="shared" si="46"/>
        <v>-230535.88497985204</v>
      </c>
      <c r="O173" s="1">
        <f t="shared" si="33"/>
        <v>-350.50470467995825</v>
      </c>
      <c r="P173" s="1">
        <f t="shared" si="40"/>
        <v>498347.18529347435</v>
      </c>
      <c r="Q173" s="1">
        <f t="shared" si="41"/>
        <v>453253.77265994821</v>
      </c>
      <c r="S173" s="3">
        <v>163</v>
      </c>
      <c r="T173" s="1">
        <f t="shared" si="47"/>
        <v>-222855.55555555661</v>
      </c>
      <c r="U173" s="1">
        <f t="shared" si="34"/>
        <v>-339.68824074074223</v>
      </c>
      <c r="V173" s="1">
        <f t="shared" si="42"/>
        <v>498347.18529347435</v>
      </c>
      <c r="W173" s="1">
        <f t="shared" si="43"/>
        <v>441014.07556466979</v>
      </c>
    </row>
    <row r="174" spans="1:23" x14ac:dyDescent="0.25">
      <c r="A174" s="3">
        <v>164</v>
      </c>
      <c r="B174" s="1">
        <f t="shared" si="44"/>
        <v>-169206.56857729075</v>
      </c>
      <c r="C174" s="1">
        <f t="shared" si="32"/>
        <v>-238.29925074635113</v>
      </c>
      <c r="D174" s="1">
        <f t="shared" si="35"/>
        <v>499800.69791724702</v>
      </c>
      <c r="E174" s="1">
        <f t="shared" si="36"/>
        <v>374569.2381561104</v>
      </c>
      <c r="G174" s="3">
        <v>164</v>
      </c>
      <c r="H174" s="1">
        <f t="shared" si="45"/>
        <v>-151900</v>
      </c>
      <c r="I174" s="1">
        <f t="shared" si="37"/>
        <v>-213.92583333333332</v>
      </c>
      <c r="J174" s="1">
        <f t="shared" si="38"/>
        <v>499800.69791724702</v>
      </c>
      <c r="K174" s="1">
        <f t="shared" si="39"/>
        <v>346873.8095108344</v>
      </c>
      <c r="M174" s="3">
        <v>164</v>
      </c>
      <c r="N174" s="1">
        <f t="shared" si="46"/>
        <v>-230202.91936768402</v>
      </c>
      <c r="O174" s="1">
        <f t="shared" si="33"/>
        <v>-350.03577810948832</v>
      </c>
      <c r="P174" s="1">
        <f t="shared" si="40"/>
        <v>499800.69791724702</v>
      </c>
      <c r="Q174" s="1">
        <f t="shared" si="41"/>
        <v>456633.06507110951</v>
      </c>
      <c r="S174" s="3">
        <v>164</v>
      </c>
      <c r="T174" s="1">
        <f t="shared" si="47"/>
        <v>-222511.11111111217</v>
      </c>
      <c r="U174" s="1">
        <f t="shared" si="34"/>
        <v>-339.20314814814964</v>
      </c>
      <c r="V174" s="1">
        <f t="shared" si="42"/>
        <v>499800.69791724702</v>
      </c>
      <c r="W174" s="1">
        <f t="shared" si="43"/>
        <v>444323.98567321198</v>
      </c>
    </row>
    <row r="175" spans="1:23" x14ac:dyDescent="0.25">
      <c r="A175" s="3">
        <v>165</v>
      </c>
      <c r="B175" s="1">
        <f t="shared" si="44"/>
        <v>-168456.3408651292</v>
      </c>
      <c r="C175" s="1">
        <f t="shared" si="32"/>
        <v>-237.2426800517236</v>
      </c>
      <c r="D175" s="1">
        <f t="shared" si="35"/>
        <v>501258.449952839</v>
      </c>
      <c r="E175" s="1">
        <f t="shared" si="36"/>
        <v>377198.58012338675</v>
      </c>
      <c r="G175" s="3">
        <v>165</v>
      </c>
      <c r="H175" s="1">
        <f t="shared" si="45"/>
        <v>-151125</v>
      </c>
      <c r="I175" s="1">
        <f t="shared" si="37"/>
        <v>-212.83437499999999</v>
      </c>
      <c r="J175" s="1">
        <f t="shared" si="38"/>
        <v>501258.449952839</v>
      </c>
      <c r="K175" s="1">
        <f t="shared" si="39"/>
        <v>349347.25008589181</v>
      </c>
      <c r="M175" s="3">
        <v>165</v>
      </c>
      <c r="N175" s="1">
        <f t="shared" si="46"/>
        <v>-229869.48482894554</v>
      </c>
      <c r="O175" s="1">
        <f t="shared" si="33"/>
        <v>-349.56619113409829</v>
      </c>
      <c r="P175" s="1">
        <f t="shared" si="40"/>
        <v>501258.449952839</v>
      </c>
      <c r="Q175" s="1">
        <f t="shared" si="41"/>
        <v>460031.46449287009</v>
      </c>
      <c r="S175" s="3">
        <v>165</v>
      </c>
      <c r="T175" s="1">
        <f t="shared" si="47"/>
        <v>-222166.66666666773</v>
      </c>
      <c r="U175" s="1">
        <f t="shared" si="34"/>
        <v>-338.71805555555704</v>
      </c>
      <c r="V175" s="1">
        <f t="shared" si="42"/>
        <v>501258.449952839</v>
      </c>
      <c r="W175" s="1">
        <f t="shared" si="43"/>
        <v>447653.09558731969</v>
      </c>
    </row>
    <row r="176" spans="1:23" x14ac:dyDescent="0.25">
      <c r="A176" s="3">
        <v>166</v>
      </c>
      <c r="B176" s="1">
        <f t="shared" si="44"/>
        <v>-167705.05658227301</v>
      </c>
      <c r="C176" s="1">
        <f t="shared" si="32"/>
        <v>-236.18462135336779</v>
      </c>
      <c r="D176" s="1">
        <f t="shared" si="35"/>
        <v>502720.45376520144</v>
      </c>
      <c r="E176" s="1">
        <f t="shared" si="36"/>
        <v>379842.78877241927</v>
      </c>
      <c r="G176" s="3">
        <v>166</v>
      </c>
      <c r="H176" s="1">
        <f t="shared" si="45"/>
        <v>-150350</v>
      </c>
      <c r="I176" s="1">
        <f t="shared" si="37"/>
        <v>-211.74291666666667</v>
      </c>
      <c r="J176" s="1">
        <f t="shared" si="38"/>
        <v>502720.45376520144</v>
      </c>
      <c r="K176" s="1">
        <f t="shared" si="39"/>
        <v>351835.76731190097</v>
      </c>
      <c r="M176" s="3">
        <v>166</v>
      </c>
      <c r="N176" s="1">
        <f t="shared" si="46"/>
        <v>-229535.58070323168</v>
      </c>
      <c r="O176" s="1">
        <f t="shared" si="33"/>
        <v>-349.09594282371796</v>
      </c>
      <c r="P176" s="1">
        <f t="shared" si="40"/>
        <v>502720.45376520144</v>
      </c>
      <c r="Q176" s="1">
        <f t="shared" si="41"/>
        <v>463449.07895904576</v>
      </c>
      <c r="S176" s="3">
        <v>166</v>
      </c>
      <c r="T176" s="1">
        <f t="shared" si="47"/>
        <v>-221822.2222222233</v>
      </c>
      <c r="U176" s="1">
        <f t="shared" si="34"/>
        <v>-338.23296296296445</v>
      </c>
      <c r="V176" s="1">
        <f t="shared" si="42"/>
        <v>502720.45376520144</v>
      </c>
      <c r="W176" s="1">
        <f t="shared" si="43"/>
        <v>451001.51386548503</v>
      </c>
    </row>
    <row r="177" spans="1:23" x14ac:dyDescent="0.25">
      <c r="A177" s="3">
        <v>167</v>
      </c>
      <c r="B177" s="1">
        <f t="shared" si="44"/>
        <v>-166952.71424071849</v>
      </c>
      <c r="C177" s="1">
        <f t="shared" si="32"/>
        <v>-235.12507255567849</v>
      </c>
      <c r="D177" s="1">
        <f t="shared" si="35"/>
        <v>504186.72175534995</v>
      </c>
      <c r="E177" s="1">
        <f t="shared" si="36"/>
        <v>382501.94816158805</v>
      </c>
      <c r="G177" s="3">
        <v>167</v>
      </c>
      <c r="H177" s="1">
        <f t="shared" si="45"/>
        <v>-149575</v>
      </c>
      <c r="I177" s="1">
        <f t="shared" si="37"/>
        <v>-210.6514583333333</v>
      </c>
      <c r="J177" s="1">
        <f t="shared" si="38"/>
        <v>504186.72175534995</v>
      </c>
      <c r="K177" s="1">
        <f t="shared" si="39"/>
        <v>354339.44643443846</v>
      </c>
      <c r="M177" s="3">
        <v>167</v>
      </c>
      <c r="N177" s="1">
        <f t="shared" si="46"/>
        <v>-229201.20632920743</v>
      </c>
      <c r="O177" s="1">
        <f t="shared" si="33"/>
        <v>-348.62503224696712</v>
      </c>
      <c r="P177" s="1">
        <f t="shared" si="40"/>
        <v>504186.72175534995</v>
      </c>
      <c r="Q177" s="1">
        <f t="shared" si="41"/>
        <v>466886.01711429132</v>
      </c>
      <c r="S177" s="3">
        <v>167</v>
      </c>
      <c r="T177" s="1">
        <f t="shared" si="47"/>
        <v>-221477.77777777886</v>
      </c>
      <c r="U177" s="1">
        <f t="shared" si="34"/>
        <v>-337.74787037037186</v>
      </c>
      <c r="V177" s="1">
        <f t="shared" si="42"/>
        <v>504186.72175534995</v>
      </c>
      <c r="W177" s="1">
        <f t="shared" si="43"/>
        <v>454369.34968000551</v>
      </c>
    </row>
    <row r="178" spans="1:23" x14ac:dyDescent="0.25">
      <c r="A178" s="3">
        <v>168</v>
      </c>
      <c r="B178" s="1">
        <f t="shared" si="44"/>
        <v>-166199.31235036626</v>
      </c>
      <c r="C178" s="1">
        <f t="shared" si="32"/>
        <v>-234.06403156009912</v>
      </c>
      <c r="D178" s="1">
        <f t="shared" si="35"/>
        <v>505657.26636046974</v>
      </c>
      <c r="E178" s="1">
        <f t="shared" si="36"/>
        <v>385176.1428245515</v>
      </c>
      <c r="G178" s="3">
        <v>168</v>
      </c>
      <c r="H178" s="1">
        <f t="shared" si="45"/>
        <v>-148800</v>
      </c>
      <c r="I178" s="1">
        <f t="shared" si="37"/>
        <v>-209.55999999999997</v>
      </c>
      <c r="J178" s="1">
        <f t="shared" si="38"/>
        <v>505657.26636046974</v>
      </c>
      <c r="K178" s="1">
        <f t="shared" si="39"/>
        <v>356858.37318107148</v>
      </c>
      <c r="M178" s="3">
        <v>168</v>
      </c>
      <c r="N178" s="1">
        <f t="shared" si="46"/>
        <v>-228866.36104460643</v>
      </c>
      <c r="O178" s="1">
        <f t="shared" si="33"/>
        <v>-348.15345847115407</v>
      </c>
      <c r="P178" s="1">
        <f t="shared" si="40"/>
        <v>505657.26636046974</v>
      </c>
      <c r="Q178" s="1">
        <f t="shared" si="41"/>
        <v>470342.38821755414</v>
      </c>
      <c r="S178" s="3">
        <v>168</v>
      </c>
      <c r="T178" s="1">
        <f t="shared" si="47"/>
        <v>-221133.33333333442</v>
      </c>
      <c r="U178" s="1">
        <f t="shared" si="34"/>
        <v>-337.26277777777932</v>
      </c>
      <c r="V178" s="1">
        <f t="shared" si="42"/>
        <v>505657.26636046974</v>
      </c>
      <c r="W178" s="1">
        <f t="shared" si="43"/>
        <v>457756.71282045479</v>
      </c>
    </row>
    <row r="179" spans="1:23" x14ac:dyDescent="0.25">
      <c r="A179" s="3">
        <v>169</v>
      </c>
      <c r="B179" s="1">
        <f t="shared" si="44"/>
        <v>-165444.84941901846</v>
      </c>
      <c r="C179" s="1">
        <f t="shared" si="32"/>
        <v>-233.00149626511765</v>
      </c>
      <c r="D179" s="1">
        <f t="shared" si="35"/>
        <v>507132.10005402111</v>
      </c>
      <c r="E179" s="1">
        <f t="shared" si="36"/>
        <v>387865.45777293359</v>
      </c>
      <c r="G179" s="3">
        <v>169</v>
      </c>
      <c r="H179" s="1">
        <f t="shared" si="45"/>
        <v>-148025</v>
      </c>
      <c r="I179" s="1">
        <f t="shared" si="37"/>
        <v>-208.46854166666665</v>
      </c>
      <c r="J179" s="1">
        <f t="shared" si="38"/>
        <v>507132.10005402111</v>
      </c>
      <c r="K179" s="1">
        <f t="shared" si="39"/>
        <v>359392.6337640835</v>
      </c>
      <c r="M179" s="3">
        <v>169</v>
      </c>
      <c r="N179" s="1">
        <f t="shared" si="46"/>
        <v>-228531.04418622961</v>
      </c>
      <c r="O179" s="1">
        <f t="shared" si="33"/>
        <v>-347.68122056227338</v>
      </c>
      <c r="P179" s="1">
        <f t="shared" si="40"/>
        <v>507132.10005402111</v>
      </c>
      <c r="Q179" s="1">
        <f t="shared" si="41"/>
        <v>473818.30214554764</v>
      </c>
      <c r="S179" s="3">
        <v>169</v>
      </c>
      <c r="T179" s="1">
        <f t="shared" si="47"/>
        <v>-220788.88888888998</v>
      </c>
      <c r="U179" s="1">
        <f t="shared" si="34"/>
        <v>-336.77768518518673</v>
      </c>
      <c r="V179" s="1">
        <f t="shared" si="42"/>
        <v>507132.10005402111</v>
      </c>
      <c r="W179" s="1">
        <f t="shared" si="43"/>
        <v>461163.71369717276</v>
      </c>
    </row>
    <row r="180" spans="1:23" x14ac:dyDescent="0.25">
      <c r="A180" s="3">
        <v>170</v>
      </c>
      <c r="B180" s="1">
        <f t="shared" si="44"/>
        <v>-164689.32395237568</v>
      </c>
      <c r="C180" s="1">
        <f t="shared" si="32"/>
        <v>-231.93746456626241</v>
      </c>
      <c r="D180" s="1">
        <f t="shared" si="35"/>
        <v>508611.23534584534</v>
      </c>
      <c r="E180" s="1">
        <f t="shared" si="36"/>
        <v>390569.97849902633</v>
      </c>
      <c r="G180" s="3">
        <v>170</v>
      </c>
      <c r="H180" s="1">
        <f t="shared" si="45"/>
        <v>-147250</v>
      </c>
      <c r="I180" s="1">
        <f t="shared" si="37"/>
        <v>-207.3770833333333</v>
      </c>
      <c r="J180" s="1">
        <f t="shared" si="38"/>
        <v>508611.23534584534</v>
      </c>
      <c r="K180" s="1">
        <f t="shared" si="39"/>
        <v>361942.31488321477</v>
      </c>
      <c r="M180" s="3">
        <v>170</v>
      </c>
      <c r="N180" s="1">
        <f t="shared" si="46"/>
        <v>-228195.25508994394</v>
      </c>
      <c r="O180" s="1">
        <f t="shared" si="33"/>
        <v>-347.20831758500435</v>
      </c>
      <c r="P180" s="1">
        <f t="shared" si="40"/>
        <v>508611.23534584534</v>
      </c>
      <c r="Q180" s="1">
        <f t="shared" si="41"/>
        <v>477313.86939624412</v>
      </c>
      <c r="S180" s="3">
        <v>170</v>
      </c>
      <c r="T180" s="1">
        <f t="shared" si="47"/>
        <v>-220444.44444444554</v>
      </c>
      <c r="U180" s="1">
        <f t="shared" si="34"/>
        <v>-336.29259259259413</v>
      </c>
      <c r="V180" s="1">
        <f t="shared" si="42"/>
        <v>508611.23534584534</v>
      </c>
      <c r="W180" s="1">
        <f t="shared" si="43"/>
        <v>464590.46334477526</v>
      </c>
    </row>
    <row r="181" spans="1:23" x14ac:dyDescent="0.25">
      <c r="A181" s="3">
        <v>171</v>
      </c>
      <c r="B181" s="1">
        <f t="shared" si="44"/>
        <v>-163932.73445403404</v>
      </c>
      <c r="C181" s="1">
        <f t="shared" si="32"/>
        <v>-230.87193435609791</v>
      </c>
      <c r="D181" s="1">
        <f t="shared" si="35"/>
        <v>510094.68478227075</v>
      </c>
      <c r="E181" s="1">
        <f t="shared" si="36"/>
        <v>393289.79097850766</v>
      </c>
      <c r="G181" s="3">
        <v>171</v>
      </c>
      <c r="H181" s="1">
        <f t="shared" si="45"/>
        <v>-146475</v>
      </c>
      <c r="I181" s="1">
        <f t="shared" si="37"/>
        <v>-206.28562499999998</v>
      </c>
      <c r="J181" s="1">
        <f t="shared" si="38"/>
        <v>510094.68478227075</v>
      </c>
      <c r="K181" s="1">
        <f t="shared" si="39"/>
        <v>364507.50372841849</v>
      </c>
      <c r="M181" s="3">
        <v>171</v>
      </c>
      <c r="N181" s="1">
        <f t="shared" si="46"/>
        <v>-227858.99309068098</v>
      </c>
      <c r="O181" s="1">
        <f t="shared" si="33"/>
        <v>-346.73474860270903</v>
      </c>
      <c r="P181" s="1">
        <f t="shared" si="40"/>
        <v>510094.68478227075</v>
      </c>
      <c r="Q181" s="1">
        <f t="shared" si="41"/>
        <v>480829.20109238749</v>
      </c>
      <c r="S181" s="3">
        <v>171</v>
      </c>
      <c r="T181" s="1">
        <f t="shared" si="47"/>
        <v>-220100.00000000111</v>
      </c>
      <c r="U181" s="1">
        <f t="shared" si="34"/>
        <v>-335.80750000000154</v>
      </c>
      <c r="V181" s="1">
        <f t="shared" si="42"/>
        <v>510094.68478227075</v>
      </c>
      <c r="W181" s="1">
        <f t="shared" si="43"/>
        <v>468037.07342568418</v>
      </c>
    </row>
    <row r="182" spans="1:23" x14ac:dyDescent="0.25">
      <c r="A182" s="3">
        <v>172</v>
      </c>
      <c r="B182" s="1">
        <f t="shared" si="44"/>
        <v>-163175.07942548225</v>
      </c>
      <c r="C182" s="1">
        <f t="shared" si="32"/>
        <v>-229.8049035242208</v>
      </c>
      <c r="D182" s="1">
        <f t="shared" si="35"/>
        <v>511582.46094621904</v>
      </c>
      <c r="E182" s="1">
        <f t="shared" si="36"/>
        <v>396024.98167317442</v>
      </c>
      <c r="G182" s="3">
        <v>172</v>
      </c>
      <c r="H182" s="1">
        <f t="shared" si="45"/>
        <v>-145700</v>
      </c>
      <c r="I182" s="1">
        <f t="shared" si="37"/>
        <v>-205.19416666666666</v>
      </c>
      <c r="J182" s="1">
        <f t="shared" si="38"/>
        <v>511582.46094621904</v>
      </c>
      <c r="K182" s="1">
        <f t="shared" si="39"/>
        <v>367088.28798263246</v>
      </c>
      <c r="M182" s="3">
        <v>172</v>
      </c>
      <c r="N182" s="1">
        <f t="shared" si="46"/>
        <v>-227522.25752243571</v>
      </c>
      <c r="O182" s="1">
        <f t="shared" si="33"/>
        <v>-346.26051267743031</v>
      </c>
      <c r="P182" s="1">
        <f t="shared" si="40"/>
        <v>511582.46094621904</v>
      </c>
      <c r="Q182" s="1">
        <f t="shared" si="41"/>
        <v>484364.40898502583</v>
      </c>
      <c r="S182" s="3">
        <v>172</v>
      </c>
      <c r="T182" s="1">
        <f t="shared" si="47"/>
        <v>-219755.55555555667</v>
      </c>
      <c r="U182" s="1">
        <f t="shared" si="34"/>
        <v>-335.32240740740895</v>
      </c>
      <c r="V182" s="1">
        <f t="shared" si="42"/>
        <v>511582.46094621904</v>
      </c>
      <c r="W182" s="1">
        <f t="shared" si="43"/>
        <v>471503.65623367683</v>
      </c>
    </row>
    <row r="183" spans="1:23" x14ac:dyDescent="0.25">
      <c r="A183" s="3">
        <v>173</v>
      </c>
      <c r="B183" s="1">
        <f t="shared" si="44"/>
        <v>-162416.35736609859</v>
      </c>
      <c r="C183" s="1">
        <f t="shared" si="32"/>
        <v>-228.7363699572555</v>
      </c>
      <c r="D183" s="1">
        <f t="shared" si="35"/>
        <v>513074.57645731221</v>
      </c>
      <c r="E183" s="1">
        <f t="shared" si="36"/>
        <v>398775.63753369113</v>
      </c>
      <c r="G183" s="3">
        <v>173</v>
      </c>
      <c r="H183" s="1">
        <f t="shared" si="45"/>
        <v>-144925</v>
      </c>
      <c r="I183" s="1">
        <f t="shared" si="37"/>
        <v>-204.10270833333331</v>
      </c>
      <c r="J183" s="1">
        <f t="shared" si="38"/>
        <v>513074.57645731221</v>
      </c>
      <c r="K183" s="1">
        <f t="shared" si="39"/>
        <v>369684.75582456664</v>
      </c>
      <c r="M183" s="3">
        <v>173</v>
      </c>
      <c r="N183" s="1">
        <f t="shared" si="46"/>
        <v>-227185.04771826518</v>
      </c>
      <c r="O183" s="1">
        <f t="shared" si="33"/>
        <v>-345.7856088698901</v>
      </c>
      <c r="P183" s="1">
        <f t="shared" si="40"/>
        <v>513074.57645731221</v>
      </c>
      <c r="Q183" s="1">
        <f t="shared" si="41"/>
        <v>487919.60545706382</v>
      </c>
      <c r="S183" s="3">
        <v>173</v>
      </c>
      <c r="T183" s="1">
        <f t="shared" si="47"/>
        <v>-219411.11111111223</v>
      </c>
      <c r="U183" s="1">
        <f t="shared" si="34"/>
        <v>-334.83731481481641</v>
      </c>
      <c r="V183" s="1">
        <f t="shared" si="42"/>
        <v>513074.57645731221</v>
      </c>
      <c r="W183" s="1">
        <f t="shared" si="43"/>
        <v>474990.32469745597</v>
      </c>
    </row>
    <row r="184" spans="1:23" x14ac:dyDescent="0.25">
      <c r="A184" s="3">
        <v>174</v>
      </c>
      <c r="B184" s="1">
        <f t="shared" si="44"/>
        <v>-161656.56677314793</v>
      </c>
      <c r="C184" s="1">
        <f t="shared" si="32"/>
        <v>-227.66633153884996</v>
      </c>
      <c r="D184" s="1">
        <f t="shared" si="35"/>
        <v>514571.04397197941</v>
      </c>
      <c r="E184" s="1">
        <f t="shared" si="36"/>
        <v>401541.84600235394</v>
      </c>
      <c r="G184" s="3">
        <v>174</v>
      </c>
      <c r="H184" s="1">
        <f t="shared" si="45"/>
        <v>-144150</v>
      </c>
      <c r="I184" s="1">
        <f t="shared" si="37"/>
        <v>-203.01124999999999</v>
      </c>
      <c r="J184" s="1">
        <f t="shared" si="38"/>
        <v>514571.04397197941</v>
      </c>
      <c r="K184" s="1">
        <f t="shared" si="39"/>
        <v>372296.99593150616</v>
      </c>
      <c r="M184" s="3">
        <v>174</v>
      </c>
      <c r="N184" s="1">
        <f t="shared" si="46"/>
        <v>-226847.36301028711</v>
      </c>
      <c r="O184" s="1">
        <f t="shared" si="33"/>
        <v>-345.31003623948766</v>
      </c>
      <c r="P184" s="1">
        <f t="shared" si="40"/>
        <v>514571.04397197941</v>
      </c>
      <c r="Q184" s="1">
        <f t="shared" si="41"/>
        <v>491494.90352683549</v>
      </c>
      <c r="S184" s="3">
        <v>174</v>
      </c>
      <c r="T184" s="1">
        <f t="shared" si="47"/>
        <v>-219066.66666666779</v>
      </c>
      <c r="U184" s="1">
        <f t="shared" si="34"/>
        <v>-334.35222222222382</v>
      </c>
      <c r="V184" s="1">
        <f t="shared" si="42"/>
        <v>514571.04397197941</v>
      </c>
      <c r="W184" s="1">
        <f t="shared" si="43"/>
        <v>478497.19238423952</v>
      </c>
    </row>
    <row r="185" spans="1:23" x14ac:dyDescent="0.25">
      <c r="A185" s="3">
        <v>175</v>
      </c>
      <c r="B185" s="1">
        <f t="shared" si="44"/>
        <v>-160895.70614177888</v>
      </c>
      <c r="C185" s="1">
        <f t="shared" si="32"/>
        <v>-226.5947861496719</v>
      </c>
      <c r="D185" s="1">
        <f t="shared" si="35"/>
        <v>516071.87618356437</v>
      </c>
      <c r="E185" s="1">
        <f t="shared" si="36"/>
        <v>404323.69501587044</v>
      </c>
      <c r="G185" s="3">
        <v>175</v>
      </c>
      <c r="H185" s="1">
        <f t="shared" si="45"/>
        <v>-143375</v>
      </c>
      <c r="I185" s="1">
        <f t="shared" si="37"/>
        <v>-201.91979166666667</v>
      </c>
      <c r="J185" s="1">
        <f t="shared" si="38"/>
        <v>516071.87618356437</v>
      </c>
      <c r="K185" s="1">
        <f t="shared" si="39"/>
        <v>374925.09748213046</v>
      </c>
      <c r="M185" s="3">
        <v>175</v>
      </c>
      <c r="N185" s="1">
        <f t="shared" si="46"/>
        <v>-226509.20272967863</v>
      </c>
      <c r="O185" s="1">
        <f t="shared" si="33"/>
        <v>-344.83379384429736</v>
      </c>
      <c r="P185" s="1">
        <f t="shared" si="40"/>
        <v>516071.87618356437</v>
      </c>
      <c r="Q185" s="1">
        <f t="shared" si="41"/>
        <v>495090.41685169697</v>
      </c>
      <c r="S185" s="3">
        <v>175</v>
      </c>
      <c r="T185" s="1">
        <f t="shared" si="47"/>
        <v>-218722.22222222335</v>
      </c>
      <c r="U185" s="1">
        <f t="shared" si="34"/>
        <v>-333.86712962963122</v>
      </c>
      <c r="V185" s="1">
        <f t="shared" si="42"/>
        <v>516071.87618356437</v>
      </c>
      <c r="W185" s="1">
        <f t="shared" si="43"/>
        <v>482024.37350337114</v>
      </c>
    </row>
    <row r="186" spans="1:23" x14ac:dyDescent="0.25">
      <c r="A186" s="3">
        <v>176</v>
      </c>
      <c r="B186" s="1">
        <f t="shared" si="44"/>
        <v>-160133.77396502066</v>
      </c>
      <c r="C186" s="1">
        <f t="shared" si="32"/>
        <v>-225.52173166740408</v>
      </c>
      <c r="D186" s="1">
        <f t="shared" si="35"/>
        <v>517577.08582243312</v>
      </c>
      <c r="E186" s="1">
        <f t="shared" si="36"/>
        <v>407121.27300815517</v>
      </c>
      <c r="G186" s="3">
        <v>176</v>
      </c>
      <c r="H186" s="1">
        <f t="shared" si="45"/>
        <v>-142600</v>
      </c>
      <c r="I186" s="1">
        <f t="shared" si="37"/>
        <v>-200.82833333333329</v>
      </c>
      <c r="J186" s="1">
        <f t="shared" si="38"/>
        <v>517577.08582243312</v>
      </c>
      <c r="K186" s="1">
        <f t="shared" si="39"/>
        <v>377569.15015934821</v>
      </c>
      <c r="M186" s="3">
        <v>176</v>
      </c>
      <c r="N186" s="1">
        <f t="shared" si="46"/>
        <v>-226170.56620667496</v>
      </c>
      <c r="O186" s="1">
        <f t="shared" si="33"/>
        <v>-344.35688074106724</v>
      </c>
      <c r="P186" s="1">
        <f t="shared" si="40"/>
        <v>517577.08582243312</v>
      </c>
      <c r="Q186" s="1">
        <f t="shared" si="41"/>
        <v>498706.25973163958</v>
      </c>
      <c r="S186" s="3">
        <v>176</v>
      </c>
      <c r="T186" s="1">
        <f t="shared" si="47"/>
        <v>-218377.77777777892</v>
      </c>
      <c r="U186" s="1">
        <f t="shared" si="34"/>
        <v>-333.38203703703863</v>
      </c>
      <c r="V186" s="1">
        <f t="shared" si="42"/>
        <v>517577.08582243312</v>
      </c>
      <c r="W186" s="1">
        <f t="shared" si="43"/>
        <v>485571.98290995066</v>
      </c>
    </row>
    <row r="187" spans="1:23" x14ac:dyDescent="0.25">
      <c r="A187" s="3">
        <v>177</v>
      </c>
      <c r="B187" s="1">
        <f t="shared" si="44"/>
        <v>-159370.76873378016</v>
      </c>
      <c r="C187" s="1">
        <f t="shared" si="32"/>
        <v>-224.44716596674039</v>
      </c>
      <c r="D187" s="1">
        <f t="shared" si="35"/>
        <v>519086.68565608189</v>
      </c>
      <c r="E187" s="1">
        <f t="shared" si="36"/>
        <v>409934.66891314089</v>
      </c>
      <c r="G187" s="3">
        <v>177</v>
      </c>
      <c r="H187" s="1">
        <f t="shared" si="45"/>
        <v>-141825</v>
      </c>
      <c r="I187" s="1">
        <f t="shared" si="37"/>
        <v>-199.73687499999997</v>
      </c>
      <c r="J187" s="1">
        <f t="shared" si="38"/>
        <v>519086.68565608189</v>
      </c>
      <c r="K187" s="1">
        <f t="shared" si="39"/>
        <v>380229.2441531482</v>
      </c>
      <c r="M187" s="3">
        <v>177</v>
      </c>
      <c r="N187" s="1">
        <f t="shared" si="46"/>
        <v>-225831.45277056808</v>
      </c>
      <c r="O187" s="1">
        <f t="shared" si="33"/>
        <v>-343.87929598521669</v>
      </c>
      <c r="P187" s="1">
        <f t="shared" si="40"/>
        <v>519086.68565608189</v>
      </c>
      <c r="Q187" s="1">
        <f t="shared" si="41"/>
        <v>502342.54711292341</v>
      </c>
      <c r="S187" s="3">
        <v>177</v>
      </c>
      <c r="T187" s="1">
        <f t="shared" si="47"/>
        <v>-218033.33333333448</v>
      </c>
      <c r="U187" s="1">
        <f t="shared" si="34"/>
        <v>-332.89694444444604</v>
      </c>
      <c r="V187" s="1">
        <f t="shared" si="42"/>
        <v>519086.68565608189</v>
      </c>
      <c r="W187" s="1">
        <f t="shared" si="43"/>
        <v>489140.13610848528</v>
      </c>
    </row>
    <row r="188" spans="1:23" x14ac:dyDescent="0.25">
      <c r="A188" s="3">
        <v>178</v>
      </c>
      <c r="B188" s="1">
        <f t="shared" si="44"/>
        <v>-158606.688936839</v>
      </c>
      <c r="C188" s="1">
        <f t="shared" si="32"/>
        <v>-223.37108691938158</v>
      </c>
      <c r="D188" s="1">
        <f t="shared" si="35"/>
        <v>520600.68848924548</v>
      </c>
      <c r="E188" s="1">
        <f t="shared" si="36"/>
        <v>412763.97216760571</v>
      </c>
      <c r="G188" s="3">
        <v>178</v>
      </c>
      <c r="H188" s="1">
        <f t="shared" si="45"/>
        <v>-141050</v>
      </c>
      <c r="I188" s="1">
        <f t="shared" si="37"/>
        <v>-198.64541666666665</v>
      </c>
      <c r="J188" s="1">
        <f t="shared" si="38"/>
        <v>520600.68848924548</v>
      </c>
      <c r="K188" s="1">
        <f t="shared" si="39"/>
        <v>382905.47016346664</v>
      </c>
      <c r="M188" s="3">
        <v>178</v>
      </c>
      <c r="N188" s="1">
        <f t="shared" si="46"/>
        <v>-225491.86174970533</v>
      </c>
      <c r="O188" s="1">
        <f t="shared" si="33"/>
        <v>-343.40103863083499</v>
      </c>
      <c r="P188" s="1">
        <f t="shared" si="40"/>
        <v>520600.68848924548</v>
      </c>
      <c r="Q188" s="1">
        <f t="shared" si="41"/>
        <v>505999.39459173143</v>
      </c>
      <c r="S188" s="3">
        <v>178</v>
      </c>
      <c r="T188" s="1">
        <f t="shared" si="47"/>
        <v>-217688.88888889004</v>
      </c>
      <c r="U188" s="1">
        <f t="shared" si="34"/>
        <v>-332.41185185185344</v>
      </c>
      <c r="V188" s="1">
        <f t="shared" si="42"/>
        <v>520600.68848924548</v>
      </c>
      <c r="W188" s="1">
        <f t="shared" si="43"/>
        <v>492728.94925656158</v>
      </c>
    </row>
    <row r="189" spans="1:23" x14ac:dyDescent="0.25">
      <c r="A189" s="3">
        <v>179</v>
      </c>
      <c r="B189" s="1">
        <f t="shared" si="44"/>
        <v>-157841.53306085049</v>
      </c>
      <c r="C189" s="1">
        <f t="shared" si="32"/>
        <v>-222.29349239403109</v>
      </c>
      <c r="D189" s="1">
        <f t="shared" si="35"/>
        <v>522119.10716400581</v>
      </c>
      <c r="E189" s="1">
        <f t="shared" si="36"/>
        <v>415609.27271401632</v>
      </c>
      <c r="G189" s="3">
        <v>179</v>
      </c>
      <c r="H189" s="1">
        <f t="shared" si="45"/>
        <v>-140275</v>
      </c>
      <c r="I189" s="1">
        <f t="shared" si="37"/>
        <v>-197.5539583333333</v>
      </c>
      <c r="J189" s="1">
        <f t="shared" si="38"/>
        <v>522119.10716400581</v>
      </c>
      <c r="K189" s="1">
        <f t="shared" si="39"/>
        <v>385597.91940307035</v>
      </c>
      <c r="M189" s="3">
        <v>179</v>
      </c>
      <c r="N189" s="1">
        <f t="shared" si="46"/>
        <v>-225151.79247148821</v>
      </c>
      <c r="O189" s="1">
        <f t="shared" si="33"/>
        <v>-342.92210773067922</v>
      </c>
      <c r="P189" s="1">
        <f t="shared" si="40"/>
        <v>522119.10716400581</v>
      </c>
      <c r="Q189" s="1">
        <f t="shared" si="41"/>
        <v>509676.91841784416</v>
      </c>
      <c r="S189" s="3">
        <v>179</v>
      </c>
      <c r="T189" s="1">
        <f t="shared" si="47"/>
        <v>-217344.4444444456</v>
      </c>
      <c r="U189" s="1">
        <f t="shared" si="34"/>
        <v>-331.9267592592609</v>
      </c>
      <c r="V189" s="1">
        <f t="shared" si="42"/>
        <v>522119.10716400581</v>
      </c>
      <c r="W189" s="1">
        <f t="shared" si="43"/>
        <v>496338.53916853794</v>
      </c>
    </row>
    <row r="190" spans="1:23" x14ac:dyDescent="0.25">
      <c r="A190" s="3">
        <v>180</v>
      </c>
      <c r="B190" s="1">
        <f t="shared" si="44"/>
        <v>-157075.29959033662</v>
      </c>
      <c r="C190" s="1">
        <f t="shared" si="32"/>
        <v>-221.21438025639074</v>
      </c>
      <c r="D190" s="1">
        <f t="shared" si="35"/>
        <v>523641.95455990086</v>
      </c>
      <c r="E190" s="1">
        <f t="shared" si="36"/>
        <v>418470.66100338718</v>
      </c>
      <c r="G190" s="3">
        <v>180</v>
      </c>
      <c r="H190" s="1">
        <f t="shared" si="45"/>
        <v>-139500</v>
      </c>
      <c r="I190" s="1">
        <f t="shared" si="37"/>
        <v>-196.46249999999998</v>
      </c>
      <c r="J190" s="1">
        <f t="shared" si="38"/>
        <v>523641.95455990086</v>
      </c>
      <c r="K190" s="1">
        <f t="shared" si="39"/>
        <v>388306.68360045628</v>
      </c>
      <c r="M190" s="3">
        <v>180</v>
      </c>
      <c r="N190" s="1">
        <f t="shared" si="46"/>
        <v>-224811.24426237092</v>
      </c>
      <c r="O190" s="1">
        <f t="shared" si="33"/>
        <v>-342.44250233617237</v>
      </c>
      <c r="P190" s="1">
        <f t="shared" si="40"/>
        <v>523641.95455990086</v>
      </c>
      <c r="Q190" s="1">
        <f t="shared" si="41"/>
        <v>513375.23549833539</v>
      </c>
      <c r="S190" s="3">
        <v>180</v>
      </c>
      <c r="T190" s="1">
        <f t="shared" si="47"/>
        <v>-217000.00000000116</v>
      </c>
      <c r="U190" s="1">
        <f t="shared" si="34"/>
        <v>-331.44166666666831</v>
      </c>
      <c r="V190" s="1">
        <f t="shared" si="42"/>
        <v>523641.95455990086</v>
      </c>
      <c r="W190" s="1">
        <f t="shared" si="43"/>
        <v>499969.02331925812</v>
      </c>
    </row>
    <row r="191" spans="1:23" x14ac:dyDescent="0.25">
      <c r="A191" s="3">
        <v>181</v>
      </c>
      <c r="B191" s="1">
        <f t="shared" si="44"/>
        <v>-156307.98700768512</v>
      </c>
      <c r="C191" s="1">
        <f t="shared" si="32"/>
        <v>-220.13374836915651</v>
      </c>
      <c r="D191" s="1">
        <f t="shared" si="35"/>
        <v>525169.24359403388</v>
      </c>
      <c r="E191" s="1">
        <f t="shared" si="36"/>
        <v>421348.22799815598</v>
      </c>
      <c r="G191" s="3">
        <v>181</v>
      </c>
      <c r="H191" s="1">
        <f t="shared" si="45"/>
        <v>-138725</v>
      </c>
      <c r="I191" s="1">
        <f t="shared" si="37"/>
        <v>-195.37104166666666</v>
      </c>
      <c r="J191" s="1">
        <f t="shared" si="38"/>
        <v>525169.24359403388</v>
      </c>
      <c r="K191" s="1">
        <f t="shared" si="39"/>
        <v>391031.85500276776</v>
      </c>
      <c r="M191" s="3">
        <v>181</v>
      </c>
      <c r="N191" s="1">
        <f t="shared" si="46"/>
        <v>-224470.21644785913</v>
      </c>
      <c r="O191" s="1">
        <f t="shared" si="33"/>
        <v>-341.96222149740157</v>
      </c>
      <c r="P191" s="1">
        <f t="shared" si="40"/>
        <v>525169.24359403388</v>
      </c>
      <c r="Q191" s="1">
        <f t="shared" si="41"/>
        <v>517094.46340128843</v>
      </c>
      <c r="S191" s="3">
        <v>181</v>
      </c>
      <c r="T191" s="1">
        <f t="shared" si="47"/>
        <v>-216655.55555555673</v>
      </c>
      <c r="U191" s="1">
        <f t="shared" si="34"/>
        <v>-330.95657407407572</v>
      </c>
      <c r="V191" s="1">
        <f t="shared" si="42"/>
        <v>525169.24359403388</v>
      </c>
      <c r="W191" s="1">
        <f t="shared" si="43"/>
        <v>503620.51984778576</v>
      </c>
    </row>
    <row r="192" spans="1:23" x14ac:dyDescent="0.25">
      <c r="A192" s="3">
        <v>182</v>
      </c>
      <c r="B192" s="1">
        <f t="shared" si="44"/>
        <v>-155539.59379314637</v>
      </c>
      <c r="C192" s="1">
        <f t="shared" si="32"/>
        <v>-219.05159459201445</v>
      </c>
      <c r="D192" s="1">
        <f t="shared" si="35"/>
        <v>526700.98722118314</v>
      </c>
      <c r="E192" s="1">
        <f t="shared" si="36"/>
        <v>424242.0651750752</v>
      </c>
      <c r="G192" s="3">
        <v>182</v>
      </c>
      <c r="H192" s="1">
        <f t="shared" si="45"/>
        <v>-137950</v>
      </c>
      <c r="I192" s="1">
        <f t="shared" si="37"/>
        <v>-194.27958333333331</v>
      </c>
      <c r="J192" s="1">
        <f t="shared" si="38"/>
        <v>526700.98722118314</v>
      </c>
      <c r="K192" s="1">
        <f t="shared" si="39"/>
        <v>393773.52637872682</v>
      </c>
      <c r="M192" s="3">
        <v>182</v>
      </c>
      <c r="N192" s="1">
        <f t="shared" si="46"/>
        <v>-224128.70835250858</v>
      </c>
      <c r="O192" s="1">
        <f t="shared" si="33"/>
        <v>-341.48126426311626</v>
      </c>
      <c r="P192" s="1">
        <f t="shared" si="40"/>
        <v>526700.98722118314</v>
      </c>
      <c r="Q192" s="1">
        <f t="shared" si="41"/>
        <v>520834.72035953368</v>
      </c>
      <c r="S192" s="3">
        <v>182</v>
      </c>
      <c r="T192" s="1">
        <f t="shared" si="47"/>
        <v>-216311.11111111229</v>
      </c>
      <c r="U192" s="1">
        <f t="shared" si="34"/>
        <v>-330.47148148148312</v>
      </c>
      <c r="V192" s="1">
        <f t="shared" si="42"/>
        <v>526700.98722118314</v>
      </c>
      <c r="W192" s="1">
        <f t="shared" si="43"/>
        <v>507293.1475611598</v>
      </c>
    </row>
    <row r="193" spans="1:23" x14ac:dyDescent="0.25">
      <c r="A193" s="3">
        <v>183</v>
      </c>
      <c r="B193" s="1">
        <f t="shared" si="44"/>
        <v>-154770.11842483049</v>
      </c>
      <c r="C193" s="1">
        <f t="shared" si="32"/>
        <v>-217.96791678163626</v>
      </c>
      <c r="D193" s="1">
        <f t="shared" si="35"/>
        <v>528237.19843391154</v>
      </c>
      <c r="E193" s="1">
        <f t="shared" si="36"/>
        <v>427152.26452812023</v>
      </c>
      <c r="G193" s="3">
        <v>183</v>
      </c>
      <c r="H193" s="1">
        <f t="shared" si="45"/>
        <v>-137175</v>
      </c>
      <c r="I193" s="1">
        <f t="shared" si="37"/>
        <v>-193.18812499999999</v>
      </c>
      <c r="J193" s="1">
        <f t="shared" si="38"/>
        <v>528237.19843391154</v>
      </c>
      <c r="K193" s="1">
        <f t="shared" si="39"/>
        <v>396531.79102158343</v>
      </c>
      <c r="M193" s="3">
        <v>183</v>
      </c>
      <c r="N193" s="1">
        <f t="shared" si="46"/>
        <v>-223786.71929992374</v>
      </c>
      <c r="O193" s="1">
        <f t="shared" si="33"/>
        <v>-340.99962968072595</v>
      </c>
      <c r="P193" s="1">
        <f t="shared" si="40"/>
        <v>528237.19843391154</v>
      </c>
      <c r="Q193" s="1">
        <f t="shared" si="41"/>
        <v>524596.1252744071</v>
      </c>
      <c r="S193" s="3">
        <v>183</v>
      </c>
      <c r="T193" s="1">
        <f t="shared" si="47"/>
        <v>-215966.66666666785</v>
      </c>
      <c r="U193" s="1">
        <f t="shared" si="34"/>
        <v>-329.98638888889053</v>
      </c>
      <c r="V193" s="1">
        <f t="shared" si="42"/>
        <v>528237.19843391154</v>
      </c>
      <c r="W193" s="1">
        <f t="shared" si="43"/>
        <v>510987.02593817166</v>
      </c>
    </row>
    <row r="194" spans="1:23" x14ac:dyDescent="0.25">
      <c r="A194" s="3">
        <v>184</v>
      </c>
      <c r="B194" s="1">
        <f t="shared" si="44"/>
        <v>-153999.55937870423</v>
      </c>
      <c r="C194" s="1">
        <f t="shared" si="32"/>
        <v>-216.88271279167509</v>
      </c>
      <c r="D194" s="1">
        <f t="shared" si="35"/>
        <v>529777.8902626771</v>
      </c>
      <c r="E194" s="1">
        <f t="shared" si="36"/>
        <v>430078.91857141367</v>
      </c>
      <c r="G194" s="3">
        <v>184</v>
      </c>
      <c r="H194" s="1">
        <f t="shared" si="45"/>
        <v>-136400</v>
      </c>
      <c r="I194" s="1">
        <f t="shared" si="37"/>
        <v>-192.09666666666666</v>
      </c>
      <c r="J194" s="1">
        <f t="shared" si="38"/>
        <v>529777.8902626771</v>
      </c>
      <c r="K194" s="1">
        <f t="shared" si="39"/>
        <v>399306.74275208096</v>
      </c>
      <c r="M194" s="3">
        <v>184</v>
      </c>
      <c r="N194" s="1">
        <f t="shared" si="46"/>
        <v>-223444.24861275652</v>
      </c>
      <c r="O194" s="1">
        <f t="shared" si="33"/>
        <v>-340.51731679629876</v>
      </c>
      <c r="P194" s="1">
        <f t="shared" si="40"/>
        <v>529777.8902626771</v>
      </c>
      <c r="Q194" s="1">
        <f t="shared" si="41"/>
        <v>528378.79771953018</v>
      </c>
      <c r="S194" s="3">
        <v>184</v>
      </c>
      <c r="T194" s="1">
        <f t="shared" si="47"/>
        <v>-215622.22222222341</v>
      </c>
      <c r="U194" s="1">
        <f t="shared" si="34"/>
        <v>-329.50129629629794</v>
      </c>
      <c r="V194" s="1">
        <f t="shared" si="42"/>
        <v>529777.8902626771</v>
      </c>
      <c r="W194" s="1">
        <f t="shared" si="43"/>
        <v>514702.27513316314</v>
      </c>
    </row>
    <row r="195" spans="1:23" x14ac:dyDescent="0.25">
      <c r="A195" s="3">
        <v>185</v>
      </c>
      <c r="B195" s="1">
        <f t="shared" si="44"/>
        <v>-153227.91512858801</v>
      </c>
      <c r="C195" s="1">
        <f t="shared" si="32"/>
        <v>-215.79598047276144</v>
      </c>
      <c r="D195" s="1">
        <f t="shared" si="35"/>
        <v>531323.07577594323</v>
      </c>
      <c r="E195" s="1">
        <f t="shared" si="36"/>
        <v>433022.12034216657</v>
      </c>
      <c r="G195" s="3">
        <v>185</v>
      </c>
      <c r="H195" s="1">
        <f t="shared" si="45"/>
        <v>-135625</v>
      </c>
      <c r="I195" s="1">
        <f t="shared" si="37"/>
        <v>-191.00520833333334</v>
      </c>
      <c r="J195" s="1">
        <f t="shared" si="38"/>
        <v>531323.07577594323</v>
      </c>
      <c r="K195" s="1">
        <f t="shared" si="39"/>
        <v>402098.47592143912</v>
      </c>
      <c r="M195" s="3">
        <v>185</v>
      </c>
      <c r="N195" s="1">
        <f t="shared" si="46"/>
        <v>-223101.29561270485</v>
      </c>
      <c r="O195" s="1">
        <f t="shared" si="33"/>
        <v>-340.03432465455933</v>
      </c>
      <c r="P195" s="1">
        <f t="shared" si="40"/>
        <v>531323.07577594323</v>
      </c>
      <c r="Q195" s="1">
        <f t="shared" si="41"/>
        <v>532182.85794461088</v>
      </c>
      <c r="S195" s="3">
        <v>185</v>
      </c>
      <c r="T195" s="1">
        <f t="shared" si="47"/>
        <v>-215277.77777777897</v>
      </c>
      <c r="U195" s="1">
        <f t="shared" si="34"/>
        <v>-329.0162037037054</v>
      </c>
      <c r="V195" s="1">
        <f t="shared" si="42"/>
        <v>531323.07577594323</v>
      </c>
      <c r="W195" s="1">
        <f t="shared" si="43"/>
        <v>518439.01597984618</v>
      </c>
    </row>
    <row r="196" spans="1:23" x14ac:dyDescent="0.25">
      <c r="A196" s="3">
        <v>186</v>
      </c>
      <c r="B196" s="1">
        <f t="shared" si="44"/>
        <v>-152455.18414615287</v>
      </c>
      <c r="C196" s="1">
        <f t="shared" si="32"/>
        <v>-214.7077176724986</v>
      </c>
      <c r="D196" s="1">
        <f t="shared" si="35"/>
        <v>532872.76808028971</v>
      </c>
      <c r="E196" s="1">
        <f t="shared" si="36"/>
        <v>435981.96340363577</v>
      </c>
      <c r="G196" s="3">
        <v>186</v>
      </c>
      <c r="H196" s="1">
        <f t="shared" si="45"/>
        <v>-134850</v>
      </c>
      <c r="I196" s="1">
        <f t="shared" si="37"/>
        <v>-189.91374999999996</v>
      </c>
      <c r="J196" s="1">
        <f t="shared" si="38"/>
        <v>532872.76808028971</v>
      </c>
      <c r="K196" s="1">
        <f t="shared" si="39"/>
        <v>404907.085414353</v>
      </c>
      <c r="M196" s="3">
        <v>186</v>
      </c>
      <c r="N196" s="1">
        <f t="shared" si="46"/>
        <v>-222757.85962051144</v>
      </c>
      <c r="O196" s="1">
        <f t="shared" si="33"/>
        <v>-339.55065229888692</v>
      </c>
      <c r="P196" s="1">
        <f t="shared" si="40"/>
        <v>532872.76808028971</v>
      </c>
      <c r="Q196" s="1">
        <f t="shared" si="41"/>
        <v>536008.42687926663</v>
      </c>
      <c r="S196" s="3">
        <v>186</v>
      </c>
      <c r="T196" s="1">
        <f t="shared" si="47"/>
        <v>-214933.33333333454</v>
      </c>
      <c r="U196" s="1">
        <f t="shared" si="34"/>
        <v>-328.53111111111281</v>
      </c>
      <c r="V196" s="1">
        <f t="shared" si="42"/>
        <v>532872.76808028971</v>
      </c>
      <c r="W196" s="1">
        <f t="shared" si="43"/>
        <v>522197.36999514402</v>
      </c>
    </row>
    <row r="197" spans="1:23" x14ac:dyDescent="0.25">
      <c r="A197" s="3">
        <v>187</v>
      </c>
      <c r="B197" s="1">
        <f t="shared" si="44"/>
        <v>-151681.36490091746</v>
      </c>
      <c r="C197" s="1">
        <f t="shared" si="32"/>
        <v>-213.61792223545874</v>
      </c>
      <c r="D197" s="1">
        <f t="shared" si="35"/>
        <v>534426.98032052384</v>
      </c>
      <c r="E197" s="1">
        <f t="shared" si="36"/>
        <v>438958.54184809839</v>
      </c>
      <c r="G197" s="3">
        <v>187</v>
      </c>
      <c r="H197" s="1">
        <f t="shared" si="45"/>
        <v>-134075</v>
      </c>
      <c r="I197" s="1">
        <f t="shared" si="37"/>
        <v>-188.82229166666664</v>
      </c>
      <c r="J197" s="1">
        <f t="shared" si="38"/>
        <v>534426.98032052384</v>
      </c>
      <c r="K197" s="1">
        <f t="shared" si="39"/>
        <v>407732.66665200965</v>
      </c>
      <c r="M197" s="3">
        <v>187</v>
      </c>
      <c r="N197" s="1">
        <f t="shared" si="46"/>
        <v>-222413.93995596236</v>
      </c>
      <c r="O197" s="1">
        <f t="shared" si="33"/>
        <v>-339.06629877131365</v>
      </c>
      <c r="P197" s="1">
        <f t="shared" si="40"/>
        <v>534426.98032052384</v>
      </c>
      <c r="Q197" s="1">
        <f t="shared" si="41"/>
        <v>539855.62613686849</v>
      </c>
      <c r="S197" s="3">
        <v>187</v>
      </c>
      <c r="T197" s="1">
        <f t="shared" si="47"/>
        <v>-214588.8888888901</v>
      </c>
      <c r="U197" s="1">
        <f t="shared" si="34"/>
        <v>-328.04601851852021</v>
      </c>
      <c r="V197" s="1">
        <f t="shared" si="42"/>
        <v>534426.98032052384</v>
      </c>
      <c r="W197" s="1">
        <f t="shared" si="43"/>
        <v>525977.45938305417</v>
      </c>
    </row>
    <row r="198" spans="1:23" x14ac:dyDescent="0.25">
      <c r="A198" s="3">
        <v>188</v>
      </c>
      <c r="B198" s="1">
        <f t="shared" si="44"/>
        <v>-150906.45586024501</v>
      </c>
      <c r="C198" s="1">
        <f t="shared" si="32"/>
        <v>-212.52659200317837</v>
      </c>
      <c r="D198" s="1">
        <f t="shared" si="35"/>
        <v>535985.725679792</v>
      </c>
      <c r="E198" s="1">
        <f t="shared" si="36"/>
        <v>441951.95029984304</v>
      </c>
      <c r="G198" s="3">
        <v>188</v>
      </c>
      <c r="H198" s="1">
        <f t="shared" si="45"/>
        <v>-133300</v>
      </c>
      <c r="I198" s="1">
        <f t="shared" si="37"/>
        <v>-187.73083333333332</v>
      </c>
      <c r="J198" s="1">
        <f t="shared" si="38"/>
        <v>535985.725679792</v>
      </c>
      <c r="K198" s="1">
        <f t="shared" si="39"/>
        <v>410575.31559512124</v>
      </c>
      <c r="M198" s="3">
        <v>188</v>
      </c>
      <c r="N198" s="1">
        <f t="shared" si="46"/>
        <v>-222069.5359378857</v>
      </c>
      <c r="O198" s="1">
        <f t="shared" si="33"/>
        <v>-338.58126311252232</v>
      </c>
      <c r="P198" s="1">
        <f t="shared" si="40"/>
        <v>535985.725679792</v>
      </c>
      <c r="Q198" s="1">
        <f t="shared" si="41"/>
        <v>543724.5780184071</v>
      </c>
      <c r="S198" s="3">
        <v>188</v>
      </c>
      <c r="T198" s="1">
        <f t="shared" si="47"/>
        <v>-214244.44444444566</v>
      </c>
      <c r="U198" s="1">
        <f t="shared" si="34"/>
        <v>-327.56092592592762</v>
      </c>
      <c r="V198" s="1">
        <f t="shared" si="42"/>
        <v>535985.725679792</v>
      </c>
      <c r="W198" s="1">
        <f t="shared" si="43"/>
        <v>529779.40703853359</v>
      </c>
    </row>
    <row r="199" spans="1:23" x14ac:dyDescent="0.25">
      <c r="A199" s="3">
        <v>189</v>
      </c>
      <c r="B199" s="1">
        <f t="shared" si="44"/>
        <v>-150130.4554893403</v>
      </c>
      <c r="C199" s="1">
        <f t="shared" si="32"/>
        <v>-211.4337248141542</v>
      </c>
      <c r="D199" s="1">
        <f t="shared" si="35"/>
        <v>537549.01737969136</v>
      </c>
      <c r="E199" s="1">
        <f t="shared" si="36"/>
        <v>444962.28391817771</v>
      </c>
      <c r="G199" s="3">
        <v>189</v>
      </c>
      <c r="H199" s="1">
        <f t="shared" si="45"/>
        <v>-132525</v>
      </c>
      <c r="I199" s="1">
        <f t="shared" si="37"/>
        <v>-186.63937499999997</v>
      </c>
      <c r="J199" s="1">
        <f t="shared" si="38"/>
        <v>537549.01737969136</v>
      </c>
      <c r="K199" s="1">
        <f t="shared" si="39"/>
        <v>413435.12874697585</v>
      </c>
      <c r="M199" s="3">
        <v>189</v>
      </c>
      <c r="N199" s="1">
        <f t="shared" si="46"/>
        <v>-221724.64688415025</v>
      </c>
      <c r="O199" s="1">
        <f t="shared" si="33"/>
        <v>-338.09554436184493</v>
      </c>
      <c r="P199" s="1">
        <f t="shared" si="40"/>
        <v>537549.01737969136</v>
      </c>
      <c r="Q199" s="1">
        <f t="shared" si="41"/>
        <v>547615.40551638091</v>
      </c>
      <c r="S199" s="3">
        <v>189</v>
      </c>
      <c r="T199" s="1">
        <f t="shared" si="47"/>
        <v>-213900.00000000122</v>
      </c>
      <c r="U199" s="1">
        <f t="shared" si="34"/>
        <v>-327.07583333333503</v>
      </c>
      <c r="V199" s="1">
        <f t="shared" si="42"/>
        <v>537549.01737969136</v>
      </c>
      <c r="W199" s="1">
        <f t="shared" si="43"/>
        <v>533603.33655140502</v>
      </c>
    </row>
    <row r="200" spans="1:23" x14ac:dyDescent="0.25">
      <c r="A200" s="3">
        <v>190</v>
      </c>
      <c r="B200" s="1">
        <f t="shared" si="44"/>
        <v>-149353.36225124655</v>
      </c>
      <c r="C200" s="1">
        <f t="shared" si="32"/>
        <v>-210.33931850383888</v>
      </c>
      <c r="D200" s="1">
        <f t="shared" si="35"/>
        <v>539116.86868038215</v>
      </c>
      <c r="E200" s="1">
        <f t="shared" si="36"/>
        <v>447989.63840045506</v>
      </c>
      <c r="G200" s="3">
        <v>190</v>
      </c>
      <c r="H200" s="1">
        <f t="shared" si="45"/>
        <v>-131750</v>
      </c>
      <c r="I200" s="1">
        <f t="shared" si="37"/>
        <v>-185.54791666666665</v>
      </c>
      <c r="J200" s="1">
        <f t="shared" si="38"/>
        <v>539116.86868038215</v>
      </c>
      <c r="K200" s="1">
        <f t="shared" si="39"/>
        <v>416312.20315650519</v>
      </c>
      <c r="M200" s="3">
        <v>190</v>
      </c>
      <c r="N200" s="1">
        <f t="shared" si="46"/>
        <v>-221379.27211166415</v>
      </c>
      <c r="O200" s="1">
        <f t="shared" si="33"/>
        <v>-337.60914155726033</v>
      </c>
      <c r="P200" s="1">
        <f t="shared" si="40"/>
        <v>539116.86868038215</v>
      </c>
      <c r="Q200" s="1">
        <f t="shared" si="41"/>
        <v>551528.23231870553</v>
      </c>
      <c r="S200" s="3">
        <v>190</v>
      </c>
      <c r="T200" s="1">
        <f t="shared" si="47"/>
        <v>-213555.55555555678</v>
      </c>
      <c r="U200" s="1">
        <f t="shared" si="34"/>
        <v>-326.59074074074249</v>
      </c>
      <c r="V200" s="1">
        <f t="shared" si="42"/>
        <v>539116.86868038215</v>
      </c>
      <c r="W200" s="1">
        <f t="shared" si="43"/>
        <v>537449.37221028598</v>
      </c>
    </row>
    <row r="201" spans="1:23" x14ac:dyDescent="0.25">
      <c r="A201" s="3">
        <v>191</v>
      </c>
      <c r="B201" s="1">
        <f t="shared" si="44"/>
        <v>-148575.17460684248</v>
      </c>
      <c r="C201" s="1">
        <f t="shared" si="32"/>
        <v>-209.24337090463646</v>
      </c>
      <c r="D201" s="1">
        <f t="shared" si="35"/>
        <v>540689.29288069997</v>
      </c>
      <c r="E201" s="1">
        <f t="shared" si="36"/>
        <v>451034.10998511442</v>
      </c>
      <c r="G201" s="3">
        <v>191</v>
      </c>
      <c r="H201" s="1">
        <f t="shared" si="45"/>
        <v>-130975</v>
      </c>
      <c r="I201" s="1">
        <f t="shared" si="37"/>
        <v>-184.45645833333333</v>
      </c>
      <c r="J201" s="1">
        <f t="shared" si="38"/>
        <v>540689.29288069997</v>
      </c>
      <c r="K201" s="1">
        <f t="shared" si="39"/>
        <v>419206.63642136974</v>
      </c>
      <c r="M201" s="3">
        <v>191</v>
      </c>
      <c r="N201" s="1">
        <f t="shared" si="46"/>
        <v>-221033.41093637346</v>
      </c>
      <c r="O201" s="1">
        <f t="shared" si="33"/>
        <v>-337.12205373539263</v>
      </c>
      <c r="P201" s="1">
        <f t="shared" si="40"/>
        <v>540689.29288069997</v>
      </c>
      <c r="Q201" s="1">
        <f t="shared" si="41"/>
        <v>555463.18281264626</v>
      </c>
      <c r="S201" s="3">
        <v>191</v>
      </c>
      <c r="T201" s="1">
        <f t="shared" si="47"/>
        <v>-213211.11111111235</v>
      </c>
      <c r="U201" s="1">
        <f t="shared" si="34"/>
        <v>-326.1056481481499</v>
      </c>
      <c r="V201" s="1">
        <f t="shared" si="42"/>
        <v>540689.29288069997</v>
      </c>
      <c r="W201" s="1">
        <f t="shared" si="43"/>
        <v>541317.63900654006</v>
      </c>
    </row>
    <row r="202" spans="1:23" x14ac:dyDescent="0.25">
      <c r="A202" s="3">
        <v>192</v>
      </c>
      <c r="B202" s="1">
        <f t="shared" si="44"/>
        <v>-147795.89101483923</v>
      </c>
      <c r="C202" s="1">
        <f t="shared" ref="C202:C265" si="48">B202*int_a_90/12</f>
        <v>-208.14587984589855</v>
      </c>
      <c r="D202" s="1">
        <f t="shared" si="35"/>
        <v>542266.30331826874</v>
      </c>
      <c r="E202" s="1">
        <f t="shared" si="36"/>
        <v>454095.79545474128</v>
      </c>
      <c r="G202" s="3">
        <v>192</v>
      </c>
      <c r="H202" s="1">
        <f t="shared" si="45"/>
        <v>-130200</v>
      </c>
      <c r="I202" s="1">
        <f t="shared" si="37"/>
        <v>-183.36499999999998</v>
      </c>
      <c r="J202" s="1">
        <f t="shared" si="38"/>
        <v>542266.30331826874</v>
      </c>
      <c r="K202" s="1">
        <f t="shared" si="39"/>
        <v>422118.52669106133</v>
      </c>
      <c r="M202" s="3">
        <v>192</v>
      </c>
      <c r="N202" s="1">
        <f t="shared" si="46"/>
        <v>-220687.06267326089</v>
      </c>
      <c r="O202" s="1">
        <f t="shared" ref="O202:O265" si="49">(N202+P$2)*int_a_90/12-P$3</f>
        <v>-336.63427993150907</v>
      </c>
      <c r="P202" s="1">
        <f t="shared" si="40"/>
        <v>542266.30331826874</v>
      </c>
      <c r="Q202" s="1">
        <f t="shared" si="41"/>
        <v>559420.3820887719</v>
      </c>
      <c r="S202" s="3">
        <v>192</v>
      </c>
      <c r="T202" s="1">
        <f t="shared" si="47"/>
        <v>-212866.66666666791</v>
      </c>
      <c r="U202" s="1">
        <f t="shared" ref="U202:U265" si="50">(T202+V$2)*int_l_90/12-V$3</f>
        <v>-325.6205555555573</v>
      </c>
      <c r="V202" s="1">
        <f t="shared" si="42"/>
        <v>542266.30331826874</v>
      </c>
      <c r="W202" s="1">
        <f t="shared" si="43"/>
        <v>545208.2626382499</v>
      </c>
    </row>
    <row r="203" spans="1:23" x14ac:dyDescent="0.25">
      <c r="A203" s="3">
        <v>193</v>
      </c>
      <c r="B203" s="1">
        <f t="shared" si="44"/>
        <v>-147015.50993177723</v>
      </c>
      <c r="C203" s="1">
        <f t="shared" si="48"/>
        <v>-207.04684315391958</v>
      </c>
      <c r="D203" s="1">
        <f t="shared" ref="D203:D266" si="51">D202*(1+groei_woning/12)</f>
        <v>543847.9133696137</v>
      </c>
      <c r="E203" s="1">
        <f t="shared" ref="E203:E266" si="52">E202*((1+groei_spaargeld)^(1/12))+(inleg-C$3)</f>
        <v>457174.79213914392</v>
      </c>
      <c r="G203" s="3">
        <v>193</v>
      </c>
      <c r="H203" s="1">
        <f t="shared" si="45"/>
        <v>-129425</v>
      </c>
      <c r="I203" s="1">
        <f t="shared" ref="I203:I266" si="53">H203*int_l_90/12</f>
        <v>-182.27354166666666</v>
      </c>
      <c r="J203" s="1">
        <f t="shared" ref="J203:J266" si="54">J202*(1+groei_woning/12)</f>
        <v>543847.9133696137</v>
      </c>
      <c r="K203" s="1">
        <f t="shared" ref="K203:K266" si="55">K202*((1+groei_spaargeld)^(1/12))+inleg+I203-I$2/360</f>
        <v>425047.97267002321</v>
      </c>
      <c r="M203" s="3">
        <v>193</v>
      </c>
      <c r="N203" s="1">
        <f t="shared" si="46"/>
        <v>-220340.22663634445</v>
      </c>
      <c r="O203" s="1">
        <f t="shared" si="49"/>
        <v>-336.14581917951841</v>
      </c>
      <c r="P203" s="1">
        <f t="shared" ref="P203:P266" si="56">P202*(1+groei_woning/12)</f>
        <v>543847.9133696137</v>
      </c>
      <c r="Q203" s="1">
        <f t="shared" ref="Q203:Q266" si="57">Q202*((1+groei_spaargeld)^(1/12))+(inleg-O$3-P$3)</f>
        <v>563399.95594493172</v>
      </c>
      <c r="S203" s="3">
        <v>193</v>
      </c>
      <c r="T203" s="1">
        <f t="shared" si="47"/>
        <v>-212522.22222222347</v>
      </c>
      <c r="U203" s="1">
        <f t="shared" si="50"/>
        <v>-325.13546296296471</v>
      </c>
      <c r="V203" s="1">
        <f t="shared" ref="V203:V266" si="58">V202*(1+groei_woning/12)</f>
        <v>543847.9133696137</v>
      </c>
      <c r="W203" s="1">
        <f t="shared" ref="W203:W266" si="59">W202*((1+groei_spaargeld)^(1/12))+inleg+U203-U$2/360</f>
        <v>549121.36951421364</v>
      </c>
    </row>
    <row r="204" spans="1:23" x14ac:dyDescent="0.25">
      <c r="A204" s="3">
        <v>194</v>
      </c>
      <c r="B204" s="1">
        <f t="shared" ref="B204:B267" si="60">B203+C$3+C203</f>
        <v>-146234.02981202325</v>
      </c>
      <c r="C204" s="1">
        <f t="shared" si="48"/>
        <v>-205.94625865193271</v>
      </c>
      <c r="D204" s="1">
        <f t="shared" si="51"/>
        <v>545434.13645027508</v>
      </c>
      <c r="E204" s="1">
        <f t="shared" si="52"/>
        <v>460271.19791844749</v>
      </c>
      <c r="G204" s="3">
        <v>194</v>
      </c>
      <c r="H204" s="1">
        <f t="shared" ref="H204:H267" si="61">H203+I$2/360</f>
        <v>-128650</v>
      </c>
      <c r="I204" s="1">
        <f t="shared" si="53"/>
        <v>-181.18208333333334</v>
      </c>
      <c r="J204" s="1">
        <f t="shared" si="54"/>
        <v>545434.13645027508</v>
      </c>
      <c r="K204" s="1">
        <f t="shared" si="55"/>
        <v>427995.07362078805</v>
      </c>
      <c r="M204" s="3">
        <v>194</v>
      </c>
      <c r="N204" s="1">
        <f t="shared" ref="N204:N267" si="62">N203+O$3+(O203+P$3)</f>
        <v>-219992.902138676</v>
      </c>
      <c r="O204" s="1">
        <f t="shared" si="49"/>
        <v>-335.65667051196868</v>
      </c>
      <c r="P204" s="1">
        <f t="shared" si="56"/>
        <v>545434.13645027508</v>
      </c>
      <c r="Q204" s="1">
        <f t="shared" si="57"/>
        <v>567402.03089025419</v>
      </c>
      <c r="S204" s="3">
        <v>194</v>
      </c>
      <c r="T204" s="1">
        <f t="shared" ref="T204:T267" si="63">T203+U$2/360</f>
        <v>-212177.77777777903</v>
      </c>
      <c r="U204" s="1">
        <f t="shared" si="50"/>
        <v>-324.65037037037212</v>
      </c>
      <c r="V204" s="1">
        <f t="shared" si="58"/>
        <v>545434.13645027508</v>
      </c>
      <c r="W204" s="1">
        <f t="shared" si="59"/>
        <v>553057.08675796329</v>
      </c>
    </row>
    <row r="205" spans="1:23" x14ac:dyDescent="0.25">
      <c r="A205" s="3">
        <v>195</v>
      </c>
      <c r="B205" s="1">
        <f t="shared" si="60"/>
        <v>-145451.44910776729</v>
      </c>
      <c r="C205" s="1">
        <f t="shared" si="48"/>
        <v>-204.84412416010559</v>
      </c>
      <c r="D205" s="1">
        <f t="shared" si="51"/>
        <v>547024.98601492168</v>
      </c>
      <c r="E205" s="1">
        <f t="shared" si="52"/>
        <v>463385.11122620566</v>
      </c>
      <c r="G205" s="3">
        <v>195</v>
      </c>
      <c r="H205" s="1">
        <f t="shared" si="61"/>
        <v>-127875</v>
      </c>
      <c r="I205" s="1">
        <f t="shared" si="53"/>
        <v>-180.09062499999996</v>
      </c>
      <c r="J205" s="1">
        <f t="shared" si="54"/>
        <v>547024.98601492168</v>
      </c>
      <c r="K205" s="1">
        <f t="shared" si="55"/>
        <v>430959.92936713318</v>
      </c>
      <c r="M205" s="3">
        <v>195</v>
      </c>
      <c r="N205" s="1">
        <f t="shared" si="62"/>
        <v>-219645.08849234</v>
      </c>
      <c r="O205" s="1">
        <f t="shared" si="49"/>
        <v>-335.1668329600455</v>
      </c>
      <c r="P205" s="1">
        <f t="shared" si="56"/>
        <v>547024.98601492168</v>
      </c>
      <c r="Q205" s="1">
        <f t="shared" si="57"/>
        <v>571426.73414916883</v>
      </c>
      <c r="S205" s="3">
        <v>195</v>
      </c>
      <c r="T205" s="1">
        <f t="shared" si="63"/>
        <v>-211833.33333333459</v>
      </c>
      <c r="U205" s="1">
        <f t="shared" si="50"/>
        <v>-324.16527777777958</v>
      </c>
      <c r="V205" s="1">
        <f t="shared" si="58"/>
        <v>547024.98601492168</v>
      </c>
      <c r="W205" s="1">
        <f t="shared" si="59"/>
        <v>557015.54221180535</v>
      </c>
    </row>
    <row r="206" spans="1:23" x14ac:dyDescent="0.25">
      <c r="A206" s="3">
        <v>196</v>
      </c>
      <c r="B206" s="1">
        <f t="shared" si="60"/>
        <v>-144667.76626901948</v>
      </c>
      <c r="C206" s="1">
        <f t="shared" si="48"/>
        <v>-203.74043749553576</v>
      </c>
      <c r="D206" s="1">
        <f t="shared" si="51"/>
        <v>548620.47555746522</v>
      </c>
      <c r="E206" s="1">
        <f t="shared" si="52"/>
        <v>466516.63105252967</v>
      </c>
      <c r="G206" s="3">
        <v>196</v>
      </c>
      <c r="H206" s="1">
        <f t="shared" si="61"/>
        <v>-127100</v>
      </c>
      <c r="I206" s="1">
        <f t="shared" si="53"/>
        <v>-178.99916666666664</v>
      </c>
      <c r="J206" s="1">
        <f t="shared" si="54"/>
        <v>548620.47555746522</v>
      </c>
      <c r="K206" s="1">
        <f t="shared" si="55"/>
        <v>433942.6402972542</v>
      </c>
      <c r="M206" s="3">
        <v>196</v>
      </c>
      <c r="N206" s="1">
        <f t="shared" si="62"/>
        <v>-219296.78500845208</v>
      </c>
      <c r="O206" s="1">
        <f t="shared" si="49"/>
        <v>-334.67630555356999</v>
      </c>
      <c r="P206" s="1">
        <f t="shared" si="56"/>
        <v>548620.47555746522</v>
      </c>
      <c r="Q206" s="1">
        <f t="shared" si="57"/>
        <v>575474.19366545056</v>
      </c>
      <c r="S206" s="3">
        <v>196</v>
      </c>
      <c r="T206" s="1">
        <f t="shared" si="63"/>
        <v>-211488.88888889016</v>
      </c>
      <c r="U206" s="1">
        <f t="shared" si="50"/>
        <v>-323.68018518518699</v>
      </c>
      <c r="V206" s="1">
        <f t="shared" si="58"/>
        <v>548620.47555746522</v>
      </c>
      <c r="W206" s="1">
        <f t="shared" si="59"/>
        <v>560996.86444088561</v>
      </c>
    </row>
    <row r="207" spans="1:23" x14ac:dyDescent="0.25">
      <c r="A207" s="3">
        <v>197</v>
      </c>
      <c r="B207" s="1">
        <f t="shared" si="60"/>
        <v>-143882.97974360711</v>
      </c>
      <c r="C207" s="1">
        <f t="shared" si="48"/>
        <v>-202.63519647224666</v>
      </c>
      <c r="D207" s="1">
        <f t="shared" si="51"/>
        <v>550220.61861117452</v>
      </c>
      <c r="E207" s="1">
        <f t="shared" si="52"/>
        <v>469665.85694723524</v>
      </c>
      <c r="G207" s="3">
        <v>197</v>
      </c>
      <c r="H207" s="1">
        <f t="shared" si="61"/>
        <v>-126325</v>
      </c>
      <c r="I207" s="1">
        <f t="shared" si="53"/>
        <v>-177.90770833333332</v>
      </c>
      <c r="J207" s="1">
        <f t="shared" si="54"/>
        <v>550220.61861117452</v>
      </c>
      <c r="K207" s="1">
        <f t="shared" si="55"/>
        <v>436943.30736695603</v>
      </c>
      <c r="M207" s="3">
        <v>197</v>
      </c>
      <c r="N207" s="1">
        <f t="shared" si="62"/>
        <v>-218947.99099715767</v>
      </c>
      <c r="O207" s="1">
        <f t="shared" si="49"/>
        <v>-334.18508732099707</v>
      </c>
      <c r="P207" s="1">
        <f t="shared" si="56"/>
        <v>550220.61861117452</v>
      </c>
      <c r="Q207" s="1">
        <f t="shared" si="57"/>
        <v>579544.5381062869</v>
      </c>
      <c r="S207" s="3">
        <v>197</v>
      </c>
      <c r="T207" s="1">
        <f t="shared" si="63"/>
        <v>-211144.44444444572</v>
      </c>
      <c r="U207" s="1">
        <f t="shared" si="50"/>
        <v>-323.19509259259439</v>
      </c>
      <c r="V207" s="1">
        <f t="shared" si="58"/>
        <v>550220.61861117452</v>
      </c>
      <c r="W207" s="1">
        <f t="shared" si="59"/>
        <v>565001.18273727573</v>
      </c>
    </row>
    <row r="208" spans="1:23" x14ac:dyDescent="0.25">
      <c r="A208" s="3">
        <v>198</v>
      </c>
      <c r="B208" s="1">
        <f t="shared" si="60"/>
        <v>-143097.08797717147</v>
      </c>
      <c r="C208" s="1">
        <f t="shared" si="48"/>
        <v>-201.52839890118312</v>
      </c>
      <c r="D208" s="1">
        <f t="shared" si="51"/>
        <v>551825.42874879041</v>
      </c>
      <c r="E208" s="1">
        <f t="shared" si="52"/>
        <v>472832.88902300724</v>
      </c>
      <c r="G208" s="3">
        <v>198</v>
      </c>
      <c r="H208" s="1">
        <f t="shared" si="61"/>
        <v>-125550</v>
      </c>
      <c r="I208" s="1">
        <f t="shared" si="53"/>
        <v>-176.81624999999997</v>
      </c>
      <c r="J208" s="1">
        <f t="shared" si="54"/>
        <v>551825.42874879041</v>
      </c>
      <c r="K208" s="1">
        <f t="shared" si="55"/>
        <v>439962.03210286255</v>
      </c>
      <c r="M208" s="3">
        <v>198</v>
      </c>
      <c r="N208" s="1">
        <f t="shared" si="62"/>
        <v>-218598.70576763072</v>
      </c>
      <c r="O208" s="1">
        <f t="shared" si="49"/>
        <v>-333.69317728941326</v>
      </c>
      <c r="P208" s="1">
        <f t="shared" si="56"/>
        <v>551825.42874879041</v>
      </c>
      <c r="Q208" s="1">
        <f t="shared" si="57"/>
        <v>583637.8968663686</v>
      </c>
      <c r="S208" s="3">
        <v>198</v>
      </c>
      <c r="T208" s="1">
        <f t="shared" si="63"/>
        <v>-210800.00000000128</v>
      </c>
      <c r="U208" s="1">
        <f t="shared" si="50"/>
        <v>-322.7100000000018</v>
      </c>
      <c r="V208" s="1">
        <f t="shared" si="58"/>
        <v>551825.42874879041</v>
      </c>
      <c r="W208" s="1">
        <f t="shared" si="59"/>
        <v>569028.62712408381</v>
      </c>
    </row>
    <row r="209" spans="1:23" x14ac:dyDescent="0.25">
      <c r="A209" s="3">
        <v>199</v>
      </c>
      <c r="B209" s="1">
        <f t="shared" si="60"/>
        <v>-142310.08941316477</v>
      </c>
      <c r="C209" s="1">
        <f t="shared" si="48"/>
        <v>-200.42004259020703</v>
      </c>
      <c r="D209" s="1">
        <f t="shared" si="51"/>
        <v>553434.9195826411</v>
      </c>
      <c r="E209" s="1">
        <f t="shared" si="52"/>
        <v>476017.82795858226</v>
      </c>
      <c r="G209" s="3">
        <v>199</v>
      </c>
      <c r="H209" s="1">
        <f t="shared" si="61"/>
        <v>-124775</v>
      </c>
      <c r="I209" s="1">
        <f t="shared" si="53"/>
        <v>-175.72479166666665</v>
      </c>
      <c r="J209" s="1">
        <f t="shared" si="54"/>
        <v>553434.9195826411</v>
      </c>
      <c r="K209" s="1">
        <f t="shared" si="55"/>
        <v>442998.91660564375</v>
      </c>
      <c r="M209" s="3">
        <v>199</v>
      </c>
      <c r="N209" s="1">
        <f t="shared" si="62"/>
        <v>-218248.92862807217</v>
      </c>
      <c r="O209" s="1">
        <f t="shared" si="49"/>
        <v>-333.20057448453497</v>
      </c>
      <c r="P209" s="1">
        <f t="shared" si="56"/>
        <v>553434.9195826411</v>
      </c>
      <c r="Q209" s="1">
        <f t="shared" si="57"/>
        <v>587754.40007200255</v>
      </c>
      <c r="S209" s="3">
        <v>199</v>
      </c>
      <c r="T209" s="1">
        <f t="shared" si="63"/>
        <v>-210455.55555555684</v>
      </c>
      <c r="U209" s="1">
        <f t="shared" si="50"/>
        <v>-322.22490740740921</v>
      </c>
      <c r="V209" s="1">
        <f t="shared" si="58"/>
        <v>553434.9195826411</v>
      </c>
      <c r="W209" s="1">
        <f t="shared" si="59"/>
        <v>573079.32835958712</v>
      </c>
    </row>
    <row r="210" spans="1:23" x14ac:dyDescent="0.25">
      <c r="A210" s="3">
        <v>200</v>
      </c>
      <c r="B210" s="1">
        <f t="shared" si="60"/>
        <v>-141521.98249284708</v>
      </c>
      <c r="C210" s="1">
        <f t="shared" si="48"/>
        <v>-199.31012534409294</v>
      </c>
      <c r="D210" s="1">
        <f t="shared" si="51"/>
        <v>555049.1047647571</v>
      </c>
      <c r="E210" s="1">
        <f t="shared" si="52"/>
        <v>479220.77500194905</v>
      </c>
      <c r="G210" s="3">
        <v>200</v>
      </c>
      <c r="H210" s="1">
        <f t="shared" si="61"/>
        <v>-124000</v>
      </c>
      <c r="I210" s="1">
        <f t="shared" si="53"/>
        <v>-174.63333333333333</v>
      </c>
      <c r="J210" s="1">
        <f t="shared" si="54"/>
        <v>555049.1047647571</v>
      </c>
      <c r="K210" s="1">
        <f t="shared" si="55"/>
        <v>446054.06355326175</v>
      </c>
      <c r="M210" s="3">
        <v>200</v>
      </c>
      <c r="N210" s="1">
        <f t="shared" si="62"/>
        <v>-217898.65888570875</v>
      </c>
      <c r="O210" s="1">
        <f t="shared" si="49"/>
        <v>-332.70727793070648</v>
      </c>
      <c r="P210" s="1">
        <f t="shared" si="56"/>
        <v>555049.1047647571</v>
      </c>
      <c r="Q210" s="1">
        <f t="shared" si="57"/>
        <v>591894.17858524888</v>
      </c>
      <c r="S210" s="3">
        <v>200</v>
      </c>
      <c r="T210" s="1">
        <f t="shared" si="63"/>
        <v>-210111.1111111124</v>
      </c>
      <c r="U210" s="1">
        <f t="shared" si="50"/>
        <v>-321.73981481481661</v>
      </c>
      <c r="V210" s="1">
        <f t="shared" si="58"/>
        <v>555049.1047647571</v>
      </c>
      <c r="W210" s="1">
        <f t="shared" si="59"/>
        <v>577153.41794138949</v>
      </c>
    </row>
    <row r="211" spans="1:23" x14ac:dyDescent="0.25">
      <c r="A211" s="3">
        <v>201</v>
      </c>
      <c r="B211" s="1">
        <f t="shared" si="60"/>
        <v>-140732.76565528326</v>
      </c>
      <c r="C211" s="1">
        <f t="shared" si="48"/>
        <v>-198.19864496452394</v>
      </c>
      <c r="D211" s="1">
        <f t="shared" si="51"/>
        <v>556667.9979869877</v>
      </c>
      <c r="E211" s="1">
        <f t="shared" si="52"/>
        <v>482441.8319735672</v>
      </c>
      <c r="G211" s="3">
        <v>201</v>
      </c>
      <c r="H211" s="1">
        <f t="shared" si="61"/>
        <v>-123225</v>
      </c>
      <c r="I211" s="1">
        <f t="shared" si="53"/>
        <v>-173.54187499999998</v>
      </c>
      <c r="J211" s="1">
        <f t="shared" si="54"/>
        <v>556667.9979869877</v>
      </c>
      <c r="K211" s="1">
        <f t="shared" si="55"/>
        <v>449127.57620423479</v>
      </c>
      <c r="M211" s="3">
        <v>201</v>
      </c>
      <c r="N211" s="1">
        <f t="shared" si="62"/>
        <v>-217547.89584679151</v>
      </c>
      <c r="O211" s="1">
        <f t="shared" si="49"/>
        <v>-332.21328665089806</v>
      </c>
      <c r="P211" s="1">
        <f t="shared" si="56"/>
        <v>556667.9979869877</v>
      </c>
      <c r="Q211" s="1">
        <f t="shared" si="57"/>
        <v>596057.3640080808</v>
      </c>
      <c r="S211" s="3">
        <v>201</v>
      </c>
      <c r="T211" s="1">
        <f t="shared" si="63"/>
        <v>-209766.66666666797</v>
      </c>
      <c r="U211" s="1">
        <f t="shared" si="50"/>
        <v>-321.25472222222402</v>
      </c>
      <c r="V211" s="1">
        <f t="shared" si="58"/>
        <v>556667.9979869877</v>
      </c>
      <c r="W211" s="1">
        <f t="shared" si="59"/>
        <v>581251.02811060124</v>
      </c>
    </row>
    <row r="212" spans="1:23" x14ac:dyDescent="0.25">
      <c r="A212" s="3">
        <v>202</v>
      </c>
      <c r="B212" s="1">
        <f t="shared" si="60"/>
        <v>-139942.43733733988</v>
      </c>
      <c r="C212" s="1">
        <f t="shared" si="48"/>
        <v>-197.08559925008697</v>
      </c>
      <c r="D212" s="1">
        <f t="shared" si="51"/>
        <v>558291.6129811164</v>
      </c>
      <c r="E212" s="1">
        <f t="shared" si="52"/>
        <v>485681.10126960394</v>
      </c>
      <c r="G212" s="3">
        <v>202</v>
      </c>
      <c r="H212" s="1">
        <f t="shared" si="61"/>
        <v>-122450</v>
      </c>
      <c r="I212" s="1">
        <f t="shared" si="53"/>
        <v>-172.45041666666665</v>
      </c>
      <c r="J212" s="1">
        <f t="shared" si="54"/>
        <v>558291.6129811164</v>
      </c>
      <c r="K212" s="1">
        <f t="shared" si="55"/>
        <v>452219.55840091978</v>
      </c>
      <c r="M212" s="3">
        <v>202</v>
      </c>
      <c r="N212" s="1">
        <f t="shared" si="62"/>
        <v>-217196.63881659444</v>
      </c>
      <c r="O212" s="1">
        <f t="shared" si="49"/>
        <v>-331.71859966670382</v>
      </c>
      <c r="P212" s="1">
        <f t="shared" si="56"/>
        <v>558291.6129811164</v>
      </c>
      <c r="Q212" s="1">
        <f t="shared" si="57"/>
        <v>600244.08868656808</v>
      </c>
      <c r="S212" s="3">
        <v>202</v>
      </c>
      <c r="T212" s="1">
        <f t="shared" si="63"/>
        <v>-209422.22222222353</v>
      </c>
      <c r="U212" s="1">
        <f t="shared" si="50"/>
        <v>-320.76962962963148</v>
      </c>
      <c r="V212" s="1">
        <f t="shared" si="58"/>
        <v>558291.6129811164</v>
      </c>
      <c r="W212" s="1">
        <f t="shared" si="59"/>
        <v>585372.29185604316</v>
      </c>
    </row>
    <row r="213" spans="1:23" x14ac:dyDescent="0.25">
      <c r="A213" s="3">
        <v>203</v>
      </c>
      <c r="B213" s="1">
        <f t="shared" si="60"/>
        <v>-139150.99597368206</v>
      </c>
      <c r="C213" s="1">
        <f t="shared" si="48"/>
        <v>-195.97098599626887</v>
      </c>
      <c r="D213" s="1">
        <f t="shared" si="51"/>
        <v>559919.96351897798</v>
      </c>
      <c r="E213" s="1">
        <f t="shared" si="52"/>
        <v>488938.68586518947</v>
      </c>
      <c r="G213" s="3">
        <v>203</v>
      </c>
      <c r="H213" s="1">
        <f t="shared" si="61"/>
        <v>-121675</v>
      </c>
      <c r="I213" s="1">
        <f t="shared" si="53"/>
        <v>-171.35895833333333</v>
      </c>
      <c r="J213" s="1">
        <f t="shared" si="54"/>
        <v>559919.96351897798</v>
      </c>
      <c r="K213" s="1">
        <f t="shared" si="55"/>
        <v>455330.11457281344</v>
      </c>
      <c r="M213" s="3">
        <v>203</v>
      </c>
      <c r="N213" s="1">
        <f t="shared" si="62"/>
        <v>-216844.88709941317</v>
      </c>
      <c r="O213" s="1">
        <f t="shared" si="49"/>
        <v>-331.22321599834021</v>
      </c>
      <c r="P213" s="1">
        <f t="shared" si="56"/>
        <v>559919.96351897798</v>
      </c>
      <c r="Q213" s="1">
        <f t="shared" si="57"/>
        <v>604454.48571508459</v>
      </c>
      <c r="S213" s="3">
        <v>203</v>
      </c>
      <c r="T213" s="1">
        <f t="shared" si="63"/>
        <v>-209077.77777777909</v>
      </c>
      <c r="U213" s="1">
        <f t="shared" si="50"/>
        <v>-320.28453703703889</v>
      </c>
      <c r="V213" s="1">
        <f t="shared" si="58"/>
        <v>559919.96351897798</v>
      </c>
      <c r="W213" s="1">
        <f t="shared" si="59"/>
        <v>589517.34291847434</v>
      </c>
    </row>
    <row r="214" spans="1:23" x14ac:dyDescent="0.25">
      <c r="A214" s="3">
        <v>204</v>
      </c>
      <c r="B214" s="1">
        <f t="shared" si="60"/>
        <v>-138358.43999677044</v>
      </c>
      <c r="C214" s="1">
        <f t="shared" si="48"/>
        <v>-194.85480299545168</v>
      </c>
      <c r="D214" s="1">
        <f t="shared" si="51"/>
        <v>561553.06341257505</v>
      </c>
      <c r="E214" s="1">
        <f t="shared" si="52"/>
        <v>492214.68931769021</v>
      </c>
      <c r="G214" s="3">
        <v>204</v>
      </c>
      <c r="H214" s="1">
        <f t="shared" si="61"/>
        <v>-120900</v>
      </c>
      <c r="I214" s="1">
        <f t="shared" si="53"/>
        <v>-170.26749999999998</v>
      </c>
      <c r="J214" s="1">
        <f t="shared" si="54"/>
        <v>561553.06341257505</v>
      </c>
      <c r="K214" s="1">
        <f t="shared" si="55"/>
        <v>458459.34973987204</v>
      </c>
      <c r="M214" s="3">
        <v>204</v>
      </c>
      <c r="N214" s="1">
        <f t="shared" si="62"/>
        <v>-216492.63999856357</v>
      </c>
      <c r="O214" s="1">
        <f t="shared" si="49"/>
        <v>-330.7271346646437</v>
      </c>
      <c r="P214" s="1">
        <f t="shared" si="56"/>
        <v>561553.06341257505</v>
      </c>
      <c r="Q214" s="1">
        <f t="shared" si="57"/>
        <v>608688.68894053902</v>
      </c>
      <c r="S214" s="3">
        <v>204</v>
      </c>
      <c r="T214" s="1">
        <f t="shared" si="63"/>
        <v>-208733.33333333465</v>
      </c>
      <c r="U214" s="1">
        <f t="shared" si="50"/>
        <v>-319.79944444444629</v>
      </c>
      <c r="V214" s="1">
        <f t="shared" si="58"/>
        <v>561553.06341257505</v>
      </c>
      <c r="W214" s="1">
        <f t="shared" si="59"/>
        <v>593686.31579484325</v>
      </c>
    </row>
    <row r="215" spans="1:23" x14ac:dyDescent="0.25">
      <c r="A215" s="3">
        <v>205</v>
      </c>
      <c r="B215" s="1">
        <f t="shared" si="60"/>
        <v>-137564.76783685799</v>
      </c>
      <c r="C215" s="1">
        <f t="shared" si="48"/>
        <v>-193.73704803690831</v>
      </c>
      <c r="D215" s="1">
        <f t="shared" si="51"/>
        <v>563190.92651419505</v>
      </c>
      <c r="E215" s="1">
        <f t="shared" si="52"/>
        <v>495509.215770001</v>
      </c>
      <c r="G215" s="3">
        <v>205</v>
      </c>
      <c r="H215" s="1">
        <f t="shared" si="61"/>
        <v>-120125</v>
      </c>
      <c r="I215" s="1">
        <f t="shared" si="53"/>
        <v>-169.17604166666663</v>
      </c>
      <c r="J215" s="1">
        <f t="shared" si="54"/>
        <v>563190.92651419505</v>
      </c>
      <c r="K215" s="1">
        <f t="shared" si="55"/>
        <v>461607.36951584992</v>
      </c>
      <c r="M215" s="3">
        <v>205</v>
      </c>
      <c r="N215" s="1">
        <f t="shared" si="62"/>
        <v>-216139.89681638023</v>
      </c>
      <c r="O215" s="1">
        <f t="shared" si="49"/>
        <v>-330.23035468306881</v>
      </c>
      <c r="P215" s="1">
        <f t="shared" si="56"/>
        <v>563190.92651419505</v>
      </c>
      <c r="Q215" s="1">
        <f t="shared" si="57"/>
        <v>612946.83296663</v>
      </c>
      <c r="S215" s="3">
        <v>205</v>
      </c>
      <c r="T215" s="1">
        <f t="shared" si="63"/>
        <v>-208388.88888889021</v>
      </c>
      <c r="U215" s="1">
        <f t="shared" si="50"/>
        <v>-319.3143518518537</v>
      </c>
      <c r="V215" s="1">
        <f t="shared" si="58"/>
        <v>563190.92651419505</v>
      </c>
      <c r="W215" s="1">
        <f t="shared" si="59"/>
        <v>597879.34574256395</v>
      </c>
    </row>
    <row r="216" spans="1:23" x14ac:dyDescent="0.25">
      <c r="A216" s="3">
        <v>206</v>
      </c>
      <c r="B216" s="1">
        <f t="shared" si="60"/>
        <v>-136769.97792198701</v>
      </c>
      <c r="C216" s="1">
        <f t="shared" si="48"/>
        <v>-192.61771890679836</v>
      </c>
      <c r="D216" s="1">
        <f t="shared" si="51"/>
        <v>564833.56671652815</v>
      </c>
      <c r="E216" s="1">
        <f t="shared" si="52"/>
        <v>498822.36995385581</v>
      </c>
      <c r="G216" s="3">
        <v>206</v>
      </c>
      <c r="H216" s="1">
        <f t="shared" si="61"/>
        <v>-119350</v>
      </c>
      <c r="I216" s="1">
        <f t="shared" si="53"/>
        <v>-168.08458333333331</v>
      </c>
      <c r="J216" s="1">
        <f t="shared" si="54"/>
        <v>564833.56671652815</v>
      </c>
      <c r="K216" s="1">
        <f t="shared" si="55"/>
        <v>464774.28011165687</v>
      </c>
      <c r="M216" s="3">
        <v>206</v>
      </c>
      <c r="N216" s="1">
        <f t="shared" si="62"/>
        <v>-215786.65685421534</v>
      </c>
      <c r="O216" s="1">
        <f t="shared" si="49"/>
        <v>-329.7328750696866</v>
      </c>
      <c r="P216" s="1">
        <f t="shared" si="56"/>
        <v>564833.56671652815</v>
      </c>
      <c r="Q216" s="1">
        <f t="shared" si="57"/>
        <v>617229.05315812503</v>
      </c>
      <c r="S216" s="3">
        <v>206</v>
      </c>
      <c r="T216" s="1">
        <f t="shared" si="63"/>
        <v>-208044.44444444578</v>
      </c>
      <c r="U216" s="1">
        <f t="shared" si="50"/>
        <v>-318.82925925926111</v>
      </c>
      <c r="V216" s="1">
        <f t="shared" si="58"/>
        <v>564833.56671652815</v>
      </c>
      <c r="W216" s="1">
        <f t="shared" si="59"/>
        <v>602096.56878381537</v>
      </c>
    </row>
    <row r="217" spans="1:23" x14ac:dyDescent="0.25">
      <c r="A217" s="3">
        <v>207</v>
      </c>
      <c r="B217" s="1">
        <f t="shared" si="60"/>
        <v>-135974.06867798592</v>
      </c>
      <c r="C217" s="1">
        <f t="shared" si="48"/>
        <v>-191.49681338816347</v>
      </c>
      <c r="D217" s="1">
        <f t="shared" si="51"/>
        <v>566480.99795278464</v>
      </c>
      <c r="E217" s="1">
        <f t="shared" si="52"/>
        <v>502154.25719315704</v>
      </c>
      <c r="G217" s="3">
        <v>207</v>
      </c>
      <c r="H217" s="1">
        <f t="shared" si="61"/>
        <v>-118575</v>
      </c>
      <c r="I217" s="1">
        <f t="shared" si="53"/>
        <v>-166.99312499999999</v>
      </c>
      <c r="J217" s="1">
        <f t="shared" si="54"/>
        <v>566480.99795278464</v>
      </c>
      <c r="K217" s="1">
        <f t="shared" si="55"/>
        <v>467960.18833873485</v>
      </c>
      <c r="M217" s="3">
        <v>207</v>
      </c>
      <c r="N217" s="1">
        <f t="shared" si="62"/>
        <v>-215432.91941243707</v>
      </c>
      <c r="O217" s="1">
        <f t="shared" si="49"/>
        <v>-329.23469483918223</v>
      </c>
      <c r="P217" s="1">
        <f t="shared" si="56"/>
        <v>566480.99795278464</v>
      </c>
      <c r="Q217" s="1">
        <f t="shared" si="57"/>
        <v>621535.48564516369</v>
      </c>
      <c r="S217" s="3">
        <v>207</v>
      </c>
      <c r="T217" s="1">
        <f t="shared" si="63"/>
        <v>-207700.00000000134</v>
      </c>
      <c r="U217" s="1">
        <f t="shared" si="50"/>
        <v>-318.34416666666857</v>
      </c>
      <c r="V217" s="1">
        <f t="shared" si="58"/>
        <v>566480.99795278464</v>
      </c>
      <c r="W217" s="1">
        <f t="shared" si="59"/>
        <v>606338.12170986575</v>
      </c>
    </row>
    <row r="218" spans="1:23" x14ac:dyDescent="0.25">
      <c r="A218" s="3">
        <v>208</v>
      </c>
      <c r="B218" s="1">
        <f t="shared" si="60"/>
        <v>-135177.03852846619</v>
      </c>
      <c r="C218" s="1">
        <f t="shared" si="48"/>
        <v>-190.37432926092319</v>
      </c>
      <c r="D218" s="1">
        <f t="shared" si="51"/>
        <v>568133.23419681366</v>
      </c>
      <c r="E218" s="1">
        <f t="shared" si="52"/>
        <v>505504.98340732371</v>
      </c>
      <c r="G218" s="3">
        <v>208</v>
      </c>
      <c r="H218" s="1">
        <f t="shared" si="61"/>
        <v>-117800</v>
      </c>
      <c r="I218" s="1">
        <f t="shared" si="53"/>
        <v>-165.90166666666664</v>
      </c>
      <c r="J218" s="1">
        <f t="shared" si="54"/>
        <v>568133.23419681366</v>
      </c>
      <c r="K218" s="1">
        <f t="shared" si="55"/>
        <v>471165.20161245292</v>
      </c>
      <c r="M218" s="3">
        <v>208</v>
      </c>
      <c r="N218" s="1">
        <f t="shared" si="62"/>
        <v>-215078.6837904283</v>
      </c>
      <c r="O218" s="1">
        <f t="shared" si="49"/>
        <v>-328.73581300485318</v>
      </c>
      <c r="P218" s="1">
        <f t="shared" si="56"/>
        <v>568133.23419681366</v>
      </c>
      <c r="Q218" s="1">
        <f t="shared" si="57"/>
        <v>625866.26732758514</v>
      </c>
      <c r="S218" s="3">
        <v>208</v>
      </c>
      <c r="T218" s="1">
        <f t="shared" si="63"/>
        <v>-207355.5555555569</v>
      </c>
      <c r="U218" s="1">
        <f t="shared" si="50"/>
        <v>-317.85907407407598</v>
      </c>
      <c r="V218" s="1">
        <f t="shared" si="58"/>
        <v>568133.23419681366</v>
      </c>
      <c r="W218" s="1">
        <f t="shared" si="59"/>
        <v>610604.14208542102</v>
      </c>
    </row>
    <row r="219" spans="1:23" x14ac:dyDescent="0.25">
      <c r="A219" s="3">
        <v>209</v>
      </c>
      <c r="B219" s="1">
        <f t="shared" si="60"/>
        <v>-134378.88589481922</v>
      </c>
      <c r="C219" s="1">
        <f t="shared" si="48"/>
        <v>-189.2502643018704</v>
      </c>
      <c r="D219" s="1">
        <f t="shared" si="51"/>
        <v>569790.2894632211</v>
      </c>
      <c r="E219" s="1">
        <f t="shared" si="52"/>
        <v>508874.6551146587</v>
      </c>
      <c r="G219" s="3">
        <v>209</v>
      </c>
      <c r="H219" s="1">
        <f t="shared" si="61"/>
        <v>-117025</v>
      </c>
      <c r="I219" s="1">
        <f t="shared" si="53"/>
        <v>-164.81020833333332</v>
      </c>
      <c r="J219" s="1">
        <f t="shared" si="54"/>
        <v>569790.2894632211</v>
      </c>
      <c r="K219" s="1">
        <f t="shared" si="55"/>
        <v>474389.42795552255</v>
      </c>
      <c r="M219" s="3">
        <v>209</v>
      </c>
      <c r="N219" s="1">
        <f t="shared" si="62"/>
        <v>-214723.94928658521</v>
      </c>
      <c r="O219" s="1">
        <f t="shared" si="49"/>
        <v>-328.23622857860749</v>
      </c>
      <c r="P219" s="1">
        <f t="shared" si="56"/>
        <v>569790.2894632211</v>
      </c>
      <c r="Q219" s="1">
        <f t="shared" si="57"/>
        <v>630221.53587928007</v>
      </c>
      <c r="S219" s="3">
        <v>209</v>
      </c>
      <c r="T219" s="1">
        <f t="shared" si="63"/>
        <v>-207011.11111111246</v>
      </c>
      <c r="U219" s="1">
        <f t="shared" si="50"/>
        <v>-317.37398148148338</v>
      </c>
      <c r="V219" s="1">
        <f t="shared" si="58"/>
        <v>569790.2894632211</v>
      </c>
      <c r="W219" s="1">
        <f t="shared" si="59"/>
        <v>614894.76825299778</v>
      </c>
    </row>
    <row r="220" spans="1:23" x14ac:dyDescent="0.25">
      <c r="A220" s="3">
        <v>210</v>
      </c>
      <c r="B220" s="1">
        <f t="shared" si="60"/>
        <v>-133579.60919621319</v>
      </c>
      <c r="C220" s="1">
        <f t="shared" si="48"/>
        <v>-188.1246162846669</v>
      </c>
      <c r="D220" s="1">
        <f t="shared" si="51"/>
        <v>571452.17780748883</v>
      </c>
      <c r="E220" s="1">
        <f t="shared" si="52"/>
        <v>512263.37943573477</v>
      </c>
      <c r="G220" s="3">
        <v>210</v>
      </c>
      <c r="H220" s="1">
        <f t="shared" si="61"/>
        <v>-116250</v>
      </c>
      <c r="I220" s="1">
        <f t="shared" si="53"/>
        <v>-163.71874999999997</v>
      </c>
      <c r="J220" s="1">
        <f t="shared" si="54"/>
        <v>571452.17780748883</v>
      </c>
      <c r="K220" s="1">
        <f t="shared" si="55"/>
        <v>477632.97600143112</v>
      </c>
      <c r="M220" s="3">
        <v>210</v>
      </c>
      <c r="N220" s="1">
        <f t="shared" si="62"/>
        <v>-214368.71519831585</v>
      </c>
      <c r="O220" s="1">
        <f t="shared" si="49"/>
        <v>-327.73594057096147</v>
      </c>
      <c r="P220" s="1">
        <f t="shared" si="56"/>
        <v>571452.17780748883</v>
      </c>
      <c r="Q220" s="1">
        <f t="shared" si="57"/>
        <v>634601.42975256743</v>
      </c>
      <c r="S220" s="3">
        <v>210</v>
      </c>
      <c r="T220" s="1">
        <f t="shared" si="63"/>
        <v>-206666.66666666802</v>
      </c>
      <c r="U220" s="1">
        <f t="shared" si="50"/>
        <v>-316.88888888889079</v>
      </c>
      <c r="V220" s="1">
        <f t="shared" si="58"/>
        <v>571452.17780748883</v>
      </c>
      <c r="W220" s="1">
        <f t="shared" si="59"/>
        <v>619210.13933732174</v>
      </c>
    </row>
    <row r="221" spans="1:23" x14ac:dyDescent="0.25">
      <c r="A221" s="3">
        <v>211</v>
      </c>
      <c r="B221" s="1">
        <f t="shared" si="60"/>
        <v>-132779.20684958997</v>
      </c>
      <c r="C221" s="1">
        <f t="shared" si="48"/>
        <v>-186.99738297983922</v>
      </c>
      <c r="D221" s="1">
        <f t="shared" si="51"/>
        <v>573118.91332609404</v>
      </c>
      <c r="E221" s="1">
        <f t="shared" si="52"/>
        <v>515671.26409680006</v>
      </c>
      <c r="G221" s="3">
        <v>211</v>
      </c>
      <c r="H221" s="1">
        <f t="shared" si="61"/>
        <v>-115475</v>
      </c>
      <c r="I221" s="1">
        <f t="shared" si="53"/>
        <v>-162.62729166666665</v>
      </c>
      <c r="J221" s="1">
        <f t="shared" si="54"/>
        <v>573118.91332609404</v>
      </c>
      <c r="K221" s="1">
        <f t="shared" si="55"/>
        <v>480895.95499789558</v>
      </c>
      <c r="M221" s="3">
        <v>211</v>
      </c>
      <c r="N221" s="1">
        <f t="shared" si="62"/>
        <v>-214012.98082203887</v>
      </c>
      <c r="O221" s="1">
        <f t="shared" si="49"/>
        <v>-327.23494799103804</v>
      </c>
      <c r="P221" s="1">
        <f t="shared" si="56"/>
        <v>573118.91332609404</v>
      </c>
      <c r="Q221" s="1">
        <f t="shared" si="57"/>
        <v>639006.08818259579</v>
      </c>
      <c r="S221" s="3">
        <v>211</v>
      </c>
      <c r="T221" s="1">
        <f t="shared" si="63"/>
        <v>-206322.22222222359</v>
      </c>
      <c r="U221" s="1">
        <f t="shared" si="50"/>
        <v>-316.4037962962982</v>
      </c>
      <c r="V221" s="1">
        <f t="shared" si="58"/>
        <v>573118.91332609404</v>
      </c>
      <c r="W221" s="1">
        <f t="shared" si="59"/>
        <v>623550.39524974965</v>
      </c>
    </row>
    <row r="222" spans="1:23" x14ac:dyDescent="0.25">
      <c r="A222" s="3">
        <v>212</v>
      </c>
      <c r="B222" s="1">
        <f t="shared" si="60"/>
        <v>-131977.67726966192</v>
      </c>
      <c r="C222" s="1">
        <f t="shared" si="48"/>
        <v>-185.86856215477385</v>
      </c>
      <c r="D222" s="1">
        <f t="shared" si="51"/>
        <v>574790.51015662844</v>
      </c>
      <c r="E222" s="1">
        <f t="shared" si="52"/>
        <v>519098.4174332025</v>
      </c>
      <c r="G222" s="3">
        <v>212</v>
      </c>
      <c r="H222" s="1">
        <f t="shared" si="61"/>
        <v>-114700</v>
      </c>
      <c r="I222" s="1">
        <f t="shared" si="53"/>
        <v>-161.53583333333333</v>
      </c>
      <c r="J222" s="1">
        <f t="shared" si="54"/>
        <v>574790.51015662844</v>
      </c>
      <c r="K222" s="1">
        <f t="shared" si="55"/>
        <v>484178.47481033544</v>
      </c>
      <c r="M222" s="3">
        <v>212</v>
      </c>
      <c r="N222" s="1">
        <f t="shared" si="62"/>
        <v>-213656.74545318194</v>
      </c>
      <c r="O222" s="1">
        <f t="shared" si="49"/>
        <v>-326.73324984656455</v>
      </c>
      <c r="P222" s="1">
        <f t="shared" si="56"/>
        <v>574790.51015662844</v>
      </c>
      <c r="Q222" s="1">
        <f t="shared" si="57"/>
        <v>643435.6511917694</v>
      </c>
      <c r="S222" s="3">
        <v>212</v>
      </c>
      <c r="T222" s="1">
        <f t="shared" si="63"/>
        <v>-205977.77777777915</v>
      </c>
      <c r="U222" s="1">
        <f t="shared" si="50"/>
        <v>-315.91870370370566</v>
      </c>
      <c r="V222" s="1">
        <f t="shared" si="58"/>
        <v>574790.51015662844</v>
      </c>
      <c r="W222" s="1">
        <f t="shared" si="59"/>
        <v>627915.67669271759</v>
      </c>
    </row>
    <row r="223" spans="1:23" x14ac:dyDescent="0.25">
      <c r="A223" s="3">
        <v>213</v>
      </c>
      <c r="B223" s="1">
        <f t="shared" si="60"/>
        <v>-131175.01886890878</v>
      </c>
      <c r="C223" s="1">
        <f t="shared" si="48"/>
        <v>-184.73815157371317</v>
      </c>
      <c r="D223" s="1">
        <f t="shared" si="51"/>
        <v>576466.98247791862</v>
      </c>
      <c r="E223" s="1">
        <f t="shared" si="52"/>
        <v>522544.94839283387</v>
      </c>
      <c r="G223" s="3">
        <v>213</v>
      </c>
      <c r="H223" s="1">
        <f t="shared" si="61"/>
        <v>-113925</v>
      </c>
      <c r="I223" s="1">
        <f t="shared" si="53"/>
        <v>-160.44437499999998</v>
      </c>
      <c r="J223" s="1">
        <f t="shared" si="54"/>
        <v>576466.98247791862</v>
      </c>
      <c r="K223" s="1">
        <f t="shared" si="55"/>
        <v>487480.64592536521</v>
      </c>
      <c r="M223" s="3">
        <v>213</v>
      </c>
      <c r="N223" s="1">
        <f t="shared" si="62"/>
        <v>-213300.00838618053</v>
      </c>
      <c r="O223" s="1">
        <f t="shared" si="49"/>
        <v>-326.23084514387091</v>
      </c>
      <c r="P223" s="1">
        <f t="shared" si="56"/>
        <v>576466.98247791862</v>
      </c>
      <c r="Q223" s="1">
        <f t="shared" si="57"/>
        <v>647890.2595941996</v>
      </c>
      <c r="S223" s="3">
        <v>213</v>
      </c>
      <c r="T223" s="1">
        <f t="shared" si="63"/>
        <v>-205633.33333333471</v>
      </c>
      <c r="U223" s="1">
        <f t="shared" si="50"/>
        <v>-315.43361111111307</v>
      </c>
      <c r="V223" s="1">
        <f t="shared" si="58"/>
        <v>576466.98247791862</v>
      </c>
      <c r="W223" s="1">
        <f t="shared" si="59"/>
        <v>632306.12516421359</v>
      </c>
    </row>
    <row r="224" spans="1:23" x14ac:dyDescent="0.25">
      <c r="A224" s="3">
        <v>214</v>
      </c>
      <c r="B224" s="1">
        <f t="shared" si="60"/>
        <v>-130371.23005757459</v>
      </c>
      <c r="C224" s="1">
        <f t="shared" si="48"/>
        <v>-183.60614899775086</v>
      </c>
      <c r="D224" s="1">
        <f t="shared" si="51"/>
        <v>578148.34451014583</v>
      </c>
      <c r="E224" s="1">
        <f t="shared" si="52"/>
        <v>526010.9665395933</v>
      </c>
      <c r="G224" s="3">
        <v>214</v>
      </c>
      <c r="H224" s="1">
        <f t="shared" si="61"/>
        <v>-113150</v>
      </c>
      <c r="I224" s="1">
        <f t="shared" si="53"/>
        <v>-159.35291666666666</v>
      </c>
      <c r="J224" s="1">
        <f t="shared" si="54"/>
        <v>578148.34451014583</v>
      </c>
      <c r="K224" s="1">
        <f t="shared" si="55"/>
        <v>490802.5794543068</v>
      </c>
      <c r="M224" s="3">
        <v>214</v>
      </c>
      <c r="N224" s="1">
        <f t="shared" si="62"/>
        <v>-212942.76891447644</v>
      </c>
      <c r="O224" s="1">
        <f t="shared" si="49"/>
        <v>-325.72773288788767</v>
      </c>
      <c r="P224" s="1">
        <f t="shared" si="56"/>
        <v>578148.34451014583</v>
      </c>
      <c r="Q224" s="1">
        <f t="shared" si="57"/>
        <v>652370.05500018108</v>
      </c>
      <c r="S224" s="3">
        <v>214</v>
      </c>
      <c r="T224" s="1">
        <f t="shared" si="63"/>
        <v>-205288.88888889027</v>
      </c>
      <c r="U224" s="1">
        <f t="shared" si="50"/>
        <v>-314.94851851852047</v>
      </c>
      <c r="V224" s="1">
        <f t="shared" si="58"/>
        <v>578148.34451014583</v>
      </c>
      <c r="W224" s="1">
        <f t="shared" si="59"/>
        <v>636721.88296227599</v>
      </c>
    </row>
    <row r="225" spans="1:23" x14ac:dyDescent="0.25">
      <c r="A225" s="3">
        <v>215</v>
      </c>
      <c r="B225" s="1">
        <f t="shared" si="60"/>
        <v>-129566.30924366444</v>
      </c>
      <c r="C225" s="1">
        <f t="shared" si="48"/>
        <v>-182.47255218482738</v>
      </c>
      <c r="D225" s="1">
        <f t="shared" si="51"/>
        <v>579834.61051496712</v>
      </c>
      <c r="E225" s="1">
        <f t="shared" si="52"/>
        <v>529496.58205686987</v>
      </c>
      <c r="G225" s="3">
        <v>215</v>
      </c>
      <c r="H225" s="1">
        <f t="shared" si="61"/>
        <v>-112375</v>
      </c>
      <c r="I225" s="1">
        <f t="shared" si="53"/>
        <v>-158.26145833333331</v>
      </c>
      <c r="J225" s="1">
        <f t="shared" si="54"/>
        <v>579834.61051496712</v>
      </c>
      <c r="K225" s="1">
        <f t="shared" si="55"/>
        <v>494144.38713672163</v>
      </c>
      <c r="M225" s="3">
        <v>215</v>
      </c>
      <c r="N225" s="1">
        <f t="shared" si="62"/>
        <v>-212585.02633051638</v>
      </c>
      <c r="O225" s="1">
        <f t="shared" si="49"/>
        <v>-325.2239120821439</v>
      </c>
      <c r="P225" s="1">
        <f t="shared" si="56"/>
        <v>579834.61051496712</v>
      </c>
      <c r="Q225" s="1">
        <f t="shared" si="57"/>
        <v>656875.1798206938</v>
      </c>
      <c r="S225" s="3">
        <v>215</v>
      </c>
      <c r="T225" s="1">
        <f t="shared" si="63"/>
        <v>-204944.44444444583</v>
      </c>
      <c r="U225" s="1">
        <f t="shared" si="50"/>
        <v>-314.46342592592788</v>
      </c>
      <c r="V225" s="1">
        <f t="shared" si="58"/>
        <v>579834.61051496712</v>
      </c>
      <c r="W225" s="1">
        <f t="shared" si="59"/>
        <v>641163.09318951669</v>
      </c>
    </row>
    <row r="226" spans="1:23" x14ac:dyDescent="0.25">
      <c r="A226" s="3">
        <v>216</v>
      </c>
      <c r="B226" s="1">
        <f t="shared" si="60"/>
        <v>-128760.25483294137</v>
      </c>
      <c r="C226" s="1">
        <f t="shared" si="48"/>
        <v>-181.33735888972572</v>
      </c>
      <c r="D226" s="1">
        <f t="shared" si="51"/>
        <v>581525.79479563574</v>
      </c>
      <c r="E226" s="1">
        <f t="shared" si="52"/>
        <v>533001.90575104568</v>
      </c>
      <c r="G226" s="3">
        <v>216</v>
      </c>
      <c r="H226" s="1">
        <f t="shared" si="61"/>
        <v>-111600</v>
      </c>
      <c r="I226" s="1">
        <f t="shared" si="53"/>
        <v>-157.16999999999999</v>
      </c>
      <c r="J226" s="1">
        <f t="shared" si="54"/>
        <v>581525.79479563574</v>
      </c>
      <c r="K226" s="1">
        <f t="shared" si="55"/>
        <v>497506.18134396296</v>
      </c>
      <c r="M226" s="3">
        <v>216</v>
      </c>
      <c r="N226" s="1">
        <f t="shared" si="62"/>
        <v>-212226.77992575057</v>
      </c>
      <c r="O226" s="1">
        <f t="shared" si="49"/>
        <v>-324.71938172876537</v>
      </c>
      <c r="P226" s="1">
        <f t="shared" si="56"/>
        <v>581525.79479563574</v>
      </c>
      <c r="Q226" s="1">
        <f t="shared" si="57"/>
        <v>661405.77727193013</v>
      </c>
      <c r="S226" s="3">
        <v>216</v>
      </c>
      <c r="T226" s="1">
        <f t="shared" si="63"/>
        <v>-204600.0000000014</v>
      </c>
      <c r="U226" s="1">
        <f t="shared" si="50"/>
        <v>-313.97833333333529</v>
      </c>
      <c r="V226" s="1">
        <f t="shared" si="58"/>
        <v>581525.79479563574</v>
      </c>
      <c r="W226" s="1">
        <f t="shared" si="59"/>
        <v>645629.89975767082</v>
      </c>
    </row>
    <row r="227" spans="1:23" x14ac:dyDescent="0.25">
      <c r="A227" s="3">
        <v>217</v>
      </c>
      <c r="B227" s="1">
        <f t="shared" si="60"/>
        <v>-127953.06522892319</v>
      </c>
      <c r="C227" s="1">
        <f t="shared" si="48"/>
        <v>-180.20056686406681</v>
      </c>
      <c r="D227" s="1">
        <f t="shared" si="51"/>
        <v>583221.91169712297</v>
      </c>
      <c r="E227" s="1">
        <f t="shared" si="52"/>
        <v>536527.04905501835</v>
      </c>
      <c r="G227" s="3">
        <v>217</v>
      </c>
      <c r="H227" s="1">
        <f t="shared" si="61"/>
        <v>-110825</v>
      </c>
      <c r="I227" s="1">
        <f t="shared" si="53"/>
        <v>-156.07854166666667</v>
      </c>
      <c r="J227" s="1">
        <f t="shared" si="54"/>
        <v>583221.91169712297</v>
      </c>
      <c r="K227" s="1">
        <f t="shared" si="55"/>
        <v>500888.07508274785</v>
      </c>
      <c r="M227" s="3">
        <v>217</v>
      </c>
      <c r="N227" s="1">
        <f t="shared" si="62"/>
        <v>-211868.02899063137</v>
      </c>
      <c r="O227" s="1">
        <f t="shared" si="49"/>
        <v>-324.21414082847252</v>
      </c>
      <c r="P227" s="1">
        <f t="shared" si="56"/>
        <v>583221.91169712297</v>
      </c>
      <c r="Q227" s="1">
        <f t="shared" si="57"/>
        <v>665961.99137984752</v>
      </c>
      <c r="S227" s="3">
        <v>217</v>
      </c>
      <c r="T227" s="1">
        <f t="shared" si="63"/>
        <v>-204255.55555555696</v>
      </c>
      <c r="U227" s="1">
        <f t="shared" si="50"/>
        <v>-313.49324074074269</v>
      </c>
      <c r="V227" s="1">
        <f t="shared" si="58"/>
        <v>583221.91169712297</v>
      </c>
      <c r="W227" s="1">
        <f t="shared" si="59"/>
        <v>650122.44739217137</v>
      </c>
    </row>
    <row r="228" spans="1:23" x14ac:dyDescent="0.25">
      <c r="A228" s="3">
        <v>218</v>
      </c>
      <c r="B228" s="1">
        <f t="shared" si="60"/>
        <v>-127144.73883287936</v>
      </c>
      <c r="C228" s="1">
        <f t="shared" si="48"/>
        <v>-179.06217385630509</v>
      </c>
      <c r="D228" s="1">
        <f t="shared" si="51"/>
        <v>584922.97560623963</v>
      </c>
      <c r="E228" s="1">
        <f t="shared" si="52"/>
        <v>540072.12403174303</v>
      </c>
      <c r="G228" s="3">
        <v>218</v>
      </c>
      <c r="H228" s="1">
        <f t="shared" si="61"/>
        <v>-110050</v>
      </c>
      <c r="I228" s="1">
        <f t="shared" si="53"/>
        <v>-154.98708333333332</v>
      </c>
      <c r="J228" s="1">
        <f t="shared" si="54"/>
        <v>584922.97560623963</v>
      </c>
      <c r="K228" s="1">
        <f t="shared" si="55"/>
        <v>504290.18199874996</v>
      </c>
      <c r="M228" s="3">
        <v>218</v>
      </c>
      <c r="N228" s="1">
        <f t="shared" si="62"/>
        <v>-211508.77281461188</v>
      </c>
      <c r="O228" s="1">
        <f t="shared" si="49"/>
        <v>-323.70818838057841</v>
      </c>
      <c r="P228" s="1">
        <f t="shared" si="56"/>
        <v>584922.97560623963</v>
      </c>
      <c r="Q228" s="1">
        <f t="shared" si="57"/>
        <v>670543.96698474721</v>
      </c>
      <c r="S228" s="3">
        <v>218</v>
      </c>
      <c r="T228" s="1">
        <f t="shared" si="63"/>
        <v>-203911.11111111252</v>
      </c>
      <c r="U228" s="1">
        <f t="shared" si="50"/>
        <v>-313.0081481481501</v>
      </c>
      <c r="V228" s="1">
        <f t="shared" si="58"/>
        <v>584922.97560623963</v>
      </c>
      <c r="W228" s="1">
        <f t="shared" si="59"/>
        <v>654640.88163674972</v>
      </c>
    </row>
    <row r="229" spans="1:23" x14ac:dyDescent="0.25">
      <c r="A229" s="3">
        <v>219</v>
      </c>
      <c r="B229" s="1">
        <f t="shared" si="60"/>
        <v>-126335.27404382777</v>
      </c>
      <c r="C229" s="1">
        <f t="shared" si="48"/>
        <v>-177.92217761172409</v>
      </c>
      <c r="D229" s="1">
        <f t="shared" si="51"/>
        <v>586629.00095175789</v>
      </c>
      <c r="E229" s="1">
        <f t="shared" si="52"/>
        <v>543637.24337779544</v>
      </c>
      <c r="G229" s="3">
        <v>219</v>
      </c>
      <c r="H229" s="1">
        <f t="shared" si="61"/>
        <v>-109275</v>
      </c>
      <c r="I229" s="1">
        <f t="shared" si="53"/>
        <v>-153.89562499999997</v>
      </c>
      <c r="J229" s="1">
        <f t="shared" si="54"/>
        <v>586629.00095175789</v>
      </c>
      <c r="K229" s="1">
        <f t="shared" si="55"/>
        <v>507712.61638021196</v>
      </c>
      <c r="M229" s="3">
        <v>219</v>
      </c>
      <c r="N229" s="1">
        <f t="shared" si="62"/>
        <v>-211149.01068614449</v>
      </c>
      <c r="O229" s="1">
        <f t="shared" si="49"/>
        <v>-323.20152338298681</v>
      </c>
      <c r="P229" s="1">
        <f t="shared" si="56"/>
        <v>586629.00095175789</v>
      </c>
      <c r="Q229" s="1">
        <f t="shared" si="57"/>
        <v>675151.8497458786</v>
      </c>
      <c r="S229" s="3">
        <v>219</v>
      </c>
      <c r="T229" s="1">
        <f t="shared" si="63"/>
        <v>-203566.66666666808</v>
      </c>
      <c r="U229" s="1">
        <f t="shared" si="50"/>
        <v>-312.52305555555756</v>
      </c>
      <c r="V229" s="1">
        <f t="shared" si="58"/>
        <v>586629.00095175789</v>
      </c>
      <c r="W229" s="1">
        <f t="shared" si="59"/>
        <v>659185.34885806299</v>
      </c>
    </row>
    <row r="230" spans="1:23" x14ac:dyDescent="0.25">
      <c r="A230" s="3">
        <v>220</v>
      </c>
      <c r="B230" s="1">
        <f t="shared" si="60"/>
        <v>-125524.66925853159</v>
      </c>
      <c r="C230" s="1">
        <f t="shared" si="48"/>
        <v>-176.78057587243197</v>
      </c>
      <c r="D230" s="1">
        <f t="shared" si="51"/>
        <v>588340.0022045339</v>
      </c>
      <c r="E230" s="1">
        <f t="shared" si="52"/>
        <v>547222.52042695391</v>
      </c>
      <c r="G230" s="3">
        <v>220</v>
      </c>
      <c r="H230" s="1">
        <f t="shared" si="61"/>
        <v>-108500</v>
      </c>
      <c r="I230" s="1">
        <f t="shared" si="53"/>
        <v>-152.80416666666665</v>
      </c>
      <c r="J230" s="1">
        <f t="shared" si="54"/>
        <v>588340.0022045339</v>
      </c>
      <c r="K230" s="1">
        <f t="shared" si="55"/>
        <v>511155.49316157895</v>
      </c>
      <c r="M230" s="3">
        <v>220</v>
      </c>
      <c r="N230" s="1">
        <f t="shared" si="62"/>
        <v>-210788.74189267951</v>
      </c>
      <c r="O230" s="1">
        <f t="shared" si="49"/>
        <v>-322.69414483219032</v>
      </c>
      <c r="P230" s="1">
        <f t="shared" si="56"/>
        <v>588340.0022045339</v>
      </c>
      <c r="Q230" s="1">
        <f t="shared" si="57"/>
        <v>679785.78614606953</v>
      </c>
      <c r="S230" s="3">
        <v>220</v>
      </c>
      <c r="T230" s="1">
        <f t="shared" si="63"/>
        <v>-203222.22222222365</v>
      </c>
      <c r="U230" s="1">
        <f t="shared" si="50"/>
        <v>-312.03796296296497</v>
      </c>
      <c r="V230" s="1">
        <f t="shared" si="58"/>
        <v>588340.0022045339</v>
      </c>
      <c r="W230" s="1">
        <f t="shared" si="59"/>
        <v>663755.99625034642</v>
      </c>
    </row>
    <row r="231" spans="1:23" x14ac:dyDescent="0.25">
      <c r="A231" s="3">
        <v>221</v>
      </c>
      <c r="B231" s="1">
        <f t="shared" si="60"/>
        <v>-124712.92287149612</v>
      </c>
      <c r="C231" s="1">
        <f t="shared" si="48"/>
        <v>-175.63736637735701</v>
      </c>
      <c r="D231" s="1">
        <f t="shared" si="51"/>
        <v>590055.99387763045</v>
      </c>
      <c r="E231" s="1">
        <f t="shared" si="52"/>
        <v>550828.06915380235</v>
      </c>
      <c r="G231" s="3">
        <v>221</v>
      </c>
      <c r="H231" s="1">
        <f t="shared" si="61"/>
        <v>-107725</v>
      </c>
      <c r="I231" s="1">
        <f t="shared" si="53"/>
        <v>-151.71270833333332</v>
      </c>
      <c r="J231" s="1">
        <f t="shared" si="54"/>
        <v>590055.99387763045</v>
      </c>
      <c r="K231" s="1">
        <f t="shared" si="55"/>
        <v>514618.92792715202</v>
      </c>
      <c r="M231" s="3">
        <v>221</v>
      </c>
      <c r="N231" s="1">
        <f t="shared" si="62"/>
        <v>-210427.96572066375</v>
      </c>
      <c r="O231" s="1">
        <f t="shared" si="49"/>
        <v>-322.18605172326812</v>
      </c>
      <c r="P231" s="1">
        <f t="shared" si="56"/>
        <v>590055.99387763045</v>
      </c>
      <c r="Q231" s="1">
        <f t="shared" si="57"/>
        <v>684445.92349638313</v>
      </c>
      <c r="S231" s="3">
        <v>221</v>
      </c>
      <c r="T231" s="1">
        <f t="shared" si="63"/>
        <v>-202877.77777777921</v>
      </c>
      <c r="U231" s="1">
        <f t="shared" si="50"/>
        <v>-311.55287037037237</v>
      </c>
      <c r="V231" s="1">
        <f t="shared" si="58"/>
        <v>590055.99387763045</v>
      </c>
      <c r="W231" s="1">
        <f t="shared" si="59"/>
        <v>668352.97184009303</v>
      </c>
    </row>
    <row r="232" spans="1:23" x14ac:dyDescent="0.25">
      <c r="A232" s="3">
        <v>222</v>
      </c>
      <c r="B232" s="1">
        <f t="shared" si="60"/>
        <v>-123900.03327496558</v>
      </c>
      <c r="C232" s="1">
        <f t="shared" si="48"/>
        <v>-174.49254686224319</v>
      </c>
      <c r="D232" s="1">
        <f t="shared" si="51"/>
        <v>591776.9905264402</v>
      </c>
      <c r="E232" s="1">
        <f t="shared" si="52"/>
        <v>554454.00417735381</v>
      </c>
      <c r="G232" s="3">
        <v>222</v>
      </c>
      <c r="H232" s="1">
        <f t="shared" si="61"/>
        <v>-106950</v>
      </c>
      <c r="I232" s="1">
        <f t="shared" si="53"/>
        <v>-150.62125</v>
      </c>
      <c r="J232" s="1">
        <f t="shared" si="54"/>
        <v>591776.9905264402</v>
      </c>
      <c r="K232" s="1">
        <f t="shared" si="55"/>
        <v>518103.03691476275</v>
      </c>
      <c r="M232" s="3">
        <v>222</v>
      </c>
      <c r="N232" s="1">
        <f t="shared" si="62"/>
        <v>-210066.68145553904</v>
      </c>
      <c r="O232" s="1">
        <f t="shared" si="49"/>
        <v>-321.67724304988417</v>
      </c>
      <c r="P232" s="1">
        <f t="shared" si="56"/>
        <v>591776.9905264402</v>
      </c>
      <c r="Q232" s="1">
        <f t="shared" si="57"/>
        <v>689132.40994080063</v>
      </c>
      <c r="S232" s="3">
        <v>222</v>
      </c>
      <c r="T232" s="1">
        <f t="shared" si="63"/>
        <v>-202533.33333333477</v>
      </c>
      <c r="U232" s="1">
        <f t="shared" si="50"/>
        <v>-311.06777777777978</v>
      </c>
      <c r="V232" s="1">
        <f t="shared" si="58"/>
        <v>591776.9905264402</v>
      </c>
      <c r="W232" s="1">
        <f t="shared" si="59"/>
        <v>672976.42449075903</v>
      </c>
    </row>
    <row r="233" spans="1:23" x14ac:dyDescent="0.25">
      <c r="A233" s="3">
        <v>223</v>
      </c>
      <c r="B233" s="1">
        <f t="shared" si="60"/>
        <v>-123085.99885891992</v>
      </c>
      <c r="C233" s="1">
        <f t="shared" si="48"/>
        <v>-173.34611505964554</v>
      </c>
      <c r="D233" s="1">
        <f t="shared" si="51"/>
        <v>593503.00674880901</v>
      </c>
      <c r="E233" s="1">
        <f t="shared" si="52"/>
        <v>558100.44076469366</v>
      </c>
      <c r="G233" s="3">
        <v>223</v>
      </c>
      <c r="H233" s="1">
        <f t="shared" si="61"/>
        <v>-106175</v>
      </c>
      <c r="I233" s="1">
        <f t="shared" si="53"/>
        <v>-149.52979166666665</v>
      </c>
      <c r="J233" s="1">
        <f t="shared" si="54"/>
        <v>593503.00674880901</v>
      </c>
      <c r="K233" s="1">
        <f t="shared" si="55"/>
        <v>521607.93701946834</v>
      </c>
      <c r="M233" s="3">
        <v>223</v>
      </c>
      <c r="N233" s="1">
        <f t="shared" si="62"/>
        <v>-209704.88838174098</v>
      </c>
      <c r="O233" s="1">
        <f t="shared" si="49"/>
        <v>-321.16771780428519</v>
      </c>
      <c r="P233" s="1">
        <f t="shared" si="56"/>
        <v>593503.00674880901</v>
      </c>
      <c r="Q233" s="1">
        <f t="shared" si="57"/>
        <v>693845.39446093095</v>
      </c>
      <c r="S233" s="3">
        <v>223</v>
      </c>
      <c r="T233" s="1">
        <f t="shared" si="63"/>
        <v>-202188.88888889033</v>
      </c>
      <c r="U233" s="1">
        <f t="shared" si="50"/>
        <v>-310.58268518518719</v>
      </c>
      <c r="V233" s="1">
        <f t="shared" si="58"/>
        <v>593503.00674880901</v>
      </c>
      <c r="W233" s="1">
        <f t="shared" si="59"/>
        <v>677626.50390749634</v>
      </c>
    </row>
    <row r="234" spans="1:23" x14ac:dyDescent="0.25">
      <c r="A234" s="3">
        <v>224</v>
      </c>
      <c r="B234" s="1">
        <f t="shared" si="60"/>
        <v>-122270.81801107166</v>
      </c>
      <c r="C234" s="1">
        <f t="shared" si="48"/>
        <v>-172.19806869892591</v>
      </c>
      <c r="D234" s="1">
        <f t="shared" si="51"/>
        <v>595234.05718515976</v>
      </c>
      <c r="E234" s="1">
        <f t="shared" si="52"/>
        <v>561767.49483464437</v>
      </c>
      <c r="G234" s="3">
        <v>224</v>
      </c>
      <c r="H234" s="1">
        <f t="shared" si="61"/>
        <v>-105400</v>
      </c>
      <c r="I234" s="1">
        <f t="shared" si="53"/>
        <v>-148.4383333333333</v>
      </c>
      <c r="J234" s="1">
        <f t="shared" si="54"/>
        <v>595234.05718515976</v>
      </c>
      <c r="K234" s="1">
        <f t="shared" si="55"/>
        <v>525133.74579726765</v>
      </c>
      <c r="M234" s="3">
        <v>224</v>
      </c>
      <c r="N234" s="1">
        <f t="shared" si="62"/>
        <v>-209342.58578269731</v>
      </c>
      <c r="O234" s="1">
        <f t="shared" si="49"/>
        <v>-320.6574749772987</v>
      </c>
      <c r="P234" s="1">
        <f t="shared" si="56"/>
        <v>595234.05718515976</v>
      </c>
      <c r="Q234" s="1">
        <f t="shared" si="57"/>
        <v>698585.02688074671</v>
      </c>
      <c r="S234" s="3">
        <v>224</v>
      </c>
      <c r="T234" s="1">
        <f t="shared" si="63"/>
        <v>-201844.44444444589</v>
      </c>
      <c r="U234" s="1">
        <f t="shared" si="50"/>
        <v>-310.09759259259465</v>
      </c>
      <c r="V234" s="1">
        <f t="shared" si="58"/>
        <v>595234.05718515976</v>
      </c>
      <c r="W234" s="1">
        <f t="shared" si="59"/>
        <v>682303.36064191139</v>
      </c>
    </row>
    <row r="235" spans="1:23" x14ac:dyDescent="0.25">
      <c r="A235" s="3">
        <v>225</v>
      </c>
      <c r="B235" s="1">
        <f t="shared" si="60"/>
        <v>-121454.48911686269</v>
      </c>
      <c r="C235" s="1">
        <f t="shared" si="48"/>
        <v>-171.04840550624829</v>
      </c>
      <c r="D235" s="1">
        <f t="shared" si="51"/>
        <v>596970.15651861648</v>
      </c>
      <c r="E235" s="1">
        <f t="shared" si="52"/>
        <v>565455.28296145005</v>
      </c>
      <c r="G235" s="3">
        <v>225</v>
      </c>
      <c r="H235" s="1">
        <f t="shared" si="61"/>
        <v>-104625</v>
      </c>
      <c r="I235" s="1">
        <f t="shared" si="53"/>
        <v>-147.34687499999998</v>
      </c>
      <c r="J235" s="1">
        <f t="shared" si="54"/>
        <v>596970.15651861648</v>
      </c>
      <c r="K235" s="1">
        <f t="shared" si="55"/>
        <v>528680.58146883803</v>
      </c>
      <c r="M235" s="3">
        <v>225</v>
      </c>
      <c r="N235" s="1">
        <f t="shared" si="62"/>
        <v>-208979.77294082663</v>
      </c>
      <c r="O235" s="1">
        <f t="shared" si="49"/>
        <v>-320.14651355833081</v>
      </c>
      <c r="P235" s="1">
        <f t="shared" si="56"/>
        <v>596970.15651861648</v>
      </c>
      <c r="Q235" s="1">
        <f t="shared" si="57"/>
        <v>703351.45787134697</v>
      </c>
      <c r="S235" s="3">
        <v>225</v>
      </c>
      <c r="T235" s="1">
        <f t="shared" si="63"/>
        <v>-201500.00000000146</v>
      </c>
      <c r="U235" s="1">
        <f t="shared" si="50"/>
        <v>-309.61250000000206</v>
      </c>
      <c r="V235" s="1">
        <f t="shared" si="58"/>
        <v>596970.15651861648</v>
      </c>
      <c r="W235" s="1">
        <f t="shared" si="59"/>
        <v>687007.14609685144</v>
      </c>
    </row>
    <row r="236" spans="1:23" x14ac:dyDescent="0.25">
      <c r="A236" s="3">
        <v>226</v>
      </c>
      <c r="B236" s="1">
        <f t="shared" si="60"/>
        <v>-120637.01055946105</v>
      </c>
      <c r="C236" s="1">
        <f t="shared" si="48"/>
        <v>-169.89712320457429</v>
      </c>
      <c r="D236" s="1">
        <f t="shared" si="51"/>
        <v>598711.31947512913</v>
      </c>
      <c r="E236" s="1">
        <f t="shared" si="52"/>
        <v>569163.92237848265</v>
      </c>
      <c r="G236" s="3">
        <v>226</v>
      </c>
      <c r="H236" s="1">
        <f t="shared" si="61"/>
        <v>-103850</v>
      </c>
      <c r="I236" s="1">
        <f t="shared" si="53"/>
        <v>-146.25541666666666</v>
      </c>
      <c r="J236" s="1">
        <f t="shared" si="54"/>
        <v>598711.31947512913</v>
      </c>
      <c r="K236" s="1">
        <f t="shared" si="55"/>
        <v>532248.56292329414</v>
      </c>
      <c r="M236" s="3">
        <v>226</v>
      </c>
      <c r="N236" s="1">
        <f t="shared" si="62"/>
        <v>-208616.44913753701</v>
      </c>
      <c r="O236" s="1">
        <f t="shared" si="49"/>
        <v>-319.63483253536464</v>
      </c>
      <c r="P236" s="1">
        <f t="shared" si="56"/>
        <v>598711.31947512913</v>
      </c>
      <c r="Q236" s="1">
        <f t="shared" si="57"/>
        <v>708144.83895574708</v>
      </c>
      <c r="S236" s="3">
        <v>226</v>
      </c>
      <c r="T236" s="1">
        <f t="shared" si="63"/>
        <v>-201155.55555555702</v>
      </c>
      <c r="U236" s="1">
        <f t="shared" si="50"/>
        <v>-309.12740740740946</v>
      </c>
      <c r="V236" s="1">
        <f t="shared" si="58"/>
        <v>598711.31947512913</v>
      </c>
      <c r="W236" s="1">
        <f t="shared" si="59"/>
        <v>691738.01253121754</v>
      </c>
    </row>
    <row r="237" spans="1:23" x14ac:dyDescent="0.25">
      <c r="A237" s="3">
        <v>227</v>
      </c>
      <c r="B237" s="1">
        <f t="shared" si="60"/>
        <v>-119818.38071975773</v>
      </c>
      <c r="C237" s="1">
        <f t="shared" si="48"/>
        <v>-168.74421951365878</v>
      </c>
      <c r="D237" s="1">
        <f t="shared" si="51"/>
        <v>600457.56082359829</v>
      </c>
      <c r="E237" s="1">
        <f t="shared" si="52"/>
        <v>572893.53098196862</v>
      </c>
      <c r="G237" s="3">
        <v>227</v>
      </c>
      <c r="H237" s="1">
        <f t="shared" si="61"/>
        <v>-103075</v>
      </c>
      <c r="I237" s="1">
        <f t="shared" si="53"/>
        <v>-145.16395833333331</v>
      </c>
      <c r="J237" s="1">
        <f t="shared" si="54"/>
        <v>600457.56082359829</v>
      </c>
      <c r="K237" s="1">
        <f t="shared" si="55"/>
        <v>535837.80972196662</v>
      </c>
      <c r="M237" s="3">
        <v>227</v>
      </c>
      <c r="N237" s="1">
        <f t="shared" si="62"/>
        <v>-208252.61365322443</v>
      </c>
      <c r="O237" s="1">
        <f t="shared" si="49"/>
        <v>-319.12243089495774</v>
      </c>
      <c r="P237" s="1">
        <f t="shared" si="56"/>
        <v>600457.56082359829</v>
      </c>
      <c r="Q237" s="1">
        <f t="shared" si="57"/>
        <v>712965.32251369569</v>
      </c>
      <c r="S237" s="3">
        <v>227</v>
      </c>
      <c r="T237" s="1">
        <f t="shared" si="63"/>
        <v>-200811.11111111258</v>
      </c>
      <c r="U237" s="1">
        <f t="shared" si="50"/>
        <v>-308.64231481481687</v>
      </c>
      <c r="V237" s="1">
        <f t="shared" si="58"/>
        <v>600457.56082359829</v>
      </c>
      <c r="W237" s="1">
        <f t="shared" si="59"/>
        <v>696496.11306480446</v>
      </c>
    </row>
    <row r="238" spans="1:23" x14ac:dyDescent="0.25">
      <c r="A238" s="3">
        <v>228</v>
      </c>
      <c r="B238" s="1">
        <f t="shared" si="60"/>
        <v>-118998.59797636348</v>
      </c>
      <c r="C238" s="1">
        <f t="shared" si="48"/>
        <v>-167.58969215004524</v>
      </c>
      <c r="D238" s="1">
        <f t="shared" si="51"/>
        <v>602208.89537600044</v>
      </c>
      <c r="E238" s="1">
        <f t="shared" si="52"/>
        <v>576644.22733473673</v>
      </c>
      <c r="G238" s="3">
        <v>228</v>
      </c>
      <c r="H238" s="1">
        <f t="shared" si="61"/>
        <v>-102300</v>
      </c>
      <c r="I238" s="1">
        <f t="shared" si="53"/>
        <v>-144.07249999999999</v>
      </c>
      <c r="J238" s="1">
        <f t="shared" si="54"/>
        <v>602208.89537600044</v>
      </c>
      <c r="K238" s="1">
        <f t="shared" si="55"/>
        <v>539448.44210220338</v>
      </c>
      <c r="M238" s="3">
        <v>228</v>
      </c>
      <c r="N238" s="1">
        <f t="shared" si="62"/>
        <v>-207888.26576727143</v>
      </c>
      <c r="O238" s="1">
        <f t="shared" si="49"/>
        <v>-318.60930762224058</v>
      </c>
      <c r="P238" s="1">
        <f t="shared" si="56"/>
        <v>602208.89537600044</v>
      </c>
      <c r="Q238" s="1">
        <f t="shared" si="57"/>
        <v>717813.06178651855</v>
      </c>
      <c r="S238" s="3">
        <v>228</v>
      </c>
      <c r="T238" s="1">
        <f t="shared" si="63"/>
        <v>-200466.66666666814</v>
      </c>
      <c r="U238" s="1">
        <f t="shared" si="50"/>
        <v>-308.15722222222428</v>
      </c>
      <c r="V238" s="1">
        <f t="shared" si="58"/>
        <v>602208.89537600044</v>
      </c>
      <c r="W238" s="1">
        <f t="shared" si="59"/>
        <v>701281.60168316879</v>
      </c>
    </row>
    <row r="239" spans="1:23" x14ac:dyDescent="0.25">
      <c r="A239" s="3">
        <v>229</v>
      </c>
      <c r="B239" s="1">
        <f t="shared" si="60"/>
        <v>-118177.66070560562</v>
      </c>
      <c r="C239" s="1">
        <f t="shared" si="48"/>
        <v>-166.43353882706126</v>
      </c>
      <c r="D239" s="1">
        <f t="shared" si="51"/>
        <v>603965.33798751375</v>
      </c>
      <c r="E239" s="1">
        <f t="shared" si="52"/>
        <v>580416.13066998741</v>
      </c>
      <c r="G239" s="3">
        <v>229</v>
      </c>
      <c r="H239" s="1">
        <f t="shared" si="61"/>
        <v>-101525</v>
      </c>
      <c r="I239" s="1">
        <f t="shared" si="53"/>
        <v>-142.98104166666664</v>
      </c>
      <c r="J239" s="1">
        <f t="shared" si="54"/>
        <v>603965.33798751375</v>
      </c>
      <c r="K239" s="1">
        <f t="shared" si="55"/>
        <v>543080.58098119183</v>
      </c>
      <c r="M239" s="3">
        <v>229</v>
      </c>
      <c r="N239" s="1">
        <f t="shared" si="62"/>
        <v>-207523.40475804571</v>
      </c>
      <c r="O239" s="1">
        <f t="shared" si="49"/>
        <v>-318.09546170091437</v>
      </c>
      <c r="P239" s="1">
        <f t="shared" si="56"/>
        <v>603965.33798751375</v>
      </c>
      <c r="Q239" s="1">
        <f t="shared" si="57"/>
        <v>722688.21088199015</v>
      </c>
      <c r="S239" s="3">
        <v>229</v>
      </c>
      <c r="T239" s="1">
        <f t="shared" si="63"/>
        <v>-200122.2222222237</v>
      </c>
      <c r="U239" s="1">
        <f t="shared" si="50"/>
        <v>-307.67212962963174</v>
      </c>
      <c r="V239" s="1">
        <f t="shared" si="58"/>
        <v>603965.33798751375</v>
      </c>
      <c r="W239" s="1">
        <f t="shared" si="59"/>
        <v>706094.63324252376</v>
      </c>
    </row>
    <row r="240" spans="1:23" x14ac:dyDescent="0.25">
      <c r="A240" s="3">
        <v>230</v>
      </c>
      <c r="B240" s="1">
        <f t="shared" si="60"/>
        <v>-117355.56728152478</v>
      </c>
      <c r="C240" s="1">
        <f t="shared" si="48"/>
        <v>-165.27575725481407</v>
      </c>
      <c r="D240" s="1">
        <f t="shared" si="51"/>
        <v>605726.90355664399</v>
      </c>
      <c r="E240" s="1">
        <f t="shared" si="52"/>
        <v>584209.36089508282</v>
      </c>
      <c r="G240" s="3">
        <v>230</v>
      </c>
      <c r="H240" s="1">
        <f t="shared" si="61"/>
        <v>-100750</v>
      </c>
      <c r="I240" s="1">
        <f t="shared" si="53"/>
        <v>-141.88958333333332</v>
      </c>
      <c r="J240" s="1">
        <f t="shared" si="54"/>
        <v>605726.90355664399</v>
      </c>
      <c r="K240" s="1">
        <f t="shared" si="55"/>
        <v>546734.34795980272</v>
      </c>
      <c r="M240" s="3">
        <v>230</v>
      </c>
      <c r="N240" s="1">
        <f t="shared" si="62"/>
        <v>-207158.02990289868</v>
      </c>
      <c r="O240" s="1">
        <f t="shared" si="49"/>
        <v>-317.58089211324898</v>
      </c>
      <c r="P240" s="1">
        <f t="shared" si="56"/>
        <v>605726.90355664399</v>
      </c>
      <c r="Q240" s="1">
        <f t="shared" si="57"/>
        <v>727590.92477923282</v>
      </c>
      <c r="S240" s="3">
        <v>230</v>
      </c>
      <c r="T240" s="1">
        <f t="shared" si="63"/>
        <v>-199777.77777777927</v>
      </c>
      <c r="U240" s="1">
        <f t="shared" si="50"/>
        <v>-307.18703703703915</v>
      </c>
      <c r="V240" s="1">
        <f t="shared" si="58"/>
        <v>605726.90355664399</v>
      </c>
      <c r="W240" s="1">
        <f t="shared" si="59"/>
        <v>710935.36347466207</v>
      </c>
    </row>
    <row r="241" spans="1:23" x14ac:dyDescent="0.25">
      <c r="A241" s="3">
        <v>231</v>
      </c>
      <c r="B241" s="1">
        <f t="shared" si="60"/>
        <v>-116532.3160758717</v>
      </c>
      <c r="C241" s="1">
        <f t="shared" si="48"/>
        <v>-164.11634514018596</v>
      </c>
      <c r="D241" s="1">
        <f t="shared" si="51"/>
        <v>607493.60702535091</v>
      </c>
      <c r="E241" s="1">
        <f t="shared" si="52"/>
        <v>588024.03859535884</v>
      </c>
      <c r="G241" s="3">
        <v>231</v>
      </c>
      <c r="H241" s="1">
        <f t="shared" si="61"/>
        <v>-99975</v>
      </c>
      <c r="I241" s="1">
        <f t="shared" si="53"/>
        <v>-140.798125</v>
      </c>
      <c r="J241" s="1">
        <f t="shared" si="54"/>
        <v>607493.60702535091</v>
      </c>
      <c r="K241" s="1">
        <f t="shared" si="55"/>
        <v>550409.86532645568</v>
      </c>
      <c r="M241" s="3">
        <v>231</v>
      </c>
      <c r="N241" s="1">
        <f t="shared" si="62"/>
        <v>-206792.14047816396</v>
      </c>
      <c r="O241" s="1">
        <f t="shared" si="49"/>
        <v>-317.0655978400809</v>
      </c>
      <c r="P241" s="1">
        <f t="shared" si="56"/>
        <v>607493.60702535091</v>
      </c>
      <c r="Q241" s="1">
        <f t="shared" si="57"/>
        <v>732521.35933364334</v>
      </c>
      <c r="S241" s="3">
        <v>231</v>
      </c>
      <c r="T241" s="1">
        <f t="shared" si="63"/>
        <v>-199433.33333333483</v>
      </c>
      <c r="U241" s="1">
        <f t="shared" si="50"/>
        <v>-306.70194444444655</v>
      </c>
      <c r="V241" s="1">
        <f t="shared" si="58"/>
        <v>607493.60702535091</v>
      </c>
      <c r="W241" s="1">
        <f t="shared" si="59"/>
        <v>715803.94899190671</v>
      </c>
    </row>
    <row r="242" spans="1:23" x14ac:dyDescent="0.25">
      <c r="A242" s="3">
        <v>232</v>
      </c>
      <c r="B242" s="1">
        <f t="shared" si="60"/>
        <v>-115707.90545810398</v>
      </c>
      <c r="C242" s="1">
        <f t="shared" si="48"/>
        <v>-162.95530018682976</v>
      </c>
      <c r="D242" s="1">
        <f t="shared" si="51"/>
        <v>609265.46337917482</v>
      </c>
      <c r="E242" s="1">
        <f t="shared" si="52"/>
        <v>591860.2850379583</v>
      </c>
      <c r="G242" s="3">
        <v>232</v>
      </c>
      <c r="H242" s="1">
        <f t="shared" si="61"/>
        <v>-99200</v>
      </c>
      <c r="I242" s="1">
        <f t="shared" si="53"/>
        <v>-139.70666666666665</v>
      </c>
      <c r="J242" s="1">
        <f t="shared" si="54"/>
        <v>609265.46337917482</v>
      </c>
      <c r="K242" s="1">
        <f t="shared" si="55"/>
        <v>554107.25606100692</v>
      </c>
      <c r="M242" s="3">
        <v>232</v>
      </c>
      <c r="N242" s="1">
        <f t="shared" si="62"/>
        <v>-206425.73575915609</v>
      </c>
      <c r="O242" s="1">
        <f t="shared" si="49"/>
        <v>-316.5495778608115</v>
      </c>
      <c r="P242" s="1">
        <f t="shared" si="56"/>
        <v>609265.46337917482</v>
      </c>
      <c r="Q242" s="1">
        <f t="shared" si="57"/>
        <v>737479.67128184764</v>
      </c>
      <c r="S242" s="3">
        <v>232</v>
      </c>
      <c r="T242" s="1">
        <f t="shared" si="63"/>
        <v>-199088.88888889039</v>
      </c>
      <c r="U242" s="1">
        <f t="shared" si="50"/>
        <v>-306.21685185185396</v>
      </c>
      <c r="V242" s="1">
        <f t="shared" si="58"/>
        <v>609265.46337917482</v>
      </c>
      <c r="W242" s="1">
        <f t="shared" si="59"/>
        <v>720700.54729208944</v>
      </c>
    </row>
    <row r="243" spans="1:23" x14ac:dyDescent="0.25">
      <c r="A243" s="3">
        <v>233</v>
      </c>
      <c r="B243" s="1">
        <f t="shared" si="60"/>
        <v>-114882.33379538292</v>
      </c>
      <c r="C243" s="1">
        <f t="shared" si="48"/>
        <v>-161.79262009516427</v>
      </c>
      <c r="D243" s="1">
        <f t="shared" si="51"/>
        <v>611042.48764736403</v>
      </c>
      <c r="E243" s="1">
        <f t="shared" si="52"/>
        <v>595718.22217568615</v>
      </c>
      <c r="G243" s="3">
        <v>233</v>
      </c>
      <c r="H243" s="1">
        <f t="shared" si="61"/>
        <v>-98425</v>
      </c>
      <c r="I243" s="1">
        <f t="shared" si="53"/>
        <v>-138.61520833333333</v>
      </c>
      <c r="J243" s="1">
        <f t="shared" si="54"/>
        <v>611042.48764736403</v>
      </c>
      <c r="K243" s="1">
        <f t="shared" si="55"/>
        <v>557826.6438386587</v>
      </c>
      <c r="M243" s="3">
        <v>233</v>
      </c>
      <c r="N243" s="1">
        <f t="shared" si="62"/>
        <v>-206058.81502016893</v>
      </c>
      <c r="O243" s="1">
        <f t="shared" si="49"/>
        <v>-316.03283115340457</v>
      </c>
      <c r="P243" s="1">
        <f t="shared" si="56"/>
        <v>611042.48764736403</v>
      </c>
      <c r="Q243" s="1">
        <f t="shared" si="57"/>
        <v>742466.01824668318</v>
      </c>
      <c r="S243" s="3">
        <v>233</v>
      </c>
      <c r="T243" s="1">
        <f t="shared" si="63"/>
        <v>-198744.44444444595</v>
      </c>
      <c r="U243" s="1">
        <f t="shared" si="50"/>
        <v>-305.73175925926137</v>
      </c>
      <c r="V243" s="1">
        <f t="shared" si="58"/>
        <v>611042.48764736403</v>
      </c>
      <c r="W243" s="1">
        <f t="shared" si="59"/>
        <v>725625.31676355773</v>
      </c>
    </row>
    <row r="244" spans="1:23" x14ac:dyDescent="0.25">
      <c r="A244" s="3">
        <v>234</v>
      </c>
      <c r="B244" s="1">
        <f t="shared" si="60"/>
        <v>-114055.59945257018</v>
      </c>
      <c r="C244" s="1">
        <f t="shared" si="48"/>
        <v>-160.62830256236967</v>
      </c>
      <c r="D244" s="1">
        <f t="shared" si="51"/>
        <v>612824.69490300224</v>
      </c>
      <c r="E244" s="1">
        <f t="shared" si="52"/>
        <v>599597.97265088616</v>
      </c>
      <c r="G244" s="3">
        <v>234</v>
      </c>
      <c r="H244" s="1">
        <f t="shared" si="61"/>
        <v>-97650</v>
      </c>
      <c r="I244" s="1">
        <f t="shared" si="53"/>
        <v>-137.52374999999998</v>
      </c>
      <c r="J244" s="1">
        <f t="shared" si="54"/>
        <v>612824.69490300224</v>
      </c>
      <c r="K244" s="1">
        <f t="shared" si="55"/>
        <v>561568.15303389076</v>
      </c>
      <c r="M244" s="3">
        <v>234</v>
      </c>
      <c r="N244" s="1">
        <f t="shared" si="62"/>
        <v>-205691.37753447436</v>
      </c>
      <c r="O244" s="1">
        <f t="shared" si="49"/>
        <v>-315.51535669438471</v>
      </c>
      <c r="P244" s="1">
        <f t="shared" si="56"/>
        <v>612824.69490300224</v>
      </c>
      <c r="Q244" s="1">
        <f t="shared" si="57"/>
        <v>747480.55874220992</v>
      </c>
      <c r="S244" s="3">
        <v>234</v>
      </c>
      <c r="T244" s="1">
        <f t="shared" si="63"/>
        <v>-198400.00000000151</v>
      </c>
      <c r="U244" s="1">
        <f t="shared" si="50"/>
        <v>-305.24666666666877</v>
      </c>
      <c r="V244" s="1">
        <f t="shared" si="58"/>
        <v>612824.69490300224</v>
      </c>
      <c r="W244" s="1">
        <f t="shared" si="59"/>
        <v>730578.41669020965</v>
      </c>
    </row>
    <row r="245" spans="1:23" x14ac:dyDescent="0.25">
      <c r="A245" s="3">
        <v>235</v>
      </c>
      <c r="B245" s="1">
        <f t="shared" si="60"/>
        <v>-113227.70079222466</v>
      </c>
      <c r="C245" s="1">
        <f t="shared" si="48"/>
        <v>-159.46234528238304</v>
      </c>
      <c r="D245" s="1">
        <f t="shared" si="51"/>
        <v>614612.10026313597</v>
      </c>
      <c r="E245" s="1">
        <f t="shared" si="52"/>
        <v>603499.65979933983</v>
      </c>
      <c r="G245" s="3">
        <v>235</v>
      </c>
      <c r="H245" s="1">
        <f t="shared" si="61"/>
        <v>-96875</v>
      </c>
      <c r="I245" s="1">
        <f t="shared" si="53"/>
        <v>-136.43229166666666</v>
      </c>
      <c r="J245" s="1">
        <f t="shared" si="54"/>
        <v>614612.10026313597</v>
      </c>
      <c r="K245" s="1">
        <f t="shared" si="55"/>
        <v>565331.90872441442</v>
      </c>
      <c r="M245" s="3">
        <v>235</v>
      </c>
      <c r="N245" s="1">
        <f t="shared" si="62"/>
        <v>-205323.42257432078</v>
      </c>
      <c r="O245" s="1">
        <f t="shared" si="49"/>
        <v>-314.9971534588351</v>
      </c>
      <c r="P245" s="1">
        <f t="shared" si="56"/>
        <v>614612.10026313597</v>
      </c>
      <c r="Q245" s="1">
        <f t="shared" si="57"/>
        <v>752523.45217874937</v>
      </c>
      <c r="S245" s="3">
        <v>235</v>
      </c>
      <c r="T245" s="1">
        <f t="shared" si="63"/>
        <v>-198055.55555555708</v>
      </c>
      <c r="U245" s="1">
        <f t="shared" si="50"/>
        <v>-304.76157407407618</v>
      </c>
      <c r="V245" s="1">
        <f t="shared" si="58"/>
        <v>614612.10026313597</v>
      </c>
      <c r="W245" s="1">
        <f t="shared" si="59"/>
        <v>735560.00725655793</v>
      </c>
    </row>
    <row r="246" spans="1:23" x14ac:dyDescent="0.25">
      <c r="A246" s="3">
        <v>236</v>
      </c>
      <c r="B246" s="1">
        <f t="shared" si="60"/>
        <v>-112398.63617459915</v>
      </c>
      <c r="C246" s="1">
        <f t="shared" si="48"/>
        <v>-158.29474594589377</v>
      </c>
      <c r="D246" s="1">
        <f t="shared" si="51"/>
        <v>616404.7188889035</v>
      </c>
      <c r="E246" s="1">
        <f t="shared" si="52"/>
        <v>607423.40765418706</v>
      </c>
      <c r="G246" s="3">
        <v>236</v>
      </c>
      <c r="H246" s="1">
        <f t="shared" si="61"/>
        <v>-96100</v>
      </c>
      <c r="I246" s="1">
        <f t="shared" si="53"/>
        <v>-135.34083333333334</v>
      </c>
      <c r="J246" s="1">
        <f t="shared" si="54"/>
        <v>616404.7188889035</v>
      </c>
      <c r="K246" s="1">
        <f t="shared" si="55"/>
        <v>569118.03669514821</v>
      </c>
      <c r="M246" s="3">
        <v>236</v>
      </c>
      <c r="N246" s="1">
        <f t="shared" si="62"/>
        <v>-204954.94941093164</v>
      </c>
      <c r="O246" s="1">
        <f t="shared" si="49"/>
        <v>-314.47822042039536</v>
      </c>
      <c r="P246" s="1">
        <f t="shared" si="56"/>
        <v>616404.7188889035</v>
      </c>
      <c r="Q246" s="1">
        <f t="shared" si="57"/>
        <v>757594.85886795225</v>
      </c>
      <c r="S246" s="3">
        <v>236</v>
      </c>
      <c r="T246" s="1">
        <f t="shared" si="63"/>
        <v>-197711.11111111264</v>
      </c>
      <c r="U246" s="1">
        <f t="shared" si="50"/>
        <v>-304.27648148148364</v>
      </c>
      <c r="V246" s="1">
        <f t="shared" si="58"/>
        <v>616404.7188889035</v>
      </c>
      <c r="W246" s="1">
        <f t="shared" si="59"/>
        <v>740570.24955282139</v>
      </c>
    </row>
    <row r="247" spans="1:23" x14ac:dyDescent="0.25">
      <c r="A247" s="3">
        <v>237</v>
      </c>
      <c r="B247" s="1">
        <f t="shared" si="60"/>
        <v>-111568.40395763714</v>
      </c>
      <c r="C247" s="1">
        <f t="shared" si="48"/>
        <v>-157.12550224033896</v>
      </c>
      <c r="D247" s="1">
        <f t="shared" si="51"/>
        <v>618202.56598566286</v>
      </c>
      <c r="E247" s="1">
        <f t="shared" si="52"/>
        <v>611369.34094986913</v>
      </c>
      <c r="G247" s="3">
        <v>237</v>
      </c>
      <c r="H247" s="1">
        <f t="shared" si="61"/>
        <v>-95325</v>
      </c>
      <c r="I247" s="1">
        <f t="shared" si="53"/>
        <v>-134.24937499999999</v>
      </c>
      <c r="J247" s="1">
        <f t="shared" si="54"/>
        <v>618202.56598566286</v>
      </c>
      <c r="K247" s="1">
        <f t="shared" si="55"/>
        <v>572926.66344221716</v>
      </c>
      <c r="M247" s="3">
        <v>237</v>
      </c>
      <c r="N247" s="1">
        <f t="shared" si="62"/>
        <v>-204585.95731450408</v>
      </c>
      <c r="O247" s="1">
        <f t="shared" si="49"/>
        <v>-313.9585565512599</v>
      </c>
      <c r="P247" s="1">
        <f t="shared" si="56"/>
        <v>618202.56598566286</v>
      </c>
      <c r="Q247" s="1">
        <f t="shared" si="57"/>
        <v>762694.94002789457</v>
      </c>
      <c r="S247" s="3">
        <v>237</v>
      </c>
      <c r="T247" s="1">
        <f t="shared" si="63"/>
        <v>-197366.6666666682</v>
      </c>
      <c r="U247" s="1">
        <f t="shared" si="50"/>
        <v>-303.79138888889105</v>
      </c>
      <c r="V247" s="1">
        <f t="shared" si="58"/>
        <v>618202.56598566286</v>
      </c>
      <c r="W247" s="1">
        <f t="shared" si="59"/>
        <v>745609.30558004673</v>
      </c>
    </row>
    <row r="248" spans="1:23" x14ac:dyDescent="0.25">
      <c r="A248" s="3">
        <v>238</v>
      </c>
      <c r="B248" s="1">
        <f t="shared" si="60"/>
        <v>-110737.00249696958</v>
      </c>
      <c r="C248" s="1">
        <f t="shared" si="48"/>
        <v>-155.95461184989881</v>
      </c>
      <c r="D248" s="1">
        <f t="shared" si="51"/>
        <v>620005.65680312109</v>
      </c>
      <c r="E248" s="1">
        <f t="shared" si="52"/>
        <v>615337.58512609394</v>
      </c>
      <c r="G248" s="3">
        <v>238</v>
      </c>
      <c r="H248" s="1">
        <f t="shared" si="61"/>
        <v>-94550</v>
      </c>
      <c r="I248" s="1">
        <f t="shared" si="53"/>
        <v>-133.15791666666664</v>
      </c>
      <c r="J248" s="1">
        <f t="shared" si="54"/>
        <v>620005.65680312109</v>
      </c>
      <c r="K248" s="1">
        <f t="shared" si="55"/>
        <v>576757.91617697373</v>
      </c>
      <c r="M248" s="3">
        <v>238</v>
      </c>
      <c r="N248" s="1">
        <f t="shared" si="62"/>
        <v>-204216.44555420737</v>
      </c>
      <c r="O248" s="1">
        <f t="shared" si="49"/>
        <v>-313.4381608221754</v>
      </c>
      <c r="P248" s="1">
        <f t="shared" si="56"/>
        <v>620005.65680312109</v>
      </c>
      <c r="Q248" s="1">
        <f t="shared" si="57"/>
        <v>767823.8577882027</v>
      </c>
      <c r="S248" s="3">
        <v>238</v>
      </c>
      <c r="T248" s="1">
        <f t="shared" si="63"/>
        <v>-197022.22222222376</v>
      </c>
      <c r="U248" s="1">
        <f t="shared" si="50"/>
        <v>-303.30629629629846</v>
      </c>
      <c r="V248" s="1">
        <f t="shared" si="58"/>
        <v>620005.65680312109</v>
      </c>
      <c r="W248" s="1">
        <f t="shared" si="59"/>
        <v>750677.33825525781</v>
      </c>
    </row>
    <row r="249" spans="1:23" x14ac:dyDescent="0.25">
      <c r="A249" s="3">
        <v>239</v>
      </c>
      <c r="B249" s="1">
        <f t="shared" si="60"/>
        <v>-109904.43014591158</v>
      </c>
      <c r="C249" s="1">
        <f t="shared" si="48"/>
        <v>-154.78207245549211</v>
      </c>
      <c r="D249" s="1">
        <f t="shared" si="51"/>
        <v>621814.00663546356</v>
      </c>
      <c r="E249" s="1">
        <f t="shared" si="52"/>
        <v>619328.26633182389</v>
      </c>
      <c r="G249" s="3">
        <v>239</v>
      </c>
      <c r="H249" s="1">
        <f t="shared" si="61"/>
        <v>-93775</v>
      </c>
      <c r="I249" s="1">
        <f t="shared" si="53"/>
        <v>-132.06645833333332</v>
      </c>
      <c r="J249" s="1">
        <f t="shared" si="54"/>
        <v>621814.00663546356</v>
      </c>
      <c r="K249" s="1">
        <f t="shared" si="55"/>
        <v>580611.92283004196</v>
      </c>
      <c r="M249" s="3">
        <v>239</v>
      </c>
      <c r="N249" s="1">
        <f t="shared" si="62"/>
        <v>-203846.41339818158</v>
      </c>
      <c r="O249" s="1">
        <f t="shared" si="49"/>
        <v>-312.91703220243903</v>
      </c>
      <c r="P249" s="1">
        <f t="shared" si="56"/>
        <v>621814.00663546356</v>
      </c>
      <c r="Q249" s="1">
        <f t="shared" si="57"/>
        <v>772981.77519520768</v>
      </c>
      <c r="S249" s="3">
        <v>239</v>
      </c>
      <c r="T249" s="1">
        <f t="shared" si="63"/>
        <v>-196677.77777777932</v>
      </c>
      <c r="U249" s="1">
        <f t="shared" si="50"/>
        <v>-302.82120370370586</v>
      </c>
      <c r="V249" s="1">
        <f t="shared" si="58"/>
        <v>621814.00663546356</v>
      </c>
      <c r="W249" s="1">
        <f t="shared" si="59"/>
        <v>755774.51141663524</v>
      </c>
    </row>
    <row r="250" spans="1:23" x14ac:dyDescent="0.25">
      <c r="A250" s="3">
        <v>240</v>
      </c>
      <c r="B250" s="1">
        <f t="shared" si="60"/>
        <v>-109070.68525545918</v>
      </c>
      <c r="C250" s="1">
        <f t="shared" si="48"/>
        <v>-153.60788173477167</v>
      </c>
      <c r="D250" s="1">
        <f t="shared" si="51"/>
        <v>623627.63082148368</v>
      </c>
      <c r="E250" s="1">
        <f t="shared" si="52"/>
        <v>623341.51142928586</v>
      </c>
      <c r="G250" s="3">
        <v>240</v>
      </c>
      <c r="H250" s="1">
        <f t="shared" si="61"/>
        <v>-93000</v>
      </c>
      <c r="I250" s="1">
        <f t="shared" si="53"/>
        <v>-130.97499999999999</v>
      </c>
      <c r="J250" s="1">
        <f t="shared" si="54"/>
        <v>623627.63082148368</v>
      </c>
      <c r="K250" s="1">
        <f t="shared" si="55"/>
        <v>584488.81205538393</v>
      </c>
      <c r="M250" s="3">
        <v>240</v>
      </c>
      <c r="N250" s="1">
        <f t="shared" si="62"/>
        <v>-203475.86011353607</v>
      </c>
      <c r="O250" s="1">
        <f t="shared" si="49"/>
        <v>-312.39516965989662</v>
      </c>
      <c r="P250" s="1">
        <f t="shared" si="56"/>
        <v>623627.63082148368</v>
      </c>
      <c r="Q250" s="1">
        <f t="shared" si="57"/>
        <v>778168.85621712811</v>
      </c>
      <c r="S250" s="3">
        <v>240</v>
      </c>
      <c r="T250" s="1">
        <f t="shared" si="63"/>
        <v>-196333.33333333489</v>
      </c>
      <c r="U250" s="1">
        <f t="shared" si="50"/>
        <v>-302.33611111111327</v>
      </c>
      <c r="V250" s="1">
        <f t="shared" si="58"/>
        <v>623627.63082148368</v>
      </c>
      <c r="W250" s="1">
        <f t="shared" si="59"/>
        <v>760900.98982872453</v>
      </c>
    </row>
    <row r="251" spans="1:23" x14ac:dyDescent="0.25">
      <c r="A251" s="3">
        <v>241</v>
      </c>
      <c r="B251" s="1">
        <f t="shared" si="60"/>
        <v>-108235.76617428605</v>
      </c>
      <c r="C251" s="1">
        <f t="shared" si="48"/>
        <v>-152.4320373621195</v>
      </c>
      <c r="D251" s="1">
        <f t="shared" si="51"/>
        <v>625446.544744713</v>
      </c>
      <c r="E251" s="1">
        <f t="shared" si="52"/>
        <v>627377.44799800415</v>
      </c>
      <c r="G251" s="3">
        <v>241</v>
      </c>
      <c r="H251" s="1">
        <f t="shared" si="61"/>
        <v>-92225</v>
      </c>
      <c r="I251" s="1">
        <f t="shared" si="53"/>
        <v>-129.88354166666664</v>
      </c>
      <c r="J251" s="1">
        <f t="shared" si="54"/>
        <v>625446.544744713</v>
      </c>
      <c r="K251" s="1">
        <f t="shared" si="55"/>
        <v>588388.71323439025</v>
      </c>
      <c r="M251" s="3">
        <v>241</v>
      </c>
      <c r="N251" s="1">
        <f t="shared" si="62"/>
        <v>-203104.784966348</v>
      </c>
      <c r="O251" s="1">
        <f t="shared" si="49"/>
        <v>-311.87257216094008</v>
      </c>
      <c r="P251" s="1">
        <f t="shared" si="56"/>
        <v>625446.544744713</v>
      </c>
      <c r="Q251" s="1">
        <f t="shared" si="57"/>
        <v>783385.26574928267</v>
      </c>
      <c r="S251" s="3">
        <v>241</v>
      </c>
      <c r="T251" s="1">
        <f t="shared" si="63"/>
        <v>-195988.88888889045</v>
      </c>
      <c r="U251" s="1">
        <f t="shared" si="50"/>
        <v>-301.85101851852073</v>
      </c>
      <c r="V251" s="1">
        <f t="shared" si="58"/>
        <v>625446.544744713</v>
      </c>
      <c r="W251" s="1">
        <f t="shared" si="59"/>
        <v>766056.93918767362</v>
      </c>
    </row>
    <row r="252" spans="1:23" x14ac:dyDescent="0.25">
      <c r="A252" s="3">
        <v>242</v>
      </c>
      <c r="B252" s="1">
        <f t="shared" si="60"/>
        <v>-107399.67124874027</v>
      </c>
      <c r="C252" s="1">
        <f t="shared" si="48"/>
        <v>-151.25453700864253</v>
      </c>
      <c r="D252" s="1">
        <f t="shared" si="51"/>
        <v>627270.76383355178</v>
      </c>
      <c r="E252" s="1">
        <f t="shared" si="52"/>
        <v>631436.20433885627</v>
      </c>
      <c r="G252" s="3">
        <v>242</v>
      </c>
      <c r="H252" s="1">
        <f t="shared" si="61"/>
        <v>-91450</v>
      </c>
      <c r="I252" s="1">
        <f t="shared" si="53"/>
        <v>-128.79208333333332</v>
      </c>
      <c r="J252" s="1">
        <f t="shared" si="54"/>
        <v>627270.76383355178</v>
      </c>
      <c r="K252" s="1">
        <f t="shared" si="55"/>
        <v>592311.75647999241</v>
      </c>
      <c r="M252" s="3">
        <v>242</v>
      </c>
      <c r="N252" s="1">
        <f t="shared" si="62"/>
        <v>-202733.18722166098</v>
      </c>
      <c r="O252" s="1">
        <f t="shared" si="49"/>
        <v>-311.34923867050588</v>
      </c>
      <c r="P252" s="1">
        <f t="shared" si="56"/>
        <v>627270.76383355178</v>
      </c>
      <c r="Q252" s="1">
        <f t="shared" si="57"/>
        <v>788631.1696193323</v>
      </c>
      <c r="S252" s="3">
        <v>242</v>
      </c>
      <c r="T252" s="1">
        <f t="shared" si="63"/>
        <v>-195644.44444444601</v>
      </c>
      <c r="U252" s="1">
        <f t="shared" si="50"/>
        <v>-301.36592592592814</v>
      </c>
      <c r="V252" s="1">
        <f t="shared" si="58"/>
        <v>627270.76383355178</v>
      </c>
      <c r="W252" s="1">
        <f t="shared" si="59"/>
        <v>771242.52612650103</v>
      </c>
    </row>
    <row r="253" spans="1:23" x14ac:dyDescent="0.25">
      <c r="A253" s="3">
        <v>243</v>
      </c>
      <c r="B253" s="1">
        <f t="shared" si="60"/>
        <v>-106562.39882284102</v>
      </c>
      <c r="C253" s="1">
        <f t="shared" si="48"/>
        <v>-150.07537834216774</v>
      </c>
      <c r="D253" s="1">
        <f t="shared" si="51"/>
        <v>629100.30356139969</v>
      </c>
      <c r="E253" s="1">
        <f t="shared" si="52"/>
        <v>635517.90947815159</v>
      </c>
      <c r="G253" s="3">
        <v>243</v>
      </c>
      <c r="H253" s="1">
        <f t="shared" si="61"/>
        <v>-90675</v>
      </c>
      <c r="I253" s="1">
        <f t="shared" si="53"/>
        <v>-127.70062499999999</v>
      </c>
      <c r="J253" s="1">
        <f t="shared" si="54"/>
        <v>629100.30356139969</v>
      </c>
      <c r="K253" s="1">
        <f t="shared" si="55"/>
        <v>596258.07264079957</v>
      </c>
      <c r="M253" s="3">
        <v>243</v>
      </c>
      <c r="N253" s="1">
        <f t="shared" si="62"/>
        <v>-202361.06614348353</v>
      </c>
      <c r="O253" s="1">
        <f t="shared" si="49"/>
        <v>-310.82516815207265</v>
      </c>
      <c r="P253" s="1">
        <f t="shared" si="56"/>
        <v>629100.30356139969</v>
      </c>
      <c r="Q253" s="1">
        <f t="shared" si="57"/>
        <v>793906.7345925516</v>
      </c>
      <c r="S253" s="3">
        <v>243</v>
      </c>
      <c r="T253" s="1">
        <f t="shared" si="63"/>
        <v>-195300.00000000157</v>
      </c>
      <c r="U253" s="1">
        <f t="shared" si="50"/>
        <v>-300.88083333333554</v>
      </c>
      <c r="V253" s="1">
        <f t="shared" si="58"/>
        <v>629100.30356139969</v>
      </c>
      <c r="W253" s="1">
        <f t="shared" si="59"/>
        <v>776457.91822039208</v>
      </c>
    </row>
    <row r="254" spans="1:23" x14ac:dyDescent="0.25">
      <c r="A254" s="3">
        <v>244</v>
      </c>
      <c r="B254" s="1">
        <f t="shared" si="60"/>
        <v>-105723.94723827529</v>
      </c>
      <c r="C254" s="1">
        <f t="shared" si="48"/>
        <v>-148.89455902723768</v>
      </c>
      <c r="D254" s="1">
        <f t="shared" si="51"/>
        <v>630935.17944678711</v>
      </c>
      <c r="E254" s="1">
        <f t="shared" si="52"/>
        <v>639622.69317173306</v>
      </c>
      <c r="G254" s="3">
        <v>244</v>
      </c>
      <c r="H254" s="1">
        <f t="shared" si="61"/>
        <v>-89900</v>
      </c>
      <c r="I254" s="1">
        <f t="shared" si="53"/>
        <v>-126.60916666666667</v>
      </c>
      <c r="J254" s="1">
        <f t="shared" si="54"/>
        <v>630935.17944678711</v>
      </c>
      <c r="K254" s="1">
        <f t="shared" si="55"/>
        <v>600227.79330525803</v>
      </c>
      <c r="M254" s="3">
        <v>244</v>
      </c>
      <c r="N254" s="1">
        <f t="shared" si="62"/>
        <v>-201988.42099478765</v>
      </c>
      <c r="O254" s="1">
        <f t="shared" si="49"/>
        <v>-310.30035956765926</v>
      </c>
      <c r="P254" s="1">
        <f t="shared" si="56"/>
        <v>630935.17944678711</v>
      </c>
      <c r="Q254" s="1">
        <f t="shared" si="57"/>
        <v>799212.12837713014</v>
      </c>
      <c r="S254" s="3">
        <v>244</v>
      </c>
      <c r="T254" s="1">
        <f t="shared" si="63"/>
        <v>-194955.55555555713</v>
      </c>
      <c r="U254" s="1">
        <f t="shared" si="50"/>
        <v>-300.39574074074295</v>
      </c>
      <c r="V254" s="1">
        <f t="shared" si="58"/>
        <v>630935.17944678711</v>
      </c>
      <c r="W254" s="1">
        <f t="shared" si="59"/>
        <v>781703.28399202705</v>
      </c>
    </row>
    <row r="255" spans="1:23" x14ac:dyDescent="0.25">
      <c r="A255" s="3">
        <v>245</v>
      </c>
      <c r="B255" s="1">
        <f t="shared" si="60"/>
        <v>-104884.31483439462</v>
      </c>
      <c r="C255" s="1">
        <f t="shared" si="48"/>
        <v>-147.71207672510573</v>
      </c>
      <c r="D255" s="1">
        <f t="shared" si="51"/>
        <v>632775.40705350693</v>
      </c>
      <c r="E255" s="1">
        <f t="shared" si="52"/>
        <v>643750.68590910186</v>
      </c>
      <c r="G255" s="3">
        <v>245</v>
      </c>
      <c r="H255" s="1">
        <f t="shared" si="61"/>
        <v>-89125</v>
      </c>
      <c r="I255" s="1">
        <f t="shared" si="53"/>
        <v>-125.51770833333332</v>
      </c>
      <c r="J255" s="1">
        <f t="shared" si="54"/>
        <v>632775.40705350693</v>
      </c>
      <c r="K255" s="1">
        <f t="shared" si="55"/>
        <v>604221.05080583412</v>
      </c>
      <c r="M255" s="3">
        <v>245</v>
      </c>
      <c r="N255" s="1">
        <f t="shared" si="62"/>
        <v>-201615.25103750735</v>
      </c>
      <c r="O255" s="1">
        <f t="shared" si="49"/>
        <v>-309.77481187782286</v>
      </c>
      <c r="P255" s="1">
        <f t="shared" si="56"/>
        <v>632775.40705350693</v>
      </c>
      <c r="Q255" s="1">
        <f t="shared" si="57"/>
        <v>804547.51962950418</v>
      </c>
      <c r="S255" s="3">
        <v>245</v>
      </c>
      <c r="T255" s="1">
        <f t="shared" si="63"/>
        <v>-194611.1111111127</v>
      </c>
      <c r="U255" s="1">
        <f t="shared" si="50"/>
        <v>-299.91064814815036</v>
      </c>
      <c r="V255" s="1">
        <f t="shared" si="58"/>
        <v>632775.40705350693</v>
      </c>
      <c r="W255" s="1">
        <f t="shared" si="59"/>
        <v>786978.7929169375</v>
      </c>
    </row>
    <row r="256" spans="1:23" x14ac:dyDescent="0.25">
      <c r="A256" s="3">
        <v>246</v>
      </c>
      <c r="B256" s="1">
        <f t="shared" si="60"/>
        <v>-104043.49994821183</v>
      </c>
      <c r="C256" s="1">
        <f t="shared" si="48"/>
        <v>-146.52792909373164</v>
      </c>
      <c r="D256" s="1">
        <f t="shared" si="51"/>
        <v>634621.00199074636</v>
      </c>
      <c r="E256" s="1">
        <f t="shared" si="52"/>
        <v>647902.01891756593</v>
      </c>
      <c r="G256" s="3">
        <v>246</v>
      </c>
      <c r="H256" s="1">
        <f t="shared" si="61"/>
        <v>-88350</v>
      </c>
      <c r="I256" s="1">
        <f t="shared" si="53"/>
        <v>-124.42624999999998</v>
      </c>
      <c r="J256" s="1">
        <f t="shared" si="54"/>
        <v>634621.00199074636</v>
      </c>
      <c r="K256" s="1">
        <f t="shared" si="55"/>
        <v>608237.97822322103</v>
      </c>
      <c r="M256" s="3">
        <v>246</v>
      </c>
      <c r="N256" s="1">
        <f t="shared" si="62"/>
        <v>-201241.5555325372</v>
      </c>
      <c r="O256" s="1">
        <f t="shared" si="49"/>
        <v>-309.24852404165654</v>
      </c>
      <c r="P256" s="1">
        <f t="shared" si="56"/>
        <v>634621.00199074636</v>
      </c>
      <c r="Q256" s="1">
        <f t="shared" si="57"/>
        <v>809913.07795971783</v>
      </c>
      <c r="S256" s="3">
        <v>246</v>
      </c>
      <c r="T256" s="1">
        <f t="shared" si="63"/>
        <v>-194266.66666666826</v>
      </c>
      <c r="U256" s="1">
        <f t="shared" si="50"/>
        <v>-299.42555555555782</v>
      </c>
      <c r="V256" s="1">
        <f t="shared" si="58"/>
        <v>634621.00199074636</v>
      </c>
      <c r="W256" s="1">
        <f t="shared" si="59"/>
        <v>792284.61542889441</v>
      </c>
    </row>
    <row r="257" spans="1:23" x14ac:dyDescent="0.25">
      <c r="A257" s="3">
        <v>247</v>
      </c>
      <c r="B257" s="1">
        <f t="shared" si="60"/>
        <v>-103201.50091439766</v>
      </c>
      <c r="C257" s="1">
        <f t="shared" si="48"/>
        <v>-145.3421137877767</v>
      </c>
      <c r="D257" s="1">
        <f t="shared" si="51"/>
        <v>636471.97991321934</v>
      </c>
      <c r="E257" s="1">
        <f t="shared" si="52"/>
        <v>652076.82416641142</v>
      </c>
      <c r="G257" s="3">
        <v>247</v>
      </c>
      <c r="H257" s="1">
        <f t="shared" si="61"/>
        <v>-87575</v>
      </c>
      <c r="I257" s="1">
        <f t="shared" si="53"/>
        <v>-123.33479166666666</v>
      </c>
      <c r="J257" s="1">
        <f t="shared" si="54"/>
        <v>636471.97991321934</v>
      </c>
      <c r="K257" s="1">
        <f t="shared" si="55"/>
        <v>612278.70939056983</v>
      </c>
      <c r="M257" s="3">
        <v>247</v>
      </c>
      <c r="N257" s="1">
        <f t="shared" si="62"/>
        <v>-200867.33373973088</v>
      </c>
      <c r="O257" s="1">
        <f t="shared" si="49"/>
        <v>-308.72149501678763</v>
      </c>
      <c r="P257" s="1">
        <f t="shared" si="56"/>
        <v>636471.97991321934</v>
      </c>
      <c r="Q257" s="1">
        <f t="shared" si="57"/>
        <v>815308.97393681505</v>
      </c>
      <c r="S257" s="3">
        <v>247</v>
      </c>
      <c r="T257" s="1">
        <f t="shared" si="63"/>
        <v>-193922.22222222382</v>
      </c>
      <c r="U257" s="1">
        <f t="shared" si="50"/>
        <v>-298.94046296296523</v>
      </c>
      <c r="V257" s="1">
        <f t="shared" si="58"/>
        <v>636471.97991321934</v>
      </c>
      <c r="W257" s="1">
        <f t="shared" si="59"/>
        <v>797620.92292532639</v>
      </c>
    </row>
    <row r="258" spans="1:23" x14ac:dyDescent="0.25">
      <c r="A258" s="3">
        <v>248</v>
      </c>
      <c r="B258" s="1">
        <f t="shared" si="60"/>
        <v>-102358.31606527754</v>
      </c>
      <c r="C258" s="1">
        <f t="shared" si="48"/>
        <v>-144.15462845859921</v>
      </c>
      <c r="D258" s="1">
        <f t="shared" si="51"/>
        <v>638328.35652129957</v>
      </c>
      <c r="E258" s="1">
        <f t="shared" si="52"/>
        <v>656275.23437109799</v>
      </c>
      <c r="G258" s="3">
        <v>248</v>
      </c>
      <c r="H258" s="1">
        <f t="shared" si="61"/>
        <v>-86800</v>
      </c>
      <c r="I258" s="1">
        <f t="shared" si="53"/>
        <v>-122.24333333333333</v>
      </c>
      <c r="J258" s="1">
        <f t="shared" si="54"/>
        <v>638328.35652129957</v>
      </c>
      <c r="K258" s="1">
        <f t="shared" si="55"/>
        <v>616343.37889774365</v>
      </c>
      <c r="M258" s="3">
        <v>248</v>
      </c>
      <c r="N258" s="1">
        <f t="shared" si="62"/>
        <v>-200492.58491789972</v>
      </c>
      <c r="O258" s="1">
        <f t="shared" si="49"/>
        <v>-308.19372375937542</v>
      </c>
      <c r="P258" s="1">
        <f t="shared" si="56"/>
        <v>638328.35652129957</v>
      </c>
      <c r="Q258" s="1">
        <f t="shared" si="57"/>
        <v>820735.37909426214</v>
      </c>
      <c r="S258" s="3">
        <v>248</v>
      </c>
      <c r="T258" s="1">
        <f t="shared" si="63"/>
        <v>-193577.77777777938</v>
      </c>
      <c r="U258" s="1">
        <f t="shared" si="50"/>
        <v>-298.45537037037263</v>
      </c>
      <c r="V258" s="1">
        <f t="shared" si="58"/>
        <v>638328.35652129957</v>
      </c>
      <c r="W258" s="1">
        <f t="shared" si="59"/>
        <v>802987.88777276769</v>
      </c>
    </row>
    <row r="259" spans="1:23" x14ac:dyDescent="0.25">
      <c r="A259" s="3">
        <v>249</v>
      </c>
      <c r="B259" s="1">
        <f t="shared" si="60"/>
        <v>-101513.94373082824</v>
      </c>
      <c r="C259" s="1">
        <f t="shared" si="48"/>
        <v>-142.96547075424976</v>
      </c>
      <c r="D259" s="1">
        <f t="shared" si="51"/>
        <v>640190.1475611534</v>
      </c>
      <c r="E259" s="1">
        <f t="shared" si="52"/>
        <v>660497.38299747778</v>
      </c>
      <c r="G259" s="3">
        <v>249</v>
      </c>
      <c r="H259" s="1">
        <f t="shared" si="61"/>
        <v>-86025</v>
      </c>
      <c r="I259" s="1">
        <f t="shared" si="53"/>
        <v>-121.15187499999998</v>
      </c>
      <c r="J259" s="1">
        <f t="shared" si="54"/>
        <v>640190.1475611534</v>
      </c>
      <c r="K259" s="1">
        <f t="shared" si="55"/>
        <v>620432.12209559616</v>
      </c>
      <c r="M259" s="3">
        <v>249</v>
      </c>
      <c r="N259" s="1">
        <f t="shared" si="62"/>
        <v>-200117.30832481114</v>
      </c>
      <c r="O259" s="1">
        <f t="shared" si="49"/>
        <v>-307.66520922410899</v>
      </c>
      <c r="P259" s="1">
        <f t="shared" si="56"/>
        <v>640190.1475611534</v>
      </c>
      <c r="Q259" s="1">
        <f t="shared" si="57"/>
        <v>826192.46593540034</v>
      </c>
      <c r="S259" s="3">
        <v>249</v>
      </c>
      <c r="T259" s="1">
        <f t="shared" si="63"/>
        <v>-193233.33333333494</v>
      </c>
      <c r="U259" s="1">
        <f t="shared" si="50"/>
        <v>-297.97027777778004</v>
      </c>
      <c r="V259" s="1">
        <f t="shared" si="58"/>
        <v>640190.1475611534</v>
      </c>
      <c r="W259" s="1">
        <f t="shared" si="59"/>
        <v>808385.68331233808</v>
      </c>
    </row>
    <row r="260" spans="1:23" x14ac:dyDescent="0.25">
      <c r="A260" s="3">
        <v>250</v>
      </c>
      <c r="B260" s="1">
        <f t="shared" si="60"/>
        <v>-100668.38223867459</v>
      </c>
      <c r="C260" s="1">
        <f t="shared" si="48"/>
        <v>-141.7746383194667</v>
      </c>
      <c r="D260" s="1">
        <f t="shared" si="51"/>
        <v>642057.36882487347</v>
      </c>
      <c r="E260" s="1">
        <f t="shared" si="52"/>
        <v>664743.40426603833</v>
      </c>
      <c r="G260" s="3">
        <v>250</v>
      </c>
      <c r="H260" s="1">
        <f t="shared" si="61"/>
        <v>-85250</v>
      </c>
      <c r="I260" s="1">
        <f t="shared" si="53"/>
        <v>-120.06041666666665</v>
      </c>
      <c r="J260" s="1">
        <f t="shared" si="54"/>
        <v>642057.36882487347</v>
      </c>
      <c r="K260" s="1">
        <f t="shared" si="55"/>
        <v>624545.07510027441</v>
      </c>
      <c r="M260" s="3">
        <v>250</v>
      </c>
      <c r="N260" s="1">
        <f t="shared" si="62"/>
        <v>-199741.50321718727</v>
      </c>
      <c r="O260" s="1">
        <f t="shared" si="49"/>
        <v>-307.13595036420543</v>
      </c>
      <c r="P260" s="1">
        <f t="shared" si="56"/>
        <v>642057.36882487347</v>
      </c>
      <c r="Q260" s="1">
        <f t="shared" si="57"/>
        <v>831680.40793893009</v>
      </c>
      <c r="S260" s="3">
        <v>250</v>
      </c>
      <c r="T260" s="1">
        <f t="shared" si="63"/>
        <v>-192888.88888889051</v>
      </c>
      <c r="U260" s="1">
        <f t="shared" si="50"/>
        <v>-297.48518518518745</v>
      </c>
      <c r="V260" s="1">
        <f t="shared" si="58"/>
        <v>642057.36882487347</v>
      </c>
      <c r="W260" s="1">
        <f t="shared" si="59"/>
        <v>813814.48386525328</v>
      </c>
    </row>
    <row r="261" spans="1:23" x14ac:dyDescent="0.25">
      <c r="A261" s="3">
        <v>251</v>
      </c>
      <c r="B261" s="1">
        <f t="shared" si="60"/>
        <v>-99821.629914086152</v>
      </c>
      <c r="C261" s="1">
        <f t="shared" si="48"/>
        <v>-140.58212879567131</v>
      </c>
      <c r="D261" s="1">
        <f t="shared" si="51"/>
        <v>643930.03615061264</v>
      </c>
      <c r="E261" s="1">
        <f t="shared" si="52"/>
        <v>669013.43315616937</v>
      </c>
      <c r="G261" s="3">
        <v>251</v>
      </c>
      <c r="H261" s="1">
        <f t="shared" si="61"/>
        <v>-84475</v>
      </c>
      <c r="I261" s="1">
        <f t="shared" si="53"/>
        <v>-118.96895833333332</v>
      </c>
      <c r="J261" s="1">
        <f t="shared" si="54"/>
        <v>643930.03615061264</v>
      </c>
      <c r="K261" s="1">
        <f t="shared" si="55"/>
        <v>628682.37479754596</v>
      </c>
      <c r="M261" s="3">
        <v>251</v>
      </c>
      <c r="N261" s="1">
        <f t="shared" si="62"/>
        <v>-199365.16885070351</v>
      </c>
      <c r="O261" s="1">
        <f t="shared" si="49"/>
        <v>-306.60594613140745</v>
      </c>
      <c r="P261" s="1">
        <f t="shared" si="56"/>
        <v>643930.03615061264</v>
      </c>
      <c r="Q261" s="1">
        <f t="shared" si="57"/>
        <v>837199.37956442544</v>
      </c>
      <c r="S261" s="3">
        <v>251</v>
      </c>
      <c r="T261" s="1">
        <f t="shared" si="63"/>
        <v>-192544.44444444607</v>
      </c>
      <c r="U261" s="1">
        <f t="shared" si="50"/>
        <v>-297.00009259259485</v>
      </c>
      <c r="V261" s="1">
        <f t="shared" si="58"/>
        <v>643930.03615061264</v>
      </c>
      <c r="W261" s="1">
        <f t="shared" si="59"/>
        <v>819274.46473836654</v>
      </c>
    </row>
    <row r="262" spans="1:23" x14ac:dyDescent="0.25">
      <c r="A262" s="3">
        <v>252</v>
      </c>
      <c r="B262" s="1">
        <f t="shared" si="60"/>
        <v>-98973.685079973919</v>
      </c>
      <c r="C262" s="1">
        <f t="shared" si="48"/>
        <v>-139.38793982096325</v>
      </c>
      <c r="D262" s="1">
        <f t="shared" si="51"/>
        <v>645808.16542271862</v>
      </c>
      <c r="E262" s="1">
        <f t="shared" si="52"/>
        <v>673307.60541045363</v>
      </c>
      <c r="G262" s="3">
        <v>252</v>
      </c>
      <c r="H262" s="1">
        <f t="shared" si="61"/>
        <v>-83700</v>
      </c>
      <c r="I262" s="1">
        <f t="shared" si="53"/>
        <v>-117.8775</v>
      </c>
      <c r="J262" s="1">
        <f t="shared" si="54"/>
        <v>645808.16542271862</v>
      </c>
      <c r="K262" s="1">
        <f t="shared" si="55"/>
        <v>632844.15884715051</v>
      </c>
      <c r="M262" s="3">
        <v>252</v>
      </c>
      <c r="N262" s="1">
        <f t="shared" si="62"/>
        <v>-198988.30447998695</v>
      </c>
      <c r="O262" s="1">
        <f t="shared" si="49"/>
        <v>-306.07519547598162</v>
      </c>
      <c r="P262" s="1">
        <f t="shared" si="56"/>
        <v>645808.16542271862</v>
      </c>
      <c r="Q262" s="1">
        <f t="shared" si="57"/>
        <v>842749.55625788029</v>
      </c>
      <c r="S262" s="3">
        <v>252</v>
      </c>
      <c r="T262" s="1">
        <f t="shared" si="63"/>
        <v>-192200.00000000163</v>
      </c>
      <c r="U262" s="1">
        <f t="shared" si="50"/>
        <v>-296.51500000000226</v>
      </c>
      <c r="V262" s="1">
        <f t="shared" si="58"/>
        <v>645808.16542271862</v>
      </c>
      <c r="W262" s="1">
        <f t="shared" si="59"/>
        <v>824765.80222974136</v>
      </c>
    </row>
    <row r="263" spans="1:23" x14ac:dyDescent="0.25">
      <c r="A263" s="3">
        <v>253</v>
      </c>
      <c r="B263" s="1">
        <f t="shared" si="60"/>
        <v>-98124.546056886989</v>
      </c>
      <c r="C263" s="1">
        <f t="shared" si="48"/>
        <v>-138.19206903011585</v>
      </c>
      <c r="D263" s="1">
        <f t="shared" si="51"/>
        <v>647691.77257186826</v>
      </c>
      <c r="E263" s="1">
        <f t="shared" si="52"/>
        <v>677626.05753898213</v>
      </c>
      <c r="G263" s="3">
        <v>253</v>
      </c>
      <c r="H263" s="1">
        <f t="shared" si="61"/>
        <v>-82925</v>
      </c>
      <c r="I263" s="1">
        <f t="shared" si="53"/>
        <v>-116.78604166666666</v>
      </c>
      <c r="J263" s="1">
        <f t="shared" si="54"/>
        <v>647691.77257186826</v>
      </c>
      <c r="K263" s="1">
        <f t="shared" si="55"/>
        <v>637030.56568717584</v>
      </c>
      <c r="M263" s="3">
        <v>253</v>
      </c>
      <c r="N263" s="1">
        <f t="shared" si="62"/>
        <v>-198610.90935861497</v>
      </c>
      <c r="O263" s="1">
        <f t="shared" si="49"/>
        <v>-305.54369734671604</v>
      </c>
      <c r="P263" s="1">
        <f t="shared" si="56"/>
        <v>647691.77257186826</v>
      </c>
      <c r="Q263" s="1">
        <f t="shared" si="57"/>
        <v>848331.11445728573</v>
      </c>
      <c r="S263" s="3">
        <v>253</v>
      </c>
      <c r="T263" s="1">
        <f t="shared" si="63"/>
        <v>-191855.55555555719</v>
      </c>
      <c r="U263" s="1">
        <f t="shared" si="50"/>
        <v>-296.02990740740972</v>
      </c>
      <c r="V263" s="1">
        <f t="shared" si="58"/>
        <v>647691.77257186826</v>
      </c>
      <c r="W263" s="1">
        <f t="shared" si="59"/>
        <v>830288.67363425635</v>
      </c>
    </row>
    <row r="264" spans="1:23" x14ac:dyDescent="0.25">
      <c r="A264" s="3">
        <v>254</v>
      </c>
      <c r="B264" s="1">
        <f t="shared" si="60"/>
        <v>-97274.211163009211</v>
      </c>
      <c r="C264" s="1">
        <f t="shared" si="48"/>
        <v>-136.99451405457128</v>
      </c>
      <c r="D264" s="1">
        <f t="shared" si="51"/>
        <v>649580.87357520289</v>
      </c>
      <c r="E264" s="1">
        <f t="shared" si="52"/>
        <v>681968.92682369391</v>
      </c>
      <c r="G264" s="3">
        <v>254</v>
      </c>
      <c r="H264" s="1">
        <f t="shared" si="61"/>
        <v>-82150</v>
      </c>
      <c r="I264" s="1">
        <f t="shared" si="53"/>
        <v>-115.69458333333331</v>
      </c>
      <c r="J264" s="1">
        <f t="shared" si="54"/>
        <v>649580.87357520289</v>
      </c>
      <c r="K264" s="1">
        <f t="shared" si="55"/>
        <v>641241.73453845887</v>
      </c>
      <c r="M264" s="3">
        <v>254</v>
      </c>
      <c r="N264" s="1">
        <f t="shared" si="62"/>
        <v>-198232.98273911374</v>
      </c>
      <c r="O264" s="1">
        <f t="shared" si="49"/>
        <v>-305.01145069091854</v>
      </c>
      <c r="P264" s="1">
        <f t="shared" si="56"/>
        <v>649580.87357520289</v>
      </c>
      <c r="Q264" s="1">
        <f t="shared" si="57"/>
        <v>853944.23159823881</v>
      </c>
      <c r="S264" s="3">
        <v>254</v>
      </c>
      <c r="T264" s="1">
        <f t="shared" si="63"/>
        <v>-191511.11111111275</v>
      </c>
      <c r="U264" s="1">
        <f t="shared" si="50"/>
        <v>-295.54481481481713</v>
      </c>
      <c r="V264" s="1">
        <f t="shared" si="58"/>
        <v>649580.87357520289</v>
      </c>
      <c r="W264" s="1">
        <f t="shared" si="59"/>
        <v>835843.257249241</v>
      </c>
    </row>
    <row r="265" spans="1:23" x14ac:dyDescent="0.25">
      <c r="A265" s="3">
        <v>255</v>
      </c>
      <c r="B265" s="1">
        <f t="shared" si="60"/>
        <v>-96422.678714155889</v>
      </c>
      <c r="C265" s="1">
        <f t="shared" si="48"/>
        <v>-135.79527252243619</v>
      </c>
      <c r="D265" s="1">
        <f t="shared" si="51"/>
        <v>651475.48445646395</v>
      </c>
      <c r="E265" s="1">
        <f t="shared" si="52"/>
        <v>686336.35132273997</v>
      </c>
      <c r="G265" s="3">
        <v>255</v>
      </c>
      <c r="H265" s="1">
        <f t="shared" si="61"/>
        <v>-81375</v>
      </c>
      <c r="I265" s="1">
        <f t="shared" si="53"/>
        <v>-114.60312499999999</v>
      </c>
      <c r="J265" s="1">
        <f t="shared" si="54"/>
        <v>651475.48445646395</v>
      </c>
      <c r="K265" s="1">
        <f t="shared" si="55"/>
        <v>645477.8054090112</v>
      </c>
      <c r="M265" s="3">
        <v>255</v>
      </c>
      <c r="N265" s="1">
        <f t="shared" si="62"/>
        <v>-197854.52387295669</v>
      </c>
      <c r="O265" s="1">
        <f t="shared" si="49"/>
        <v>-304.47845445441402</v>
      </c>
      <c r="P265" s="1">
        <f t="shared" si="56"/>
        <v>651475.48445646395</v>
      </c>
      <c r="Q265" s="1">
        <f t="shared" si="57"/>
        <v>859589.08611958346</v>
      </c>
      <c r="S265" s="3">
        <v>255</v>
      </c>
      <c r="T265" s="1">
        <f t="shared" si="63"/>
        <v>-191166.66666666832</v>
      </c>
      <c r="U265" s="1">
        <f t="shared" si="50"/>
        <v>-295.05972222222454</v>
      </c>
      <c r="V265" s="1">
        <f t="shared" si="58"/>
        <v>651475.48445646395</v>
      </c>
      <c r="W265" s="1">
        <f t="shared" si="59"/>
        <v>841429.73238014383</v>
      </c>
    </row>
    <row r="266" spans="1:23" x14ac:dyDescent="0.25">
      <c r="A266" s="3">
        <v>256</v>
      </c>
      <c r="B266" s="1">
        <f t="shared" si="60"/>
        <v>-95569.947023770423</v>
      </c>
      <c r="C266" s="1">
        <f t="shared" ref="C266:C329" si="64">B266*int_a_90/12</f>
        <v>-134.59434205847666</v>
      </c>
      <c r="D266" s="1">
        <f t="shared" si="51"/>
        <v>653375.62128612865</v>
      </c>
      <c r="E266" s="1">
        <f t="shared" si="52"/>
        <v>690728.46987487213</v>
      </c>
      <c r="G266" s="3">
        <v>256</v>
      </c>
      <c r="H266" s="1">
        <f t="shared" si="61"/>
        <v>-80600</v>
      </c>
      <c r="I266" s="1">
        <f t="shared" si="53"/>
        <v>-113.51166666666666</v>
      </c>
      <c r="J266" s="1">
        <f t="shared" si="54"/>
        <v>653375.62128612865</v>
      </c>
      <c r="K266" s="1">
        <f t="shared" si="55"/>
        <v>649738.91909847036</v>
      </c>
      <c r="M266" s="3">
        <v>256</v>
      </c>
      <c r="N266" s="1">
        <f t="shared" si="62"/>
        <v>-197475.53201056315</v>
      </c>
      <c r="O266" s="1">
        <f t="shared" ref="O266:O329" si="65">(N266+P$2)*int_a_90/12-P$3</f>
        <v>-303.94470758154307</v>
      </c>
      <c r="P266" s="1">
        <f t="shared" si="56"/>
        <v>653375.62128612865</v>
      </c>
      <c r="Q266" s="1">
        <f t="shared" si="57"/>
        <v>865265.85746908246</v>
      </c>
      <c r="S266" s="3">
        <v>256</v>
      </c>
      <c r="T266" s="1">
        <f t="shared" si="63"/>
        <v>-190822.22222222388</v>
      </c>
      <c r="U266" s="1">
        <f t="shared" ref="U266:U329" si="66">(T266+V$2)*int_l_90/12-V$3</f>
        <v>-294.57462962963194</v>
      </c>
      <c r="V266" s="1">
        <f t="shared" si="58"/>
        <v>653375.62128612865</v>
      </c>
      <c r="W266" s="1">
        <f t="shared" si="59"/>
        <v>847048.27934623254</v>
      </c>
    </row>
    <row r="267" spans="1:23" x14ac:dyDescent="0.25">
      <c r="A267" s="3">
        <v>257</v>
      </c>
      <c r="B267" s="1">
        <f t="shared" si="60"/>
        <v>-94716.014402921006</v>
      </c>
      <c r="C267" s="1">
        <f t="shared" si="64"/>
        <v>-133.39172028411375</v>
      </c>
      <c r="D267" s="1">
        <f t="shared" ref="D267:D330" si="67">D266*(1+groei_woning/12)</f>
        <v>655281.30018154648</v>
      </c>
      <c r="E267" s="1">
        <f t="shared" ref="E267:E330" si="68">E266*((1+groei_spaargeld)^(1/12))+(inleg-C$3)</f>
        <v>695145.42210385681</v>
      </c>
      <c r="G267" s="3">
        <v>257</v>
      </c>
      <c r="H267" s="1">
        <f t="shared" si="61"/>
        <v>-79825</v>
      </c>
      <c r="I267" s="1">
        <f t="shared" ref="I267:I330" si="69">H267*int_l_90/12</f>
        <v>-112.42020833333332</v>
      </c>
      <c r="J267" s="1">
        <f t="shared" ref="J267:J330" si="70">J266*(1+groei_woning/12)</f>
        <v>655281.30018154648</v>
      </c>
      <c r="K267" s="1">
        <f t="shared" ref="K267:K330" si="71">K266*((1+groei_spaargeld)^(1/12))+inleg+I267-I$2/360</f>
        <v>654025.21720257541</v>
      </c>
      <c r="M267" s="3">
        <v>257</v>
      </c>
      <c r="N267" s="1">
        <f t="shared" si="62"/>
        <v>-197096.00640129673</v>
      </c>
      <c r="O267" s="1">
        <f t="shared" si="65"/>
        <v>-303.41020901515958</v>
      </c>
      <c r="P267" s="1">
        <f t="shared" ref="P267:P330" si="72">P266*(1+groei_woning/12)</f>
        <v>655281.30018154648</v>
      </c>
      <c r="Q267" s="1">
        <f t="shared" ref="Q267:Q330" si="73">Q266*((1+groei_spaargeld)^(1/12))+(inleg-O$3-P$3)</f>
        <v>870974.72610912262</v>
      </c>
      <c r="S267" s="3">
        <v>257</v>
      </c>
      <c r="T267" s="1">
        <f t="shared" si="63"/>
        <v>-190477.77777777944</v>
      </c>
      <c r="U267" s="1">
        <f t="shared" si="66"/>
        <v>-294.08953703703935</v>
      </c>
      <c r="V267" s="1">
        <f t="shared" ref="V267:V330" si="74">V266*(1+groei_woning/12)</f>
        <v>655281.30018154648</v>
      </c>
      <c r="W267" s="1">
        <f t="shared" ref="W267:W330" si="75">W266*((1+groei_spaargeld)^(1/12))+inleg+U267-U$2/360</f>
        <v>852699.07948632608</v>
      </c>
    </row>
    <row r="268" spans="1:23" x14ac:dyDescent="0.25">
      <c r="A268" s="3">
        <v>258</v>
      </c>
      <c r="B268" s="1">
        <f t="shared" ref="B268:B331" si="76">B267+C$3+C267</f>
        <v>-93860.87916029722</v>
      </c>
      <c r="C268" s="1">
        <f t="shared" si="64"/>
        <v>-132.18740481741858</v>
      </c>
      <c r="D268" s="1">
        <f t="shared" si="67"/>
        <v>657192.53730707604</v>
      </c>
      <c r="E268" s="1">
        <f t="shared" si="68"/>
        <v>699587.34842291335</v>
      </c>
      <c r="G268" s="3">
        <v>258</v>
      </c>
      <c r="H268" s="1">
        <f t="shared" ref="H268:H331" si="77">H267+I$2/360</f>
        <v>-79050</v>
      </c>
      <c r="I268" s="1">
        <f t="shared" si="69"/>
        <v>-111.32875</v>
      </c>
      <c r="J268" s="1">
        <f t="shared" si="70"/>
        <v>657192.53730707604</v>
      </c>
      <c r="K268" s="1">
        <f t="shared" si="71"/>
        <v>658336.84211766813</v>
      </c>
      <c r="M268" s="3">
        <v>258</v>
      </c>
      <c r="N268" s="1">
        <f t="shared" ref="N268:N331" si="78">N267+O$3+(O267+P$3)</f>
        <v>-196715.94629346393</v>
      </c>
      <c r="O268" s="1">
        <f t="shared" si="65"/>
        <v>-302.87495769662837</v>
      </c>
      <c r="P268" s="1">
        <f t="shared" si="72"/>
        <v>657192.53730707604</v>
      </c>
      <c r="Q268" s="1">
        <f t="shared" si="73"/>
        <v>876715.87352245115</v>
      </c>
      <c r="S268" s="3">
        <v>258</v>
      </c>
      <c r="T268" s="1">
        <f t="shared" ref="T268:T331" si="79">T267+U$2/360</f>
        <v>-190133.333333335</v>
      </c>
      <c r="U268" s="1">
        <f t="shared" si="66"/>
        <v>-293.60444444444681</v>
      </c>
      <c r="V268" s="1">
        <f t="shared" si="74"/>
        <v>657192.53730707604</v>
      </c>
      <c r="W268" s="1">
        <f t="shared" si="75"/>
        <v>858382.31516455952</v>
      </c>
    </row>
    <row r="269" spans="1:23" x14ac:dyDescent="0.25">
      <c r="A269" s="3">
        <v>259</v>
      </c>
      <c r="B269" s="1">
        <f t="shared" si="76"/>
        <v>-93004.539602206743</v>
      </c>
      <c r="C269" s="1">
        <f t="shared" si="64"/>
        <v>-130.98139327310781</v>
      </c>
      <c r="D269" s="1">
        <f t="shared" si="67"/>
        <v>659109.34887422167</v>
      </c>
      <c r="E269" s="1">
        <f t="shared" si="68"/>
        <v>704054.39003917796</v>
      </c>
      <c r="G269" s="3">
        <v>259</v>
      </c>
      <c r="H269" s="1">
        <f t="shared" si="77"/>
        <v>-78275</v>
      </c>
      <c r="I269" s="1">
        <f t="shared" si="69"/>
        <v>-110.23729166666665</v>
      </c>
      <c r="J269" s="1">
        <f t="shared" si="70"/>
        <v>659109.34887422167</v>
      </c>
      <c r="K269" s="1">
        <f t="shared" si="71"/>
        <v>662673.93704522005</v>
      </c>
      <c r="M269" s="3">
        <v>259</v>
      </c>
      <c r="N269" s="1">
        <f t="shared" si="78"/>
        <v>-196335.35093431259</v>
      </c>
      <c r="O269" s="1">
        <f t="shared" si="65"/>
        <v>-302.33895256582355</v>
      </c>
      <c r="P269" s="1">
        <f t="shared" si="72"/>
        <v>659109.34887422167</v>
      </c>
      <c r="Q269" s="1">
        <f t="shared" si="73"/>
        <v>882489.48221794516</v>
      </c>
      <c r="S269" s="3">
        <v>259</v>
      </c>
      <c r="T269" s="1">
        <f t="shared" si="79"/>
        <v>-189788.88888889056</v>
      </c>
      <c r="U269" s="1">
        <f t="shared" si="66"/>
        <v>-293.11935185185422</v>
      </c>
      <c r="V269" s="1">
        <f t="shared" si="74"/>
        <v>659109.34887422167</v>
      </c>
      <c r="W269" s="1">
        <f t="shared" si="75"/>
        <v>864098.16977618111</v>
      </c>
    </row>
    <row r="270" spans="1:23" x14ac:dyDescent="0.25">
      <c r="A270" s="3">
        <v>260</v>
      </c>
      <c r="B270" s="1">
        <f t="shared" si="76"/>
        <v>-92146.994032571951</v>
      </c>
      <c r="C270" s="1">
        <f t="shared" si="64"/>
        <v>-129.77368326253881</v>
      </c>
      <c r="D270" s="1">
        <f t="shared" si="67"/>
        <v>661031.75114177144</v>
      </c>
      <c r="E270" s="1">
        <f t="shared" si="68"/>
        <v>708546.68895819259</v>
      </c>
      <c r="G270" s="3">
        <v>260</v>
      </c>
      <c r="H270" s="1">
        <f t="shared" si="77"/>
        <v>-77500</v>
      </c>
      <c r="I270" s="1">
        <f t="shared" si="69"/>
        <v>-109.14583333333331</v>
      </c>
      <c r="J270" s="1">
        <f t="shared" si="70"/>
        <v>661031.75114177144</v>
      </c>
      <c r="K270" s="1">
        <f t="shared" si="71"/>
        <v>667036.64599638456</v>
      </c>
      <c r="M270" s="3">
        <v>260</v>
      </c>
      <c r="N270" s="1">
        <f t="shared" si="78"/>
        <v>-195954.21957003046</v>
      </c>
      <c r="O270" s="1">
        <f t="shared" si="65"/>
        <v>-301.80219256112622</v>
      </c>
      <c r="P270" s="1">
        <f t="shared" si="72"/>
        <v>661031.75114177144</v>
      </c>
      <c r="Q270" s="1">
        <f t="shared" si="73"/>
        <v>888295.73573641351</v>
      </c>
      <c r="S270" s="3">
        <v>260</v>
      </c>
      <c r="T270" s="1">
        <f t="shared" si="79"/>
        <v>-189444.44444444613</v>
      </c>
      <c r="U270" s="1">
        <f t="shared" si="66"/>
        <v>-292.63425925926163</v>
      </c>
      <c r="V270" s="1">
        <f t="shared" si="74"/>
        <v>661031.75114177144</v>
      </c>
      <c r="W270" s="1">
        <f t="shared" si="75"/>
        <v>869846.82775338273</v>
      </c>
    </row>
    <row r="271" spans="1:23" x14ac:dyDescent="0.25">
      <c r="A271" s="3">
        <v>261</v>
      </c>
      <c r="B271" s="1">
        <f t="shared" si="76"/>
        <v>-91288.240752926591</v>
      </c>
      <c r="C271" s="1">
        <f t="shared" si="64"/>
        <v>-128.56427239370495</v>
      </c>
      <c r="D271" s="1">
        <f t="shared" si="67"/>
        <v>662959.76041593496</v>
      </c>
      <c r="E271" s="1">
        <f t="shared" si="68"/>
        <v>713064.38798841892</v>
      </c>
      <c r="G271" s="3">
        <v>261</v>
      </c>
      <c r="H271" s="1">
        <f t="shared" si="77"/>
        <v>-76725</v>
      </c>
      <c r="I271" s="1">
        <f t="shared" si="69"/>
        <v>-108.05437499999999</v>
      </c>
      <c r="J271" s="1">
        <f t="shared" si="70"/>
        <v>662959.76041593496</v>
      </c>
      <c r="K271" s="1">
        <f t="shared" si="71"/>
        <v>671425.11379657534</v>
      </c>
      <c r="M271" s="3">
        <v>261</v>
      </c>
      <c r="N271" s="1">
        <f t="shared" si="78"/>
        <v>-195572.55144574362</v>
      </c>
      <c r="O271" s="1">
        <f t="shared" si="65"/>
        <v>-301.26467661942229</v>
      </c>
      <c r="P271" s="1">
        <f t="shared" si="72"/>
        <v>662959.76041593496</v>
      </c>
      <c r="Q271" s="1">
        <f t="shared" si="73"/>
        <v>894134.81865643139</v>
      </c>
      <c r="S271" s="3">
        <v>261</v>
      </c>
      <c r="T271" s="1">
        <f t="shared" si="79"/>
        <v>-189100.00000000169</v>
      </c>
      <c r="U271" s="1">
        <f t="shared" si="66"/>
        <v>-292.14916666666903</v>
      </c>
      <c r="V271" s="1">
        <f t="shared" si="74"/>
        <v>662959.76041593496</v>
      </c>
      <c r="W271" s="1">
        <f t="shared" si="75"/>
        <v>875628.47457116249</v>
      </c>
    </row>
    <row r="272" spans="1:23" x14ac:dyDescent="0.25">
      <c r="A272" s="3">
        <v>262</v>
      </c>
      <c r="B272" s="1">
        <f t="shared" si="76"/>
        <v>-90428.278062412399</v>
      </c>
      <c r="C272" s="1">
        <f t="shared" si="64"/>
        <v>-127.35315827123078</v>
      </c>
      <c r="D272" s="1">
        <f t="shared" si="67"/>
        <v>664893.39305048145</v>
      </c>
      <c r="E272" s="1">
        <f t="shared" si="68"/>
        <v>717607.63074577879</v>
      </c>
      <c r="G272" s="3">
        <v>262</v>
      </c>
      <c r="H272" s="1">
        <f t="shared" si="77"/>
        <v>-75950</v>
      </c>
      <c r="I272" s="1">
        <f t="shared" si="69"/>
        <v>-106.96291666666666</v>
      </c>
      <c r="J272" s="1">
        <f t="shared" si="70"/>
        <v>664893.39305048145</v>
      </c>
      <c r="K272" s="1">
        <f t="shared" si="71"/>
        <v>675839.48609006964</v>
      </c>
      <c r="M272" s="3">
        <v>262</v>
      </c>
      <c r="N272" s="1">
        <f t="shared" si="78"/>
        <v>-195190.34580551507</v>
      </c>
      <c r="O272" s="1">
        <f t="shared" si="65"/>
        <v>-300.7264036761004</v>
      </c>
      <c r="P272" s="1">
        <f t="shared" si="72"/>
        <v>664893.39305048145</v>
      </c>
      <c r="Q272" s="1">
        <f t="shared" si="73"/>
        <v>900006.91660020815</v>
      </c>
      <c r="S272" s="3">
        <v>262</v>
      </c>
      <c r="T272" s="1">
        <f t="shared" si="79"/>
        <v>-188755.55555555725</v>
      </c>
      <c r="U272" s="1">
        <f t="shared" si="66"/>
        <v>-291.66407407407644</v>
      </c>
      <c r="V272" s="1">
        <f t="shared" si="74"/>
        <v>664893.39305048145</v>
      </c>
      <c r="W272" s="1">
        <f t="shared" si="75"/>
        <v>881443.29675322108</v>
      </c>
    </row>
    <row r="273" spans="1:23" x14ac:dyDescent="0.25">
      <c r="A273" s="3">
        <v>263</v>
      </c>
      <c r="B273" s="1">
        <f t="shared" si="76"/>
        <v>-89567.104257775733</v>
      </c>
      <c r="C273" s="1">
        <f t="shared" si="64"/>
        <v>-126.14033849636748</v>
      </c>
      <c r="D273" s="1">
        <f t="shared" si="67"/>
        <v>666832.66544687864</v>
      </c>
      <c r="E273" s="1">
        <f t="shared" si="68"/>
        <v>722176.56165821897</v>
      </c>
      <c r="G273" s="3">
        <v>263</v>
      </c>
      <c r="H273" s="1">
        <f t="shared" si="77"/>
        <v>-75175</v>
      </c>
      <c r="I273" s="1">
        <f t="shared" si="69"/>
        <v>-105.87145833333334</v>
      </c>
      <c r="J273" s="1">
        <f t="shared" si="70"/>
        <v>666832.66544687864</v>
      </c>
      <c r="K273" s="1">
        <f t="shared" si="71"/>
        <v>680279.90934463881</v>
      </c>
      <c r="M273" s="3">
        <v>263</v>
      </c>
      <c r="N273" s="1">
        <f t="shared" si="78"/>
        <v>-194807.6018923432</v>
      </c>
      <c r="O273" s="1">
        <f t="shared" si="65"/>
        <v>-300.18737266505002</v>
      </c>
      <c r="P273" s="1">
        <f t="shared" si="72"/>
        <v>666832.66544687864</v>
      </c>
      <c r="Q273" s="1">
        <f t="shared" si="73"/>
        <v>905912.2162394881</v>
      </c>
      <c r="S273" s="3">
        <v>263</v>
      </c>
      <c r="T273" s="1">
        <f t="shared" si="79"/>
        <v>-188411.11111111281</v>
      </c>
      <c r="U273" s="1">
        <f t="shared" si="66"/>
        <v>-291.1789814814839</v>
      </c>
      <c r="V273" s="1">
        <f t="shared" si="74"/>
        <v>666832.66544687864</v>
      </c>
      <c r="W273" s="1">
        <f t="shared" si="75"/>
        <v>887291.48187789158</v>
      </c>
    </row>
    <row r="274" spans="1:23" x14ac:dyDescent="0.25">
      <c r="A274" s="3">
        <v>264</v>
      </c>
      <c r="B274" s="1">
        <f t="shared" si="76"/>
        <v>-88704.717633364198</v>
      </c>
      <c r="C274" s="1">
        <f t="shared" si="64"/>
        <v>-124.9258106669879</v>
      </c>
      <c r="D274" s="1">
        <f t="shared" si="67"/>
        <v>668777.594054432</v>
      </c>
      <c r="E274" s="1">
        <f t="shared" si="68"/>
        <v>726771.32597030315</v>
      </c>
      <c r="G274" s="3">
        <v>264</v>
      </c>
      <c r="H274" s="1">
        <f t="shared" si="77"/>
        <v>-74400</v>
      </c>
      <c r="I274" s="1">
        <f t="shared" si="69"/>
        <v>-104.77999999999999</v>
      </c>
      <c r="J274" s="1">
        <f t="shared" si="70"/>
        <v>668777.594054432</v>
      </c>
      <c r="K274" s="1">
        <f t="shared" si="71"/>
        <v>684746.53085620422</v>
      </c>
      <c r="M274" s="3">
        <v>264</v>
      </c>
      <c r="N274" s="1">
        <f t="shared" si="78"/>
        <v>-194424.31894816027</v>
      </c>
      <c r="O274" s="1">
        <f t="shared" si="65"/>
        <v>-299.64758251865908</v>
      </c>
      <c r="P274" s="1">
        <f t="shared" si="72"/>
        <v>668777.594054432</v>
      </c>
      <c r="Q274" s="1">
        <f t="shared" si="73"/>
        <v>911850.90530148474</v>
      </c>
      <c r="S274" s="3">
        <v>264</v>
      </c>
      <c r="T274" s="1">
        <f t="shared" si="79"/>
        <v>-188066.66666666837</v>
      </c>
      <c r="U274" s="1">
        <f t="shared" si="66"/>
        <v>-290.69388888889131</v>
      </c>
      <c r="V274" s="1">
        <f t="shared" si="74"/>
        <v>668777.594054432</v>
      </c>
      <c r="W274" s="1">
        <f t="shared" si="75"/>
        <v>893173.218584102</v>
      </c>
    </row>
    <row r="275" spans="1:23" x14ac:dyDescent="0.25">
      <c r="A275" s="3">
        <v>265</v>
      </c>
      <c r="B275" s="1">
        <f t="shared" si="76"/>
        <v>-87841.116481123288</v>
      </c>
      <c r="C275" s="1">
        <f t="shared" si="64"/>
        <v>-123.70957237758195</v>
      </c>
      <c r="D275" s="1">
        <f t="shared" si="67"/>
        <v>670728.19537042407</v>
      </c>
      <c r="E275" s="1">
        <f t="shared" si="68"/>
        <v>731392.06974782865</v>
      </c>
      <c r="G275" s="3">
        <v>265</v>
      </c>
      <c r="H275" s="1">
        <f t="shared" si="77"/>
        <v>-73625</v>
      </c>
      <c r="I275" s="1">
        <f t="shared" si="69"/>
        <v>-103.68854166666665</v>
      </c>
      <c r="J275" s="1">
        <f t="shared" si="70"/>
        <v>670728.19537042407</v>
      </c>
      <c r="K275" s="1">
        <f t="shared" si="71"/>
        <v>689239.49875351985</v>
      </c>
      <c r="M275" s="3">
        <v>265</v>
      </c>
      <c r="N275" s="1">
        <f t="shared" si="78"/>
        <v>-194040.49621383098</v>
      </c>
      <c r="O275" s="1">
        <f t="shared" si="65"/>
        <v>-299.10703216781195</v>
      </c>
      <c r="P275" s="1">
        <f t="shared" si="72"/>
        <v>670728.19537042407</v>
      </c>
      <c r="Q275" s="1">
        <f t="shared" si="73"/>
        <v>917823.17257484852</v>
      </c>
      <c r="S275" s="3">
        <v>265</v>
      </c>
      <c r="T275" s="1">
        <f t="shared" si="79"/>
        <v>-187722.22222222394</v>
      </c>
      <c r="U275" s="1">
        <f t="shared" si="66"/>
        <v>-290.20879629629871</v>
      </c>
      <c r="V275" s="1">
        <f t="shared" si="74"/>
        <v>670728.19537042407</v>
      </c>
      <c r="W275" s="1">
        <f t="shared" si="75"/>
        <v>899088.6965773725</v>
      </c>
    </row>
    <row r="276" spans="1:23" x14ac:dyDescent="0.25">
      <c r="A276" s="3">
        <v>266</v>
      </c>
      <c r="B276" s="1">
        <f t="shared" si="76"/>
        <v>-86976.299090592976</v>
      </c>
      <c r="C276" s="1">
        <f t="shared" si="64"/>
        <v>-122.49162121925177</v>
      </c>
      <c r="D276" s="1">
        <f t="shared" si="67"/>
        <v>672684.48594025453</v>
      </c>
      <c r="E276" s="1">
        <f t="shared" si="68"/>
        <v>736038.93988247029</v>
      </c>
      <c r="G276" s="3">
        <v>266</v>
      </c>
      <c r="H276" s="1">
        <f t="shared" si="77"/>
        <v>-72850</v>
      </c>
      <c r="I276" s="1">
        <f t="shared" si="69"/>
        <v>-102.59708333333333</v>
      </c>
      <c r="J276" s="1">
        <f t="shared" si="70"/>
        <v>672684.48594025453</v>
      </c>
      <c r="K276" s="1">
        <f t="shared" si="71"/>
        <v>693758.96200288134</v>
      </c>
      <c r="M276" s="3">
        <v>266</v>
      </c>
      <c r="N276" s="1">
        <f t="shared" si="78"/>
        <v>-193656.13292915083</v>
      </c>
      <c r="O276" s="1">
        <f t="shared" si="65"/>
        <v>-298.5657205418874</v>
      </c>
      <c r="P276" s="1">
        <f t="shared" si="72"/>
        <v>672684.48594025453</v>
      </c>
      <c r="Q276" s="1">
        <f t="shared" si="73"/>
        <v>923829.20791566838</v>
      </c>
      <c r="S276" s="3">
        <v>266</v>
      </c>
      <c r="T276" s="1">
        <f t="shared" si="79"/>
        <v>-187377.7777777795</v>
      </c>
      <c r="U276" s="1">
        <f t="shared" si="66"/>
        <v>-289.72370370370612</v>
      </c>
      <c r="V276" s="1">
        <f t="shared" si="74"/>
        <v>672684.48594025453</v>
      </c>
      <c r="W276" s="1">
        <f t="shared" si="75"/>
        <v>905038.1066358455</v>
      </c>
    </row>
    <row r="277" spans="1:23" x14ac:dyDescent="0.25">
      <c r="A277" s="3">
        <v>267</v>
      </c>
      <c r="B277" s="1">
        <f t="shared" si="76"/>
        <v>-86110.263748904326</v>
      </c>
      <c r="C277" s="1">
        <f t="shared" si="64"/>
        <v>-121.27195477970692</v>
      </c>
      <c r="D277" s="1">
        <f t="shared" si="67"/>
        <v>674646.48235758033</v>
      </c>
      <c r="E277" s="1">
        <f t="shared" si="68"/>
        <v>740712.08409644954</v>
      </c>
      <c r="G277" s="3">
        <v>267</v>
      </c>
      <c r="H277" s="1">
        <f t="shared" si="77"/>
        <v>-72075</v>
      </c>
      <c r="I277" s="1">
        <f t="shared" si="69"/>
        <v>-101.50562499999999</v>
      </c>
      <c r="J277" s="1">
        <f t="shared" si="70"/>
        <v>674646.48235758033</v>
      </c>
      <c r="K277" s="1">
        <f t="shared" si="71"/>
        <v>698305.07041286095</v>
      </c>
      <c r="M277" s="3">
        <v>267</v>
      </c>
      <c r="N277" s="1">
        <f t="shared" si="78"/>
        <v>-193271.22833284477</v>
      </c>
      <c r="O277" s="1">
        <f t="shared" si="65"/>
        <v>-298.02364656875636</v>
      </c>
      <c r="P277" s="1">
        <f t="shared" si="72"/>
        <v>674646.48235758033</v>
      </c>
      <c r="Q277" s="1">
        <f t="shared" si="73"/>
        <v>929869.2022535071</v>
      </c>
      <c r="S277" s="3">
        <v>267</v>
      </c>
      <c r="T277" s="1">
        <f t="shared" si="79"/>
        <v>-187033.33333333506</v>
      </c>
      <c r="U277" s="1">
        <f t="shared" si="66"/>
        <v>-289.23861111111353</v>
      </c>
      <c r="V277" s="1">
        <f t="shared" si="74"/>
        <v>674646.48235758033</v>
      </c>
      <c r="W277" s="1">
        <f t="shared" si="75"/>
        <v>911021.64061635104</v>
      </c>
    </row>
    <row r="278" spans="1:23" x14ac:dyDescent="0.25">
      <c r="A278" s="3">
        <v>268</v>
      </c>
      <c r="B278" s="1">
        <f t="shared" si="76"/>
        <v>-85243.008740776131</v>
      </c>
      <c r="C278" s="1">
        <f t="shared" si="64"/>
        <v>-120.05057064325972</v>
      </c>
      <c r="D278" s="1">
        <f t="shared" si="67"/>
        <v>676614.20126445661</v>
      </c>
      <c r="E278" s="1">
        <f t="shared" si="68"/>
        <v>745411.65094723098</v>
      </c>
      <c r="G278" s="3">
        <v>268</v>
      </c>
      <c r="H278" s="1">
        <f t="shared" si="77"/>
        <v>-71300</v>
      </c>
      <c r="I278" s="1">
        <f t="shared" si="69"/>
        <v>-100.41416666666665</v>
      </c>
      <c r="J278" s="1">
        <f t="shared" si="70"/>
        <v>676614.20126445661</v>
      </c>
      <c r="K278" s="1">
        <f t="shared" si="71"/>
        <v>702877.9746390708</v>
      </c>
      <c r="M278" s="3">
        <v>268</v>
      </c>
      <c r="N278" s="1">
        <f t="shared" si="78"/>
        <v>-192885.78166256557</v>
      </c>
      <c r="O278" s="1">
        <f t="shared" si="65"/>
        <v>-297.48080917477984</v>
      </c>
      <c r="P278" s="1">
        <f t="shared" si="72"/>
        <v>676614.20126445661</v>
      </c>
      <c r="Q278" s="1">
        <f t="shared" si="73"/>
        <v>935943.34759747109</v>
      </c>
      <c r="S278" s="3">
        <v>268</v>
      </c>
      <c r="T278" s="1">
        <f t="shared" si="79"/>
        <v>-186688.88888889062</v>
      </c>
      <c r="U278" s="1">
        <f t="shared" si="66"/>
        <v>-288.75351851852093</v>
      </c>
      <c r="V278" s="1">
        <f t="shared" si="74"/>
        <v>676614.20126445661</v>
      </c>
      <c r="W278" s="1">
        <f t="shared" si="75"/>
        <v>917039.49146050529</v>
      </c>
    </row>
    <row r="279" spans="1:23" x14ac:dyDescent="0.25">
      <c r="A279" s="3">
        <v>269</v>
      </c>
      <c r="B279" s="1">
        <f t="shared" si="76"/>
        <v>-84374.532348511493</v>
      </c>
      <c r="C279" s="1">
        <f t="shared" si="64"/>
        <v>-118.82746639082035</v>
      </c>
      <c r="D279" s="1">
        <f t="shared" si="67"/>
        <v>678587.65935147798</v>
      </c>
      <c r="E279" s="1">
        <f t="shared" si="68"/>
        <v>750137.78983224451</v>
      </c>
      <c r="G279" s="3">
        <v>269</v>
      </c>
      <c r="H279" s="1">
        <f t="shared" si="77"/>
        <v>-70525</v>
      </c>
      <c r="I279" s="1">
        <f t="shared" si="69"/>
        <v>-99.322708333333324</v>
      </c>
      <c r="J279" s="1">
        <f t="shared" si="70"/>
        <v>678587.65935147798</v>
      </c>
      <c r="K279" s="1">
        <f t="shared" si="71"/>
        <v>707477.82618895173</v>
      </c>
      <c r="M279" s="3">
        <v>269</v>
      </c>
      <c r="N279" s="1">
        <f t="shared" si="78"/>
        <v>-192499.79215489238</v>
      </c>
      <c r="O279" s="1">
        <f t="shared" si="65"/>
        <v>-296.93720728480673</v>
      </c>
      <c r="P279" s="1">
        <f t="shared" si="72"/>
        <v>678587.65935147798</v>
      </c>
      <c r="Q279" s="1">
        <f t="shared" si="73"/>
        <v>942051.83704231412</v>
      </c>
      <c r="S279" s="3">
        <v>269</v>
      </c>
      <c r="T279" s="1">
        <f t="shared" si="79"/>
        <v>-186344.44444444618</v>
      </c>
      <c r="U279" s="1">
        <f t="shared" si="66"/>
        <v>-288.26842592592834</v>
      </c>
      <c r="V279" s="1">
        <f t="shared" si="74"/>
        <v>678587.65935147798</v>
      </c>
      <c r="W279" s="1">
        <f t="shared" si="75"/>
        <v>923091.85320084472</v>
      </c>
    </row>
    <row r="280" spans="1:23" x14ac:dyDescent="0.25">
      <c r="A280" s="3">
        <v>270</v>
      </c>
      <c r="B280" s="1">
        <f t="shared" si="76"/>
        <v>-83504.832851994419</v>
      </c>
      <c r="C280" s="1">
        <f t="shared" si="64"/>
        <v>-117.60263959989213</v>
      </c>
      <c r="D280" s="1">
        <f t="shared" si="67"/>
        <v>680566.87335791974</v>
      </c>
      <c r="E280" s="1">
        <f t="shared" si="68"/>
        <v>754890.65099363506</v>
      </c>
      <c r="G280" s="3">
        <v>270</v>
      </c>
      <c r="H280" s="1">
        <f t="shared" si="77"/>
        <v>-69750</v>
      </c>
      <c r="I280" s="1">
        <f t="shared" si="69"/>
        <v>-98.231249999999989</v>
      </c>
      <c r="J280" s="1">
        <f t="shared" si="70"/>
        <v>680566.87335791974</v>
      </c>
      <c r="K280" s="1">
        <f t="shared" si="71"/>
        <v>712104.77742658951</v>
      </c>
      <c r="M280" s="3">
        <v>270</v>
      </c>
      <c r="N280" s="1">
        <f t="shared" si="78"/>
        <v>-192113.25904532924</v>
      </c>
      <c r="O280" s="1">
        <f t="shared" si="65"/>
        <v>-296.39283982217199</v>
      </c>
      <c r="P280" s="1">
        <f t="shared" si="72"/>
        <v>680566.87335791974</v>
      </c>
      <c r="Q280" s="1">
        <f t="shared" si="73"/>
        <v>948194.86477457569</v>
      </c>
      <c r="S280" s="3">
        <v>270</v>
      </c>
      <c r="T280" s="1">
        <f t="shared" si="79"/>
        <v>-186000.00000000175</v>
      </c>
      <c r="U280" s="1">
        <f t="shared" si="66"/>
        <v>-287.7833333333358</v>
      </c>
      <c r="V280" s="1">
        <f t="shared" si="74"/>
        <v>680566.87335791974</v>
      </c>
      <c r="W280" s="1">
        <f t="shared" si="75"/>
        <v>929178.92096699378</v>
      </c>
    </row>
    <row r="281" spans="1:23" x14ac:dyDescent="0.25">
      <c r="A281" s="3">
        <v>271</v>
      </c>
      <c r="B281" s="1">
        <f t="shared" si="76"/>
        <v>-82633.908528686414</v>
      </c>
      <c r="C281" s="1">
        <f t="shared" si="64"/>
        <v>-116.3760878445667</v>
      </c>
      <c r="D281" s="1">
        <f t="shared" si="67"/>
        <v>682551.86007188039</v>
      </c>
      <c r="E281" s="1">
        <f t="shared" si="68"/>
        <v>759670.38552303822</v>
      </c>
      <c r="G281" s="3">
        <v>271</v>
      </c>
      <c r="H281" s="1">
        <f t="shared" si="77"/>
        <v>-68975</v>
      </c>
      <c r="I281" s="1">
        <f t="shared" si="69"/>
        <v>-97.139791666666653</v>
      </c>
      <c r="J281" s="1">
        <f t="shared" si="70"/>
        <v>682551.86007188039</v>
      </c>
      <c r="K281" s="1">
        <f t="shared" si="71"/>
        <v>716758.98157755868</v>
      </c>
      <c r="M281" s="3">
        <v>271</v>
      </c>
      <c r="N281" s="1">
        <f t="shared" si="78"/>
        <v>-191726.18156830344</v>
      </c>
      <c r="O281" s="1">
        <f t="shared" si="65"/>
        <v>-295.84770570869398</v>
      </c>
      <c r="P281" s="1">
        <f t="shared" si="72"/>
        <v>682551.86007188039</v>
      </c>
      <c r="Q281" s="1">
        <f t="shared" si="73"/>
        <v>954372.62607875431</v>
      </c>
      <c r="S281" s="3">
        <v>271</v>
      </c>
      <c r="T281" s="1">
        <f t="shared" si="79"/>
        <v>-185655.55555555731</v>
      </c>
      <c r="U281" s="1">
        <f t="shared" si="66"/>
        <v>-287.29824074074321</v>
      </c>
      <c r="V281" s="1">
        <f t="shared" si="74"/>
        <v>682551.86007188039</v>
      </c>
      <c r="W281" s="1">
        <f t="shared" si="75"/>
        <v>935300.89099186822</v>
      </c>
    </row>
    <row r="282" spans="1:23" x14ac:dyDescent="0.25">
      <c r="A282" s="3">
        <v>272</v>
      </c>
      <c r="B282" s="1">
        <f t="shared" si="76"/>
        <v>-81761.757653623077</v>
      </c>
      <c r="C282" s="1">
        <f t="shared" si="64"/>
        <v>-115.14780869551915</v>
      </c>
      <c r="D282" s="1">
        <f t="shared" si="67"/>
        <v>684542.63633042341</v>
      </c>
      <c r="E282" s="1">
        <f t="shared" si="68"/>
        <v>764477.14536638383</v>
      </c>
      <c r="G282" s="3">
        <v>272</v>
      </c>
      <c r="H282" s="1">
        <f t="shared" si="77"/>
        <v>-68200</v>
      </c>
      <c r="I282" s="1">
        <f t="shared" si="69"/>
        <v>-96.048333333333332</v>
      </c>
      <c r="J282" s="1">
        <f t="shared" si="70"/>
        <v>684542.63633042341</v>
      </c>
      <c r="K282" s="1">
        <f t="shared" si="71"/>
        <v>721440.59273379343</v>
      </c>
      <c r="M282" s="3">
        <v>272</v>
      </c>
      <c r="N282" s="1">
        <f t="shared" si="78"/>
        <v>-191338.55895716418</v>
      </c>
      <c r="O282" s="1">
        <f t="shared" si="65"/>
        <v>-295.30180386467288</v>
      </c>
      <c r="P282" s="1">
        <f t="shared" si="72"/>
        <v>684542.63633042341</v>
      </c>
      <c r="Q282" s="1">
        <f t="shared" si="73"/>
        <v>960585.31734351546</v>
      </c>
      <c r="S282" s="3">
        <v>272</v>
      </c>
      <c r="T282" s="1">
        <f t="shared" si="79"/>
        <v>-185311.11111111287</v>
      </c>
      <c r="U282" s="1">
        <f t="shared" si="66"/>
        <v>-286.81314814815062</v>
      </c>
      <c r="V282" s="1">
        <f t="shared" si="74"/>
        <v>684542.63633042341</v>
      </c>
      <c r="W282" s="1">
        <f t="shared" si="75"/>
        <v>941457.96061791328</v>
      </c>
    </row>
    <row r="283" spans="1:23" x14ac:dyDescent="0.25">
      <c r="A283" s="3">
        <v>273</v>
      </c>
      <c r="B283" s="1">
        <f t="shared" si="76"/>
        <v>-80888.378499410697</v>
      </c>
      <c r="C283" s="1">
        <f t="shared" si="64"/>
        <v>-113.9177997200034</v>
      </c>
      <c r="D283" s="1">
        <f t="shared" si="67"/>
        <v>686539.21901972045</v>
      </c>
      <c r="E283" s="1">
        <f t="shared" si="68"/>
        <v>769311.083328726</v>
      </c>
      <c r="G283" s="3">
        <v>273</v>
      </c>
      <c r="H283" s="1">
        <f t="shared" si="77"/>
        <v>-67425</v>
      </c>
      <c r="I283" s="1">
        <f t="shared" si="69"/>
        <v>-94.956874999999982</v>
      </c>
      <c r="J283" s="1">
        <f t="shared" si="70"/>
        <v>686539.21901972045</v>
      </c>
      <c r="K283" s="1">
        <f t="shared" si="71"/>
        <v>726149.76585848606</v>
      </c>
      <c r="M283" s="3">
        <v>273</v>
      </c>
      <c r="N283" s="1">
        <f t="shared" si="78"/>
        <v>-190950.3904441809</v>
      </c>
      <c r="O283" s="1">
        <f t="shared" si="65"/>
        <v>-294.75513320888808</v>
      </c>
      <c r="P283" s="1">
        <f t="shared" si="72"/>
        <v>686539.21901972045</v>
      </c>
      <c r="Q283" s="1">
        <f t="shared" si="73"/>
        <v>966833.13606793468</v>
      </c>
      <c r="S283" s="3">
        <v>273</v>
      </c>
      <c r="T283" s="1">
        <f t="shared" si="79"/>
        <v>-184966.66666666843</v>
      </c>
      <c r="U283" s="1">
        <f t="shared" si="66"/>
        <v>-286.32805555555802</v>
      </c>
      <c r="V283" s="1">
        <f t="shared" si="74"/>
        <v>686539.21901972045</v>
      </c>
      <c r="W283" s="1">
        <f t="shared" si="75"/>
        <v>947650.32830337691</v>
      </c>
    </row>
    <row r="284" spans="1:23" x14ac:dyDescent="0.25">
      <c r="A284" s="3">
        <v>274</v>
      </c>
      <c r="B284" s="1">
        <f t="shared" si="76"/>
        <v>-80013.769336222802</v>
      </c>
      <c r="C284" s="1">
        <f t="shared" si="64"/>
        <v>-112.6860584818471</v>
      </c>
      <c r="D284" s="1">
        <f t="shared" si="67"/>
        <v>688541.62507519464</v>
      </c>
      <c r="E284" s="1">
        <f t="shared" si="68"/>
        <v>774172.35307910095</v>
      </c>
      <c r="G284" s="3">
        <v>274</v>
      </c>
      <c r="H284" s="1">
        <f t="shared" si="77"/>
        <v>-66650</v>
      </c>
      <c r="I284" s="1">
        <f t="shared" si="69"/>
        <v>-93.865416666666661</v>
      </c>
      <c r="J284" s="1">
        <f t="shared" si="70"/>
        <v>688541.62507519464</v>
      </c>
      <c r="K284" s="1">
        <f t="shared" si="71"/>
        <v>730886.65679101367</v>
      </c>
      <c r="M284" s="3">
        <v>274</v>
      </c>
      <c r="N284" s="1">
        <f t="shared" si="78"/>
        <v>-190561.67526054182</v>
      </c>
      <c r="O284" s="1">
        <f t="shared" si="65"/>
        <v>-294.20769265859639</v>
      </c>
      <c r="P284" s="1">
        <f t="shared" si="72"/>
        <v>688541.62507519464</v>
      </c>
      <c r="Q284" s="1">
        <f t="shared" si="73"/>
        <v>973116.2808677759</v>
      </c>
      <c r="S284" s="3">
        <v>274</v>
      </c>
      <c r="T284" s="1">
        <f t="shared" si="79"/>
        <v>-184622.22222222399</v>
      </c>
      <c r="U284" s="1">
        <f t="shared" si="66"/>
        <v>-285.84296296296543</v>
      </c>
      <c r="V284" s="1">
        <f t="shared" si="74"/>
        <v>688541.62507519464</v>
      </c>
      <c r="W284" s="1">
        <f t="shared" si="75"/>
        <v>953878.19362861908</v>
      </c>
    </row>
    <row r="285" spans="1:23" x14ac:dyDescent="0.25">
      <c r="A285" s="3">
        <v>275</v>
      </c>
      <c r="B285" s="1">
        <f t="shared" si="76"/>
        <v>-79137.928431796754</v>
      </c>
      <c r="C285" s="1">
        <f t="shared" si="64"/>
        <v>-111.45258254144709</v>
      </c>
      <c r="D285" s="1">
        <f t="shared" si="67"/>
        <v>690549.87148166401</v>
      </c>
      <c r="E285" s="1">
        <f t="shared" si="68"/>
        <v>779061.10915541195</v>
      </c>
      <c r="G285" s="3">
        <v>275</v>
      </c>
      <c r="H285" s="1">
        <f t="shared" si="77"/>
        <v>-65875</v>
      </c>
      <c r="I285" s="1">
        <f t="shared" si="69"/>
        <v>-92.773958333333326</v>
      </c>
      <c r="J285" s="1">
        <f t="shared" si="70"/>
        <v>690549.87148166401</v>
      </c>
      <c r="K285" s="1">
        <f t="shared" si="71"/>
        <v>735651.42225189134</v>
      </c>
      <c r="M285" s="3">
        <v>275</v>
      </c>
      <c r="N285" s="1">
        <f t="shared" si="78"/>
        <v>-190172.41263635244</v>
      </c>
      <c r="O285" s="1">
        <f t="shared" si="65"/>
        <v>-293.65948112952969</v>
      </c>
      <c r="P285" s="1">
        <f t="shared" si="72"/>
        <v>690549.87148166401</v>
      </c>
      <c r="Q285" s="1">
        <f t="shared" si="73"/>
        <v>979434.95148180553</v>
      </c>
      <c r="S285" s="3">
        <v>275</v>
      </c>
      <c r="T285" s="1">
        <f t="shared" si="79"/>
        <v>-184277.77777777956</v>
      </c>
      <c r="U285" s="1">
        <f t="shared" si="66"/>
        <v>-285.35787037037289</v>
      </c>
      <c r="V285" s="1">
        <f t="shared" si="74"/>
        <v>690549.87148166401</v>
      </c>
      <c r="W285" s="1">
        <f t="shared" si="75"/>
        <v>960141.75730245595</v>
      </c>
    </row>
    <row r="286" spans="1:23" x14ac:dyDescent="0.25">
      <c r="A286" s="3">
        <v>276</v>
      </c>
      <c r="B286" s="1">
        <f t="shared" si="76"/>
        <v>-78260.854051430302</v>
      </c>
      <c r="C286" s="1">
        <f t="shared" si="64"/>
        <v>-110.21736945576434</v>
      </c>
      <c r="D286" s="1">
        <f t="shared" si="67"/>
        <v>692563.97527348553</v>
      </c>
      <c r="E286" s="1">
        <f t="shared" si="68"/>
        <v>783977.50696934201</v>
      </c>
      <c r="G286" s="3">
        <v>276</v>
      </c>
      <c r="H286" s="1">
        <f t="shared" si="77"/>
        <v>-65100</v>
      </c>
      <c r="I286" s="1">
        <f t="shared" si="69"/>
        <v>-91.68249999999999</v>
      </c>
      <c r="J286" s="1">
        <f t="shared" si="70"/>
        <v>692563.97527348553</v>
      </c>
      <c r="K286" s="1">
        <f t="shared" si="71"/>
        <v>740444.21984775504</v>
      </c>
      <c r="M286" s="3">
        <v>276</v>
      </c>
      <c r="N286" s="1">
        <f t="shared" si="78"/>
        <v>-189782.601800634</v>
      </c>
      <c r="O286" s="1">
        <f t="shared" si="65"/>
        <v>-293.11049753589288</v>
      </c>
      <c r="P286" s="1">
        <f t="shared" si="72"/>
        <v>692563.97527348553</v>
      </c>
      <c r="Q286" s="1">
        <f t="shared" si="73"/>
        <v>985789.34877814201</v>
      </c>
      <c r="S286" s="3">
        <v>276</v>
      </c>
      <c r="T286" s="1">
        <f t="shared" si="79"/>
        <v>-183933.33333333512</v>
      </c>
      <c r="U286" s="1">
        <f t="shared" si="66"/>
        <v>-284.8727777777803</v>
      </c>
      <c r="V286" s="1">
        <f t="shared" si="74"/>
        <v>692563.97527348553</v>
      </c>
      <c r="W286" s="1">
        <f t="shared" si="75"/>
        <v>966441.22116854065</v>
      </c>
    </row>
    <row r="287" spans="1:23" x14ac:dyDescent="0.25">
      <c r="A287" s="3">
        <v>277</v>
      </c>
      <c r="B287" s="1">
        <f t="shared" si="76"/>
        <v>-77382.544457978176</v>
      </c>
      <c r="C287" s="1">
        <f t="shared" si="64"/>
        <v>-108.98041677831925</v>
      </c>
      <c r="D287" s="1">
        <f t="shared" si="67"/>
        <v>694583.95353469986</v>
      </c>
      <c r="E287" s="1">
        <f t="shared" si="68"/>
        <v>788921.70281129435</v>
      </c>
      <c r="G287" s="3">
        <v>277</v>
      </c>
      <c r="H287" s="1">
        <f t="shared" si="77"/>
        <v>-64325</v>
      </c>
      <c r="I287" s="1">
        <f t="shared" si="69"/>
        <v>-90.591041666666669</v>
      </c>
      <c r="J287" s="1">
        <f t="shared" si="70"/>
        <v>694583.95353469986</v>
      </c>
      <c r="K287" s="1">
        <f t="shared" si="71"/>
        <v>745265.20807637146</v>
      </c>
      <c r="M287" s="3">
        <v>277</v>
      </c>
      <c r="N287" s="1">
        <f t="shared" si="78"/>
        <v>-189392.24198132195</v>
      </c>
      <c r="O287" s="1">
        <f t="shared" si="65"/>
        <v>-292.56074079036171</v>
      </c>
      <c r="P287" s="1">
        <f t="shared" si="72"/>
        <v>694583.95353469986</v>
      </c>
      <c r="Q287" s="1">
        <f t="shared" si="73"/>
        <v>992179.6747606413</v>
      </c>
      <c r="S287" s="3">
        <v>277</v>
      </c>
      <c r="T287" s="1">
        <f t="shared" si="79"/>
        <v>-183588.88888889068</v>
      </c>
      <c r="U287" s="1">
        <f t="shared" si="66"/>
        <v>-284.38768518518771</v>
      </c>
      <c r="V287" s="1">
        <f t="shared" si="74"/>
        <v>694583.95353469986</v>
      </c>
      <c r="W287" s="1">
        <f t="shared" si="75"/>
        <v>972776.78821177944</v>
      </c>
    </row>
    <row r="288" spans="1:23" x14ac:dyDescent="0.25">
      <c r="A288" s="3">
        <v>278</v>
      </c>
      <c r="B288" s="1">
        <f t="shared" si="76"/>
        <v>-76502.997911848594</v>
      </c>
      <c r="C288" s="1">
        <f t="shared" si="64"/>
        <v>-107.74172205918676</v>
      </c>
      <c r="D288" s="1">
        <f t="shared" si="67"/>
        <v>696609.82339917612</v>
      </c>
      <c r="E288" s="1">
        <f t="shared" si="68"/>
        <v>793893.85385536088</v>
      </c>
      <c r="G288" s="3">
        <v>278</v>
      </c>
      <c r="H288" s="1">
        <f t="shared" si="77"/>
        <v>-63550</v>
      </c>
      <c r="I288" s="1">
        <f t="shared" si="69"/>
        <v>-89.49958333333332</v>
      </c>
      <c r="J288" s="1">
        <f t="shared" si="70"/>
        <v>696609.82339917612</v>
      </c>
      <c r="K288" s="1">
        <f t="shared" si="71"/>
        <v>750114.54633167677</v>
      </c>
      <c r="M288" s="3">
        <v>278</v>
      </c>
      <c r="N288" s="1">
        <f t="shared" si="78"/>
        <v>-189001.33240526434</v>
      </c>
      <c r="O288" s="1">
        <f t="shared" si="65"/>
        <v>-292.0102098040806</v>
      </c>
      <c r="P288" s="1">
        <f t="shared" si="72"/>
        <v>696609.82339917612</v>
      </c>
      <c r="Q288" s="1">
        <f t="shared" si="73"/>
        <v>998606.13257531857</v>
      </c>
      <c r="S288" s="3">
        <v>278</v>
      </c>
      <c r="T288" s="1">
        <f t="shared" si="79"/>
        <v>-183244.44444444624</v>
      </c>
      <c r="U288" s="1">
        <f t="shared" si="66"/>
        <v>-283.90259259259511</v>
      </c>
      <c r="V288" s="1">
        <f t="shared" si="74"/>
        <v>696609.82339917612</v>
      </c>
      <c r="W288" s="1">
        <f t="shared" si="75"/>
        <v>979148.66256478487</v>
      </c>
    </row>
    <row r="289" spans="1:23" x14ac:dyDescent="0.25">
      <c r="A289" s="3">
        <v>279</v>
      </c>
      <c r="B289" s="1">
        <f t="shared" si="76"/>
        <v>-75622.212670999885</v>
      </c>
      <c r="C289" s="1">
        <f t="shared" si="64"/>
        <v>-106.50128284499151</v>
      </c>
      <c r="D289" s="1">
        <f t="shared" si="67"/>
        <v>698641.60205075704</v>
      </c>
      <c r="E289" s="1">
        <f t="shared" si="68"/>
        <v>798894.11816431873</v>
      </c>
      <c r="G289" s="3">
        <v>279</v>
      </c>
      <c r="H289" s="1">
        <f t="shared" si="77"/>
        <v>-62775</v>
      </c>
      <c r="I289" s="1">
        <f t="shared" si="69"/>
        <v>-88.408124999999984</v>
      </c>
      <c r="J289" s="1">
        <f t="shared" si="70"/>
        <v>698641.60205075704</v>
      </c>
      <c r="K289" s="1">
        <f t="shared" si="71"/>
        <v>754992.39490884368</v>
      </c>
      <c r="M289" s="3">
        <v>279</v>
      </c>
      <c r="N289" s="1">
        <f t="shared" si="78"/>
        <v>-188609.87229822046</v>
      </c>
      <c r="O289" s="1">
        <f t="shared" si="65"/>
        <v>-291.45890348666046</v>
      </c>
      <c r="P289" s="1">
        <f t="shared" si="72"/>
        <v>698641.60205075704</v>
      </c>
      <c r="Q289" s="1">
        <f t="shared" si="73"/>
        <v>1005068.926516806</v>
      </c>
      <c r="S289" s="3">
        <v>279</v>
      </c>
      <c r="T289" s="1">
        <f t="shared" si="79"/>
        <v>-182900.0000000018</v>
      </c>
      <c r="U289" s="1">
        <f t="shared" si="66"/>
        <v>-283.41750000000252</v>
      </c>
      <c r="V289" s="1">
        <f t="shared" si="74"/>
        <v>698641.60205075704</v>
      </c>
      <c r="W289" s="1">
        <f t="shared" si="75"/>
        <v>985557.04951436515</v>
      </c>
    </row>
    <row r="290" spans="1:23" x14ac:dyDescent="0.25">
      <c r="A290" s="3">
        <v>280</v>
      </c>
      <c r="B290" s="1">
        <f t="shared" si="76"/>
        <v>-74740.186990936985</v>
      </c>
      <c r="C290" s="1">
        <f t="shared" si="64"/>
        <v>-105.25909667890291</v>
      </c>
      <c r="D290" s="1">
        <f t="shared" si="67"/>
        <v>700679.30672340514</v>
      </c>
      <c r="E290" s="1">
        <f t="shared" si="68"/>
        <v>803922.65469465486</v>
      </c>
      <c r="G290" s="3">
        <v>280</v>
      </c>
      <c r="H290" s="1">
        <f t="shared" si="77"/>
        <v>-62000</v>
      </c>
      <c r="I290" s="1">
        <f t="shared" si="69"/>
        <v>-87.316666666666663</v>
      </c>
      <c r="J290" s="1">
        <f t="shared" si="70"/>
        <v>700679.30672340514</v>
      </c>
      <c r="K290" s="1">
        <f t="shared" si="71"/>
        <v>759898.91500937694</v>
      </c>
      <c r="M290" s="3">
        <v>280</v>
      </c>
      <c r="N290" s="1">
        <f t="shared" si="78"/>
        <v>-188217.86088485917</v>
      </c>
      <c r="O290" s="1">
        <f t="shared" si="65"/>
        <v>-290.90682074617666</v>
      </c>
      <c r="P290" s="1">
        <f t="shared" si="72"/>
        <v>700679.30672340514</v>
      </c>
      <c r="Q290" s="1">
        <f t="shared" si="73"/>
        <v>1011568.2620348475</v>
      </c>
      <c r="S290" s="3">
        <v>280</v>
      </c>
      <c r="T290" s="1">
        <f t="shared" si="79"/>
        <v>-182555.55555555737</v>
      </c>
      <c r="U290" s="1">
        <f t="shared" si="66"/>
        <v>-282.93240740740998</v>
      </c>
      <c r="V290" s="1">
        <f t="shared" si="74"/>
        <v>700679.30672340514</v>
      </c>
      <c r="W290" s="1">
        <f t="shared" si="75"/>
        <v>992002.15550804965</v>
      </c>
    </row>
    <row r="291" spans="1:23" x14ac:dyDescent="0.25">
      <c r="A291" s="3">
        <v>281</v>
      </c>
      <c r="B291" s="1">
        <f t="shared" si="76"/>
        <v>-73856.919124707987</v>
      </c>
      <c r="C291" s="1">
        <f t="shared" si="64"/>
        <v>-104.01516110063041</v>
      </c>
      <c r="D291" s="1">
        <f t="shared" si="67"/>
        <v>702722.95470134844</v>
      </c>
      <c r="E291" s="1">
        <f t="shared" si="68"/>
        <v>808979.62330161943</v>
      </c>
      <c r="G291" s="3">
        <v>281</v>
      </c>
      <c r="H291" s="1">
        <f t="shared" si="77"/>
        <v>-61225</v>
      </c>
      <c r="I291" s="1">
        <f t="shared" si="69"/>
        <v>-86.225208333333327</v>
      </c>
      <c r="J291" s="1">
        <f t="shared" si="70"/>
        <v>702722.95470134844</v>
      </c>
      <c r="K291" s="1">
        <f t="shared" si="71"/>
        <v>764834.26874623809</v>
      </c>
      <c r="M291" s="3">
        <v>281</v>
      </c>
      <c r="N291" s="1">
        <f t="shared" si="78"/>
        <v>-187825.29738875738</v>
      </c>
      <c r="O291" s="1">
        <f t="shared" si="65"/>
        <v>-290.35396048916664</v>
      </c>
      <c r="P291" s="1">
        <f t="shared" si="72"/>
        <v>702722.95470134844</v>
      </c>
      <c r="Q291" s="1">
        <f t="shared" si="73"/>
        <v>1018104.3457408295</v>
      </c>
      <c r="S291" s="3">
        <v>281</v>
      </c>
      <c r="T291" s="1">
        <f t="shared" si="79"/>
        <v>-182211.11111111293</v>
      </c>
      <c r="U291" s="1">
        <f t="shared" si="66"/>
        <v>-282.44731481481739</v>
      </c>
      <c r="V291" s="1">
        <f t="shared" si="74"/>
        <v>702722.95470134844</v>
      </c>
      <c r="W291" s="1">
        <f t="shared" si="75"/>
        <v>998484.18816065229</v>
      </c>
    </row>
    <row r="292" spans="1:23" x14ac:dyDescent="0.25">
      <c r="A292" s="3">
        <v>282</v>
      </c>
      <c r="B292" s="1">
        <f t="shared" si="76"/>
        <v>-72972.407322900719</v>
      </c>
      <c r="C292" s="1">
        <f t="shared" si="64"/>
        <v>-102.76947364641849</v>
      </c>
      <c r="D292" s="1">
        <f t="shared" si="67"/>
        <v>704772.56331922743</v>
      </c>
      <c r="E292" s="1">
        <f t="shared" si="68"/>
        <v>814065.18474430731</v>
      </c>
      <c r="G292" s="3">
        <v>282</v>
      </c>
      <c r="H292" s="1">
        <f t="shared" si="77"/>
        <v>-60450</v>
      </c>
      <c r="I292" s="1">
        <f t="shared" si="69"/>
        <v>-85.133749999999992</v>
      </c>
      <c r="J292" s="1">
        <f t="shared" si="70"/>
        <v>704772.56331922743</v>
      </c>
      <c r="K292" s="1">
        <f t="shared" si="71"/>
        <v>769798.6191489991</v>
      </c>
      <c r="M292" s="3">
        <v>282</v>
      </c>
      <c r="N292" s="1">
        <f t="shared" si="78"/>
        <v>-187432.18103239857</v>
      </c>
      <c r="O292" s="1">
        <f t="shared" si="65"/>
        <v>-289.80032162062798</v>
      </c>
      <c r="P292" s="1">
        <f t="shared" si="72"/>
        <v>704772.56331922743</v>
      </c>
      <c r="Q292" s="1">
        <f t="shared" si="73"/>
        <v>1024677.3854143494</v>
      </c>
      <c r="S292" s="3">
        <v>282</v>
      </c>
      <c r="T292" s="1">
        <f t="shared" si="79"/>
        <v>-181866.66666666849</v>
      </c>
      <c r="U292" s="1">
        <f t="shared" si="66"/>
        <v>-281.9622222222248</v>
      </c>
      <c r="V292" s="1">
        <f t="shared" si="74"/>
        <v>704772.56331922743</v>
      </c>
      <c r="W292" s="1">
        <f t="shared" si="75"/>
        <v>1005003.3562608712</v>
      </c>
    </row>
    <row r="293" spans="1:23" x14ac:dyDescent="0.25">
      <c r="A293" s="3">
        <v>283</v>
      </c>
      <c r="B293" s="1">
        <f t="shared" si="76"/>
        <v>-72086.64983363924</v>
      </c>
      <c r="C293" s="1">
        <f t="shared" si="64"/>
        <v>-101.52203184904192</v>
      </c>
      <c r="D293" s="1">
        <f t="shared" si="67"/>
        <v>706828.14996224188</v>
      </c>
      <c r="E293" s="1">
        <f t="shared" si="68"/>
        <v>819179.50069076871</v>
      </c>
      <c r="G293" s="3">
        <v>283</v>
      </c>
      <c r="H293" s="1">
        <f t="shared" si="77"/>
        <v>-59675</v>
      </c>
      <c r="I293" s="1">
        <f t="shared" si="69"/>
        <v>-84.042291666666657</v>
      </c>
      <c r="J293" s="1">
        <f t="shared" si="70"/>
        <v>706828.14996224188</v>
      </c>
      <c r="K293" s="1">
        <f t="shared" si="71"/>
        <v>774792.13016902481</v>
      </c>
      <c r="M293" s="3">
        <v>283</v>
      </c>
      <c r="N293" s="1">
        <f t="shared" si="78"/>
        <v>-187038.51103717124</v>
      </c>
      <c r="O293" s="1">
        <f t="shared" si="65"/>
        <v>-289.24590304401613</v>
      </c>
      <c r="P293" s="1">
        <f t="shared" si="72"/>
        <v>706828.14996224188</v>
      </c>
      <c r="Q293" s="1">
        <f t="shared" si="73"/>
        <v>1031287.5900098205</v>
      </c>
      <c r="S293" s="3">
        <v>283</v>
      </c>
      <c r="T293" s="1">
        <f t="shared" si="79"/>
        <v>-181522.22222222405</v>
      </c>
      <c r="U293" s="1">
        <f t="shared" si="66"/>
        <v>-281.4771296296322</v>
      </c>
      <c r="V293" s="1">
        <f t="shared" si="74"/>
        <v>706828.14996224188</v>
      </c>
      <c r="W293" s="1">
        <f t="shared" si="75"/>
        <v>1011559.8697779264</v>
      </c>
    </row>
    <row r="294" spans="1:23" x14ac:dyDescent="0.25">
      <c r="A294" s="3">
        <v>284</v>
      </c>
      <c r="B294" s="1">
        <f t="shared" si="76"/>
        <v>-71199.644902580389</v>
      </c>
      <c r="C294" s="1">
        <f t="shared" si="64"/>
        <v>-100.2728332378007</v>
      </c>
      <c r="D294" s="1">
        <f t="shared" si="67"/>
        <v>708889.73206629837</v>
      </c>
      <c r="E294" s="1">
        <f t="shared" si="68"/>
        <v>824322.73372314847</v>
      </c>
      <c r="G294" s="3">
        <v>284</v>
      </c>
      <c r="H294" s="1">
        <f t="shared" si="77"/>
        <v>-58900</v>
      </c>
      <c r="I294" s="1">
        <f t="shared" si="69"/>
        <v>-82.950833333333321</v>
      </c>
      <c r="J294" s="1">
        <f t="shared" si="70"/>
        <v>708889.73206629837</v>
      </c>
      <c r="K294" s="1">
        <f t="shared" si="71"/>
        <v>779814.96668468462</v>
      </c>
      <c r="M294" s="3">
        <v>284</v>
      </c>
      <c r="N294" s="1">
        <f t="shared" si="78"/>
        <v>-186644.28662336728</v>
      </c>
      <c r="O294" s="1">
        <f t="shared" si="65"/>
        <v>-288.69070366124225</v>
      </c>
      <c r="P294" s="1">
        <f t="shared" si="72"/>
        <v>708889.73206629837</v>
      </c>
      <c r="Q294" s="1">
        <f t="shared" si="73"/>
        <v>1037935.1696631149</v>
      </c>
      <c r="S294" s="3">
        <v>284</v>
      </c>
      <c r="T294" s="1">
        <f t="shared" si="79"/>
        <v>-181177.77777777961</v>
      </c>
      <c r="U294" s="1">
        <f t="shared" si="66"/>
        <v>-280.99203703703961</v>
      </c>
      <c r="V294" s="1">
        <f t="shared" si="74"/>
        <v>708889.73206629837</v>
      </c>
      <c r="W294" s="1">
        <f t="shared" si="75"/>
        <v>1018153.939868234</v>
      </c>
    </row>
    <row r="295" spans="1:23" x14ac:dyDescent="0.25">
      <c r="A295" s="3">
        <v>285</v>
      </c>
      <c r="B295" s="1">
        <f t="shared" si="76"/>
        <v>-70311.390772910294</v>
      </c>
      <c r="C295" s="1">
        <f t="shared" si="64"/>
        <v>-99.021875338515315</v>
      </c>
      <c r="D295" s="1">
        <f t="shared" si="67"/>
        <v>710957.32711815846</v>
      </c>
      <c r="E295" s="1">
        <f t="shared" si="68"/>
        <v>829495.04734285467</v>
      </c>
      <c r="G295" s="3">
        <v>285</v>
      </c>
      <c r="H295" s="1">
        <f t="shared" si="77"/>
        <v>-58125</v>
      </c>
      <c r="I295" s="1">
        <f t="shared" si="69"/>
        <v>-81.859374999999986</v>
      </c>
      <c r="J295" s="1">
        <f t="shared" si="70"/>
        <v>710957.32711815846</v>
      </c>
      <c r="K295" s="1">
        <f t="shared" si="71"/>
        <v>784867.29450659442</v>
      </c>
      <c r="M295" s="3">
        <v>285</v>
      </c>
      <c r="N295" s="1">
        <f t="shared" si="78"/>
        <v>-186249.50701018056</v>
      </c>
      <c r="O295" s="1">
        <f t="shared" si="65"/>
        <v>-288.13472237267092</v>
      </c>
      <c r="P295" s="1">
        <f t="shared" si="72"/>
        <v>710957.32711815846</v>
      </c>
      <c r="Q295" s="1">
        <f t="shared" si="73"/>
        <v>1044620.3356982435</v>
      </c>
      <c r="S295" s="3">
        <v>285</v>
      </c>
      <c r="T295" s="1">
        <f t="shared" si="79"/>
        <v>-180833.33333333518</v>
      </c>
      <c r="U295" s="1">
        <f t="shared" si="66"/>
        <v>-280.50694444444702</v>
      </c>
      <c r="V295" s="1">
        <f t="shared" si="74"/>
        <v>710957.32711815846</v>
      </c>
      <c r="W295" s="1">
        <f t="shared" si="75"/>
        <v>1024785.7788821195</v>
      </c>
    </row>
    <row r="296" spans="1:23" x14ac:dyDescent="0.25">
      <c r="A296" s="3">
        <v>286</v>
      </c>
      <c r="B296" s="1">
        <f t="shared" si="76"/>
        <v>-69421.885685340909</v>
      </c>
      <c r="C296" s="1">
        <f t="shared" si="64"/>
        <v>-97.769155673521766</v>
      </c>
      <c r="D296" s="1">
        <f t="shared" si="67"/>
        <v>713030.95265558641</v>
      </c>
      <c r="E296" s="1">
        <f t="shared" si="68"/>
        <v>834696.60597575596</v>
      </c>
      <c r="G296" s="3">
        <v>286</v>
      </c>
      <c r="H296" s="1">
        <f t="shared" si="77"/>
        <v>-57350</v>
      </c>
      <c r="I296" s="1">
        <f t="shared" si="69"/>
        <v>-80.767916666666665</v>
      </c>
      <c r="J296" s="1">
        <f t="shared" si="70"/>
        <v>713030.95265558641</v>
      </c>
      <c r="K296" s="1">
        <f t="shared" si="71"/>
        <v>789949.28038288746</v>
      </c>
      <c r="M296" s="3">
        <v>286</v>
      </c>
      <c r="N296" s="1">
        <f t="shared" si="78"/>
        <v>-185854.17141570526</v>
      </c>
      <c r="O296" s="1">
        <f t="shared" si="65"/>
        <v>-287.57795807711824</v>
      </c>
      <c r="P296" s="1">
        <f t="shared" si="72"/>
        <v>713030.95265558641</v>
      </c>
      <c r="Q296" s="1">
        <f t="shared" si="73"/>
        <v>1051343.3006340733</v>
      </c>
      <c r="S296" s="3">
        <v>286</v>
      </c>
      <c r="T296" s="1">
        <f t="shared" si="79"/>
        <v>-180488.88888889074</v>
      </c>
      <c r="U296" s="1">
        <f t="shared" si="66"/>
        <v>-280.02185185185448</v>
      </c>
      <c r="V296" s="1">
        <f t="shared" si="74"/>
        <v>713030.95265558641</v>
      </c>
      <c r="W296" s="1">
        <f t="shared" si="75"/>
        <v>1031455.600370568</v>
      </c>
    </row>
    <row r="297" spans="1:23" x14ac:dyDescent="0.25">
      <c r="A297" s="3">
        <v>287</v>
      </c>
      <c r="B297" s="1">
        <f t="shared" si="76"/>
        <v>-68531.127878106534</v>
      </c>
      <c r="C297" s="1">
        <f t="shared" si="64"/>
        <v>-96.51467176166669</v>
      </c>
      <c r="D297" s="1">
        <f t="shared" si="67"/>
        <v>715110.62626749859</v>
      </c>
      <c r="E297" s="1">
        <f t="shared" si="68"/>
        <v>839927.57497740875</v>
      </c>
      <c r="G297" s="3">
        <v>287</v>
      </c>
      <c r="H297" s="1">
        <f t="shared" si="77"/>
        <v>-56575</v>
      </c>
      <c r="I297" s="1">
        <f t="shared" si="69"/>
        <v>-79.676458333333329</v>
      </c>
      <c r="J297" s="1">
        <f t="shared" si="70"/>
        <v>715110.62626749859</v>
      </c>
      <c r="K297" s="1">
        <f t="shared" si="71"/>
        <v>795061.09200451511</v>
      </c>
      <c r="M297" s="3">
        <v>287</v>
      </c>
      <c r="N297" s="1">
        <f t="shared" si="78"/>
        <v>-185458.27905693441</v>
      </c>
      <c r="O297" s="1">
        <f t="shared" si="65"/>
        <v>-287.02040967184928</v>
      </c>
      <c r="P297" s="1">
        <f t="shared" si="72"/>
        <v>715110.62626749859</v>
      </c>
      <c r="Q297" s="1">
        <f t="shared" si="73"/>
        <v>1058104.278191085</v>
      </c>
      <c r="S297" s="3">
        <v>287</v>
      </c>
      <c r="T297" s="1">
        <f t="shared" si="79"/>
        <v>-180144.4444444463</v>
      </c>
      <c r="U297" s="1">
        <f t="shared" si="66"/>
        <v>-279.53675925926188</v>
      </c>
      <c r="V297" s="1">
        <f t="shared" si="74"/>
        <v>715110.62626749859</v>
      </c>
      <c r="W297" s="1">
        <f t="shared" si="75"/>
        <v>1038163.6190920128</v>
      </c>
    </row>
    <row r="298" spans="1:23" x14ac:dyDescent="0.25">
      <c r="A298" s="3">
        <v>288</v>
      </c>
      <c r="B298" s="1">
        <f t="shared" si="76"/>
        <v>-67639.11558696031</v>
      </c>
      <c r="C298" s="1">
        <f t="shared" si="64"/>
        <v>-95.258421118302422</v>
      </c>
      <c r="D298" s="1">
        <f t="shared" si="67"/>
        <v>717196.36559411208</v>
      </c>
      <c r="E298" s="1">
        <f t="shared" si="68"/>
        <v>845188.12063831394</v>
      </c>
      <c r="G298" s="3">
        <v>288</v>
      </c>
      <c r="H298" s="1">
        <f t="shared" si="77"/>
        <v>-55800</v>
      </c>
      <c r="I298" s="1">
        <f t="shared" si="69"/>
        <v>-78.584999999999994</v>
      </c>
      <c r="J298" s="1">
        <f t="shared" si="70"/>
        <v>717196.36559411208</v>
      </c>
      <c r="K298" s="1">
        <f t="shared" si="71"/>
        <v>800202.89801057789</v>
      </c>
      <c r="M298" s="3">
        <v>288</v>
      </c>
      <c r="N298" s="1">
        <f t="shared" si="78"/>
        <v>-185061.8291497583</v>
      </c>
      <c r="O298" s="1">
        <f t="shared" si="65"/>
        <v>-286.46207605257626</v>
      </c>
      <c r="P298" s="1">
        <f t="shared" si="72"/>
        <v>717196.36559411208</v>
      </c>
      <c r="Q298" s="1">
        <f t="shared" si="73"/>
        <v>1064903.4832981648</v>
      </c>
      <c r="S298" s="3">
        <v>288</v>
      </c>
      <c r="T298" s="1">
        <f t="shared" si="79"/>
        <v>-179800.00000000186</v>
      </c>
      <c r="U298" s="1">
        <f t="shared" si="66"/>
        <v>-279.05166666666929</v>
      </c>
      <c r="V298" s="1">
        <f t="shared" si="74"/>
        <v>717196.36559411208</v>
      </c>
      <c r="W298" s="1">
        <f t="shared" si="75"/>
        <v>1044910.0510191626</v>
      </c>
    </row>
    <row r="299" spans="1:23" x14ac:dyDescent="0.25">
      <c r="A299" s="3">
        <v>289</v>
      </c>
      <c r="B299" s="1">
        <f t="shared" si="76"/>
        <v>-66745.847045170711</v>
      </c>
      <c r="C299" s="1">
        <f t="shared" si="64"/>
        <v>-94.000401255282085</v>
      </c>
      <c r="D299" s="1">
        <f t="shared" si="67"/>
        <v>719288.18832709489</v>
      </c>
      <c r="E299" s="1">
        <f t="shared" si="68"/>
        <v>850478.41018920287</v>
      </c>
      <c r="G299" s="3">
        <v>289</v>
      </c>
      <c r="H299" s="1">
        <f t="shared" si="77"/>
        <v>-55025</v>
      </c>
      <c r="I299" s="1">
        <f t="shared" si="69"/>
        <v>-77.493541666666658</v>
      </c>
      <c r="J299" s="1">
        <f t="shared" si="70"/>
        <v>719288.18832709489</v>
      </c>
      <c r="K299" s="1">
        <f t="shared" si="71"/>
        <v>805374.86799368612</v>
      </c>
      <c r="M299" s="3">
        <v>289</v>
      </c>
      <c r="N299" s="1">
        <f t="shared" si="78"/>
        <v>-184664.82090896292</v>
      </c>
      <c r="O299" s="1">
        <f t="shared" si="65"/>
        <v>-285.90295611345613</v>
      </c>
      <c r="P299" s="1">
        <f t="shared" si="72"/>
        <v>719288.18832709489</v>
      </c>
      <c r="Q299" s="1">
        <f t="shared" si="73"/>
        <v>1071741.1320994389</v>
      </c>
      <c r="S299" s="3">
        <v>289</v>
      </c>
      <c r="T299" s="1">
        <f t="shared" si="79"/>
        <v>-179455.55555555742</v>
      </c>
      <c r="U299" s="1">
        <f t="shared" si="66"/>
        <v>-278.5665740740767</v>
      </c>
      <c r="V299" s="1">
        <f t="shared" si="74"/>
        <v>719288.18832709489</v>
      </c>
      <c r="W299" s="1">
        <f t="shared" si="75"/>
        <v>1051695.1133458675</v>
      </c>
    </row>
    <row r="300" spans="1:23" x14ac:dyDescent="0.25">
      <c r="A300" s="3">
        <v>290</v>
      </c>
      <c r="B300" s="1">
        <f t="shared" si="76"/>
        <v>-65851.320483518095</v>
      </c>
      <c r="C300" s="1">
        <f t="shared" si="64"/>
        <v>-92.740609680954648</v>
      </c>
      <c r="D300" s="1">
        <f t="shared" si="67"/>
        <v>721386.11220971565</v>
      </c>
      <c r="E300" s="1">
        <f t="shared" si="68"/>
        <v>855798.61180635402</v>
      </c>
      <c r="G300" s="3">
        <v>290</v>
      </c>
      <c r="H300" s="1">
        <f t="shared" si="77"/>
        <v>-54250</v>
      </c>
      <c r="I300" s="1">
        <f t="shared" si="69"/>
        <v>-76.402083333333323</v>
      </c>
      <c r="J300" s="1">
        <f t="shared" si="70"/>
        <v>721386.11220971565</v>
      </c>
      <c r="K300" s="1">
        <f t="shared" si="71"/>
        <v>810577.17250535137</v>
      </c>
      <c r="M300" s="3">
        <v>290</v>
      </c>
      <c r="N300" s="1">
        <f t="shared" si="78"/>
        <v>-184267.25354822841</v>
      </c>
      <c r="O300" s="1">
        <f t="shared" si="65"/>
        <v>-285.34304874708835</v>
      </c>
      <c r="P300" s="1">
        <f t="shared" si="72"/>
        <v>721386.11220971565</v>
      </c>
      <c r="Q300" s="1">
        <f t="shared" si="73"/>
        <v>1078617.4419611434</v>
      </c>
      <c r="S300" s="3">
        <v>290</v>
      </c>
      <c r="T300" s="1">
        <f t="shared" si="79"/>
        <v>-179111.11111111299</v>
      </c>
      <c r="U300" s="1">
        <f t="shared" si="66"/>
        <v>-278.0814814814841</v>
      </c>
      <c r="V300" s="1">
        <f t="shared" si="74"/>
        <v>721386.11220971565</v>
      </c>
      <c r="W300" s="1">
        <f t="shared" si="75"/>
        <v>1058519.0244940228</v>
      </c>
    </row>
    <row r="301" spans="1:23" x14ac:dyDescent="0.25">
      <c r="A301" s="3">
        <v>291</v>
      </c>
      <c r="B301" s="1">
        <f t="shared" si="76"/>
        <v>-64955.534130291147</v>
      </c>
      <c r="C301" s="1">
        <f t="shared" si="64"/>
        <v>-91.479043900160022</v>
      </c>
      <c r="D301" s="1">
        <f t="shared" si="67"/>
        <v>723490.15503699402</v>
      </c>
      <c r="E301" s="1">
        <f t="shared" si="68"/>
        <v>861148.89461693889</v>
      </c>
      <c r="G301" s="3">
        <v>291</v>
      </c>
      <c r="H301" s="1">
        <f t="shared" si="77"/>
        <v>-53475</v>
      </c>
      <c r="I301" s="1">
        <f t="shared" si="69"/>
        <v>-75.310625000000002</v>
      </c>
      <c r="J301" s="1">
        <f t="shared" si="70"/>
        <v>723490.15503699402</v>
      </c>
      <c r="K301" s="1">
        <f t="shared" si="71"/>
        <v>815809.98306140851</v>
      </c>
      <c r="M301" s="3">
        <v>291</v>
      </c>
      <c r="N301" s="1">
        <f t="shared" si="78"/>
        <v>-183869.12628012753</v>
      </c>
      <c r="O301" s="1">
        <f t="shared" si="65"/>
        <v>-284.78235284451296</v>
      </c>
      <c r="P301" s="1">
        <f t="shared" si="72"/>
        <v>723490.15503699402</v>
      </c>
      <c r="Q301" s="1">
        <f t="shared" si="73"/>
        <v>1085532.6314785348</v>
      </c>
      <c r="S301" s="3">
        <v>291</v>
      </c>
      <c r="T301" s="1">
        <f t="shared" si="79"/>
        <v>-178766.66666666855</v>
      </c>
      <c r="U301" s="1">
        <f t="shared" si="66"/>
        <v>-277.59638888889151</v>
      </c>
      <c r="V301" s="1">
        <f t="shared" si="74"/>
        <v>723490.15503699402</v>
      </c>
      <c r="W301" s="1">
        <f t="shared" si="75"/>
        <v>1065382.0041205131</v>
      </c>
    </row>
    <row r="302" spans="1:23" x14ac:dyDescent="0.25">
      <c r="A302" s="3">
        <v>292</v>
      </c>
      <c r="B302" s="1">
        <f t="shared" si="76"/>
        <v>-64058.486211283402</v>
      </c>
      <c r="C302" s="1">
        <f t="shared" si="64"/>
        <v>-90.215701414224114</v>
      </c>
      <c r="D302" s="1">
        <f t="shared" si="67"/>
        <v>725600.33465585194</v>
      </c>
      <c r="E302" s="1">
        <f t="shared" si="68"/>
        <v>866529.42870439857</v>
      </c>
      <c r="G302" s="3">
        <v>292</v>
      </c>
      <c r="H302" s="1">
        <f t="shared" si="77"/>
        <v>-52700</v>
      </c>
      <c r="I302" s="1">
        <f t="shared" si="69"/>
        <v>-74.219166666666652</v>
      </c>
      <c r="J302" s="1">
        <f t="shared" si="70"/>
        <v>725600.33465585194</v>
      </c>
      <c r="K302" s="1">
        <f t="shared" si="71"/>
        <v>821073.47214746778</v>
      </c>
      <c r="M302" s="3">
        <v>292</v>
      </c>
      <c r="N302" s="1">
        <f t="shared" si="78"/>
        <v>-183470.43831612408</v>
      </c>
      <c r="O302" s="1">
        <f t="shared" si="65"/>
        <v>-284.22086729520811</v>
      </c>
      <c r="P302" s="1">
        <f t="shared" si="72"/>
        <v>725600.33465585194</v>
      </c>
      <c r="Q302" s="1">
        <f t="shared" si="73"/>
        <v>1092486.920482839</v>
      </c>
      <c r="S302" s="3">
        <v>292</v>
      </c>
      <c r="T302" s="1">
        <f t="shared" si="79"/>
        <v>-178422.22222222411</v>
      </c>
      <c r="U302" s="1">
        <f t="shared" si="66"/>
        <v>-277.11129629629897</v>
      </c>
      <c r="V302" s="1">
        <f t="shared" si="74"/>
        <v>725600.33465585194</v>
      </c>
      <c r="W302" s="1">
        <f t="shared" si="75"/>
        <v>1072284.2731241949</v>
      </c>
    </row>
    <row r="303" spans="1:23" x14ac:dyDescent="0.25">
      <c r="A303" s="3">
        <v>293</v>
      </c>
      <c r="B303" s="1">
        <f t="shared" si="76"/>
        <v>-63160.174949789718</v>
      </c>
      <c r="C303" s="1">
        <f t="shared" si="64"/>
        <v>-88.95057972095384</v>
      </c>
      <c r="D303" s="1">
        <f t="shared" si="67"/>
        <v>727716.66896526481</v>
      </c>
      <c r="E303" s="1">
        <f t="shared" si="68"/>
        <v>871940.38511385059</v>
      </c>
      <c r="G303" s="3">
        <v>293</v>
      </c>
      <c r="H303" s="1">
        <f t="shared" si="77"/>
        <v>-51925</v>
      </c>
      <c r="I303" s="1">
        <f t="shared" si="69"/>
        <v>-73.127708333333331</v>
      </c>
      <c r="J303" s="1">
        <f t="shared" si="70"/>
        <v>727716.66896526481</v>
      </c>
      <c r="K303" s="1">
        <f t="shared" si="71"/>
        <v>826367.81322439795</v>
      </c>
      <c r="M303" s="3">
        <v>293</v>
      </c>
      <c r="N303" s="1">
        <f t="shared" si="78"/>
        <v>-183071.18886657132</v>
      </c>
      <c r="O303" s="1">
        <f t="shared" si="65"/>
        <v>-283.65859098708796</v>
      </c>
      <c r="P303" s="1">
        <f t="shared" si="72"/>
        <v>727716.66896526481</v>
      </c>
      <c r="Q303" s="1">
        <f t="shared" si="73"/>
        <v>1099480.5300482395</v>
      </c>
      <c r="S303" s="3">
        <v>293</v>
      </c>
      <c r="T303" s="1">
        <f t="shared" si="79"/>
        <v>-178077.77777777967</v>
      </c>
      <c r="U303" s="1">
        <f t="shared" si="66"/>
        <v>-276.62620370370638</v>
      </c>
      <c r="V303" s="1">
        <f t="shared" si="74"/>
        <v>727716.66896526481</v>
      </c>
      <c r="W303" s="1">
        <f t="shared" si="75"/>
        <v>1079226.0536529191</v>
      </c>
    </row>
    <row r="304" spans="1:23" x14ac:dyDescent="0.25">
      <c r="A304" s="3">
        <v>294</v>
      </c>
      <c r="B304" s="1">
        <f t="shared" si="76"/>
        <v>-62260.59856660277</v>
      </c>
      <c r="C304" s="1">
        <f t="shared" si="64"/>
        <v>-87.683676314632223</v>
      </c>
      <c r="D304" s="1">
        <f t="shared" si="67"/>
        <v>729839.17591641354</v>
      </c>
      <c r="E304" s="1">
        <f t="shared" si="68"/>
        <v>877381.93585752661</v>
      </c>
      <c r="G304" s="3">
        <v>294</v>
      </c>
      <c r="H304" s="1">
        <f t="shared" si="77"/>
        <v>-51150</v>
      </c>
      <c r="I304" s="1">
        <f t="shared" si="69"/>
        <v>-72.036249999999995</v>
      </c>
      <c r="J304" s="1">
        <f t="shared" si="70"/>
        <v>729839.17591641354</v>
      </c>
      <c r="K304" s="1">
        <f t="shared" si="71"/>
        <v>831693.18073384091</v>
      </c>
      <c r="M304" s="3">
        <v>294</v>
      </c>
      <c r="N304" s="1">
        <f t="shared" si="78"/>
        <v>-182671.37714071045</v>
      </c>
      <c r="O304" s="1">
        <f t="shared" si="65"/>
        <v>-283.09552280650053</v>
      </c>
      <c r="P304" s="1">
        <f t="shared" si="72"/>
        <v>729839.17591641354</v>
      </c>
      <c r="Q304" s="1">
        <f t="shared" si="73"/>
        <v>1106513.6824989056</v>
      </c>
      <c r="S304" s="3">
        <v>294</v>
      </c>
      <c r="T304" s="1">
        <f t="shared" si="79"/>
        <v>-177733.33333333523</v>
      </c>
      <c r="U304" s="1">
        <f t="shared" si="66"/>
        <v>-276.14111111111379</v>
      </c>
      <c r="V304" s="1">
        <f t="shared" si="74"/>
        <v>729839.17591641354</v>
      </c>
      <c r="W304" s="1">
        <f t="shared" si="75"/>
        <v>1086207.5691105928</v>
      </c>
    </row>
    <row r="305" spans="1:23" x14ac:dyDescent="0.25">
      <c r="A305" s="3">
        <v>295</v>
      </c>
      <c r="B305" s="1">
        <f t="shared" si="76"/>
        <v>-61359.7552800095</v>
      </c>
      <c r="C305" s="1">
        <f t="shared" si="64"/>
        <v>-86.414988686013373</v>
      </c>
      <c r="D305" s="1">
        <f t="shared" si="67"/>
        <v>731967.87351283641</v>
      </c>
      <c r="E305" s="1">
        <f t="shared" si="68"/>
        <v>882854.25392024033</v>
      </c>
      <c r="G305" s="3">
        <v>295</v>
      </c>
      <c r="H305" s="1">
        <f t="shared" si="77"/>
        <v>-50375</v>
      </c>
      <c r="I305" s="1">
        <f t="shared" si="69"/>
        <v>-70.94479166666666</v>
      </c>
      <c r="J305" s="1">
        <f t="shared" si="70"/>
        <v>731967.87351283641</v>
      </c>
      <c r="K305" s="1">
        <f t="shared" si="71"/>
        <v>837049.7501037569</v>
      </c>
      <c r="M305" s="3">
        <v>295</v>
      </c>
      <c r="N305" s="1">
        <f t="shared" si="78"/>
        <v>-182271.002346669</v>
      </c>
      <c r="O305" s="1">
        <f t="shared" si="65"/>
        <v>-282.5316616382255</v>
      </c>
      <c r="P305" s="1">
        <f t="shared" si="72"/>
        <v>731967.87351283641</v>
      </c>
      <c r="Q305" s="1">
        <f t="shared" si="73"/>
        <v>1113586.6014160595</v>
      </c>
      <c r="S305" s="3">
        <v>295</v>
      </c>
      <c r="T305" s="1">
        <f t="shared" si="79"/>
        <v>-177388.8888888908</v>
      </c>
      <c r="U305" s="1">
        <f t="shared" si="66"/>
        <v>-275.65601851852119</v>
      </c>
      <c r="V305" s="1">
        <f t="shared" si="74"/>
        <v>731967.87351283641</v>
      </c>
      <c r="W305" s="1">
        <f t="shared" si="75"/>
        <v>1093229.0441642811</v>
      </c>
    </row>
    <row r="306" spans="1:23" x14ac:dyDescent="0.25">
      <c r="A306" s="3">
        <v>296</v>
      </c>
      <c r="B306" s="1">
        <f t="shared" si="76"/>
        <v>-60457.643305787606</v>
      </c>
      <c r="C306" s="1">
        <f t="shared" si="64"/>
        <v>-85.144514322317534</v>
      </c>
      <c r="D306" s="1">
        <f t="shared" si="67"/>
        <v>734102.77981058217</v>
      </c>
      <c r="E306" s="1">
        <f t="shared" si="68"/>
        <v>888357.51326488669</v>
      </c>
      <c r="G306" s="3">
        <v>296</v>
      </c>
      <c r="H306" s="1">
        <f t="shared" si="77"/>
        <v>-49600</v>
      </c>
      <c r="I306" s="1">
        <f t="shared" si="69"/>
        <v>-69.853333333333325</v>
      </c>
      <c r="J306" s="1">
        <f t="shared" si="70"/>
        <v>734102.77981058217</v>
      </c>
      <c r="K306" s="1">
        <f t="shared" si="71"/>
        <v>842437.69775400136</v>
      </c>
      <c r="M306" s="3">
        <v>296</v>
      </c>
      <c r="N306" s="1">
        <f t="shared" si="78"/>
        <v>-181870.06369145928</v>
      </c>
      <c r="O306" s="1">
        <f t="shared" si="65"/>
        <v>-281.96700636547183</v>
      </c>
      <c r="P306" s="1">
        <f t="shared" si="72"/>
        <v>734102.77981058217</v>
      </c>
      <c r="Q306" s="1">
        <f t="shared" si="73"/>
        <v>1120699.5116450845</v>
      </c>
      <c r="S306" s="3">
        <v>296</v>
      </c>
      <c r="T306" s="1">
        <f t="shared" si="79"/>
        <v>-177044.44444444636</v>
      </c>
      <c r="U306" s="1">
        <f t="shared" si="66"/>
        <v>-275.1709259259286</v>
      </c>
      <c r="V306" s="1">
        <f t="shared" si="74"/>
        <v>734102.77981058217</v>
      </c>
      <c r="W306" s="1">
        <f t="shared" si="75"/>
        <v>1100290.7047513495</v>
      </c>
    </row>
    <row r="307" spans="1:23" x14ac:dyDescent="0.25">
      <c r="A307" s="3">
        <v>297</v>
      </c>
      <c r="B307" s="1">
        <f t="shared" si="76"/>
        <v>-59554.260857202018</v>
      </c>
      <c r="C307" s="1">
        <f t="shared" si="64"/>
        <v>-83.872250707226172</v>
      </c>
      <c r="D307" s="1">
        <f t="shared" si="67"/>
        <v>736243.912918363</v>
      </c>
      <c r="E307" s="1">
        <f t="shared" si="68"/>
        <v>893891.88883797231</v>
      </c>
      <c r="G307" s="3">
        <v>297</v>
      </c>
      <c r="H307" s="1">
        <f t="shared" si="77"/>
        <v>-48825</v>
      </c>
      <c r="I307" s="1">
        <f t="shared" si="69"/>
        <v>-68.761874999999989</v>
      </c>
      <c r="J307" s="1">
        <f t="shared" si="70"/>
        <v>736243.912918363</v>
      </c>
      <c r="K307" s="1">
        <f t="shared" si="71"/>
        <v>847857.20110193349</v>
      </c>
      <c r="M307" s="3">
        <v>297</v>
      </c>
      <c r="N307" s="1">
        <f t="shared" si="78"/>
        <v>-181468.56038097679</v>
      </c>
      <c r="O307" s="1">
        <f t="shared" si="65"/>
        <v>-281.40155586987566</v>
      </c>
      <c r="P307" s="1">
        <f t="shared" si="72"/>
        <v>736243.912918363</v>
      </c>
      <c r="Q307" s="1">
        <f t="shared" si="73"/>
        <v>1127852.6393026719</v>
      </c>
      <c r="S307" s="3">
        <v>297</v>
      </c>
      <c r="T307" s="1">
        <f t="shared" si="79"/>
        <v>-176700.00000000192</v>
      </c>
      <c r="U307" s="1">
        <f t="shared" si="66"/>
        <v>-274.68583333333606</v>
      </c>
      <c r="V307" s="1">
        <f t="shared" si="74"/>
        <v>736243.912918363</v>
      </c>
      <c r="W307" s="1">
        <f t="shared" si="75"/>
        <v>1107392.7780866465</v>
      </c>
    </row>
    <row r="308" spans="1:23" x14ac:dyDescent="0.25">
      <c r="A308" s="3">
        <v>298</v>
      </c>
      <c r="B308" s="1">
        <f t="shared" si="76"/>
        <v>-58649.606145001337</v>
      </c>
      <c r="C308" s="1">
        <f t="shared" si="64"/>
        <v>-82.598195320876883</v>
      </c>
      <c r="D308" s="1">
        <f t="shared" si="67"/>
        <v>738391.29099770822</v>
      </c>
      <c r="E308" s="1">
        <f t="shared" si="68"/>
        <v>899457.55657517666</v>
      </c>
      <c r="G308" s="3">
        <v>298</v>
      </c>
      <c r="H308" s="1">
        <f t="shared" si="77"/>
        <v>-48050</v>
      </c>
      <c r="I308" s="1">
        <f t="shared" si="69"/>
        <v>-67.670416666666668</v>
      </c>
      <c r="J308" s="1">
        <f t="shared" si="70"/>
        <v>738391.29099770822</v>
      </c>
      <c r="K308" s="1">
        <f t="shared" si="71"/>
        <v>853308.43856805563</v>
      </c>
      <c r="M308" s="3">
        <v>298</v>
      </c>
      <c r="N308" s="1">
        <f t="shared" si="78"/>
        <v>-181066.49161999871</v>
      </c>
      <c r="O308" s="1">
        <f t="shared" si="65"/>
        <v>-280.83530903149818</v>
      </c>
      <c r="P308" s="1">
        <f t="shared" si="72"/>
        <v>738391.29099770822</v>
      </c>
      <c r="Q308" s="1">
        <f t="shared" si="73"/>
        <v>1135046.2117840098</v>
      </c>
      <c r="S308" s="3">
        <v>298</v>
      </c>
      <c r="T308" s="1">
        <f t="shared" si="79"/>
        <v>-176355.55555555748</v>
      </c>
      <c r="U308" s="1">
        <f t="shared" si="66"/>
        <v>-274.20074074074347</v>
      </c>
      <c r="V308" s="1">
        <f t="shared" si="74"/>
        <v>738391.29099770822</v>
      </c>
      <c r="W308" s="1">
        <f t="shared" si="75"/>
        <v>1114535.4926697258</v>
      </c>
    </row>
    <row r="309" spans="1:23" x14ac:dyDescent="0.25">
      <c r="A309" s="3">
        <v>299</v>
      </c>
      <c r="B309" s="1">
        <f t="shared" si="76"/>
        <v>-57743.677377414308</v>
      </c>
      <c r="C309" s="1">
        <f t="shared" si="64"/>
        <v>-81.322345639858483</v>
      </c>
      <c r="D309" s="1">
        <f t="shared" si="67"/>
        <v>740544.93226311821</v>
      </c>
      <c r="E309" s="1">
        <f t="shared" si="68"/>
        <v>905054.69340694509</v>
      </c>
      <c r="G309" s="3">
        <v>299</v>
      </c>
      <c r="H309" s="1">
        <f t="shared" si="77"/>
        <v>-47275</v>
      </c>
      <c r="I309" s="1">
        <f t="shared" si="69"/>
        <v>-66.578958333333318</v>
      </c>
      <c r="J309" s="1">
        <f t="shared" si="70"/>
        <v>740544.93226311821</v>
      </c>
      <c r="K309" s="1">
        <f t="shared" si="71"/>
        <v>858791.58958168584</v>
      </c>
      <c r="M309" s="3">
        <v>299</v>
      </c>
      <c r="N309" s="1">
        <f t="shared" si="78"/>
        <v>-180663.85661218225</v>
      </c>
      <c r="O309" s="1">
        <f t="shared" si="65"/>
        <v>-280.26826472882334</v>
      </c>
      <c r="P309" s="1">
        <f t="shared" si="72"/>
        <v>740544.93226311821</v>
      </c>
      <c r="Q309" s="1">
        <f t="shared" si="73"/>
        <v>1142280.4577700121</v>
      </c>
      <c r="S309" s="3">
        <v>299</v>
      </c>
      <c r="T309" s="1">
        <f t="shared" si="79"/>
        <v>-176011.11111111304</v>
      </c>
      <c r="U309" s="1">
        <f t="shared" si="66"/>
        <v>-273.71564814815088</v>
      </c>
      <c r="V309" s="1">
        <f t="shared" si="74"/>
        <v>740544.93226311821</v>
      </c>
      <c r="W309" s="1">
        <f t="shared" si="75"/>
        <v>1121719.0782921112</v>
      </c>
    </row>
    <row r="310" spans="1:23" x14ac:dyDescent="0.25">
      <c r="A310" s="3">
        <v>300</v>
      </c>
      <c r="B310" s="1">
        <f t="shared" si="76"/>
        <v>-56836.472760146258</v>
      </c>
      <c r="C310" s="1">
        <f t="shared" si="64"/>
        <v>-80.044699137205967</v>
      </c>
      <c r="D310" s="1">
        <f t="shared" si="67"/>
        <v>742704.85498221894</v>
      </c>
      <c r="E310" s="1">
        <f t="shared" si="68"/>
        <v>910683.47726411361</v>
      </c>
      <c r="G310" s="3">
        <v>300</v>
      </c>
      <c r="H310" s="1">
        <f t="shared" si="77"/>
        <v>-46500</v>
      </c>
      <c r="I310" s="1">
        <f t="shared" si="69"/>
        <v>-65.487499999999997</v>
      </c>
      <c r="J310" s="1">
        <f t="shared" si="70"/>
        <v>742704.85498221894</v>
      </c>
      <c r="K310" s="1">
        <f t="shared" si="71"/>
        <v>864306.83458666154</v>
      </c>
      <c r="M310" s="3">
        <v>300</v>
      </c>
      <c r="N310" s="1">
        <f t="shared" si="78"/>
        <v>-180260.65456006312</v>
      </c>
      <c r="O310" s="1">
        <f t="shared" si="65"/>
        <v>-279.70042183875557</v>
      </c>
      <c r="P310" s="1">
        <f t="shared" si="72"/>
        <v>742704.85498221894</v>
      </c>
      <c r="Q310" s="1">
        <f t="shared" si="73"/>
        <v>1149555.6072345877</v>
      </c>
      <c r="S310" s="3">
        <v>300</v>
      </c>
      <c r="T310" s="1">
        <f t="shared" si="79"/>
        <v>-175666.66666666861</v>
      </c>
      <c r="U310" s="1">
        <f t="shared" si="66"/>
        <v>-273.23055555555828</v>
      </c>
      <c r="V310" s="1">
        <f t="shared" si="74"/>
        <v>742704.85498221894</v>
      </c>
      <c r="W310" s="1">
        <f t="shared" si="75"/>
        <v>1128943.7660446009</v>
      </c>
    </row>
    <row r="311" spans="1:23" x14ac:dyDescent="0.25">
      <c r="A311" s="3">
        <v>301</v>
      </c>
      <c r="B311" s="1">
        <f t="shared" si="76"/>
        <v>-55927.990496375562</v>
      </c>
      <c r="C311" s="1">
        <f t="shared" si="64"/>
        <v>-78.765253282395577</v>
      </c>
      <c r="D311" s="1">
        <f t="shared" si="67"/>
        <v>744871.07747591706</v>
      </c>
      <c r="E311" s="1">
        <f t="shared" si="68"/>
        <v>916344.08708356484</v>
      </c>
      <c r="G311" s="3">
        <v>301</v>
      </c>
      <c r="H311" s="1">
        <f t="shared" si="77"/>
        <v>-45725</v>
      </c>
      <c r="I311" s="1">
        <f t="shared" si="69"/>
        <v>-64.396041666666662</v>
      </c>
      <c r="J311" s="1">
        <f t="shared" si="70"/>
        <v>744871.07747591706</v>
      </c>
      <c r="K311" s="1">
        <f t="shared" si="71"/>
        <v>869854.35504707589</v>
      </c>
      <c r="M311" s="3">
        <v>301</v>
      </c>
      <c r="N311" s="1">
        <f t="shared" si="78"/>
        <v>-179856.88466505392</v>
      </c>
      <c r="O311" s="1">
        <f t="shared" si="65"/>
        <v>-279.1317792366176</v>
      </c>
      <c r="P311" s="1">
        <f t="shared" si="72"/>
        <v>744871.07747591706</v>
      </c>
      <c r="Q311" s="1">
        <f t="shared" si="73"/>
        <v>1156871.8914519509</v>
      </c>
      <c r="S311" s="3">
        <v>301</v>
      </c>
      <c r="T311" s="1">
        <f t="shared" si="79"/>
        <v>-175322.22222222417</v>
      </c>
      <c r="U311" s="1">
        <f t="shared" si="66"/>
        <v>-272.74546296296569</v>
      </c>
      <c r="V311" s="1">
        <f t="shared" si="74"/>
        <v>744871.07747591706</v>
      </c>
      <c r="W311" s="1">
        <f t="shared" si="75"/>
        <v>1136209.7883246145</v>
      </c>
    </row>
    <row r="312" spans="1:23" x14ac:dyDescent="0.25">
      <c r="A312" s="3">
        <v>302</v>
      </c>
      <c r="B312" s="1">
        <f t="shared" si="76"/>
        <v>-55018.228786750049</v>
      </c>
      <c r="C312" s="1">
        <f t="shared" si="64"/>
        <v>-77.484005541339641</v>
      </c>
      <c r="D312" s="1">
        <f t="shared" si="67"/>
        <v>747043.61811855517</v>
      </c>
      <c r="E312" s="1">
        <f t="shared" si="68"/>
        <v>922036.70281391661</v>
      </c>
      <c r="G312" s="3">
        <v>302</v>
      </c>
      <c r="H312" s="1">
        <f t="shared" si="77"/>
        <v>-44950</v>
      </c>
      <c r="I312" s="1">
        <f t="shared" si="69"/>
        <v>-63.304583333333333</v>
      </c>
      <c r="J312" s="1">
        <f t="shared" si="70"/>
        <v>747043.61811855517</v>
      </c>
      <c r="K312" s="1">
        <f t="shared" si="71"/>
        <v>875434.33345304639</v>
      </c>
      <c r="M312" s="3">
        <v>302</v>
      </c>
      <c r="N312" s="1">
        <f t="shared" si="78"/>
        <v>-179452.54612744259</v>
      </c>
      <c r="O312" s="1">
        <f t="shared" si="65"/>
        <v>-278.56233579614832</v>
      </c>
      <c r="P312" s="1">
        <f t="shared" si="72"/>
        <v>747043.61811855517</v>
      </c>
      <c r="Q312" s="1">
        <f t="shared" si="73"/>
        <v>1164229.5430039747</v>
      </c>
      <c r="S312" s="3">
        <v>302</v>
      </c>
      <c r="T312" s="1">
        <f t="shared" si="79"/>
        <v>-174977.77777777973</v>
      </c>
      <c r="U312" s="1">
        <f t="shared" si="66"/>
        <v>-272.2603703703731</v>
      </c>
      <c r="V312" s="1">
        <f t="shared" si="74"/>
        <v>747043.61811855517</v>
      </c>
      <c r="W312" s="1">
        <f t="shared" si="75"/>
        <v>1143517.3788435799</v>
      </c>
    </row>
    <row r="313" spans="1:23" x14ac:dyDescent="0.25">
      <c r="A313" s="3">
        <v>303</v>
      </c>
      <c r="B313" s="1">
        <f t="shared" si="76"/>
        <v>-54107.185829383481</v>
      </c>
      <c r="C313" s="1">
        <f t="shared" si="64"/>
        <v>-76.200953376381733</v>
      </c>
      <c r="D313" s="1">
        <f t="shared" si="67"/>
        <v>749222.49533806765</v>
      </c>
      <c r="E313" s="1">
        <f t="shared" si="68"/>
        <v>927761.50542124244</v>
      </c>
      <c r="G313" s="3">
        <v>303</v>
      </c>
      <c r="H313" s="1">
        <f t="shared" si="77"/>
        <v>-44175</v>
      </c>
      <c r="I313" s="1">
        <f t="shared" si="69"/>
        <v>-62.213124999999991</v>
      </c>
      <c r="J313" s="1">
        <f t="shared" si="70"/>
        <v>749222.49533806765</v>
      </c>
      <c r="K313" s="1">
        <f t="shared" si="71"/>
        <v>881046.95332651609</v>
      </c>
      <c r="M313" s="3">
        <v>303</v>
      </c>
      <c r="N313" s="1">
        <f t="shared" si="78"/>
        <v>-179047.63814639079</v>
      </c>
      <c r="O313" s="1">
        <f t="shared" si="65"/>
        <v>-277.99209038950033</v>
      </c>
      <c r="P313" s="1">
        <f t="shared" si="72"/>
        <v>749222.49533806765</v>
      </c>
      <c r="Q313" s="1">
        <f t="shared" si="73"/>
        <v>1171628.7957875836</v>
      </c>
      <c r="S313" s="3">
        <v>303</v>
      </c>
      <c r="T313" s="1">
        <f t="shared" si="79"/>
        <v>-174633.33333333529</v>
      </c>
      <c r="U313" s="1">
        <f t="shared" si="66"/>
        <v>-271.77527777778056</v>
      </c>
      <c r="V313" s="1">
        <f t="shared" si="74"/>
        <v>749222.49533806765</v>
      </c>
      <c r="W313" s="1">
        <f t="shared" si="75"/>
        <v>1150866.7726343637</v>
      </c>
    </row>
    <row r="314" spans="1:23" x14ac:dyDescent="0.25">
      <c r="A314" s="3">
        <v>304</v>
      </c>
      <c r="B314" s="1">
        <f t="shared" si="76"/>
        <v>-53194.859819851961</v>
      </c>
      <c r="C314" s="1">
        <f t="shared" si="64"/>
        <v>-74.916094246291507</v>
      </c>
      <c r="D314" s="1">
        <f t="shared" si="67"/>
        <v>751407.72761613701</v>
      </c>
      <c r="E314" s="1">
        <f t="shared" si="68"/>
        <v>933518.67689482425</v>
      </c>
      <c r="G314" s="3">
        <v>304</v>
      </c>
      <c r="H314" s="1">
        <f t="shared" si="77"/>
        <v>-43400</v>
      </c>
      <c r="I314" s="1">
        <f t="shared" si="69"/>
        <v>-61.121666666666663</v>
      </c>
      <c r="J314" s="1">
        <f t="shared" si="70"/>
        <v>751407.72761613701</v>
      </c>
      <c r="K314" s="1">
        <f t="shared" si="71"/>
        <v>886692.39922708797</v>
      </c>
      <c r="M314" s="3">
        <v>304</v>
      </c>
      <c r="N314" s="1">
        <f t="shared" si="78"/>
        <v>-178642.15991993234</v>
      </c>
      <c r="O314" s="1">
        <f t="shared" si="65"/>
        <v>-277.42104188723806</v>
      </c>
      <c r="P314" s="1">
        <f t="shared" si="72"/>
        <v>751407.72761613701</v>
      </c>
      <c r="Q314" s="1">
        <f t="shared" si="73"/>
        <v>1179069.885022189</v>
      </c>
      <c r="S314" s="3">
        <v>304</v>
      </c>
      <c r="T314" s="1">
        <f t="shared" si="79"/>
        <v>-174288.88888889086</v>
      </c>
      <c r="U314" s="1">
        <f t="shared" si="66"/>
        <v>-271.29018518518797</v>
      </c>
      <c r="V314" s="1">
        <f t="shared" si="74"/>
        <v>751407.72761613701</v>
      </c>
      <c r="W314" s="1">
        <f t="shared" si="75"/>
        <v>1158258.2060587427</v>
      </c>
    </row>
    <row r="315" spans="1:23" x14ac:dyDescent="0.25">
      <c r="A315" s="3">
        <v>305</v>
      </c>
      <c r="B315" s="1">
        <f t="shared" si="76"/>
        <v>-52281.248951190348</v>
      </c>
      <c r="C315" s="1">
        <f t="shared" si="64"/>
        <v>-73.62942560625973</v>
      </c>
      <c r="D315" s="1">
        <f t="shared" si="67"/>
        <v>753599.33348835073</v>
      </c>
      <c r="E315" s="1">
        <f t="shared" si="68"/>
        <v>939308.40025293792</v>
      </c>
      <c r="G315" s="3">
        <v>305</v>
      </c>
      <c r="H315" s="1">
        <f t="shared" si="77"/>
        <v>-42625</v>
      </c>
      <c r="I315" s="1">
        <f t="shared" si="69"/>
        <v>-60.030208333333327</v>
      </c>
      <c r="J315" s="1">
        <f t="shared" si="70"/>
        <v>753599.33348835073</v>
      </c>
      <c r="K315" s="1">
        <f t="shared" si="71"/>
        <v>892370.85675789183</v>
      </c>
      <c r="M315" s="3">
        <v>305</v>
      </c>
      <c r="N315" s="1">
        <f t="shared" si="78"/>
        <v>-178236.1106449716</v>
      </c>
      <c r="O315" s="1">
        <f t="shared" si="65"/>
        <v>-276.84918915833498</v>
      </c>
      <c r="P315" s="1">
        <f t="shared" si="72"/>
        <v>753599.33348835073</v>
      </c>
      <c r="Q315" s="1">
        <f t="shared" si="73"/>
        <v>1186553.0472571678</v>
      </c>
      <c r="S315" s="3">
        <v>305</v>
      </c>
      <c r="T315" s="1">
        <f t="shared" si="79"/>
        <v>-173944.44444444642</v>
      </c>
      <c r="U315" s="1">
        <f t="shared" si="66"/>
        <v>-270.80509259259537</v>
      </c>
      <c r="V315" s="1">
        <f t="shared" si="74"/>
        <v>753599.33348835073</v>
      </c>
      <c r="W315" s="1">
        <f t="shared" si="75"/>
        <v>1165691.916814917</v>
      </c>
    </row>
    <row r="316" spans="1:23" x14ac:dyDescent="0.25">
      <c r="A316" s="3">
        <v>306</v>
      </c>
      <c r="B316" s="1">
        <f t="shared" si="76"/>
        <v>-51366.351413888704</v>
      </c>
      <c r="C316" s="1">
        <f t="shared" si="64"/>
        <v>-72.340944907893245</v>
      </c>
      <c r="D316" s="1">
        <f t="shared" si="67"/>
        <v>755797.3315443584</v>
      </c>
      <c r="E316" s="1">
        <f t="shared" si="68"/>
        <v>945130.85954867117</v>
      </c>
      <c r="G316" s="3">
        <v>306</v>
      </c>
      <c r="H316" s="1">
        <f t="shared" si="77"/>
        <v>-41850</v>
      </c>
      <c r="I316" s="1">
        <f t="shared" si="69"/>
        <v>-58.938749999999999</v>
      </c>
      <c r="J316" s="1">
        <f t="shared" si="70"/>
        <v>755797.3315443584</v>
      </c>
      <c r="K316" s="1">
        <f t="shared" si="71"/>
        <v>898082.51257148443</v>
      </c>
      <c r="M316" s="3">
        <v>306</v>
      </c>
      <c r="N316" s="1">
        <f t="shared" si="78"/>
        <v>-177829.48951728197</v>
      </c>
      <c r="O316" s="1">
        <f t="shared" si="65"/>
        <v>-276.2765310701721</v>
      </c>
      <c r="P316" s="1">
        <f t="shared" si="72"/>
        <v>755797.3315443584</v>
      </c>
      <c r="Q316" s="1">
        <f t="shared" si="73"/>
        <v>1194078.5203793806</v>
      </c>
      <c r="S316" s="3">
        <v>306</v>
      </c>
      <c r="T316" s="1">
        <f t="shared" si="79"/>
        <v>-173600.00000000198</v>
      </c>
      <c r="U316" s="1">
        <f t="shared" si="66"/>
        <v>-270.32000000000278</v>
      </c>
      <c r="V316" s="1">
        <f t="shared" si="74"/>
        <v>755797.3315443584</v>
      </c>
      <c r="W316" s="1">
        <f t="shared" si="75"/>
        <v>1173168.1439450672</v>
      </c>
    </row>
    <row r="317" spans="1:23" x14ac:dyDescent="0.25">
      <c r="A317" s="3">
        <v>307</v>
      </c>
      <c r="B317" s="1">
        <f t="shared" si="76"/>
        <v>-50450.165395888689</v>
      </c>
      <c r="C317" s="1">
        <f t="shared" si="64"/>
        <v>-71.050649599209905</v>
      </c>
      <c r="D317" s="1">
        <f t="shared" si="67"/>
        <v>758001.74042802944</v>
      </c>
      <c r="E317" s="1">
        <f t="shared" si="68"/>
        <v>950986.23987577483</v>
      </c>
      <c r="G317" s="3">
        <v>307</v>
      </c>
      <c r="H317" s="1">
        <f t="shared" si="77"/>
        <v>-41075</v>
      </c>
      <c r="I317" s="1">
        <f t="shared" si="69"/>
        <v>-57.847291666666656</v>
      </c>
      <c r="J317" s="1">
        <f t="shared" si="70"/>
        <v>758001.74042802944</v>
      </c>
      <c r="K317" s="1">
        <f t="shared" si="71"/>
        <v>903827.55437578319</v>
      </c>
      <c r="M317" s="3">
        <v>307</v>
      </c>
      <c r="N317" s="1">
        <f t="shared" si="78"/>
        <v>-177422.29573150419</v>
      </c>
      <c r="O317" s="1">
        <f t="shared" si="65"/>
        <v>-275.70306648853506</v>
      </c>
      <c r="P317" s="1">
        <f t="shared" si="72"/>
        <v>758001.74042802944</v>
      </c>
      <c r="Q317" s="1">
        <f t="shared" si="73"/>
        <v>1201646.5436207354</v>
      </c>
      <c r="S317" s="3">
        <v>307</v>
      </c>
      <c r="T317" s="1">
        <f t="shared" si="79"/>
        <v>-173255.55555555754</v>
      </c>
      <c r="U317" s="1">
        <f t="shared" si="66"/>
        <v>-269.83490740741018</v>
      </c>
      <c r="V317" s="1">
        <f t="shared" si="74"/>
        <v>758001.74042802944</v>
      </c>
      <c r="W317" s="1">
        <f t="shared" si="75"/>
        <v>1180687.1278429532</v>
      </c>
    </row>
    <row r="318" spans="1:23" x14ac:dyDescent="0.25">
      <c r="A318" s="3">
        <v>308</v>
      </c>
      <c r="B318" s="1">
        <f t="shared" si="76"/>
        <v>-49532.689082579993</v>
      </c>
      <c r="C318" s="1">
        <f t="shared" si="64"/>
        <v>-69.758537124633492</v>
      </c>
      <c r="D318" s="1">
        <f t="shared" si="67"/>
        <v>760212.57883761125</v>
      </c>
      <c r="E318" s="1">
        <f t="shared" si="68"/>
        <v>956874.72737454646</v>
      </c>
      <c r="G318" s="3">
        <v>308</v>
      </c>
      <c r="H318" s="1">
        <f t="shared" si="77"/>
        <v>-40300</v>
      </c>
      <c r="I318" s="1">
        <f t="shared" si="69"/>
        <v>-56.755833333333328</v>
      </c>
      <c r="J318" s="1">
        <f t="shared" si="70"/>
        <v>760212.57883761125</v>
      </c>
      <c r="K318" s="1">
        <f t="shared" si="71"/>
        <v>909606.17094003351</v>
      </c>
      <c r="M318" s="3">
        <v>308</v>
      </c>
      <c r="N318" s="1">
        <f t="shared" si="78"/>
        <v>-177014.52848114475</v>
      </c>
      <c r="O318" s="1">
        <f t="shared" si="65"/>
        <v>-275.1287942776122</v>
      </c>
      <c r="P318" s="1">
        <f t="shared" si="72"/>
        <v>760212.57883761125</v>
      </c>
      <c r="Q318" s="1">
        <f t="shared" si="73"/>
        <v>1209257.357565792</v>
      </c>
      <c r="S318" s="3">
        <v>308</v>
      </c>
      <c r="T318" s="1">
        <f t="shared" si="79"/>
        <v>-172911.1111111131</v>
      </c>
      <c r="U318" s="1">
        <f t="shared" si="66"/>
        <v>-269.34981481481759</v>
      </c>
      <c r="V318" s="1">
        <f t="shared" si="74"/>
        <v>760212.57883761125</v>
      </c>
      <c r="W318" s="1">
        <f t="shared" si="75"/>
        <v>1188249.110261556</v>
      </c>
    </row>
    <row r="319" spans="1:23" x14ac:dyDescent="0.25">
      <c r="A319" s="3">
        <v>309</v>
      </c>
      <c r="B319" s="1">
        <f t="shared" si="76"/>
        <v>-48613.920656796719</v>
      </c>
      <c r="C319" s="1">
        <f t="shared" si="64"/>
        <v>-68.464604924988706</v>
      </c>
      <c r="D319" s="1">
        <f t="shared" si="67"/>
        <v>762429.86552588758</v>
      </c>
      <c r="E319" s="1">
        <f t="shared" si="68"/>
        <v>962796.50923774811</v>
      </c>
      <c r="G319" s="3">
        <v>309</v>
      </c>
      <c r="H319" s="1">
        <f t="shared" si="77"/>
        <v>-39525</v>
      </c>
      <c r="I319" s="1">
        <f t="shared" si="69"/>
        <v>-55.664375</v>
      </c>
      <c r="J319" s="1">
        <f t="shared" si="70"/>
        <v>762429.86552588758</v>
      </c>
      <c r="K319" s="1">
        <f t="shared" si="71"/>
        <v>915418.55210080941</v>
      </c>
      <c r="M319" s="3">
        <v>309</v>
      </c>
      <c r="N319" s="1">
        <f t="shared" si="78"/>
        <v>-176606.1869585744</v>
      </c>
      <c r="O319" s="1">
        <f t="shared" si="65"/>
        <v>-274.5537132999923</v>
      </c>
      <c r="P319" s="1">
        <f t="shared" si="72"/>
        <v>762429.86552588758</v>
      </c>
      <c r="Q319" s="1">
        <f t="shared" si="73"/>
        <v>1216911.2041594104</v>
      </c>
      <c r="S319" s="3">
        <v>309</v>
      </c>
      <c r="T319" s="1">
        <f t="shared" si="79"/>
        <v>-172566.66666666867</v>
      </c>
      <c r="U319" s="1">
        <f t="shared" si="66"/>
        <v>-268.86472222222505</v>
      </c>
      <c r="V319" s="1">
        <f t="shared" si="74"/>
        <v>762429.86552588758</v>
      </c>
      <c r="W319" s="1">
        <f t="shared" si="75"/>
        <v>1195854.3343207629</v>
      </c>
    </row>
    <row r="320" spans="1:23" x14ac:dyDescent="0.25">
      <c r="A320" s="3">
        <v>310</v>
      </c>
      <c r="B320" s="1">
        <f t="shared" si="76"/>
        <v>-47693.858298813801</v>
      </c>
      <c r="C320" s="1">
        <f t="shared" si="64"/>
        <v>-67.16885043749609</v>
      </c>
      <c r="D320" s="1">
        <f t="shared" si="67"/>
        <v>764653.61930033809</v>
      </c>
      <c r="E320" s="1">
        <f t="shared" si="68"/>
        <v>968751.77371655672</v>
      </c>
      <c r="G320" s="3">
        <v>310</v>
      </c>
      <c r="H320" s="1">
        <f t="shared" si="77"/>
        <v>-38750</v>
      </c>
      <c r="I320" s="1">
        <f t="shared" si="69"/>
        <v>-54.572916666666657</v>
      </c>
      <c r="J320" s="1">
        <f t="shared" si="70"/>
        <v>764653.61930033809</v>
      </c>
      <c r="K320" s="1">
        <f t="shared" si="71"/>
        <v>921264.88876804884</v>
      </c>
      <c r="M320" s="3">
        <v>310</v>
      </c>
      <c r="N320" s="1">
        <f t="shared" si="78"/>
        <v>-176197.27035502644</v>
      </c>
      <c r="O320" s="1">
        <f t="shared" si="65"/>
        <v>-273.97782241666221</v>
      </c>
      <c r="P320" s="1">
        <f t="shared" si="72"/>
        <v>764653.61930033809</v>
      </c>
      <c r="Q320" s="1">
        <f t="shared" si="73"/>
        <v>1224608.3267144421</v>
      </c>
      <c r="S320" s="3">
        <v>310</v>
      </c>
      <c r="T320" s="1">
        <f t="shared" si="79"/>
        <v>-172222.22222222423</v>
      </c>
      <c r="U320" s="1">
        <f t="shared" si="66"/>
        <v>-268.37962962963246</v>
      </c>
      <c r="V320" s="1">
        <f t="shared" si="74"/>
        <v>764653.61930033809</v>
      </c>
      <c r="W320" s="1">
        <f t="shared" si="75"/>
        <v>1203503.044515097</v>
      </c>
    </row>
    <row r="321" spans="1:23" x14ac:dyDescent="0.25">
      <c r="A321" s="3">
        <v>311</v>
      </c>
      <c r="B321" s="1">
        <f t="shared" si="76"/>
        <v>-46772.500186343394</v>
      </c>
      <c r="C321" s="1">
        <f t="shared" si="64"/>
        <v>-65.871271095766943</v>
      </c>
      <c r="D321" s="1">
        <f t="shared" si="67"/>
        <v>766883.85902329744</v>
      </c>
      <c r="E321" s="1">
        <f t="shared" si="68"/>
        <v>974740.71012654901</v>
      </c>
      <c r="G321" s="3">
        <v>311</v>
      </c>
      <c r="H321" s="1">
        <f t="shared" si="77"/>
        <v>-37975</v>
      </c>
      <c r="I321" s="1">
        <f t="shared" si="69"/>
        <v>-53.481458333333329</v>
      </c>
      <c r="J321" s="1">
        <f t="shared" si="70"/>
        <v>766883.85902329744</v>
      </c>
      <c r="K321" s="1">
        <f t="shared" si="71"/>
        <v>927145.37293112185</v>
      </c>
      <c r="M321" s="3">
        <v>311</v>
      </c>
      <c r="N321" s="1">
        <f t="shared" si="78"/>
        <v>-175787.77786059515</v>
      </c>
      <c r="O321" s="1">
        <f t="shared" si="65"/>
        <v>-273.40112048700485</v>
      </c>
      <c r="P321" s="1">
        <f t="shared" si="72"/>
        <v>766883.85902329744</v>
      </c>
      <c r="Q321" s="1">
        <f t="shared" si="73"/>
        <v>1232348.9699194646</v>
      </c>
      <c r="S321" s="3">
        <v>311</v>
      </c>
      <c r="T321" s="1">
        <f t="shared" si="79"/>
        <v>-171877.77777777979</v>
      </c>
      <c r="U321" s="1">
        <f t="shared" si="66"/>
        <v>-267.89453703703987</v>
      </c>
      <c r="V321" s="1">
        <f t="shared" si="74"/>
        <v>766883.85902329744</v>
      </c>
      <c r="W321" s="1">
        <f t="shared" si="75"/>
        <v>1211195.4867214889</v>
      </c>
    </row>
    <row r="322" spans="1:23" x14ac:dyDescent="0.25">
      <c r="A322" s="3">
        <v>312</v>
      </c>
      <c r="B322" s="1">
        <f t="shared" si="76"/>
        <v>-45849.844494531259</v>
      </c>
      <c r="C322" s="1">
        <f t="shared" si="64"/>
        <v>-64.571864329798174</v>
      </c>
      <c r="D322" s="1">
        <f t="shared" si="67"/>
        <v>769120.60361211537</v>
      </c>
      <c r="E322" s="1">
        <f t="shared" si="68"/>
        <v>980763.50885371934</v>
      </c>
      <c r="G322" s="3">
        <v>312</v>
      </c>
      <c r="H322" s="1">
        <f t="shared" si="77"/>
        <v>-37200</v>
      </c>
      <c r="I322" s="1">
        <f t="shared" si="69"/>
        <v>-52.389999999999993</v>
      </c>
      <c r="J322" s="1">
        <f t="shared" si="70"/>
        <v>769120.60361211537</v>
      </c>
      <c r="K322" s="1">
        <f t="shared" si="71"/>
        <v>933060.19766493444</v>
      </c>
      <c r="M322" s="3">
        <v>312</v>
      </c>
      <c r="N322" s="1">
        <f t="shared" si="78"/>
        <v>-175377.7086642342</v>
      </c>
      <c r="O322" s="1">
        <f t="shared" si="65"/>
        <v>-272.8236063687965</v>
      </c>
      <c r="P322" s="1">
        <f t="shared" si="72"/>
        <v>769120.60361211537</v>
      </c>
      <c r="Q322" s="1">
        <f t="shared" si="73"/>
        <v>1240133.3798465603</v>
      </c>
      <c r="S322" s="3">
        <v>312</v>
      </c>
      <c r="T322" s="1">
        <f t="shared" si="79"/>
        <v>-171533.33333333535</v>
      </c>
      <c r="U322" s="1">
        <f t="shared" si="66"/>
        <v>-267.40944444444727</v>
      </c>
      <c r="V322" s="1">
        <f t="shared" si="74"/>
        <v>769120.60361211537</v>
      </c>
      <c r="W322" s="1">
        <f t="shared" si="75"/>
        <v>1218931.9082070924</v>
      </c>
    </row>
    <row r="323" spans="1:23" x14ac:dyDescent="0.25">
      <c r="A323" s="3">
        <v>313</v>
      </c>
      <c r="B323" s="1">
        <f t="shared" si="76"/>
        <v>-44925.889395953149</v>
      </c>
      <c r="C323" s="1">
        <f t="shared" si="64"/>
        <v>-63.270627565967345</v>
      </c>
      <c r="D323" s="1">
        <f t="shared" si="67"/>
        <v>771363.87203931739</v>
      </c>
      <c r="E323" s="1">
        <f t="shared" si="68"/>
        <v>986820.36136053212</v>
      </c>
      <c r="G323" s="3">
        <v>313</v>
      </c>
      <c r="H323" s="1">
        <f t="shared" si="77"/>
        <v>-36425</v>
      </c>
      <c r="I323" s="1">
        <f t="shared" si="69"/>
        <v>-51.298541666666665</v>
      </c>
      <c r="J323" s="1">
        <f t="shared" si="70"/>
        <v>771363.87203931739</v>
      </c>
      <c r="K323" s="1">
        <f t="shared" si="71"/>
        <v>939009.55713606637</v>
      </c>
      <c r="M323" s="3">
        <v>313</v>
      </c>
      <c r="N323" s="1">
        <f t="shared" si="78"/>
        <v>-174967.06195375504</v>
      </c>
      <c r="O323" s="1">
        <f t="shared" si="65"/>
        <v>-272.24527891820503</v>
      </c>
      <c r="P323" s="1">
        <f t="shared" si="72"/>
        <v>771363.87203931739</v>
      </c>
      <c r="Q323" s="1">
        <f t="shared" si="73"/>
        <v>1247961.8039591389</v>
      </c>
      <c r="S323" s="3">
        <v>313</v>
      </c>
      <c r="T323" s="1">
        <f t="shared" si="79"/>
        <v>-171188.88888889091</v>
      </c>
      <c r="U323" s="1">
        <f t="shared" si="66"/>
        <v>-266.92435185185468</v>
      </c>
      <c r="V323" s="1">
        <f t="shared" si="74"/>
        <v>771363.87203931739</v>
      </c>
      <c r="W323" s="1">
        <f t="shared" si="75"/>
        <v>1226712.5576371462</v>
      </c>
    </row>
    <row r="324" spans="1:23" x14ac:dyDescent="0.25">
      <c r="A324" s="3">
        <v>314</v>
      </c>
      <c r="B324" s="1">
        <f t="shared" si="76"/>
        <v>-44000.63306061121</v>
      </c>
      <c r="C324" s="1">
        <f t="shared" si="64"/>
        <v>-61.967558227027446</v>
      </c>
      <c r="D324" s="1">
        <f t="shared" si="67"/>
        <v>773613.68333276536</v>
      </c>
      <c r="E324" s="1">
        <f t="shared" si="68"/>
        <v>992911.46019200853</v>
      </c>
      <c r="G324" s="3">
        <v>314</v>
      </c>
      <c r="H324" s="1">
        <f t="shared" si="77"/>
        <v>-35650</v>
      </c>
      <c r="I324" s="1">
        <f t="shared" si="69"/>
        <v>-50.207083333333323</v>
      </c>
      <c r="J324" s="1">
        <f t="shared" si="70"/>
        <v>773613.68333276536</v>
      </c>
      <c r="K324" s="1">
        <f t="shared" si="71"/>
        <v>944993.64660894347</v>
      </c>
      <c r="M324" s="3">
        <v>314</v>
      </c>
      <c r="N324" s="1">
        <f t="shared" si="78"/>
        <v>-174555.83691582529</v>
      </c>
      <c r="O324" s="1">
        <f t="shared" si="65"/>
        <v>-271.66613698978728</v>
      </c>
      <c r="P324" s="1">
        <f t="shared" si="72"/>
        <v>773613.68333276536</v>
      </c>
      <c r="Q324" s="1">
        <f t="shared" si="73"/>
        <v>1255834.4911198043</v>
      </c>
      <c r="S324" s="3">
        <v>314</v>
      </c>
      <c r="T324" s="1">
        <f t="shared" si="79"/>
        <v>-170844.44444444648</v>
      </c>
      <c r="U324" s="1">
        <f t="shared" si="66"/>
        <v>-266.43925925926214</v>
      </c>
      <c r="V324" s="1">
        <f t="shared" si="74"/>
        <v>773613.68333276536</v>
      </c>
      <c r="W324" s="1">
        <f t="shared" si="75"/>
        <v>1234537.6850828787</v>
      </c>
    </row>
    <row r="325" spans="1:23" x14ac:dyDescent="0.25">
      <c r="A325" s="3">
        <v>315</v>
      </c>
      <c r="B325" s="1">
        <f t="shared" si="76"/>
        <v>-43074.073655930333</v>
      </c>
      <c r="C325" s="1">
        <f t="shared" si="64"/>
        <v>-60.66265373210188</v>
      </c>
      <c r="D325" s="1">
        <f t="shared" si="67"/>
        <v>775870.05657581927</v>
      </c>
      <c r="E325" s="1">
        <f t="shared" si="68"/>
        <v>999036.99898184719</v>
      </c>
      <c r="G325" s="3">
        <v>315</v>
      </c>
      <c r="H325" s="1">
        <f t="shared" si="77"/>
        <v>-34875</v>
      </c>
      <c r="I325" s="1">
        <f t="shared" si="69"/>
        <v>-49.115624999999994</v>
      </c>
      <c r="J325" s="1">
        <f t="shared" si="70"/>
        <v>775870.05657581927</v>
      </c>
      <c r="K325" s="1">
        <f t="shared" si="71"/>
        <v>951012.66245204478</v>
      </c>
      <c r="M325" s="3">
        <v>315</v>
      </c>
      <c r="N325" s="1">
        <f t="shared" si="78"/>
        <v>-174144.03273596711</v>
      </c>
      <c r="O325" s="1">
        <f t="shared" si="65"/>
        <v>-271.08617943648699</v>
      </c>
      <c r="P325" s="1">
        <f t="shared" si="72"/>
        <v>775870.05657581927</v>
      </c>
      <c r="Q325" s="1">
        <f t="shared" si="73"/>
        <v>1263751.6915982659</v>
      </c>
      <c r="S325" s="3">
        <v>315</v>
      </c>
      <c r="T325" s="1">
        <f t="shared" si="79"/>
        <v>-170500.00000000204</v>
      </c>
      <c r="U325" s="1">
        <f t="shared" si="66"/>
        <v>-265.95416666666955</v>
      </c>
      <c r="V325" s="1">
        <f t="shared" si="74"/>
        <v>775870.05657581927</v>
      </c>
      <c r="W325" s="1">
        <f t="shared" si="75"/>
        <v>1242407.5420294569</v>
      </c>
    </row>
    <row r="326" spans="1:23" x14ac:dyDescent="0.25">
      <c r="A326" s="3">
        <v>316</v>
      </c>
      <c r="B326" s="1">
        <f t="shared" si="76"/>
        <v>-42146.209346754527</v>
      </c>
      <c r="C326" s="1">
        <f t="shared" si="64"/>
        <v>-59.355911496679283</v>
      </c>
      <c r="D326" s="1">
        <f t="shared" si="67"/>
        <v>778133.01090749877</v>
      </c>
      <c r="E326" s="1">
        <f t="shared" si="68"/>
        <v>1005197.1724585798</v>
      </c>
      <c r="G326" s="3">
        <v>316</v>
      </c>
      <c r="H326" s="1">
        <f t="shared" si="77"/>
        <v>-34100</v>
      </c>
      <c r="I326" s="1">
        <f t="shared" si="69"/>
        <v>-48.024166666666666</v>
      </c>
      <c r="J326" s="1">
        <f t="shared" si="70"/>
        <v>778133.01090749877</v>
      </c>
      <c r="K326" s="1">
        <f t="shared" si="71"/>
        <v>957066.80214414536</v>
      </c>
      <c r="M326" s="3">
        <v>316</v>
      </c>
      <c r="N326" s="1">
        <f t="shared" si="78"/>
        <v>-173731.64859855562</v>
      </c>
      <c r="O326" s="1">
        <f t="shared" si="65"/>
        <v>-270.50540510963248</v>
      </c>
      <c r="P326" s="1">
        <f t="shared" si="72"/>
        <v>778133.01090749877</v>
      </c>
      <c r="Q326" s="1">
        <f t="shared" si="73"/>
        <v>1271713.6570792939</v>
      </c>
      <c r="S326" s="3">
        <v>316</v>
      </c>
      <c r="T326" s="1">
        <f t="shared" si="79"/>
        <v>-170155.5555555576</v>
      </c>
      <c r="U326" s="1">
        <f t="shared" si="66"/>
        <v>-265.46907407407696</v>
      </c>
      <c r="V326" s="1">
        <f t="shared" si="74"/>
        <v>778133.01090749877</v>
      </c>
      <c r="W326" s="1">
        <f t="shared" si="75"/>
        <v>1250322.3813839816</v>
      </c>
    </row>
    <row r="327" spans="1:23" x14ac:dyDescent="0.25">
      <c r="A327" s="3">
        <v>317</v>
      </c>
      <c r="B327" s="1">
        <f t="shared" si="76"/>
        <v>-41217.0382953433</v>
      </c>
      <c r="C327" s="1">
        <f t="shared" si="64"/>
        <v>-58.04732893260848</v>
      </c>
      <c r="D327" s="1">
        <f t="shared" si="67"/>
        <v>780402.5655226456</v>
      </c>
      <c r="E327" s="1">
        <f t="shared" si="68"/>
        <v>1011392.1764517614</v>
      </c>
      <c r="G327" s="3">
        <v>317</v>
      </c>
      <c r="H327" s="1">
        <f t="shared" si="77"/>
        <v>-33325</v>
      </c>
      <c r="I327" s="1">
        <f t="shared" si="69"/>
        <v>-46.932708333333331</v>
      </c>
      <c r="J327" s="1">
        <f t="shared" si="70"/>
        <v>780402.5655226456</v>
      </c>
      <c r="K327" s="1">
        <f t="shared" si="71"/>
        <v>963156.26428059407</v>
      </c>
      <c r="M327" s="3">
        <v>317</v>
      </c>
      <c r="N327" s="1">
        <f t="shared" si="78"/>
        <v>-173318.6836868173</v>
      </c>
      <c r="O327" s="1">
        <f t="shared" si="65"/>
        <v>-269.92381285893435</v>
      </c>
      <c r="P327" s="1">
        <f t="shared" si="72"/>
        <v>780402.5655226456</v>
      </c>
      <c r="Q327" s="1">
        <f t="shared" si="73"/>
        <v>1279720.640670721</v>
      </c>
      <c r="S327" s="3">
        <v>317</v>
      </c>
      <c r="T327" s="1">
        <f t="shared" si="79"/>
        <v>-169811.11111111316</v>
      </c>
      <c r="U327" s="1">
        <f t="shared" si="66"/>
        <v>-264.98398148148436</v>
      </c>
      <c r="V327" s="1">
        <f t="shared" si="74"/>
        <v>780402.5655226456</v>
      </c>
      <c r="W327" s="1">
        <f t="shared" si="75"/>
        <v>1258282.4574835273</v>
      </c>
    </row>
    <row r="328" spans="1:23" x14ac:dyDescent="0.25">
      <c r="A328" s="3">
        <v>318</v>
      </c>
      <c r="B328" s="1">
        <f t="shared" si="76"/>
        <v>-40286.558661368006</v>
      </c>
      <c r="C328" s="1">
        <f t="shared" si="64"/>
        <v>-56.736903448093273</v>
      </c>
      <c r="D328" s="1">
        <f t="shared" si="67"/>
        <v>782678.73967208667</v>
      </c>
      <c r="E328" s="1">
        <f t="shared" si="68"/>
        <v>1017622.2078981961</v>
      </c>
      <c r="G328" s="3">
        <v>318</v>
      </c>
      <c r="H328" s="1">
        <f t="shared" si="77"/>
        <v>-32550</v>
      </c>
      <c r="I328" s="1">
        <f t="shared" si="69"/>
        <v>-45.841249999999995</v>
      </c>
      <c r="J328" s="1">
        <f t="shared" si="70"/>
        <v>782678.73967208667</v>
      </c>
      <c r="K328" s="1">
        <f t="shared" si="71"/>
        <v>969281.24857962667</v>
      </c>
      <c r="M328" s="3">
        <v>318</v>
      </c>
      <c r="N328" s="1">
        <f t="shared" si="78"/>
        <v>-172905.13718282827</v>
      </c>
      <c r="O328" s="1">
        <f t="shared" si="65"/>
        <v>-269.34140153248313</v>
      </c>
      <c r="P328" s="1">
        <f t="shared" si="72"/>
        <v>782678.73967208667</v>
      </c>
      <c r="Q328" s="1">
        <f t="shared" si="73"/>
        <v>1287772.8969114886</v>
      </c>
      <c r="S328" s="3">
        <v>318</v>
      </c>
      <c r="T328" s="1">
        <f t="shared" si="79"/>
        <v>-169466.66666666872</v>
      </c>
      <c r="U328" s="1">
        <f t="shared" si="66"/>
        <v>-264.49888888889177</v>
      </c>
      <c r="V328" s="1">
        <f t="shared" si="74"/>
        <v>782678.73967208667</v>
      </c>
      <c r="W328" s="1">
        <f t="shared" si="75"/>
        <v>1266288.0261032274</v>
      </c>
    </row>
    <row r="329" spans="1:23" x14ac:dyDescent="0.25">
      <c r="A329" s="3">
        <v>319</v>
      </c>
      <c r="B329" s="1">
        <f t="shared" si="76"/>
        <v>-39354.768601908196</v>
      </c>
      <c r="C329" s="1">
        <f t="shared" si="64"/>
        <v>-55.424632447687372</v>
      </c>
      <c r="D329" s="1">
        <f t="shared" si="67"/>
        <v>784961.55266279692</v>
      </c>
      <c r="E329" s="1">
        <f t="shared" si="68"/>
        <v>1023887.4648481969</v>
      </c>
      <c r="G329" s="3">
        <v>319</v>
      </c>
      <c r="H329" s="1">
        <f t="shared" si="77"/>
        <v>-31775</v>
      </c>
      <c r="I329" s="1">
        <f t="shared" si="69"/>
        <v>-44.74979166666666</v>
      </c>
      <c r="J329" s="1">
        <f t="shared" si="70"/>
        <v>784961.55266279692</v>
      </c>
      <c r="K329" s="1">
        <f t="shared" si="71"/>
        <v>975441.95588871499</v>
      </c>
      <c r="M329" s="3">
        <v>319</v>
      </c>
      <c r="N329" s="1">
        <f t="shared" si="78"/>
        <v>-172491.00826751281</v>
      </c>
      <c r="O329" s="1">
        <f t="shared" si="65"/>
        <v>-268.75816997674718</v>
      </c>
      <c r="P329" s="1">
        <f t="shared" si="72"/>
        <v>784961.55266279692</v>
      </c>
      <c r="Q329" s="1">
        <f t="shared" si="73"/>
        <v>1295870.6817797383</v>
      </c>
      <c r="S329" s="3">
        <v>319</v>
      </c>
      <c r="T329" s="1">
        <f t="shared" si="79"/>
        <v>-169122.22222222429</v>
      </c>
      <c r="U329" s="1">
        <f t="shared" si="66"/>
        <v>-264.01379629629918</v>
      </c>
      <c r="V329" s="1">
        <f t="shared" si="74"/>
        <v>784961.55266279692</v>
      </c>
      <c r="W329" s="1">
        <f t="shared" si="75"/>
        <v>1274339.3444644047</v>
      </c>
    </row>
    <row r="330" spans="1:23" x14ac:dyDescent="0.25">
      <c r="A330" s="3">
        <v>320</v>
      </c>
      <c r="B330" s="1">
        <f t="shared" si="76"/>
        <v>-38421.666271447975</v>
      </c>
      <c r="C330" s="1">
        <f t="shared" ref="C330:C370" si="80">B330*int_a_90/12</f>
        <v>-54.11051333228923</v>
      </c>
      <c r="D330" s="1">
        <f t="shared" si="67"/>
        <v>787251.02385806339</v>
      </c>
      <c r="E330" s="1">
        <f t="shared" si="68"/>
        <v>1030188.1464718826</v>
      </c>
      <c r="G330" s="3">
        <v>320</v>
      </c>
      <c r="H330" s="1">
        <f t="shared" si="77"/>
        <v>-31000</v>
      </c>
      <c r="I330" s="1">
        <f t="shared" si="69"/>
        <v>-43.658333333333331</v>
      </c>
      <c r="J330" s="1">
        <f t="shared" si="70"/>
        <v>787251.02385806339</v>
      </c>
      <c r="K330" s="1">
        <f t="shared" si="71"/>
        <v>981638.58819095138</v>
      </c>
      <c r="M330" s="3">
        <v>320</v>
      </c>
      <c r="N330" s="1">
        <f t="shared" si="78"/>
        <v>-172076.29612064161</v>
      </c>
      <c r="O330" s="1">
        <f t="shared" ref="O330:O370" si="81">(N330+P$2)*int_a_90/12-P$3</f>
        <v>-268.17411703657024</v>
      </c>
      <c r="P330" s="1">
        <f t="shared" si="72"/>
        <v>787251.02385806339</v>
      </c>
      <c r="Q330" s="1">
        <f t="shared" si="73"/>
        <v>1304014.2527009489</v>
      </c>
      <c r="S330" s="3">
        <v>320</v>
      </c>
      <c r="T330" s="1">
        <f t="shared" si="79"/>
        <v>-168777.77777777985</v>
      </c>
      <c r="U330" s="1">
        <f t="shared" ref="U330:U370" si="82">(T330+V$2)*int_l_90/12-V$3</f>
        <v>-263.52870370370664</v>
      </c>
      <c r="V330" s="1">
        <f t="shared" si="74"/>
        <v>787251.02385806339</v>
      </c>
      <c r="W330" s="1">
        <f t="shared" si="75"/>
        <v>1282436.6712427489</v>
      </c>
    </row>
    <row r="331" spans="1:23" x14ac:dyDescent="0.25">
      <c r="A331" s="3">
        <v>321</v>
      </c>
      <c r="B331" s="1">
        <f t="shared" si="76"/>
        <v>-37487.249821872363</v>
      </c>
      <c r="C331" s="1">
        <f t="shared" si="80"/>
        <v>-52.7945434991369</v>
      </c>
      <c r="D331" s="1">
        <f t="shared" ref="D331:D370" si="83">D330*(1+groei_woning/12)</f>
        <v>789547.17267764942</v>
      </c>
      <c r="E331" s="1">
        <f t="shared" ref="E331:E370" si="84">E330*((1+groei_spaargeld)^(1/12))+(inleg-C$3)</f>
        <v>1036524.4530655083</v>
      </c>
      <c r="G331" s="3">
        <v>321</v>
      </c>
      <c r="H331" s="1">
        <f t="shared" si="77"/>
        <v>-30225</v>
      </c>
      <c r="I331" s="1">
        <f t="shared" ref="I331:I370" si="85">H331*int_l_90/12</f>
        <v>-42.566874999999996</v>
      </c>
      <c r="J331" s="1">
        <f t="shared" ref="J331:J370" si="86">J330*(1+groei_woning/12)</f>
        <v>789547.17267764942</v>
      </c>
      <c r="K331" s="1">
        <f t="shared" ref="K331:K370" si="87">K330*((1+groei_spaargeld)^(1/12))+inleg+I331-I$2/360</f>
        <v>987871.34861147031</v>
      </c>
      <c r="M331" s="3">
        <v>321</v>
      </c>
      <c r="N331" s="1">
        <f t="shared" si="78"/>
        <v>-171660.99992083022</v>
      </c>
      <c r="O331" s="1">
        <f t="shared" si="81"/>
        <v>-267.58924155516922</v>
      </c>
      <c r="P331" s="1">
        <f t="shared" ref="P331:P370" si="88">P330*(1+groei_woning/12)</f>
        <v>789547.17267764942</v>
      </c>
      <c r="Q331" s="1">
        <f t="shared" ref="Q331:Q394" si="89">Q330*((1+groei_spaargeld)^(1/12))+(inleg-O$3-P$3)</f>
        <v>1312203.8685561207</v>
      </c>
      <c r="S331" s="3">
        <v>321</v>
      </c>
      <c r="T331" s="1">
        <f t="shared" si="79"/>
        <v>-168433.33333333541</v>
      </c>
      <c r="U331" s="1">
        <f t="shared" si="82"/>
        <v>-263.04361111111405</v>
      </c>
      <c r="V331" s="1">
        <f t="shared" ref="V331:V370" si="90">V330*(1+groei_woning/12)</f>
        <v>789547.17267764942</v>
      </c>
      <c r="W331" s="1">
        <f t="shared" ref="W331:W370" si="91">W330*((1+groei_spaargeld)^(1/12))+inleg+U331-U$2/360</f>
        <v>1290580.2665765397</v>
      </c>
    </row>
    <row r="332" spans="1:23" x14ac:dyDescent="0.25">
      <c r="A332" s="3">
        <v>322</v>
      </c>
      <c r="B332" s="1">
        <f t="shared" ref="B332:B370" si="92">B331+C$3+C331</f>
        <v>-36551.517402463593</v>
      </c>
      <c r="C332" s="1">
        <f t="shared" si="80"/>
        <v>-51.476720341802888</v>
      </c>
      <c r="D332" s="1">
        <f t="shared" si="83"/>
        <v>791850.01859795919</v>
      </c>
      <c r="E332" s="1">
        <f t="shared" si="84"/>
        <v>1042896.5860578335</v>
      </c>
      <c r="G332" s="3">
        <v>322</v>
      </c>
      <c r="H332" s="1">
        <f t="shared" ref="H332:H370" si="93">H331+I$2/360</f>
        <v>-29450</v>
      </c>
      <c r="I332" s="1">
        <f t="shared" si="85"/>
        <v>-41.475416666666661</v>
      </c>
      <c r="J332" s="1">
        <f t="shared" si="86"/>
        <v>791850.01859795919</v>
      </c>
      <c r="K332" s="1">
        <f t="shared" si="87"/>
        <v>994140.44142390497</v>
      </c>
      <c r="M332" s="3">
        <v>322</v>
      </c>
      <c r="N332" s="1">
        <f t="shared" ref="N332:N370" si="94">N331+O$3+(O331+P$3)</f>
        <v>-171245.11884553742</v>
      </c>
      <c r="O332" s="1">
        <f t="shared" si="81"/>
        <v>-267.00354237413188</v>
      </c>
      <c r="P332" s="1">
        <f t="shared" si="88"/>
        <v>791850.01859795919</v>
      </c>
      <c r="Q332" s="1">
        <f t="shared" si="89"/>
        <v>1320439.7896900047</v>
      </c>
      <c r="S332" s="3">
        <v>322</v>
      </c>
      <c r="T332" s="1">
        <f t="shared" ref="T332:T370" si="95">T331+U$2/360</f>
        <v>-168088.88888889097</v>
      </c>
      <c r="U332" s="1">
        <f t="shared" si="82"/>
        <v>-262.55851851852145</v>
      </c>
      <c r="V332" s="1">
        <f t="shared" si="90"/>
        <v>791850.01859795919</v>
      </c>
      <c r="W332" s="1">
        <f t="shared" si="91"/>
        <v>1298770.3920749167</v>
      </c>
    </row>
    <row r="333" spans="1:23" x14ac:dyDescent="0.25">
      <c r="A333" s="3">
        <v>323</v>
      </c>
      <c r="B333" s="1">
        <f t="shared" si="92"/>
        <v>-35614.467159897489</v>
      </c>
      <c r="C333" s="1">
        <f t="shared" si="80"/>
        <v>-50.157041250188961</v>
      </c>
      <c r="D333" s="1">
        <f t="shared" si="83"/>
        <v>794159.58115220326</v>
      </c>
      <c r="E333" s="1">
        <f t="shared" si="84"/>
        <v>1049304.7480165251</v>
      </c>
      <c r="G333" s="3">
        <v>323</v>
      </c>
      <c r="H333" s="1">
        <f t="shared" si="93"/>
        <v>-28675</v>
      </c>
      <c r="I333" s="1">
        <f t="shared" si="85"/>
        <v>-40.383958333333332</v>
      </c>
      <c r="J333" s="1">
        <f t="shared" si="86"/>
        <v>794159.58115220326</v>
      </c>
      <c r="K333" s="1">
        <f t="shared" si="87"/>
        <v>1000446.0720568817</v>
      </c>
      <c r="M333" s="3">
        <v>323</v>
      </c>
      <c r="N333" s="1">
        <f t="shared" si="94"/>
        <v>-170828.65207106358</v>
      </c>
      <c r="O333" s="1">
        <f t="shared" si="81"/>
        <v>-266.41701833341455</v>
      </c>
      <c r="P333" s="1">
        <f t="shared" si="88"/>
        <v>794159.58115220326</v>
      </c>
      <c r="Q333" s="1">
        <f t="shared" si="89"/>
        <v>1328722.2779193788</v>
      </c>
      <c r="S333" s="3">
        <v>323</v>
      </c>
      <c r="T333" s="1">
        <f t="shared" si="95"/>
        <v>-167744.44444444653</v>
      </c>
      <c r="U333" s="1">
        <f t="shared" si="82"/>
        <v>-262.07342592592886</v>
      </c>
      <c r="V333" s="1">
        <f t="shared" si="90"/>
        <v>794159.58115220326</v>
      </c>
      <c r="W333" s="1">
        <f t="shared" si="91"/>
        <v>1307007.3108261952</v>
      </c>
    </row>
    <row r="334" spans="1:23" x14ac:dyDescent="0.25">
      <c r="A334" s="3">
        <v>324</v>
      </c>
      <c r="B334" s="1">
        <f t="shared" si="92"/>
        <v>-34676.097238239774</v>
      </c>
      <c r="C334" s="1">
        <f t="shared" si="80"/>
        <v>-48.835503610521009</v>
      </c>
      <c r="D334" s="1">
        <f t="shared" si="83"/>
        <v>796475.87993056385</v>
      </c>
      <c r="E334" s="1">
        <f t="shared" si="84"/>
        <v>1055749.1426545971</v>
      </c>
      <c r="G334" s="3">
        <v>324</v>
      </c>
      <c r="H334" s="1">
        <f t="shared" si="93"/>
        <v>-27900</v>
      </c>
      <c r="I334" s="1">
        <f t="shared" si="85"/>
        <v>-39.292499999999997</v>
      </c>
      <c r="J334" s="1">
        <f t="shared" si="86"/>
        <v>796475.87993056385</v>
      </c>
      <c r="K334" s="1">
        <f t="shared" si="87"/>
        <v>1006788.4471005499</v>
      </c>
      <c r="M334" s="3">
        <v>324</v>
      </c>
      <c r="N334" s="1">
        <f t="shared" si="94"/>
        <v>-170411.59877254904</v>
      </c>
      <c r="O334" s="1">
        <f t="shared" si="81"/>
        <v>-265.82966827133987</v>
      </c>
      <c r="P334" s="1">
        <f t="shared" si="88"/>
        <v>796475.87993056385</v>
      </c>
      <c r="Q334" s="1">
        <f t="shared" si="89"/>
        <v>1337051.5965413712</v>
      </c>
      <c r="S334" s="3">
        <v>324</v>
      </c>
      <c r="T334" s="1">
        <f t="shared" si="95"/>
        <v>-167400.0000000021</v>
      </c>
      <c r="U334" s="1">
        <f t="shared" si="82"/>
        <v>-261.58833333333627</v>
      </c>
      <c r="V334" s="1">
        <f t="shared" si="90"/>
        <v>796475.87993056385</v>
      </c>
      <c r="W334" s="1">
        <f t="shared" si="91"/>
        <v>1315291.2874062301</v>
      </c>
    </row>
    <row r="335" spans="1:23" x14ac:dyDescent="0.25">
      <c r="A335" s="3">
        <v>325</v>
      </c>
      <c r="B335" s="1">
        <f t="shared" si="92"/>
        <v>-33736.40577894239</v>
      </c>
      <c r="C335" s="1">
        <f t="shared" si="80"/>
        <v>-47.51210480534386</v>
      </c>
      <c r="D335" s="1">
        <f t="shared" si="83"/>
        <v>798798.93458036135</v>
      </c>
      <c r="E335" s="1">
        <f t="shared" si="84"/>
        <v>1062229.9748368866</v>
      </c>
      <c r="G335" s="3">
        <v>325</v>
      </c>
      <c r="H335" s="1">
        <f t="shared" si="93"/>
        <v>-27125</v>
      </c>
      <c r="I335" s="1">
        <f t="shared" si="85"/>
        <v>-38.201041666666661</v>
      </c>
      <c r="J335" s="1">
        <f t="shared" si="86"/>
        <v>798798.93458036135</v>
      </c>
      <c r="K335" s="1">
        <f t="shared" si="87"/>
        <v>1013167.7743131497</v>
      </c>
      <c r="M335" s="3">
        <v>325</v>
      </c>
      <c r="N335" s="1">
        <f t="shared" si="94"/>
        <v>-169993.95812397241</v>
      </c>
      <c r="O335" s="1">
        <f t="shared" si="81"/>
        <v>-265.2414910245945</v>
      </c>
      <c r="P335" s="1">
        <f t="shared" si="88"/>
        <v>798798.93458036135</v>
      </c>
      <c r="Q335" s="1">
        <f t="shared" si="89"/>
        <v>1345428.0103418303</v>
      </c>
      <c r="S335" s="3">
        <v>325</v>
      </c>
      <c r="T335" s="1">
        <f t="shared" si="95"/>
        <v>-167055.55555555766</v>
      </c>
      <c r="U335" s="1">
        <f t="shared" si="82"/>
        <v>-261.10324074074367</v>
      </c>
      <c r="V335" s="1">
        <f t="shared" si="90"/>
        <v>798798.93458036135</v>
      </c>
      <c r="W335" s="1">
        <f t="shared" si="91"/>
        <v>1323622.5878868271</v>
      </c>
    </row>
    <row r="336" spans="1:23" x14ac:dyDescent="0.25">
      <c r="A336" s="3">
        <v>326</v>
      </c>
      <c r="B336" s="1">
        <f t="shared" si="92"/>
        <v>-32795.390920839825</v>
      </c>
      <c r="C336" s="1">
        <f t="shared" si="80"/>
        <v>-46.186842213516087</v>
      </c>
      <c r="D336" s="1">
        <f t="shared" si="83"/>
        <v>801128.76480622077</v>
      </c>
      <c r="E336" s="1">
        <f t="shared" si="84"/>
        <v>1068747.4505865662</v>
      </c>
      <c r="G336" s="3">
        <v>326</v>
      </c>
      <c r="H336" s="1">
        <f t="shared" si="93"/>
        <v>-26350</v>
      </c>
      <c r="I336" s="1">
        <f t="shared" si="85"/>
        <v>-37.109583333333326</v>
      </c>
      <c r="J336" s="1">
        <f t="shared" si="86"/>
        <v>801128.76480622077</v>
      </c>
      <c r="K336" s="1">
        <f t="shared" si="87"/>
        <v>1019584.2626276168</v>
      </c>
      <c r="M336" s="3">
        <v>326</v>
      </c>
      <c r="N336" s="1">
        <f t="shared" si="94"/>
        <v>-169575.72929814903</v>
      </c>
      <c r="O336" s="1">
        <f t="shared" si="81"/>
        <v>-264.65248542822656</v>
      </c>
      <c r="P336" s="1">
        <f t="shared" si="88"/>
        <v>801128.76480622077</v>
      </c>
      <c r="Q336" s="1">
        <f t="shared" si="89"/>
        <v>1353851.7856037423</v>
      </c>
      <c r="S336" s="3">
        <v>326</v>
      </c>
      <c r="T336" s="1">
        <f t="shared" si="95"/>
        <v>-166711.11111111322</v>
      </c>
      <c r="U336" s="1">
        <f t="shared" si="82"/>
        <v>-260.61814814815114</v>
      </c>
      <c r="V336" s="1">
        <f t="shared" si="90"/>
        <v>801128.76480622077</v>
      </c>
      <c r="W336" s="1">
        <f t="shared" si="91"/>
        <v>1332001.4798442002</v>
      </c>
    </row>
    <row r="337" spans="1:23" x14ac:dyDescent="0.25">
      <c r="A337" s="3">
        <v>327</v>
      </c>
      <c r="B337" s="1">
        <f t="shared" si="92"/>
        <v>-31853.050800145436</v>
      </c>
      <c r="C337" s="1">
        <f t="shared" si="80"/>
        <v>-44.859713210204823</v>
      </c>
      <c r="D337" s="1">
        <f t="shared" si="83"/>
        <v>803465.39037023892</v>
      </c>
      <c r="E337" s="1">
        <f t="shared" si="84"/>
        <v>1075301.7770916934</v>
      </c>
      <c r="G337" s="3">
        <v>327</v>
      </c>
      <c r="H337" s="1">
        <f t="shared" si="93"/>
        <v>-25575</v>
      </c>
      <c r="I337" s="1">
        <f t="shared" si="85"/>
        <v>-36.018124999999998</v>
      </c>
      <c r="J337" s="1">
        <f t="shared" si="86"/>
        <v>803465.39037023892</v>
      </c>
      <c r="K337" s="1">
        <f t="shared" si="87"/>
        <v>1026038.1221582238</v>
      </c>
      <c r="M337" s="3">
        <v>327</v>
      </c>
      <c r="N337" s="1">
        <f t="shared" si="94"/>
        <v>-169156.9114667293</v>
      </c>
      <c r="O337" s="1">
        <f t="shared" si="81"/>
        <v>-264.06265031564379</v>
      </c>
      <c r="P337" s="1">
        <f t="shared" si="88"/>
        <v>803465.39037023892</v>
      </c>
      <c r="Q337" s="1">
        <f t="shared" si="89"/>
        <v>1362323.1901156961</v>
      </c>
      <c r="S337" s="3">
        <v>327</v>
      </c>
      <c r="T337" s="1">
        <f t="shared" si="95"/>
        <v>-166366.66666666878</v>
      </c>
      <c r="U337" s="1">
        <f t="shared" si="82"/>
        <v>-260.13305555555854</v>
      </c>
      <c r="V337" s="1">
        <f t="shared" si="90"/>
        <v>803465.39037023892</v>
      </c>
      <c r="W337" s="1">
        <f t="shared" si="91"/>
        <v>1340428.2323674781</v>
      </c>
    </row>
    <row r="338" spans="1:23" x14ac:dyDescent="0.25">
      <c r="A338" s="3">
        <v>328</v>
      </c>
      <c r="B338" s="1">
        <f t="shared" si="92"/>
        <v>-30909.383550447736</v>
      </c>
      <c r="C338" s="1">
        <f t="shared" si="80"/>
        <v>-43.530715166880555</v>
      </c>
      <c r="D338" s="1">
        <f t="shared" si="83"/>
        <v>805808.83109215216</v>
      </c>
      <c r="E338" s="1">
        <f t="shared" si="84"/>
        <v>1081893.162711797</v>
      </c>
      <c r="G338" s="3">
        <v>328</v>
      </c>
      <c r="H338" s="1">
        <f t="shared" si="93"/>
        <v>-24800</v>
      </c>
      <c r="I338" s="1">
        <f t="shared" si="85"/>
        <v>-34.926666666666662</v>
      </c>
      <c r="J338" s="1">
        <f t="shared" si="86"/>
        <v>805808.83109215216</v>
      </c>
      <c r="K338" s="1">
        <f t="shared" si="87"/>
        <v>1032529.56420726</v>
      </c>
      <c r="M338" s="3">
        <v>328</v>
      </c>
      <c r="N338" s="1">
        <f t="shared" si="94"/>
        <v>-168737.50380019698</v>
      </c>
      <c r="O338" s="1">
        <f t="shared" si="81"/>
        <v>-263.47198451861072</v>
      </c>
      <c r="P338" s="1">
        <f t="shared" si="88"/>
        <v>805808.83109215216</v>
      </c>
      <c r="Q338" s="1">
        <f t="shared" si="89"/>
        <v>1370842.493180396</v>
      </c>
      <c r="S338" s="3">
        <v>328</v>
      </c>
      <c r="T338" s="1">
        <f t="shared" si="95"/>
        <v>-166022.22222222434</v>
      </c>
      <c r="U338" s="1">
        <f t="shared" si="82"/>
        <v>-259.64796296296595</v>
      </c>
      <c r="V338" s="1">
        <f t="shared" si="90"/>
        <v>805808.83109215216</v>
      </c>
      <c r="W338" s="1">
        <f t="shared" si="91"/>
        <v>1348903.1160672589</v>
      </c>
    </row>
    <row r="339" spans="1:23" x14ac:dyDescent="0.25">
      <c r="A339" s="3">
        <v>329</v>
      </c>
      <c r="B339" s="1">
        <f t="shared" si="92"/>
        <v>-29964.387302706713</v>
      </c>
      <c r="C339" s="1">
        <f t="shared" si="80"/>
        <v>-42.199845451311951</v>
      </c>
      <c r="D339" s="1">
        <f t="shared" si="83"/>
        <v>808159.10684950429</v>
      </c>
      <c r="E339" s="1">
        <f t="shared" si="84"/>
        <v>1088521.8169845012</v>
      </c>
      <c r="G339" s="3">
        <v>329</v>
      </c>
      <c r="H339" s="1">
        <f t="shared" si="93"/>
        <v>-24025</v>
      </c>
      <c r="I339" s="1">
        <f t="shared" si="85"/>
        <v>-33.835208333333334</v>
      </c>
      <c r="J339" s="1">
        <f t="shared" si="86"/>
        <v>808159.10684950429</v>
      </c>
      <c r="K339" s="1">
        <f t="shared" si="87"/>
        <v>1039058.8012717487</v>
      </c>
      <c r="M339" s="3">
        <v>329</v>
      </c>
      <c r="N339" s="1">
        <f t="shared" si="94"/>
        <v>-168317.50546786762</v>
      </c>
      <c r="O339" s="1">
        <f t="shared" si="81"/>
        <v>-262.88048686724687</v>
      </c>
      <c r="P339" s="1">
        <f t="shared" si="88"/>
        <v>808159.10684950429</v>
      </c>
      <c r="Q339" s="1">
        <f t="shared" si="89"/>
        <v>1379409.965623223</v>
      </c>
      <c r="S339" s="3">
        <v>329</v>
      </c>
      <c r="T339" s="1">
        <f t="shared" si="95"/>
        <v>-165677.77777777991</v>
      </c>
      <c r="U339" s="1">
        <f t="shared" si="82"/>
        <v>-259.16287037037335</v>
      </c>
      <c r="V339" s="1">
        <f t="shared" si="90"/>
        <v>808159.10684950429</v>
      </c>
      <c r="W339" s="1">
        <f t="shared" si="91"/>
        <v>1357426.4030842124</v>
      </c>
    </row>
    <row r="340" spans="1:23" x14ac:dyDescent="0.25">
      <c r="A340" s="3">
        <v>330</v>
      </c>
      <c r="B340" s="1">
        <f t="shared" si="92"/>
        <v>-29018.06018525012</v>
      </c>
      <c r="C340" s="1">
        <f t="shared" si="80"/>
        <v>-40.867101427560584</v>
      </c>
      <c r="D340" s="1">
        <f t="shared" si="83"/>
        <v>810516.23757781531</v>
      </c>
      <c r="E340" s="1">
        <f t="shared" si="84"/>
        <v>1095187.9506321861</v>
      </c>
      <c r="G340" s="3">
        <v>330</v>
      </c>
      <c r="H340" s="1">
        <f t="shared" si="93"/>
        <v>-23250</v>
      </c>
      <c r="I340" s="1">
        <f t="shared" si="85"/>
        <v>-32.743749999999999</v>
      </c>
      <c r="J340" s="1">
        <f t="shared" si="86"/>
        <v>810516.23757781531</v>
      </c>
      <c r="K340" s="1">
        <f t="shared" si="87"/>
        <v>1045626.0470502023</v>
      </c>
      <c r="M340" s="3">
        <v>330</v>
      </c>
      <c r="N340" s="1">
        <f t="shared" si="94"/>
        <v>-167896.91563788691</v>
      </c>
      <c r="O340" s="1">
        <f t="shared" si="81"/>
        <v>-262.28815619002404</v>
      </c>
      <c r="P340" s="1">
        <f t="shared" si="88"/>
        <v>810516.23757781531</v>
      </c>
      <c r="Q340" s="1">
        <f t="shared" si="89"/>
        <v>1388025.8798008445</v>
      </c>
      <c r="S340" s="3">
        <v>330</v>
      </c>
      <c r="T340" s="1">
        <f t="shared" si="95"/>
        <v>-165333.33333333547</v>
      </c>
      <c r="U340" s="1">
        <f t="shared" si="82"/>
        <v>-258.67777777778076</v>
      </c>
      <c r="V340" s="1">
        <f t="shared" si="90"/>
        <v>810516.23757781531</v>
      </c>
      <c r="W340" s="1">
        <f t="shared" si="91"/>
        <v>1365998.3670977307</v>
      </c>
    </row>
    <row r="341" spans="1:23" x14ac:dyDescent="0.25">
      <c r="A341" s="3">
        <v>331</v>
      </c>
      <c r="B341" s="1">
        <f t="shared" si="92"/>
        <v>-28070.400323769776</v>
      </c>
      <c r="C341" s="1">
        <f t="shared" si="80"/>
        <v>-39.532480455975765</v>
      </c>
      <c r="D341" s="1">
        <f t="shared" si="83"/>
        <v>812880.24327075062</v>
      </c>
      <c r="E341" s="1">
        <f t="shared" si="84"/>
        <v>1101891.7755686869</v>
      </c>
      <c r="G341" s="3">
        <v>331</v>
      </c>
      <c r="H341" s="1">
        <f t="shared" si="93"/>
        <v>-22475</v>
      </c>
      <c r="I341" s="1">
        <f t="shared" si="85"/>
        <v>-31.652291666666667</v>
      </c>
      <c r="J341" s="1">
        <f t="shared" si="86"/>
        <v>812880.24327075062</v>
      </c>
      <c r="K341" s="1">
        <f t="shared" si="87"/>
        <v>1052231.5164494154</v>
      </c>
      <c r="M341" s="3">
        <v>331</v>
      </c>
      <c r="N341" s="1">
        <f t="shared" si="94"/>
        <v>-167475.73347722896</v>
      </c>
      <c r="O341" s="1">
        <f t="shared" si="81"/>
        <v>-261.69499131376409</v>
      </c>
      <c r="P341" s="1">
        <f t="shared" si="88"/>
        <v>812880.24327075062</v>
      </c>
      <c r="Q341" s="1">
        <f t="shared" si="89"/>
        <v>1396690.5096098715</v>
      </c>
      <c r="S341" s="3">
        <v>331</v>
      </c>
      <c r="T341" s="1">
        <f t="shared" si="95"/>
        <v>-164988.88888889103</v>
      </c>
      <c r="U341" s="1">
        <f t="shared" si="82"/>
        <v>-258.19268518518822</v>
      </c>
      <c r="V341" s="1">
        <f t="shared" si="90"/>
        <v>812880.24327075062</v>
      </c>
      <c r="W341" s="1">
        <f t="shared" si="91"/>
        <v>1374619.2833346298</v>
      </c>
    </row>
    <row r="342" spans="1:23" x14ac:dyDescent="0.25">
      <c r="A342" s="3">
        <v>332</v>
      </c>
      <c r="B342" s="1">
        <f t="shared" si="92"/>
        <v>-27121.405841317846</v>
      </c>
      <c r="C342" s="1">
        <f t="shared" si="80"/>
        <v>-38.195979893189296</v>
      </c>
      <c r="D342" s="1">
        <f t="shared" si="83"/>
        <v>815251.14398029028</v>
      </c>
      <c r="E342" s="1">
        <f t="shared" si="84"/>
        <v>1108633.5049060304</v>
      </c>
      <c r="G342" s="3">
        <v>332</v>
      </c>
      <c r="H342" s="1">
        <f t="shared" si="93"/>
        <v>-21700</v>
      </c>
      <c r="I342" s="1">
        <f t="shared" si="85"/>
        <v>-30.560833333333331</v>
      </c>
      <c r="J342" s="1">
        <f t="shared" si="86"/>
        <v>815251.14398029028</v>
      </c>
      <c r="K342" s="1">
        <f t="shared" si="87"/>
        <v>1058875.425591297</v>
      </c>
      <c r="M342" s="3">
        <v>332</v>
      </c>
      <c r="N342" s="1">
        <f t="shared" si="94"/>
        <v>-167053.95815169477</v>
      </c>
      <c r="O342" s="1">
        <f t="shared" si="81"/>
        <v>-261.1009910636368</v>
      </c>
      <c r="P342" s="1">
        <f t="shared" si="88"/>
        <v>815251.14398029028</v>
      </c>
      <c r="Q342" s="1">
        <f t="shared" si="89"/>
        <v>1405404.1304955669</v>
      </c>
      <c r="S342" s="3">
        <v>332</v>
      </c>
      <c r="T342" s="1">
        <f t="shared" si="95"/>
        <v>-164644.44444444659</v>
      </c>
      <c r="U342" s="1">
        <f t="shared" si="82"/>
        <v>-257.70759259259563</v>
      </c>
      <c r="V342" s="1">
        <f t="shared" si="90"/>
        <v>815251.14398029028</v>
      </c>
      <c r="W342" s="1">
        <f t="shared" si="91"/>
        <v>1383289.4285778976</v>
      </c>
    </row>
    <row r="343" spans="1:23" x14ac:dyDescent="0.25">
      <c r="A343" s="3">
        <v>333</v>
      </c>
      <c r="B343" s="1">
        <f t="shared" si="92"/>
        <v>-26171.074858303131</v>
      </c>
      <c r="C343" s="1">
        <f t="shared" si="80"/>
        <v>-36.85759709211024</v>
      </c>
      <c r="D343" s="1">
        <f t="shared" si="83"/>
        <v>817628.9598168995</v>
      </c>
      <c r="E343" s="1">
        <f t="shared" si="84"/>
        <v>1115413.3529612098</v>
      </c>
      <c r="G343" s="3">
        <v>333</v>
      </c>
      <c r="H343" s="1">
        <f t="shared" si="93"/>
        <v>-20925</v>
      </c>
      <c r="I343" s="1">
        <f t="shared" si="85"/>
        <v>-29.469374999999999</v>
      </c>
      <c r="J343" s="1">
        <f t="shared" si="86"/>
        <v>817628.9598168995</v>
      </c>
      <c r="K343" s="1">
        <f t="shared" si="87"/>
        <v>1065557.9918197407</v>
      </c>
      <c r="M343" s="3">
        <v>333</v>
      </c>
      <c r="N343" s="1">
        <f t="shared" si="94"/>
        <v>-166631.58882591044</v>
      </c>
      <c r="O343" s="1">
        <f t="shared" si="81"/>
        <v>-260.50615426315721</v>
      </c>
      <c r="P343" s="1">
        <f t="shared" si="88"/>
        <v>817628.9598168995</v>
      </c>
      <c r="Q343" s="1">
        <f t="shared" si="89"/>
        <v>1414167.0194606008</v>
      </c>
      <c r="S343" s="3">
        <v>333</v>
      </c>
      <c r="T343" s="1">
        <f t="shared" si="95"/>
        <v>-164300.00000000215</v>
      </c>
      <c r="U343" s="1">
        <f t="shared" si="82"/>
        <v>-257.22250000000304</v>
      </c>
      <c r="V343" s="1">
        <f t="shared" si="90"/>
        <v>817628.9598168995</v>
      </c>
      <c r="W343" s="1">
        <f t="shared" si="91"/>
        <v>1392009.0811754933</v>
      </c>
    </row>
    <row r="344" spans="1:23" x14ac:dyDescent="0.25">
      <c r="A344" s="3">
        <v>334</v>
      </c>
      <c r="B344" s="1">
        <f t="shared" si="92"/>
        <v>-25219.405492487338</v>
      </c>
      <c r="C344" s="1">
        <f t="shared" si="80"/>
        <v>-35.51732940191966</v>
      </c>
      <c r="D344" s="1">
        <f t="shared" si="83"/>
        <v>820013.71094969881</v>
      </c>
      <c r="E344" s="1">
        <f t="shared" si="84"/>
        <v>1122231.5352629977</v>
      </c>
      <c r="G344" s="3">
        <v>334</v>
      </c>
      <c r="H344" s="1">
        <f t="shared" si="93"/>
        <v>-20150</v>
      </c>
      <c r="I344" s="1">
        <f t="shared" si="85"/>
        <v>-28.377916666666664</v>
      </c>
      <c r="J344" s="1">
        <f t="shared" si="86"/>
        <v>820013.71094969881</v>
      </c>
      <c r="K344" s="1">
        <f t="shared" si="87"/>
        <v>1072279.4337075346</v>
      </c>
      <c r="M344" s="3">
        <v>334</v>
      </c>
      <c r="N344" s="1">
        <f t="shared" si="94"/>
        <v>-166208.62466332564</v>
      </c>
      <c r="O344" s="1">
        <f t="shared" si="81"/>
        <v>-259.91047973418358</v>
      </c>
      <c r="P344" s="1">
        <f t="shared" si="88"/>
        <v>820013.71094969881</v>
      </c>
      <c r="Q344" s="1">
        <f t="shared" si="89"/>
        <v>1422979.4550738565</v>
      </c>
      <c r="S344" s="3">
        <v>334</v>
      </c>
      <c r="T344" s="1">
        <f t="shared" si="95"/>
        <v>-163955.55555555772</v>
      </c>
      <c r="U344" s="1">
        <f t="shared" si="82"/>
        <v>-256.73740740741044</v>
      </c>
      <c r="V344" s="1">
        <f t="shared" si="90"/>
        <v>820013.71094969881</v>
      </c>
      <c r="W344" s="1">
        <f t="shared" si="91"/>
        <v>1400778.5210491959</v>
      </c>
    </row>
    <row r="345" spans="1:23" x14ac:dyDescent="0.25">
      <c r="A345" s="3">
        <v>335</v>
      </c>
      <c r="B345" s="1">
        <f t="shared" si="92"/>
        <v>-24266.395858981352</v>
      </c>
      <c r="C345" s="1">
        <f t="shared" si="80"/>
        <v>-34.175174168065404</v>
      </c>
      <c r="D345" s="1">
        <f t="shared" si="83"/>
        <v>822405.41760663548</v>
      </c>
      <c r="E345" s="1">
        <f t="shared" si="84"/>
        <v>1129088.2685587977</v>
      </c>
      <c r="G345" s="3">
        <v>335</v>
      </c>
      <c r="H345" s="1">
        <f t="shared" si="93"/>
        <v>-19375</v>
      </c>
      <c r="I345" s="1">
        <f t="shared" si="85"/>
        <v>-27.286458333333329</v>
      </c>
      <c r="J345" s="1">
        <f t="shared" si="86"/>
        <v>822405.41760663548</v>
      </c>
      <c r="K345" s="1">
        <f t="shared" si="87"/>
        <v>1079039.9710633084</v>
      </c>
      <c r="M345" s="3">
        <v>335</v>
      </c>
      <c r="N345" s="1">
        <f t="shared" si="94"/>
        <v>-165785.06482621186</v>
      </c>
      <c r="O345" s="1">
        <f t="shared" si="81"/>
        <v>-259.31396629691505</v>
      </c>
      <c r="P345" s="1">
        <f t="shared" si="88"/>
        <v>822405.41760663548</v>
      </c>
      <c r="Q345" s="1">
        <f t="shared" si="89"/>
        <v>1431841.7174792867</v>
      </c>
      <c r="S345" s="3">
        <v>335</v>
      </c>
      <c r="T345" s="1">
        <f t="shared" si="95"/>
        <v>-163611.11111111328</v>
      </c>
      <c r="U345" s="1">
        <f t="shared" si="82"/>
        <v>-256.25231481481785</v>
      </c>
      <c r="V345" s="1">
        <f t="shared" si="90"/>
        <v>822405.41760663548</v>
      </c>
      <c r="W345" s="1">
        <f t="shared" si="91"/>
        <v>1409598.0297035032</v>
      </c>
    </row>
    <row r="346" spans="1:23" x14ac:dyDescent="0.25">
      <c r="A346" s="3">
        <v>336</v>
      </c>
      <c r="B346" s="1">
        <f t="shared" si="92"/>
        <v>-23312.044070241511</v>
      </c>
      <c r="C346" s="1">
        <f t="shared" si="80"/>
        <v>-32.831128732256794</v>
      </c>
      <c r="D346" s="1">
        <f t="shared" si="83"/>
        <v>824804.10007465479</v>
      </c>
      <c r="E346" s="1">
        <f t="shared" si="84"/>
        <v>1135983.7708215348</v>
      </c>
      <c r="G346" s="3">
        <v>336</v>
      </c>
      <c r="H346" s="1">
        <f t="shared" si="93"/>
        <v>-18600</v>
      </c>
      <c r="I346" s="1">
        <f t="shared" si="85"/>
        <v>-26.194999999999997</v>
      </c>
      <c r="J346" s="1">
        <f t="shared" si="86"/>
        <v>824804.10007465479</v>
      </c>
      <c r="K346" s="1">
        <f t="shared" si="87"/>
        <v>1085839.824938522</v>
      </c>
      <c r="M346" s="3">
        <v>336</v>
      </c>
      <c r="N346" s="1">
        <f t="shared" si="94"/>
        <v>-165360.90847566081</v>
      </c>
      <c r="O346" s="1">
        <f t="shared" si="81"/>
        <v>-258.71661276988897</v>
      </c>
      <c r="P346" s="1">
        <f t="shared" si="88"/>
        <v>824804.10007465479</v>
      </c>
      <c r="Q346" s="1">
        <f t="shared" si="89"/>
        <v>1440754.0884048187</v>
      </c>
      <c r="S346" s="3">
        <v>336</v>
      </c>
      <c r="T346" s="1">
        <f t="shared" si="95"/>
        <v>-163266.66666666884</v>
      </c>
      <c r="U346" s="1">
        <f t="shared" si="82"/>
        <v>-255.76722222222529</v>
      </c>
      <c r="V346" s="1">
        <f t="shared" si="90"/>
        <v>824804.10007465479</v>
      </c>
      <c r="W346" s="1">
        <f t="shared" si="91"/>
        <v>1418467.8902345803</v>
      </c>
    </row>
    <row r="347" spans="1:23" x14ac:dyDescent="0.25">
      <c r="A347" s="3">
        <v>337</v>
      </c>
      <c r="B347" s="1">
        <f t="shared" si="92"/>
        <v>-22356.348236065864</v>
      </c>
      <c r="C347" s="1">
        <f t="shared" si="80"/>
        <v>-31.485190432459422</v>
      </c>
      <c r="D347" s="1">
        <f t="shared" si="83"/>
        <v>827209.77869987255</v>
      </c>
      <c r="E347" s="1">
        <f t="shared" si="84"/>
        <v>1142918.2612565847</v>
      </c>
      <c r="G347" s="3">
        <v>337</v>
      </c>
      <c r="H347" s="1">
        <f t="shared" si="93"/>
        <v>-17825</v>
      </c>
      <c r="I347" s="1">
        <f t="shared" si="85"/>
        <v>-25.103541666666661</v>
      </c>
      <c r="J347" s="1">
        <f t="shared" si="86"/>
        <v>827209.77869987255</v>
      </c>
      <c r="K347" s="1">
        <f t="shared" si="87"/>
        <v>1092679.2176344923</v>
      </c>
      <c r="M347" s="3">
        <v>337</v>
      </c>
      <c r="N347" s="1">
        <f t="shared" si="94"/>
        <v>-164936.15477158275</v>
      </c>
      <c r="O347" s="1">
        <f t="shared" si="81"/>
        <v>-258.11841796997902</v>
      </c>
      <c r="P347" s="1">
        <f t="shared" si="88"/>
        <v>827209.77869987255</v>
      </c>
      <c r="Q347" s="1">
        <f t="shared" si="89"/>
        <v>1449716.8511713101</v>
      </c>
      <c r="S347" s="3">
        <v>337</v>
      </c>
      <c r="T347" s="1">
        <f t="shared" si="95"/>
        <v>-162922.2222222244</v>
      </c>
      <c r="U347" s="1">
        <f t="shared" si="82"/>
        <v>-255.28212962963269</v>
      </c>
      <c r="V347" s="1">
        <f t="shared" si="90"/>
        <v>827209.77869987255</v>
      </c>
      <c r="W347" s="1">
        <f t="shared" si="91"/>
        <v>1427388.3873392583</v>
      </c>
    </row>
    <row r="348" spans="1:23" x14ac:dyDescent="0.25">
      <c r="A348" s="3">
        <v>338</v>
      </c>
      <c r="B348" s="1">
        <f t="shared" si="92"/>
        <v>-21399.306463590419</v>
      </c>
      <c r="C348" s="1">
        <f t="shared" si="80"/>
        <v>-30.137356602889838</v>
      </c>
      <c r="D348" s="1">
        <f t="shared" si="83"/>
        <v>829622.47388774715</v>
      </c>
      <c r="E348" s="1">
        <f t="shared" si="84"/>
        <v>1149891.9603087418</v>
      </c>
      <c r="G348" s="3">
        <v>338</v>
      </c>
      <c r="H348" s="1">
        <f t="shared" si="93"/>
        <v>-17050</v>
      </c>
      <c r="I348" s="1">
        <f t="shared" si="85"/>
        <v>-24.012083333333333</v>
      </c>
      <c r="J348" s="1">
        <f t="shared" si="86"/>
        <v>829622.47388774715</v>
      </c>
      <c r="K348" s="1">
        <f t="shared" si="87"/>
        <v>1099558.3727094608</v>
      </c>
      <c r="M348" s="3">
        <v>338</v>
      </c>
      <c r="N348" s="1">
        <f t="shared" si="94"/>
        <v>-164510.80287270478</v>
      </c>
      <c r="O348" s="1">
        <f t="shared" si="81"/>
        <v>-257.51938071239255</v>
      </c>
      <c r="P348" s="1">
        <f t="shared" si="88"/>
        <v>829622.47388774715</v>
      </c>
      <c r="Q348" s="1">
        <f t="shared" si="89"/>
        <v>1458730.290701556</v>
      </c>
      <c r="S348" s="3">
        <v>338</v>
      </c>
      <c r="T348" s="1">
        <f t="shared" si="95"/>
        <v>-162577.77777777996</v>
      </c>
      <c r="U348" s="1">
        <f t="shared" si="82"/>
        <v>-254.79703703704013</v>
      </c>
      <c r="V348" s="1">
        <f t="shared" si="90"/>
        <v>829622.47388774715</v>
      </c>
      <c r="W348" s="1">
        <f t="shared" si="91"/>
        <v>1436359.8073240868</v>
      </c>
    </row>
    <row r="349" spans="1:23" x14ac:dyDescent="0.25">
      <c r="A349" s="3">
        <v>339</v>
      </c>
      <c r="B349" s="1">
        <f t="shared" si="92"/>
        <v>-20440.916857285403</v>
      </c>
      <c r="C349" s="1">
        <f t="shared" si="80"/>
        <v>-28.787624574010277</v>
      </c>
      <c r="D349" s="1">
        <f t="shared" si="83"/>
        <v>832042.20610325306</v>
      </c>
      <c r="E349" s="1">
        <f t="shared" si="84"/>
        <v>1156905.0896692278</v>
      </c>
      <c r="G349" s="3">
        <v>339</v>
      </c>
      <c r="H349" s="1">
        <f t="shared" si="93"/>
        <v>-16275</v>
      </c>
      <c r="I349" s="1">
        <f t="shared" si="85"/>
        <v>-22.920624999999998</v>
      </c>
      <c r="J349" s="1">
        <f t="shared" si="86"/>
        <v>832042.20610325306</v>
      </c>
      <c r="K349" s="1">
        <f t="shared" si="87"/>
        <v>1106477.5149856987</v>
      </c>
      <c r="M349" s="3">
        <v>339</v>
      </c>
      <c r="N349" s="1">
        <f t="shared" si="94"/>
        <v>-164084.8519365692</v>
      </c>
      <c r="O349" s="1">
        <f t="shared" si="81"/>
        <v>-256.9194998106683</v>
      </c>
      <c r="P349" s="1">
        <f t="shared" si="88"/>
        <v>832042.20610325306</v>
      </c>
      <c r="Q349" s="1">
        <f t="shared" si="89"/>
        <v>1467794.6935293465</v>
      </c>
      <c r="S349" s="3">
        <v>339</v>
      </c>
      <c r="T349" s="1">
        <f t="shared" si="95"/>
        <v>-162233.33333333553</v>
      </c>
      <c r="U349" s="1">
        <f t="shared" si="82"/>
        <v>-254.31194444444753</v>
      </c>
      <c r="V349" s="1">
        <f t="shared" si="90"/>
        <v>832042.20610325306</v>
      </c>
      <c r="W349" s="1">
        <f t="shared" si="91"/>
        <v>1445382.4381144338</v>
      </c>
    </row>
    <row r="350" spans="1:23" x14ac:dyDescent="0.25">
      <c r="A350" s="3">
        <v>340</v>
      </c>
      <c r="B350" s="1">
        <f t="shared" si="92"/>
        <v>-19481.17751895151</v>
      </c>
      <c r="C350" s="1">
        <f t="shared" si="80"/>
        <v>-27.435991672523375</v>
      </c>
      <c r="D350" s="1">
        <f t="shared" si="83"/>
        <v>834468.99587105424</v>
      </c>
      <c r="E350" s="1">
        <f t="shared" si="84"/>
        <v>1163957.8722827388</v>
      </c>
      <c r="G350" s="3">
        <v>340</v>
      </c>
      <c r="H350" s="1">
        <f t="shared" si="93"/>
        <v>-15500</v>
      </c>
      <c r="I350" s="1">
        <f t="shared" si="85"/>
        <v>-21.829166666666666</v>
      </c>
      <c r="J350" s="1">
        <f t="shared" si="86"/>
        <v>834468.99587105424</v>
      </c>
      <c r="K350" s="1">
        <f t="shared" si="87"/>
        <v>1113436.8705566563</v>
      </c>
      <c r="M350" s="3">
        <v>340</v>
      </c>
      <c r="N350" s="1">
        <f t="shared" si="94"/>
        <v>-163658.30111953191</v>
      </c>
      <c r="O350" s="1">
        <f t="shared" si="81"/>
        <v>-256.31877407667412</v>
      </c>
      <c r="P350" s="1">
        <f t="shared" si="88"/>
        <v>834468.99587105424</v>
      </c>
      <c r="Q350" s="1">
        <f t="shared" si="89"/>
        <v>1476910.3478085753</v>
      </c>
      <c r="S350" s="3">
        <v>340</v>
      </c>
      <c r="T350" s="1">
        <f t="shared" si="95"/>
        <v>-161888.88888889109</v>
      </c>
      <c r="U350" s="1">
        <f t="shared" si="82"/>
        <v>-253.82685185185494</v>
      </c>
      <c r="V350" s="1">
        <f t="shared" si="90"/>
        <v>834468.99587105424</v>
      </c>
      <c r="W350" s="1">
        <f t="shared" si="91"/>
        <v>1454456.5692636389</v>
      </c>
    </row>
    <row r="351" spans="1:23" x14ac:dyDescent="0.25">
      <c r="A351" s="3">
        <v>341</v>
      </c>
      <c r="B351" s="1">
        <f t="shared" si="92"/>
        <v>-18520.086547716128</v>
      </c>
      <c r="C351" s="1">
        <f t="shared" si="80"/>
        <v>-26.082455221366875</v>
      </c>
      <c r="D351" s="1">
        <f t="shared" si="83"/>
        <v>836902.86377567821</v>
      </c>
      <c r="E351" s="1">
        <f t="shared" si="84"/>
        <v>1171050.5323545323</v>
      </c>
      <c r="G351" s="3">
        <v>341</v>
      </c>
      <c r="H351" s="1">
        <f t="shared" si="93"/>
        <v>-14725</v>
      </c>
      <c r="I351" s="1">
        <f t="shared" si="85"/>
        <v>-20.73770833333333</v>
      </c>
      <c r="J351" s="1">
        <f t="shared" si="86"/>
        <v>836902.86377567821</v>
      </c>
      <c r="K351" s="1">
        <f t="shared" si="87"/>
        <v>1120436.6667941478</v>
      </c>
      <c r="M351" s="3">
        <v>341</v>
      </c>
      <c r="N351" s="1">
        <f t="shared" si="94"/>
        <v>-163231.14957676062</v>
      </c>
      <c r="O351" s="1">
        <f t="shared" si="81"/>
        <v>-255.71720232060454</v>
      </c>
      <c r="P351" s="1">
        <f t="shared" si="88"/>
        <v>836902.86377567821</v>
      </c>
      <c r="Q351" s="1">
        <f t="shared" si="89"/>
        <v>1486077.5433224002</v>
      </c>
      <c r="S351" s="3">
        <v>341</v>
      </c>
      <c r="T351" s="1">
        <f t="shared" si="95"/>
        <v>-161544.44444444665</v>
      </c>
      <c r="U351" s="1">
        <f t="shared" si="82"/>
        <v>-253.34175925926237</v>
      </c>
      <c r="V351" s="1">
        <f t="shared" si="90"/>
        <v>836902.86377567821</v>
      </c>
      <c r="W351" s="1">
        <f t="shared" si="91"/>
        <v>1463582.4919622184</v>
      </c>
    </row>
    <row r="352" spans="1:23" x14ac:dyDescent="0.25">
      <c r="A352" s="3">
        <v>342</v>
      </c>
      <c r="B352" s="1">
        <f t="shared" si="92"/>
        <v>-17557.64204002959</v>
      </c>
      <c r="C352" s="1">
        <f t="shared" si="80"/>
        <v>-24.727012539708337</v>
      </c>
      <c r="D352" s="1">
        <f t="shared" si="83"/>
        <v>839343.83046169067</v>
      </c>
      <c r="E352" s="1">
        <f t="shared" si="84"/>
        <v>1178183.2953575552</v>
      </c>
      <c r="G352" s="3">
        <v>342</v>
      </c>
      <c r="H352" s="1">
        <f t="shared" si="93"/>
        <v>-13950</v>
      </c>
      <c r="I352" s="1">
        <f t="shared" si="85"/>
        <v>-19.646249999999998</v>
      </c>
      <c r="J352" s="1">
        <f t="shared" si="86"/>
        <v>839343.83046169067</v>
      </c>
      <c r="K352" s="1">
        <f t="shared" si="87"/>
        <v>1127477.1323555817</v>
      </c>
      <c r="M352" s="3">
        <v>342</v>
      </c>
      <c r="N352" s="1">
        <f t="shared" si="94"/>
        <v>-162803.39646223327</v>
      </c>
      <c r="O352" s="1">
        <f t="shared" si="81"/>
        <v>-255.11478335097851</v>
      </c>
      <c r="P352" s="1">
        <f t="shared" si="88"/>
        <v>839343.83046169067</v>
      </c>
      <c r="Q352" s="1">
        <f t="shared" si="89"/>
        <v>1495296.571492455</v>
      </c>
      <c r="S352" s="3">
        <v>342</v>
      </c>
      <c r="T352" s="1">
        <f t="shared" si="95"/>
        <v>-161200.00000000221</v>
      </c>
      <c r="U352" s="1">
        <f t="shared" si="82"/>
        <v>-252.85666666666978</v>
      </c>
      <c r="V352" s="1">
        <f t="shared" si="90"/>
        <v>839343.83046169067</v>
      </c>
      <c r="W352" s="1">
        <f t="shared" si="91"/>
        <v>1472760.4990471224</v>
      </c>
    </row>
    <row r="353" spans="1:23" x14ac:dyDescent="0.25">
      <c r="A353" s="3">
        <v>343</v>
      </c>
      <c r="B353" s="1">
        <f t="shared" si="92"/>
        <v>-16593.842089661393</v>
      </c>
      <c r="C353" s="1">
        <f t="shared" si="80"/>
        <v>-23.369660942939792</v>
      </c>
      <c r="D353" s="1">
        <f t="shared" si="83"/>
        <v>841791.91663387057</v>
      </c>
      <c r="E353" s="1">
        <f t="shared" si="84"/>
        <v>1185356.388039611</v>
      </c>
      <c r="G353" s="3">
        <v>343</v>
      </c>
      <c r="H353" s="1">
        <f t="shared" si="93"/>
        <v>-13175</v>
      </c>
      <c r="I353" s="1">
        <f t="shared" si="85"/>
        <v>-18.554791666666663</v>
      </c>
      <c r="J353" s="1">
        <f t="shared" si="86"/>
        <v>841791.91663387057</v>
      </c>
      <c r="K353" s="1">
        <f t="shared" si="87"/>
        <v>1134558.4971912284</v>
      </c>
      <c r="M353" s="3">
        <v>343</v>
      </c>
      <c r="N353" s="1">
        <f t="shared" si="94"/>
        <v>-162375.0409287363</v>
      </c>
      <c r="O353" s="1">
        <f t="shared" si="81"/>
        <v>-254.51151597463695</v>
      </c>
      <c r="P353" s="1">
        <f t="shared" si="88"/>
        <v>841791.91663387057</v>
      </c>
      <c r="Q353" s="1">
        <f t="shared" si="89"/>
        <v>1504567.7253881139</v>
      </c>
      <c r="S353" s="3">
        <v>343</v>
      </c>
      <c r="T353" s="1">
        <f t="shared" si="95"/>
        <v>-160855.55555555777</v>
      </c>
      <c r="U353" s="1">
        <f t="shared" si="82"/>
        <v>-252.37157407407719</v>
      </c>
      <c r="V353" s="1">
        <f t="shared" si="90"/>
        <v>841791.91663387057</v>
      </c>
      <c r="W353" s="1">
        <f t="shared" si="91"/>
        <v>1481990.8850110439</v>
      </c>
    </row>
    <row r="354" spans="1:23" x14ac:dyDescent="0.25">
      <c r="A354" s="3">
        <v>344</v>
      </c>
      <c r="B354" s="1">
        <f t="shared" si="92"/>
        <v>-15628.684787696428</v>
      </c>
      <c r="C354" s="1">
        <f t="shared" si="80"/>
        <v>-22.010397742672467</v>
      </c>
      <c r="D354" s="1">
        <f t="shared" si="83"/>
        <v>844247.14305738604</v>
      </c>
      <c r="E354" s="1">
        <f t="shared" si="84"/>
        <v>1192570.0384305685</v>
      </c>
      <c r="G354" s="3">
        <v>344</v>
      </c>
      <c r="H354" s="1">
        <f t="shared" si="93"/>
        <v>-12400</v>
      </c>
      <c r="I354" s="1">
        <f t="shared" si="85"/>
        <v>-17.463333333333331</v>
      </c>
      <c r="J354" s="1">
        <f t="shared" si="86"/>
        <v>844247.14305738604</v>
      </c>
      <c r="K354" s="1">
        <f t="shared" si="87"/>
        <v>1141680.9925515302</v>
      </c>
      <c r="M354" s="3">
        <v>344</v>
      </c>
      <c r="N354" s="1">
        <f t="shared" si="94"/>
        <v>-161946.08212786299</v>
      </c>
      <c r="O354" s="1">
        <f t="shared" si="81"/>
        <v>-253.90739899674037</v>
      </c>
      <c r="P354" s="1">
        <f t="shared" si="88"/>
        <v>844247.14305738604</v>
      </c>
      <c r="Q354" s="1">
        <f t="shared" si="89"/>
        <v>1513891.2997358078</v>
      </c>
      <c r="S354" s="3">
        <v>344</v>
      </c>
      <c r="T354" s="1">
        <f t="shared" si="95"/>
        <v>-160511.11111111334</v>
      </c>
      <c r="U354" s="1">
        <f t="shared" si="82"/>
        <v>-251.88648148148462</v>
      </c>
      <c r="V354" s="1">
        <f t="shared" si="90"/>
        <v>844247.14305738604</v>
      </c>
      <c r="W354" s="1">
        <f t="shared" si="91"/>
        <v>1491273.9460117798</v>
      </c>
    </row>
    <row r="355" spans="1:23" x14ac:dyDescent="0.25">
      <c r="A355" s="3">
        <v>345</v>
      </c>
      <c r="B355" s="1">
        <f t="shared" si="92"/>
        <v>-14662.168222531196</v>
      </c>
      <c r="C355" s="1">
        <f t="shared" si="80"/>
        <v>-20.649220246731431</v>
      </c>
      <c r="D355" s="1">
        <f t="shared" si="83"/>
        <v>846709.53055797005</v>
      </c>
      <c r="E355" s="1">
        <f t="shared" si="84"/>
        <v>1199824.4758496105</v>
      </c>
      <c r="G355" s="3">
        <v>345</v>
      </c>
      <c r="H355" s="1">
        <f t="shared" si="93"/>
        <v>-11625</v>
      </c>
      <c r="I355" s="1">
        <f t="shared" si="85"/>
        <v>-16.371874999999999</v>
      </c>
      <c r="J355" s="1">
        <f t="shared" si="86"/>
        <v>846709.53055797005</v>
      </c>
      <c r="K355" s="1">
        <f t="shared" si="87"/>
        <v>1148844.8509944538</v>
      </c>
      <c r="M355" s="3">
        <v>345</v>
      </c>
      <c r="N355" s="1">
        <f t="shared" si="94"/>
        <v>-161516.51921001176</v>
      </c>
      <c r="O355" s="1">
        <f t="shared" si="81"/>
        <v>-253.30243122076655</v>
      </c>
      <c r="P355" s="1">
        <f t="shared" si="88"/>
        <v>846709.53055797005</v>
      </c>
      <c r="Q355" s="1">
        <f t="shared" si="89"/>
        <v>1523267.5909283939</v>
      </c>
      <c r="S355" s="3">
        <v>345</v>
      </c>
      <c r="T355" s="1">
        <f t="shared" si="95"/>
        <v>-160166.6666666689</v>
      </c>
      <c r="U355" s="1">
        <f t="shared" si="82"/>
        <v>-251.40138888889203</v>
      </c>
      <c r="V355" s="1">
        <f t="shared" si="90"/>
        <v>846709.53055797005</v>
      </c>
      <c r="W355" s="1">
        <f t="shared" si="91"/>
        <v>1500609.9798816466</v>
      </c>
    </row>
    <row r="356" spans="1:23" x14ac:dyDescent="0.25">
      <c r="A356" s="3">
        <v>346</v>
      </c>
      <c r="B356" s="1">
        <f t="shared" si="92"/>
        <v>-13694.290479870022</v>
      </c>
      <c r="C356" s="1">
        <f t="shared" si="80"/>
        <v>-19.286125759150277</v>
      </c>
      <c r="D356" s="1">
        <f t="shared" si="83"/>
        <v>849179.10002209747</v>
      </c>
      <c r="E356" s="1">
        <f t="shared" si="84"/>
        <v>1207119.9309125235</v>
      </c>
      <c r="G356" s="3">
        <v>346</v>
      </c>
      <c r="H356" s="1">
        <f t="shared" si="93"/>
        <v>-10850</v>
      </c>
      <c r="I356" s="1">
        <f t="shared" si="85"/>
        <v>-15.280416666666666</v>
      </c>
      <c r="J356" s="1">
        <f t="shared" si="86"/>
        <v>849179.10002209747</v>
      </c>
      <c r="K356" s="1">
        <f t="shared" si="87"/>
        <v>1156050.3063928816</v>
      </c>
      <c r="M356" s="3">
        <v>346</v>
      </c>
      <c r="N356" s="1">
        <f t="shared" si="94"/>
        <v>-161086.35132438457</v>
      </c>
      <c r="O356" s="1">
        <f t="shared" si="81"/>
        <v>-252.69661144850826</v>
      </c>
      <c r="P356" s="1">
        <f t="shared" si="88"/>
        <v>849179.10002209747</v>
      </c>
      <c r="Q356" s="1">
        <f t="shared" si="89"/>
        <v>1532696.8970345776</v>
      </c>
      <c r="S356" s="3">
        <v>346</v>
      </c>
      <c r="T356" s="1">
        <f t="shared" si="95"/>
        <v>-159822.22222222446</v>
      </c>
      <c r="U356" s="1">
        <f t="shared" si="82"/>
        <v>-250.91629629629944</v>
      </c>
      <c r="V356" s="1">
        <f t="shared" si="90"/>
        <v>849179.10002209747</v>
      </c>
      <c r="W356" s="1">
        <f t="shared" si="91"/>
        <v>1509999.286136948</v>
      </c>
    </row>
    <row r="357" spans="1:23" x14ac:dyDescent="0.25">
      <c r="A357" s="3">
        <v>347</v>
      </c>
      <c r="B357" s="1">
        <f t="shared" si="92"/>
        <v>-12725.049642721267</v>
      </c>
      <c r="C357" s="1">
        <f t="shared" si="80"/>
        <v>-17.921111580165782</v>
      </c>
      <c r="D357" s="1">
        <f t="shared" si="83"/>
        <v>851655.8723971619</v>
      </c>
      <c r="E357" s="1">
        <f t="shared" si="84"/>
        <v>1214456.6355390295</v>
      </c>
      <c r="G357" s="3">
        <v>347</v>
      </c>
      <c r="H357" s="1">
        <f t="shared" si="93"/>
        <v>-10075</v>
      </c>
      <c r="I357" s="1">
        <f t="shared" si="85"/>
        <v>-14.188958333333332</v>
      </c>
      <c r="J357" s="1">
        <f t="shared" si="86"/>
        <v>851655.8723971619</v>
      </c>
      <c r="K357" s="1">
        <f t="shared" si="87"/>
        <v>1163297.593942048</v>
      </c>
      <c r="M357" s="3">
        <v>347</v>
      </c>
      <c r="N357" s="1">
        <f t="shared" si="94"/>
        <v>-160655.57761898512</v>
      </c>
      <c r="O357" s="1">
        <f t="shared" si="81"/>
        <v>-252.08993848007071</v>
      </c>
      <c r="P357" s="1">
        <f t="shared" si="88"/>
        <v>851655.8723971619</v>
      </c>
      <c r="Q357" s="1">
        <f t="shared" si="89"/>
        <v>1542179.517808388</v>
      </c>
      <c r="S357" s="3">
        <v>347</v>
      </c>
      <c r="T357" s="1">
        <f t="shared" si="95"/>
        <v>-159477.77777778002</v>
      </c>
      <c r="U357" s="1">
        <f t="shared" si="82"/>
        <v>-250.43120370370687</v>
      </c>
      <c r="V357" s="1">
        <f t="shared" si="90"/>
        <v>851655.8723971619</v>
      </c>
      <c r="W357" s="1">
        <f t="shared" si="91"/>
        <v>1519442.1659874965</v>
      </c>
    </row>
    <row r="358" spans="1:23" x14ac:dyDescent="0.25">
      <c r="A358" s="3">
        <v>348</v>
      </c>
      <c r="B358" s="1">
        <f t="shared" si="92"/>
        <v>-11754.443791393529</v>
      </c>
      <c r="C358" s="1">
        <f t="shared" si="80"/>
        <v>-16.554175006212549</v>
      </c>
      <c r="D358" s="1">
        <f t="shared" si="83"/>
        <v>854139.8686916536</v>
      </c>
      <c r="E358" s="1">
        <f t="shared" si="84"/>
        <v>1221834.8229601583</v>
      </c>
      <c r="G358" s="3">
        <v>348</v>
      </c>
      <c r="H358" s="1">
        <f t="shared" si="93"/>
        <v>-9300</v>
      </c>
      <c r="I358" s="1">
        <f t="shared" si="85"/>
        <v>-13.097499999999998</v>
      </c>
      <c r="J358" s="1">
        <f t="shared" si="86"/>
        <v>854139.8686916536</v>
      </c>
      <c r="K358" s="1">
        <f t="shared" si="87"/>
        <v>1170586.9501670152</v>
      </c>
      <c r="M358" s="3">
        <v>348</v>
      </c>
      <c r="N358" s="1">
        <f t="shared" si="94"/>
        <v>-160224.19724061721</v>
      </c>
      <c r="O358" s="1">
        <f t="shared" si="81"/>
        <v>-251.48241111386923</v>
      </c>
      <c r="P358" s="1">
        <f t="shared" si="88"/>
        <v>854139.8686916536</v>
      </c>
      <c r="Q358" s="1">
        <f t="shared" si="89"/>
        <v>1551715.7546987073</v>
      </c>
      <c r="S358" s="3">
        <v>348</v>
      </c>
      <c r="T358" s="1">
        <f t="shared" si="95"/>
        <v>-159133.33333333558</v>
      </c>
      <c r="U358" s="1">
        <f t="shared" si="82"/>
        <v>-249.94611111111428</v>
      </c>
      <c r="V358" s="1">
        <f t="shared" si="90"/>
        <v>854139.8686916536</v>
      </c>
      <c r="W358" s="1">
        <f t="shared" si="91"/>
        <v>1528938.922346188</v>
      </c>
    </row>
    <row r="359" spans="1:23" x14ac:dyDescent="0.25">
      <c r="A359" s="3">
        <v>349</v>
      </c>
      <c r="B359" s="1">
        <f t="shared" si="92"/>
        <v>-10782.471003491837</v>
      </c>
      <c r="C359" s="1">
        <f t="shared" si="80"/>
        <v>-15.185313329917669</v>
      </c>
      <c r="D359" s="1">
        <f t="shared" si="83"/>
        <v>856631.10997533763</v>
      </c>
      <c r="E359" s="1">
        <f t="shared" si="84"/>
        <v>1229254.7277256616</v>
      </c>
      <c r="G359" s="3">
        <v>349</v>
      </c>
      <c r="H359" s="1">
        <f t="shared" si="93"/>
        <v>-8525</v>
      </c>
      <c r="I359" s="1">
        <f t="shared" si="85"/>
        <v>-12.006041666666667</v>
      </c>
      <c r="J359" s="1">
        <f t="shared" si="86"/>
        <v>856631.10997533763</v>
      </c>
      <c r="K359" s="1">
        <f t="shared" si="87"/>
        <v>1177918.6129301921</v>
      </c>
      <c r="M359" s="3">
        <v>349</v>
      </c>
      <c r="N359" s="1">
        <f t="shared" si="94"/>
        <v>-159792.20933488311</v>
      </c>
      <c r="O359" s="1">
        <f t="shared" si="81"/>
        <v>-250.87402814662704</v>
      </c>
      <c r="P359" s="1">
        <f t="shared" si="88"/>
        <v>856631.10997533763</v>
      </c>
      <c r="Q359" s="1">
        <f t="shared" si="89"/>
        <v>1561305.910858853</v>
      </c>
      <c r="S359" s="3">
        <v>349</v>
      </c>
      <c r="T359" s="1">
        <f t="shared" si="95"/>
        <v>-158788.88888889115</v>
      </c>
      <c r="U359" s="1">
        <f t="shared" si="82"/>
        <v>-249.46101851852168</v>
      </c>
      <c r="V359" s="1">
        <f t="shared" si="90"/>
        <v>856631.10997533763</v>
      </c>
      <c r="W359" s="1">
        <f t="shared" si="91"/>
        <v>1538489.8598386331</v>
      </c>
    </row>
    <row r="360" spans="1:23" x14ac:dyDescent="0.25">
      <c r="A360" s="3">
        <v>350</v>
      </c>
      <c r="B360" s="1">
        <f t="shared" si="92"/>
        <v>-9809.1293539138496</v>
      </c>
      <c r="C360" s="1">
        <f t="shared" si="80"/>
        <v>-13.814523840095339</v>
      </c>
      <c r="D360" s="1">
        <f t="shared" si="83"/>
        <v>859129.61737943243</v>
      </c>
      <c r="E360" s="1">
        <f t="shared" si="84"/>
        <v>1236716.5857114699</v>
      </c>
      <c r="G360" s="3">
        <v>350</v>
      </c>
      <c r="H360" s="1">
        <f t="shared" si="93"/>
        <v>-7750</v>
      </c>
      <c r="I360" s="1">
        <f t="shared" si="85"/>
        <v>-10.914583333333333</v>
      </c>
      <c r="J360" s="1">
        <f t="shared" si="86"/>
        <v>859129.61737943243</v>
      </c>
      <c r="K360" s="1">
        <f t="shared" si="87"/>
        <v>1185292.8214388969</v>
      </c>
      <c r="M360" s="3">
        <v>350</v>
      </c>
      <c r="N360" s="1">
        <f t="shared" si="94"/>
        <v>-159359.61304618177</v>
      </c>
      <c r="O360" s="1">
        <f t="shared" si="81"/>
        <v>-250.26478837337265</v>
      </c>
      <c r="P360" s="1">
        <f t="shared" si="88"/>
        <v>859129.61737943243</v>
      </c>
      <c r="Q360" s="1">
        <f t="shared" si="89"/>
        <v>1570950.2911562163</v>
      </c>
      <c r="S360" s="3">
        <v>350</v>
      </c>
      <c r="T360" s="1">
        <f t="shared" si="95"/>
        <v>-158444.44444444671</v>
      </c>
      <c r="U360" s="1">
        <f t="shared" si="82"/>
        <v>-248.97592592592912</v>
      </c>
      <c r="V360" s="1">
        <f t="shared" si="90"/>
        <v>859129.61737943243</v>
      </c>
      <c r="W360" s="1">
        <f t="shared" si="91"/>
        <v>1548095.284812839</v>
      </c>
    </row>
    <row r="361" spans="1:23" x14ac:dyDescent="0.25">
      <c r="A361" s="3">
        <v>351</v>
      </c>
      <c r="B361" s="1">
        <f t="shared" si="92"/>
        <v>-8834.4169148460405</v>
      </c>
      <c r="C361" s="1">
        <f t="shared" si="80"/>
        <v>-12.441803821741507</v>
      </c>
      <c r="D361" s="1">
        <f t="shared" si="83"/>
        <v>861635.41209678911</v>
      </c>
      <c r="E361" s="1">
        <f t="shared" si="84"/>
        <v>1244220.6341271901</v>
      </c>
      <c r="G361" s="3">
        <v>351</v>
      </c>
      <c r="H361" s="1">
        <f t="shared" si="93"/>
        <v>-6975</v>
      </c>
      <c r="I361" s="1">
        <f t="shared" si="85"/>
        <v>-9.8231249999999992</v>
      </c>
      <c r="J361" s="1">
        <f t="shared" si="86"/>
        <v>861635.41209678911</v>
      </c>
      <c r="K361" s="1">
        <f t="shared" si="87"/>
        <v>1192709.8162529601</v>
      </c>
      <c r="M361" s="3">
        <v>351</v>
      </c>
      <c r="N361" s="1">
        <f t="shared" si="94"/>
        <v>-158926.40751770718</v>
      </c>
      <c r="O361" s="1">
        <f t="shared" si="81"/>
        <v>-249.65469058743761</v>
      </c>
      <c r="P361" s="1">
        <f t="shared" si="88"/>
        <v>861635.41209678911</v>
      </c>
      <c r="Q361" s="1">
        <f t="shared" si="89"/>
        <v>1580649.2021819521</v>
      </c>
      <c r="S361" s="3">
        <v>351</v>
      </c>
      <c r="T361" s="1">
        <f t="shared" si="95"/>
        <v>-158100.00000000227</v>
      </c>
      <c r="U361" s="1">
        <f t="shared" si="82"/>
        <v>-248.49083333333652</v>
      </c>
      <c r="V361" s="1">
        <f t="shared" si="90"/>
        <v>861635.41209678911</v>
      </c>
      <c r="W361" s="1">
        <f t="shared" si="91"/>
        <v>1557755.5053489497</v>
      </c>
    </row>
    <row r="362" spans="1:23" x14ac:dyDescent="0.25">
      <c r="A362" s="3">
        <v>352</v>
      </c>
      <c r="B362" s="1">
        <f t="shared" si="92"/>
        <v>-7858.3317557598775</v>
      </c>
      <c r="C362" s="1">
        <f t="shared" si="80"/>
        <v>-11.067150556028494</v>
      </c>
      <c r="D362" s="1">
        <f t="shared" si="83"/>
        <v>864148.51538207137</v>
      </c>
      <c r="E362" s="1">
        <f t="shared" si="84"/>
        <v>1251767.1115236469</v>
      </c>
      <c r="G362" s="3">
        <v>352</v>
      </c>
      <c r="H362" s="1">
        <f t="shared" si="93"/>
        <v>-6200</v>
      </c>
      <c r="I362" s="1">
        <f t="shared" si="85"/>
        <v>-8.7316666666666656</v>
      </c>
      <c r="J362" s="1">
        <f t="shared" si="86"/>
        <v>864148.51538207137</v>
      </c>
      <c r="K362" s="1">
        <f t="shared" si="87"/>
        <v>1200169.839292373</v>
      </c>
      <c r="M362" s="3">
        <v>352</v>
      </c>
      <c r="N362" s="1">
        <f t="shared" si="94"/>
        <v>-158492.59189144665</v>
      </c>
      <c r="O362" s="1">
        <f t="shared" si="81"/>
        <v>-249.04373358045402</v>
      </c>
      <c r="P362" s="1">
        <f t="shared" si="88"/>
        <v>864148.51538207137</v>
      </c>
      <c r="Q362" s="1">
        <f t="shared" si="89"/>
        <v>1590402.9522607271</v>
      </c>
      <c r="S362" s="3">
        <v>352</v>
      </c>
      <c r="T362" s="1">
        <f t="shared" si="95"/>
        <v>-157755.55555555783</v>
      </c>
      <c r="U362" s="1">
        <f t="shared" si="82"/>
        <v>-248.00574074074396</v>
      </c>
      <c r="V362" s="1">
        <f t="shared" si="90"/>
        <v>864148.51538207137</v>
      </c>
      <c r="W362" s="1">
        <f t="shared" si="91"/>
        <v>1567470.8312690384</v>
      </c>
    </row>
    <row r="363" spans="1:23" x14ac:dyDescent="0.25">
      <c r="A363" s="3">
        <v>353</v>
      </c>
      <c r="B363" s="1">
        <f t="shared" si="92"/>
        <v>-6880.8719434080012</v>
      </c>
      <c r="C363" s="1">
        <f t="shared" si="80"/>
        <v>-9.6905613202996008</v>
      </c>
      <c r="D363" s="1">
        <f t="shared" si="83"/>
        <v>866668.94855193573</v>
      </c>
      <c r="E363" s="1">
        <f t="shared" si="84"/>
        <v>1259356.2578004659</v>
      </c>
      <c r="G363" s="3">
        <v>353</v>
      </c>
      <c r="H363" s="1">
        <f t="shared" si="93"/>
        <v>-5425</v>
      </c>
      <c r="I363" s="1">
        <f t="shared" si="85"/>
        <v>-7.6402083333333328</v>
      </c>
      <c r="J363" s="1">
        <f t="shared" si="86"/>
        <v>866668.94855193573</v>
      </c>
      <c r="K363" s="1">
        <f t="shared" si="87"/>
        <v>1207673.1338449777</v>
      </c>
      <c r="M363" s="3">
        <v>353</v>
      </c>
      <c r="N363" s="1">
        <f t="shared" si="94"/>
        <v>-158058.16530817913</v>
      </c>
      <c r="O363" s="1">
        <f t="shared" si="81"/>
        <v>-248.43191614235226</v>
      </c>
      <c r="P363" s="1">
        <f t="shared" si="88"/>
        <v>866668.94855193573</v>
      </c>
      <c r="Q363" s="1">
        <f t="shared" si="89"/>
        <v>1600211.8514605197</v>
      </c>
      <c r="S363" s="3">
        <v>353</v>
      </c>
      <c r="T363" s="1">
        <f t="shared" si="95"/>
        <v>-157411.11111111339</v>
      </c>
      <c r="U363" s="1">
        <f t="shared" si="82"/>
        <v>-247.52064814815137</v>
      </c>
      <c r="V363" s="1">
        <f t="shared" si="90"/>
        <v>866668.94855193573</v>
      </c>
      <c r="W363" s="1">
        <f t="shared" si="91"/>
        <v>1577241.5741469578</v>
      </c>
    </row>
    <row r="364" spans="1:23" x14ac:dyDescent="0.25">
      <c r="A364" s="3">
        <v>354</v>
      </c>
      <c r="B364" s="1">
        <f t="shared" si="92"/>
        <v>-5902.0355418203962</v>
      </c>
      <c r="C364" s="1">
        <f t="shared" si="80"/>
        <v>-8.3120333880637229</v>
      </c>
      <c r="D364" s="1">
        <f t="shared" si="83"/>
        <v>869196.73298521223</v>
      </c>
      <c r="E364" s="1">
        <f t="shared" si="84"/>
        <v>1266988.3142137004</v>
      </c>
      <c r="G364" s="3">
        <v>354</v>
      </c>
      <c r="H364" s="1">
        <f t="shared" si="93"/>
        <v>-4650</v>
      </c>
      <c r="I364" s="1">
        <f t="shared" si="85"/>
        <v>-6.5487499999999992</v>
      </c>
      <c r="J364" s="1">
        <f t="shared" si="86"/>
        <v>869196.73298521223</v>
      </c>
      <c r="K364" s="1">
        <f t="shared" si="87"/>
        <v>1215219.9445742005</v>
      </c>
      <c r="M364" s="3">
        <v>354</v>
      </c>
      <c r="N364" s="1">
        <f t="shared" si="94"/>
        <v>-157623.12690747352</v>
      </c>
      <c r="O364" s="1">
        <f t="shared" si="81"/>
        <v>-247.81923706135854</v>
      </c>
      <c r="P364" s="1">
        <f t="shared" si="88"/>
        <v>869196.73298521223</v>
      </c>
      <c r="Q364" s="1">
        <f t="shared" si="89"/>
        <v>1610076.2116024785</v>
      </c>
      <c r="S364" s="3">
        <v>354</v>
      </c>
      <c r="T364" s="1">
        <f t="shared" si="95"/>
        <v>-157066.66666666896</v>
      </c>
      <c r="U364" s="1">
        <f t="shared" si="82"/>
        <v>-247.03555555555877</v>
      </c>
      <c r="V364" s="1">
        <f t="shared" si="90"/>
        <v>869196.73298521223</v>
      </c>
      <c r="W364" s="1">
        <f t="shared" si="91"/>
        <v>1587068.0473182448</v>
      </c>
    </row>
    <row r="365" spans="1:23" x14ac:dyDescent="0.25">
      <c r="A365" s="3">
        <v>355</v>
      </c>
      <c r="B365" s="1">
        <f t="shared" si="92"/>
        <v>-4921.8206123005548</v>
      </c>
      <c r="C365" s="1">
        <f t="shared" si="80"/>
        <v>-6.9315640289899472</v>
      </c>
      <c r="D365" s="1">
        <f t="shared" si="83"/>
        <v>871731.89012308582</v>
      </c>
      <c r="E365" s="1">
        <f t="shared" si="84"/>
        <v>1274663.5233835001</v>
      </c>
      <c r="G365" s="3">
        <v>355</v>
      </c>
      <c r="H365" s="1">
        <f t="shared" si="93"/>
        <v>-3875</v>
      </c>
      <c r="I365" s="1">
        <f t="shared" si="85"/>
        <v>-5.4572916666666664</v>
      </c>
      <c r="J365" s="1">
        <f t="shared" si="86"/>
        <v>871731.89012308582</v>
      </c>
      <c r="K365" s="1">
        <f t="shared" si="87"/>
        <v>1222810.517526831</v>
      </c>
      <c r="M365" s="3">
        <v>355</v>
      </c>
      <c r="N365" s="1">
        <f t="shared" si="94"/>
        <v>-157187.47582768693</v>
      </c>
      <c r="O365" s="1">
        <f t="shared" si="81"/>
        <v>-247.20569512399243</v>
      </c>
      <c r="P365" s="1">
        <f t="shared" si="88"/>
        <v>871731.89012308582</v>
      </c>
      <c r="Q365" s="1">
        <f t="shared" si="89"/>
        <v>1619996.3462708336</v>
      </c>
      <c r="S365" s="3">
        <v>355</v>
      </c>
      <c r="T365" s="1">
        <f t="shared" si="95"/>
        <v>-156722.22222222452</v>
      </c>
      <c r="U365" s="1">
        <f t="shared" si="82"/>
        <v>-246.55046296296621</v>
      </c>
      <c r="V365" s="1">
        <f t="shared" si="90"/>
        <v>871731.89012308582</v>
      </c>
      <c r="W365" s="1">
        <f t="shared" si="91"/>
        <v>1596950.5658900801</v>
      </c>
    </row>
    <row r="366" spans="1:23" x14ac:dyDescent="0.25">
      <c r="A366" s="3">
        <v>356</v>
      </c>
      <c r="B366" s="1">
        <f t="shared" si="92"/>
        <v>-3940.2252134216405</v>
      </c>
      <c r="C366" s="1">
        <f t="shared" si="80"/>
        <v>-5.5491505089021436</v>
      </c>
      <c r="D366" s="1">
        <f t="shared" si="83"/>
        <v>874274.44146927819</v>
      </c>
      <c r="E366" s="1">
        <f t="shared" si="84"/>
        <v>1282382.1293018246</v>
      </c>
      <c r="G366" s="3">
        <v>356</v>
      </c>
      <c r="H366" s="1">
        <f t="shared" si="93"/>
        <v>-3100</v>
      </c>
      <c r="I366" s="1">
        <f t="shared" si="85"/>
        <v>-4.3658333333333328</v>
      </c>
      <c r="J366" s="1">
        <f t="shared" si="86"/>
        <v>874274.44146927819</v>
      </c>
      <c r="K366" s="1">
        <f t="shared" si="87"/>
        <v>1230445.1001408428</v>
      </c>
      <c r="M366" s="3">
        <v>356</v>
      </c>
      <c r="N366" s="1">
        <f t="shared" si="94"/>
        <v>-156751.21120596296</v>
      </c>
      <c r="O366" s="1">
        <f t="shared" si="81"/>
        <v>-246.59128911506451</v>
      </c>
      <c r="P366" s="1">
        <f t="shared" si="88"/>
        <v>874274.44146927819</v>
      </c>
      <c r="Q366" s="1">
        <f t="shared" si="89"/>
        <v>1629972.5708228662</v>
      </c>
      <c r="S366" s="3">
        <v>356</v>
      </c>
      <c r="T366" s="1">
        <f t="shared" si="95"/>
        <v>-156377.77777778008</v>
      </c>
      <c r="U366" s="1">
        <f t="shared" si="82"/>
        <v>-246.06537037037361</v>
      </c>
      <c r="V366" s="1">
        <f t="shared" si="90"/>
        <v>874274.44146927819</v>
      </c>
      <c r="W366" s="1">
        <f t="shared" si="91"/>
        <v>1606889.4467513068</v>
      </c>
    </row>
    <row r="367" spans="1:23" x14ac:dyDescent="0.25">
      <c r="A367" s="3">
        <v>357</v>
      </c>
      <c r="B367" s="1">
        <f t="shared" si="92"/>
        <v>-2957.2474010226383</v>
      </c>
      <c r="C367" s="1">
        <f t="shared" si="80"/>
        <v>-4.1647900897735486</v>
      </c>
      <c r="D367" s="1">
        <f t="shared" si="83"/>
        <v>876824.40859023028</v>
      </c>
      <c r="E367" s="1">
        <f t="shared" si="84"/>
        <v>1290144.3773401994</v>
      </c>
      <c r="G367" s="3">
        <v>357</v>
      </c>
      <c r="H367" s="1">
        <f t="shared" si="93"/>
        <v>-2325</v>
      </c>
      <c r="I367" s="1">
        <f t="shared" si="85"/>
        <v>-3.2743749999999996</v>
      </c>
      <c r="J367" s="1">
        <f t="shared" si="86"/>
        <v>876824.40859023028</v>
      </c>
      <c r="K367" s="1">
        <f t="shared" si="87"/>
        <v>1238123.9412532595</v>
      </c>
      <c r="M367" s="3">
        <v>357</v>
      </c>
      <c r="N367" s="1">
        <f t="shared" si="94"/>
        <v>-156314.33217823005</v>
      </c>
      <c r="O367" s="1">
        <f t="shared" si="81"/>
        <v>-245.97601781767398</v>
      </c>
      <c r="P367" s="1">
        <f t="shared" si="88"/>
        <v>876824.40859023028</v>
      </c>
      <c r="Q367" s="1">
        <f t="shared" si="89"/>
        <v>1640005.2023989335</v>
      </c>
      <c r="S367" s="3">
        <v>357</v>
      </c>
      <c r="T367" s="1">
        <f t="shared" si="95"/>
        <v>-156033.33333333564</v>
      </c>
      <c r="U367" s="1">
        <f t="shared" si="82"/>
        <v>-245.58027777778102</v>
      </c>
      <c r="V367" s="1">
        <f t="shared" si="90"/>
        <v>876824.40859023028</v>
      </c>
      <c r="W367" s="1">
        <f t="shared" si="91"/>
        <v>1616885.0085825035</v>
      </c>
    </row>
    <row r="368" spans="1:23" x14ac:dyDescent="0.25">
      <c r="A368" s="3">
        <v>358</v>
      </c>
      <c r="B368" s="1">
        <f t="shared" si="92"/>
        <v>-1972.8852282045075</v>
      </c>
      <c r="C368" s="1">
        <f t="shared" si="80"/>
        <v>-2.7784800297213477</v>
      </c>
      <c r="D368" s="1">
        <f t="shared" si="83"/>
        <v>879381.81311528513</v>
      </c>
      <c r="E368" s="1">
        <f t="shared" si="84"/>
        <v>1297950.5142575165</v>
      </c>
      <c r="G368" s="3">
        <v>358</v>
      </c>
      <c r="H368" s="1">
        <f t="shared" si="93"/>
        <v>-1550</v>
      </c>
      <c r="I368" s="1">
        <f t="shared" si="85"/>
        <v>-2.1829166666666664</v>
      </c>
      <c r="J368" s="1">
        <f t="shared" si="86"/>
        <v>879381.81311528513</v>
      </c>
      <c r="K368" s="1">
        <f t="shared" si="87"/>
        <v>1245847.291108066</v>
      </c>
      <c r="M368" s="3">
        <v>358</v>
      </c>
      <c r="N368" s="1">
        <f t="shared" si="94"/>
        <v>-155876.83787919977</v>
      </c>
      <c r="O368" s="1">
        <f t="shared" si="81"/>
        <v>-245.35988001320635</v>
      </c>
      <c r="P368" s="1">
        <f t="shared" si="88"/>
        <v>879381.81311528513</v>
      </c>
      <c r="Q368" s="1">
        <f t="shared" si="89"/>
        <v>1650094.5599325499</v>
      </c>
      <c r="S368" s="3">
        <v>358</v>
      </c>
      <c r="T368" s="1">
        <f t="shared" si="95"/>
        <v>-155688.8888888912</v>
      </c>
      <c r="U368" s="1">
        <f t="shared" si="82"/>
        <v>-245.09518518518846</v>
      </c>
      <c r="V368" s="1">
        <f t="shared" si="90"/>
        <v>879381.81311528513</v>
      </c>
      <c r="W368" s="1">
        <f t="shared" si="91"/>
        <v>1626937.5718661156</v>
      </c>
    </row>
    <row r="369" spans="1:23" x14ac:dyDescent="0.25">
      <c r="A369" s="3">
        <v>359</v>
      </c>
      <c r="B369" s="1">
        <f t="shared" si="92"/>
        <v>-987.13674532632433</v>
      </c>
      <c r="C369" s="1">
        <f t="shared" si="80"/>
        <v>-1.39021758300124</v>
      </c>
      <c r="D369" s="1">
        <f t="shared" si="83"/>
        <v>881946.67673687136</v>
      </c>
      <c r="E369" s="1">
        <f t="shared" si="84"/>
        <v>1305800.7882078779</v>
      </c>
      <c r="G369" s="3">
        <v>359</v>
      </c>
      <c r="H369" s="1">
        <f t="shared" si="93"/>
        <v>-775</v>
      </c>
      <c r="I369" s="1">
        <f t="shared" si="85"/>
        <v>-1.0914583333333332</v>
      </c>
      <c r="J369" s="1">
        <f t="shared" si="86"/>
        <v>881946.67673687136</v>
      </c>
      <c r="K369" s="1">
        <f t="shared" si="87"/>
        <v>1253615.4013641626</v>
      </c>
      <c r="M369" s="3">
        <v>359</v>
      </c>
      <c r="N369" s="1">
        <f t="shared" si="94"/>
        <v>-155438.72744236502</v>
      </c>
      <c r="O369" s="1">
        <f t="shared" si="81"/>
        <v>-244.74287448133074</v>
      </c>
      <c r="P369" s="1">
        <f t="shared" si="88"/>
        <v>881946.67673687136</v>
      </c>
      <c r="Q369" s="1">
        <f t="shared" si="89"/>
        <v>1660240.9641605271</v>
      </c>
      <c r="S369" s="3">
        <v>359</v>
      </c>
      <c r="T369" s="1">
        <f t="shared" si="95"/>
        <v>-155344.44444444677</v>
      </c>
      <c r="U369" s="1">
        <f t="shared" si="82"/>
        <v>-244.61009259259586</v>
      </c>
      <c r="V369" s="1">
        <f t="shared" si="90"/>
        <v>881946.67673687136</v>
      </c>
      <c r="W369" s="1">
        <f t="shared" si="91"/>
        <v>1637047.4588966416</v>
      </c>
    </row>
    <row r="370" spans="1:23" x14ac:dyDescent="0.25">
      <c r="A370" s="3">
        <v>360</v>
      </c>
      <c r="B370" s="1">
        <f t="shared" si="92"/>
        <v>-1.4210943533043974E-9</v>
      </c>
      <c r="C370" s="1">
        <f t="shared" si="80"/>
        <v>-2.0013745475703595E-12</v>
      </c>
      <c r="D370" s="1">
        <f t="shared" si="83"/>
        <v>884519.02121068723</v>
      </c>
      <c r="E370" s="1">
        <f t="shared" si="84"/>
        <v>1313695.4487484857</v>
      </c>
      <c r="G370" s="3">
        <v>360</v>
      </c>
      <c r="H370" s="1">
        <f t="shared" si="93"/>
        <v>0</v>
      </c>
      <c r="I370" s="1">
        <f t="shared" si="85"/>
        <v>0</v>
      </c>
      <c r="J370" s="1">
        <f t="shared" si="86"/>
        <v>884519.02121068723</v>
      </c>
      <c r="K370" s="1">
        <f t="shared" si="87"/>
        <v>1261428.525103366</v>
      </c>
      <c r="M370" s="3">
        <v>360</v>
      </c>
      <c r="N370" s="1">
        <f t="shared" si="94"/>
        <v>-154999.9999999984</v>
      </c>
      <c r="O370" s="1">
        <f t="shared" si="81"/>
        <v>-244.12499999999775</v>
      </c>
      <c r="P370" s="1">
        <f t="shared" si="88"/>
        <v>884519.02121068723</v>
      </c>
      <c r="Q370" s="1">
        <f t="shared" si="89"/>
        <v>1670444.7376331687</v>
      </c>
      <c r="S370" s="3">
        <v>360</v>
      </c>
      <c r="T370" s="1">
        <f t="shared" si="95"/>
        <v>-155000.00000000233</v>
      </c>
      <c r="U370" s="1">
        <f t="shared" si="82"/>
        <v>-244.12500000000327</v>
      </c>
      <c r="V370" s="1">
        <f t="shared" si="90"/>
        <v>884519.02121068723</v>
      </c>
      <c r="W370" s="1">
        <f t="shared" si="91"/>
        <v>1647214.993790881</v>
      </c>
    </row>
  </sheetData>
  <mergeCells count="27">
    <mergeCell ref="A1:E1"/>
    <mergeCell ref="G1:K1"/>
    <mergeCell ref="M1:Q1"/>
    <mergeCell ref="S1:W1"/>
    <mergeCell ref="A2:B2"/>
    <mergeCell ref="G2:H2"/>
    <mergeCell ref="M2:N2"/>
    <mergeCell ref="S2:T2"/>
    <mergeCell ref="A3:B3"/>
    <mergeCell ref="G3:H3"/>
    <mergeCell ref="M3:N3"/>
    <mergeCell ref="S3:T3"/>
    <mergeCell ref="A4:B4"/>
    <mergeCell ref="M4:N4"/>
    <mergeCell ref="S4:T4"/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70" t="s">
        <v>30</v>
      </c>
      <c r="B1" s="70"/>
      <c r="C1" s="70"/>
      <c r="D1" s="70"/>
      <c r="E1" s="70"/>
      <c r="G1" s="70" t="s">
        <v>29</v>
      </c>
      <c r="H1" s="70"/>
      <c r="I1" s="70"/>
      <c r="J1" s="70"/>
      <c r="K1" s="70"/>
      <c r="M1" s="70" t="s">
        <v>34</v>
      </c>
      <c r="N1" s="70"/>
      <c r="O1" s="70"/>
      <c r="P1" s="70"/>
      <c r="Q1" s="70"/>
      <c r="S1" s="70" t="s">
        <v>35</v>
      </c>
      <c r="T1" s="70"/>
      <c r="U1" s="70"/>
      <c r="V1" s="70"/>
      <c r="W1" s="70"/>
    </row>
    <row r="2" spans="1:23" x14ac:dyDescent="0.25">
      <c r="A2" s="69" t="s">
        <v>21</v>
      </c>
      <c r="B2" s="69"/>
      <c r="C2" s="5">
        <f>MIN(maximale_hypotheek, woningwaarde*perc_80)</f>
        <v>248000</v>
      </c>
      <c r="D2" s="2"/>
      <c r="E2" s="4"/>
      <c r="G2" s="69" t="s">
        <v>21</v>
      </c>
      <c r="H2" s="69"/>
      <c r="I2" s="5">
        <f>MIN(maximale_hypotheek, woningwaarde*perc_80)</f>
        <v>248000</v>
      </c>
      <c r="J2" s="2"/>
      <c r="K2" s="4"/>
      <c r="M2" s="69" t="s">
        <v>21</v>
      </c>
      <c r="N2" s="69"/>
      <c r="O2" s="5">
        <f>MIN(maximale_hypotheek, woningwaarde*perc_80)-P2</f>
        <v>93000</v>
      </c>
      <c r="P2" s="6">
        <f>woningwaarde/2</f>
        <v>155000</v>
      </c>
      <c r="Q2" s="1">
        <f>SUM(O2:P2)</f>
        <v>248000</v>
      </c>
      <c r="S2" s="69" t="s">
        <v>21</v>
      </c>
      <c r="T2" s="69"/>
      <c r="U2" s="5">
        <f>MIN(maximale_hypotheek, woningwaarde*perc_80)-V2</f>
        <v>93000</v>
      </c>
      <c r="V2" s="6">
        <f>woningwaarde/2</f>
        <v>155000</v>
      </c>
      <c r="W2" s="1">
        <f>SUM(U2:V2)</f>
        <v>248000</v>
      </c>
    </row>
    <row r="3" spans="1:23" x14ac:dyDescent="0.25">
      <c r="A3" s="71" t="s">
        <v>25</v>
      </c>
      <c r="B3" s="71"/>
      <c r="C3" s="1">
        <f>PMT(int_a_80/12, 12 * 30, -$C$2)</f>
        <v>825.30001755245871</v>
      </c>
      <c r="D3" s="1"/>
      <c r="G3" s="71" t="s">
        <v>25</v>
      </c>
      <c r="H3" s="71"/>
      <c r="I3" s="1">
        <f>I2/360+I2*int_l_80/12</f>
        <v>945.15555555555557</v>
      </c>
      <c r="J3" s="1"/>
      <c r="M3" s="71" t="s">
        <v>25</v>
      </c>
      <c r="N3" s="71"/>
      <c r="O3" s="1">
        <f>PMT(int_a_80/12, 12 * 30, -O$2)</f>
        <v>309.48750658217199</v>
      </c>
      <c r="P3" s="1">
        <f>P2*intonly_80/12</f>
        <v>186</v>
      </c>
      <c r="Q3" s="1">
        <f>SUM(O3:P3)</f>
        <v>495.48750658217199</v>
      </c>
      <c r="S3" s="71" t="s">
        <v>25</v>
      </c>
      <c r="T3" s="71"/>
      <c r="U3" s="1">
        <f>U2/360+U2*int_l_80/12</f>
        <v>354.43333333333334</v>
      </c>
      <c r="V3" s="1">
        <f>V2*intonly_80/12</f>
        <v>186</v>
      </c>
      <c r="W3" s="1">
        <f>SUM(U3:V3)</f>
        <v>540.43333333333339</v>
      </c>
    </row>
    <row r="4" spans="1:23" x14ac:dyDescent="0.25">
      <c r="A4" s="71" t="s">
        <v>28</v>
      </c>
      <c r="B4" s="71"/>
      <c r="C4" s="1">
        <f>C3</f>
        <v>825.30001755245871</v>
      </c>
      <c r="D4" s="1"/>
      <c r="G4" s="3" t="s">
        <v>28</v>
      </c>
      <c r="I4" s="1">
        <f>I2/360-I369</f>
        <v>689.60074074074271</v>
      </c>
      <c r="J4" s="1"/>
      <c r="M4" s="71" t="s">
        <v>28</v>
      </c>
      <c r="N4" s="71"/>
      <c r="O4" s="1">
        <f>O3</f>
        <v>309.48750658217199</v>
      </c>
      <c r="P4" s="1">
        <f>P3</f>
        <v>186</v>
      </c>
      <c r="Q4" s="1">
        <f>SUM(O4:P4)</f>
        <v>495.48750658217199</v>
      </c>
      <c r="S4" s="71" t="s">
        <v>28</v>
      </c>
      <c r="T4" s="71"/>
      <c r="U4" s="1">
        <f>U2/360-U369-V4</f>
        <v>258.60027777777418</v>
      </c>
      <c r="V4" s="1">
        <f>V3</f>
        <v>186</v>
      </c>
      <c r="W4" s="1">
        <f>SUM(U4:V4)</f>
        <v>444.60027777777418</v>
      </c>
    </row>
    <row r="5" spans="1:23" x14ac:dyDescent="0.25">
      <c r="A5" s="71" t="s">
        <v>22</v>
      </c>
      <c r="B5" s="71"/>
      <c r="C5" s="1">
        <f>C$2-woningwaarde</f>
        <v>-62000</v>
      </c>
      <c r="D5" s="1"/>
      <c r="G5" s="71" t="s">
        <v>22</v>
      </c>
      <c r="H5" s="71"/>
      <c r="I5" s="1">
        <f>C$2-woningwaarde</f>
        <v>-62000</v>
      </c>
      <c r="J5" s="1"/>
      <c r="M5" s="71" t="s">
        <v>22</v>
      </c>
      <c r="N5" s="71"/>
      <c r="O5" s="1">
        <f>SUM(O2:P2)-woningwaarde</f>
        <v>-62000</v>
      </c>
      <c r="P5" s="1"/>
      <c r="S5" s="71" t="s">
        <v>22</v>
      </c>
      <c r="T5" s="71"/>
      <c r="U5" s="1">
        <f>SUM(U2:V2)-woningwaarde</f>
        <v>-62000</v>
      </c>
      <c r="V5" s="1"/>
    </row>
    <row r="6" spans="1:23" x14ac:dyDescent="0.25">
      <c r="A6" s="71" t="s">
        <v>26</v>
      </c>
      <c r="B6" s="71"/>
      <c r="C6" s="1">
        <f>SUM(B370,D370)</f>
        <v>884519.02121068561</v>
      </c>
      <c r="D6" s="1"/>
      <c r="G6" s="71" t="s">
        <v>26</v>
      </c>
      <c r="H6" s="71"/>
      <c r="I6" s="1">
        <f>SUM(H370,J370)</f>
        <v>884519.02121068537</v>
      </c>
      <c r="J6" s="1"/>
      <c r="M6" s="71" t="s">
        <v>26</v>
      </c>
      <c r="N6" s="71"/>
      <c r="O6" s="1">
        <f>SUM(N370,P370)</f>
        <v>729519.02121068584</v>
      </c>
      <c r="P6" s="1"/>
      <c r="S6" s="71" t="s">
        <v>26</v>
      </c>
      <c r="T6" s="71"/>
      <c r="U6" s="1">
        <f>SUM(T370,V370)</f>
        <v>729519.02121069073</v>
      </c>
      <c r="V6" s="1"/>
    </row>
    <row r="7" spans="1:23" x14ac:dyDescent="0.25">
      <c r="A7" s="71" t="s">
        <v>27</v>
      </c>
      <c r="B7" s="71"/>
      <c r="C7" s="1">
        <f>E370</f>
        <v>1268601.7185984123</v>
      </c>
      <c r="D7" s="1"/>
      <c r="G7" s="71" t="s">
        <v>27</v>
      </c>
      <c r="H7" s="71"/>
      <c r="I7" s="1">
        <f>K370</f>
        <v>1231178.1841080587</v>
      </c>
      <c r="J7" s="1"/>
      <c r="M7" s="71" t="s">
        <v>27</v>
      </c>
      <c r="N7" s="71"/>
      <c r="O7" s="1">
        <f>Q370</f>
        <v>1654301.8181491033</v>
      </c>
      <c r="P7" s="1"/>
      <c r="S7" s="71" t="s">
        <v>27</v>
      </c>
      <c r="T7" s="71"/>
      <c r="U7" s="1">
        <f>W370</f>
        <v>1640267.9927152216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-248000</v>
      </c>
      <c r="C10" s="1">
        <f t="shared" ref="C10:C73" si="0">B10*int_a_80/12</f>
        <v>-256.26666666666665</v>
      </c>
      <c r="D10" s="1">
        <f>woningwaarde</f>
        <v>310000</v>
      </c>
      <c r="E10" s="1">
        <f>SUM(overwaarde, eigen_geld,C$5)</f>
        <v>63000</v>
      </c>
      <c r="G10" s="3">
        <v>0</v>
      </c>
      <c r="H10" s="1">
        <f>-I$2</f>
        <v>-248000</v>
      </c>
      <c r="I10" s="1">
        <f>H10*int_a_80/12</f>
        <v>-256.26666666666665</v>
      </c>
      <c r="J10" s="1">
        <f>woningwaarde</f>
        <v>310000</v>
      </c>
      <c r="K10" s="1">
        <f>SUM(overwaarde, eigen_geld,I$5)</f>
        <v>63000</v>
      </c>
      <c r="M10" s="3">
        <v>0</v>
      </c>
      <c r="N10" s="1">
        <f>-SUM(O$2,P$2)</f>
        <v>-248000</v>
      </c>
      <c r="O10" s="1">
        <f t="shared" ref="O10:O73" si="1">(N10+P$2)*int_a_80/12-P$3</f>
        <v>-282.10000000000002</v>
      </c>
      <c r="P10" s="1">
        <f>woningwaarde</f>
        <v>310000</v>
      </c>
      <c r="Q10" s="1">
        <f>SUM(overwaarde, eigen_geld,O$5)</f>
        <v>63000</v>
      </c>
      <c r="R10" s="1"/>
      <c r="S10" s="3">
        <v>0</v>
      </c>
      <c r="T10" s="1">
        <f>-SUM(U$2,V$2)</f>
        <v>-248000</v>
      </c>
      <c r="U10" s="1">
        <f t="shared" ref="U10:U73" si="2">(T10+V$2)*int_l_80/12-V$3</f>
        <v>-282.10000000000002</v>
      </c>
      <c r="V10" s="1">
        <f>woningwaarde</f>
        <v>310000</v>
      </c>
      <c r="W10" s="1">
        <f>SUM(overwaarde, eigen_geld,U$5)</f>
        <v>63000</v>
      </c>
    </row>
    <row r="11" spans="1:23" x14ac:dyDescent="0.25">
      <c r="A11" s="3">
        <v>1</v>
      </c>
      <c r="B11" s="1">
        <f>B10+C$3+C10</f>
        <v>-247430.96664911421</v>
      </c>
      <c r="C11" s="1">
        <f t="shared" si="0"/>
        <v>-255.67866553741803</v>
      </c>
      <c r="D11" s="1">
        <f t="shared" ref="D11:D74" si="3">D10*(1+groei_woning/12)</f>
        <v>310904.16666666669</v>
      </c>
      <c r="E11" s="1">
        <f t="shared" ref="E11:E74" si="4">E10*((1+groei_spaargeld)^(1/12))+(inleg-C$3)</f>
        <v>64030.911141854078</v>
      </c>
      <c r="G11" s="3">
        <v>1</v>
      </c>
      <c r="H11" s="1">
        <f>H10+I$2/360</f>
        <v>-247311.11111111112</v>
      </c>
      <c r="I11" s="1">
        <f t="shared" ref="I11:I74" si="5">H11*int_l_80/12</f>
        <v>-255.55481481481482</v>
      </c>
      <c r="J11" s="1">
        <f t="shared" ref="J11:J74" si="6">J10*(1+groei_woning/12)</f>
        <v>310904.16666666669</v>
      </c>
      <c r="K11" s="1">
        <f t="shared" ref="K11:K74" si="7">K10*((1+groei_spaargeld)^(1/12))+inleg+I11-I$2/360</f>
        <v>63911.767455702829</v>
      </c>
      <c r="M11" s="3">
        <v>1</v>
      </c>
      <c r="N11" s="1">
        <f>N10+O$3+(O10+P$3)</f>
        <v>-247786.61249341784</v>
      </c>
      <c r="O11" s="1">
        <f t="shared" si="1"/>
        <v>-281.87949957653177</v>
      </c>
      <c r="P11" s="1">
        <f t="shared" ref="P11:P74" si="8">P10*(1+groei_woning/12)</f>
        <v>310904.16666666669</v>
      </c>
      <c r="Q11" s="1">
        <f t="shared" ref="Q11:Q74" si="9">Q10*((1+groei_spaargeld)^(1/12))+(inleg-O$3-P$3)</f>
        <v>64360.723652824367</v>
      </c>
      <c r="S11" s="3">
        <v>1</v>
      </c>
      <c r="T11" s="1">
        <f>T10+U$2/360</f>
        <v>-247741.66666666666</v>
      </c>
      <c r="U11" s="1">
        <f t="shared" si="2"/>
        <v>-281.83305555555552</v>
      </c>
      <c r="V11" s="1">
        <f t="shared" ref="V11:V74" si="10">V10*(1+groei_woning/12)</f>
        <v>310904.16666666669</v>
      </c>
      <c r="W11" s="1">
        <f t="shared" ref="W11:W74" si="11">W10*((1+groei_spaargeld)^(1/12))+inleg+U11-U$2/360</f>
        <v>64316.044770517641</v>
      </c>
    </row>
    <row r="12" spans="1:23" x14ac:dyDescent="0.25">
      <c r="A12" s="3">
        <v>2</v>
      </c>
      <c r="B12" s="1">
        <f t="shared" ref="B12:B75" si="12">B11+C$3+C11</f>
        <v>-246861.34529709918</v>
      </c>
      <c r="C12" s="1">
        <f t="shared" si="0"/>
        <v>-255.09005680700247</v>
      </c>
      <c r="D12" s="1">
        <f t="shared" si="3"/>
        <v>311810.97048611112</v>
      </c>
      <c r="E12" s="1">
        <f t="shared" si="4"/>
        <v>65067.651205185692</v>
      </c>
      <c r="G12" s="3">
        <v>2</v>
      </c>
      <c r="H12" s="1">
        <f t="shared" ref="H12:H75" si="13">H11+I$2/360</f>
        <v>-246622.22222222225</v>
      </c>
      <c r="I12" s="1">
        <f t="shared" si="5"/>
        <v>-254.84296296296296</v>
      </c>
      <c r="J12" s="1">
        <f t="shared" si="6"/>
        <v>311810.97048611112</v>
      </c>
      <c r="K12" s="1">
        <f t="shared" si="7"/>
        <v>64829.402029011551</v>
      </c>
      <c r="M12" s="3">
        <v>2</v>
      </c>
      <c r="N12" s="1">
        <f t="shared" ref="N12:N75" si="14">N11+O$3+(O11+P$3)</f>
        <v>-247573.00448641219</v>
      </c>
      <c r="O12" s="1">
        <f t="shared" si="1"/>
        <v>-281.65877130262595</v>
      </c>
      <c r="P12" s="1">
        <f t="shared" si="8"/>
        <v>311810.97048611112</v>
      </c>
      <c r="Q12" s="1">
        <f t="shared" si="9"/>
        <v>65729.141035013876</v>
      </c>
      <c r="S12" s="3">
        <v>2</v>
      </c>
      <c r="T12" s="1">
        <f t="shared" ref="T12:T75" si="15">T11+U$2/360</f>
        <v>-247483.33333333331</v>
      </c>
      <c r="U12" s="1">
        <f t="shared" si="2"/>
        <v>-281.56611111111107</v>
      </c>
      <c r="V12" s="1">
        <f t="shared" si="10"/>
        <v>311810.97048611112</v>
      </c>
      <c r="W12" s="1">
        <f t="shared" si="11"/>
        <v>65639.797593948577</v>
      </c>
    </row>
    <row r="13" spans="1:23" x14ac:dyDescent="0.25">
      <c r="A13" s="3">
        <v>3</v>
      </c>
      <c r="B13" s="1">
        <f t="shared" si="12"/>
        <v>-246291.13533635373</v>
      </c>
      <c r="C13" s="1">
        <f t="shared" si="0"/>
        <v>-254.50083984756552</v>
      </c>
      <c r="D13" s="1">
        <f t="shared" si="3"/>
        <v>312720.41915002896</v>
      </c>
      <c r="E13" s="1">
        <f t="shared" si="4"/>
        <v>66110.253147564319</v>
      </c>
      <c r="G13" s="3">
        <v>3</v>
      </c>
      <c r="H13" s="1">
        <f t="shared" si="13"/>
        <v>-245933.33333333337</v>
      </c>
      <c r="I13" s="1">
        <f t="shared" si="5"/>
        <v>-254.13111111111115</v>
      </c>
      <c r="J13" s="1">
        <f t="shared" si="6"/>
        <v>312720.41915002896</v>
      </c>
      <c r="K13" s="1">
        <f t="shared" si="7"/>
        <v>65752.936893462131</v>
      </c>
      <c r="M13" s="3">
        <v>3</v>
      </c>
      <c r="N13" s="1">
        <f t="shared" si="14"/>
        <v>-247359.17575113266</v>
      </c>
      <c r="O13" s="1">
        <f t="shared" si="1"/>
        <v>-281.43781494283706</v>
      </c>
      <c r="P13" s="1">
        <f t="shared" si="8"/>
        <v>312720.41915002896</v>
      </c>
      <c r="Q13" s="1">
        <f t="shared" si="9"/>
        <v>67105.295648032945</v>
      </c>
      <c r="S13" s="3">
        <v>3</v>
      </c>
      <c r="T13" s="1">
        <f t="shared" si="15"/>
        <v>-247224.99999999997</v>
      </c>
      <c r="U13" s="1">
        <f t="shared" si="2"/>
        <v>-281.29916666666662</v>
      </c>
      <c r="V13" s="1">
        <f t="shared" si="10"/>
        <v>312720.41915002896</v>
      </c>
      <c r="W13" s="1">
        <f t="shared" si="11"/>
        <v>66971.302052744621</v>
      </c>
    </row>
    <row r="14" spans="1:23" x14ac:dyDescent="0.25">
      <c r="A14" s="3">
        <v>4</v>
      </c>
      <c r="B14" s="1">
        <f t="shared" si="12"/>
        <v>-245720.33615864886</v>
      </c>
      <c r="C14" s="1">
        <f t="shared" si="0"/>
        <v>-253.91101403060381</v>
      </c>
      <c r="D14" s="1">
        <f t="shared" si="3"/>
        <v>313632.52037254989</v>
      </c>
      <c r="E14" s="1">
        <f t="shared" si="4"/>
        <v>67158.750112906346</v>
      </c>
      <c r="G14" s="3">
        <v>4</v>
      </c>
      <c r="H14" s="1">
        <f t="shared" si="13"/>
        <v>-245244.4444444445</v>
      </c>
      <c r="I14" s="1">
        <f t="shared" si="5"/>
        <v>-253.41925925925932</v>
      </c>
      <c r="J14" s="1">
        <f t="shared" si="6"/>
        <v>313632.52037254989</v>
      </c>
      <c r="K14" s="1">
        <f t="shared" si="7"/>
        <v>66682.405410158506</v>
      </c>
      <c r="M14" s="3">
        <v>4</v>
      </c>
      <c r="N14" s="1">
        <f t="shared" si="14"/>
        <v>-247145.12605949331</v>
      </c>
      <c r="O14" s="1">
        <f t="shared" si="1"/>
        <v>-281.21663026147644</v>
      </c>
      <c r="P14" s="1">
        <f t="shared" si="8"/>
        <v>313632.52037254989</v>
      </c>
      <c r="Q14" s="1">
        <f t="shared" si="9"/>
        <v>68489.231239309564</v>
      </c>
      <c r="S14" s="3">
        <v>4</v>
      </c>
      <c r="T14" s="1">
        <f t="shared" si="15"/>
        <v>-246966.66666666663</v>
      </c>
      <c r="U14" s="1">
        <f t="shared" si="2"/>
        <v>-281.03222222222217</v>
      </c>
      <c r="V14" s="1">
        <f t="shared" si="10"/>
        <v>313632.52037254989</v>
      </c>
      <c r="W14" s="1">
        <f t="shared" si="11"/>
        <v>68310.601975779122</v>
      </c>
    </row>
    <row r="15" spans="1:23" x14ac:dyDescent="0.25">
      <c r="A15" s="3">
        <v>5</v>
      </c>
      <c r="B15" s="1">
        <f t="shared" si="12"/>
        <v>-245148.94715512701</v>
      </c>
      <c r="C15" s="1">
        <f t="shared" si="0"/>
        <v>-253.32057872696456</v>
      </c>
      <c r="D15" s="1">
        <f t="shared" si="3"/>
        <v>314547.28189030319</v>
      </c>
      <c r="E15" s="1">
        <f t="shared" si="4"/>
        <v>68213.175432528675</v>
      </c>
      <c r="G15" s="3">
        <v>5</v>
      </c>
      <c r="H15" s="1">
        <f t="shared" si="13"/>
        <v>-244555.55555555562</v>
      </c>
      <c r="I15" s="1">
        <f t="shared" si="5"/>
        <v>-252.70740740740746</v>
      </c>
      <c r="J15" s="1">
        <f t="shared" si="6"/>
        <v>314547.28189030319</v>
      </c>
      <c r="K15" s="1">
        <f t="shared" si="7"/>
        <v>67617.841128833141</v>
      </c>
      <c r="M15" s="3">
        <v>5</v>
      </c>
      <c r="N15" s="1">
        <f t="shared" si="14"/>
        <v>-246930.85518317262</v>
      </c>
      <c r="O15" s="1">
        <f t="shared" si="1"/>
        <v>-280.99521702261171</v>
      </c>
      <c r="P15" s="1">
        <f t="shared" si="8"/>
        <v>314547.28189030319</v>
      </c>
      <c r="Q15" s="1">
        <f t="shared" si="9"/>
        <v>69880.991803626064</v>
      </c>
      <c r="S15" s="3">
        <v>5</v>
      </c>
      <c r="T15" s="1">
        <f t="shared" si="15"/>
        <v>-246708.33333333328</v>
      </c>
      <c r="U15" s="1">
        <f t="shared" si="2"/>
        <v>-280.76527777777773</v>
      </c>
      <c r="V15" s="1">
        <f t="shared" si="10"/>
        <v>314547.28189030319</v>
      </c>
      <c r="W15" s="1">
        <f t="shared" si="11"/>
        <v>69657.741439740232</v>
      </c>
    </row>
    <row r="16" spans="1:23" x14ac:dyDescent="0.25">
      <c r="A16" s="3">
        <v>6</v>
      </c>
      <c r="B16" s="1">
        <f t="shared" si="12"/>
        <v>-244576.96771630153</v>
      </c>
      <c r="C16" s="1">
        <f t="shared" si="0"/>
        <v>-252.7295333068449</v>
      </c>
      <c r="D16" s="1">
        <f t="shared" si="3"/>
        <v>315464.71146248322</v>
      </c>
      <c r="E16" s="1">
        <f t="shared" si="4"/>
        <v>69273.56262620831</v>
      </c>
      <c r="G16" s="3">
        <v>6</v>
      </c>
      <c r="H16" s="1">
        <f t="shared" si="13"/>
        <v>-243866.66666666674</v>
      </c>
      <c r="I16" s="1">
        <f t="shared" si="5"/>
        <v>-251.99555555555563</v>
      </c>
      <c r="J16" s="1">
        <f t="shared" si="6"/>
        <v>315464.71146248322</v>
      </c>
      <c r="K16" s="1">
        <f t="shared" si="7"/>
        <v>68559.27778891359</v>
      </c>
      <c r="M16" s="3">
        <v>6</v>
      </c>
      <c r="N16" s="1">
        <f t="shared" si="14"/>
        <v>-246716.36289361306</v>
      </c>
      <c r="O16" s="1">
        <f t="shared" si="1"/>
        <v>-280.77357499006683</v>
      </c>
      <c r="P16" s="1">
        <f t="shared" si="8"/>
        <v>315464.71146248322</v>
      </c>
      <c r="Q16" s="1">
        <f t="shared" si="9"/>
        <v>71280.621584517678</v>
      </c>
      <c r="S16" s="3">
        <v>6</v>
      </c>
      <c r="T16" s="1">
        <f t="shared" si="15"/>
        <v>-246449.99999999994</v>
      </c>
      <c r="U16" s="1">
        <f t="shared" si="2"/>
        <v>-280.49833333333328</v>
      </c>
      <c r="V16" s="1">
        <f t="shared" si="10"/>
        <v>315464.71146248322</v>
      </c>
      <c r="W16" s="1">
        <f t="shared" si="11"/>
        <v>71012.764770532143</v>
      </c>
    </row>
    <row r="17" spans="1:23" x14ac:dyDescent="0.25">
      <c r="A17" s="3">
        <v>7</v>
      </c>
      <c r="B17" s="1">
        <f t="shared" si="12"/>
        <v>-244004.39723205593</v>
      </c>
      <c r="C17" s="1">
        <f t="shared" si="0"/>
        <v>-252.13787713979113</v>
      </c>
      <c r="D17" s="1">
        <f t="shared" si="3"/>
        <v>316384.81687091547</v>
      </c>
      <c r="E17" s="1">
        <f t="shared" si="4"/>
        <v>70339.945403247955</v>
      </c>
      <c r="G17" s="3">
        <v>7</v>
      </c>
      <c r="H17" s="1">
        <f t="shared" si="13"/>
        <v>-243177.77777777787</v>
      </c>
      <c r="I17" s="1">
        <f t="shared" si="5"/>
        <v>-251.28370370370376</v>
      </c>
      <c r="J17" s="1">
        <f t="shared" si="6"/>
        <v>316384.81687091547</v>
      </c>
      <c r="K17" s="1">
        <f t="shared" si="7"/>
        <v>69506.749320595016</v>
      </c>
      <c r="M17" s="3">
        <v>7</v>
      </c>
      <c r="N17" s="1">
        <f t="shared" si="14"/>
        <v>-246501.64896202096</v>
      </c>
      <c r="O17" s="1">
        <f t="shared" si="1"/>
        <v>-280.55170392742167</v>
      </c>
      <c r="P17" s="1">
        <f t="shared" si="8"/>
        <v>316384.81687091547</v>
      </c>
      <c r="Q17" s="1">
        <f t="shared" si="9"/>
        <v>72688.16507567899</v>
      </c>
      <c r="S17" s="3">
        <v>7</v>
      </c>
      <c r="T17" s="1">
        <f t="shared" si="15"/>
        <v>-246191.6666666666</v>
      </c>
      <c r="U17" s="1">
        <f t="shared" si="2"/>
        <v>-280.23138888888883</v>
      </c>
      <c r="V17" s="1">
        <f t="shared" si="10"/>
        <v>316384.81687091547</v>
      </c>
      <c r="W17" s="1">
        <f t="shared" si="11"/>
        <v>72375.716544684125</v>
      </c>
    </row>
    <row r="18" spans="1:23" x14ac:dyDescent="0.25">
      <c r="A18" s="3">
        <v>8</v>
      </c>
      <c r="B18" s="1">
        <f t="shared" si="12"/>
        <v>-243431.23509164326</v>
      </c>
      <c r="C18" s="1">
        <f t="shared" si="0"/>
        <v>-251.54560959469802</v>
      </c>
      <c r="D18" s="1">
        <f t="shared" si="3"/>
        <v>317307.6059201223</v>
      </c>
      <c r="E18" s="1">
        <f t="shared" si="4"/>
        <v>71412.357663547606</v>
      </c>
      <c r="G18" s="3">
        <v>8</v>
      </c>
      <c r="H18" s="1">
        <f t="shared" si="13"/>
        <v>-242488.88888888899</v>
      </c>
      <c r="I18" s="1">
        <f t="shared" si="5"/>
        <v>-250.57185185185196</v>
      </c>
      <c r="J18" s="1">
        <f t="shared" si="6"/>
        <v>317307.6059201223</v>
      </c>
      <c r="K18" s="1">
        <f t="shared" si="7"/>
        <v>70460.289845918844</v>
      </c>
      <c r="M18" s="3">
        <v>8</v>
      </c>
      <c r="N18" s="1">
        <f t="shared" si="14"/>
        <v>-246286.71315936622</v>
      </c>
      <c r="O18" s="1">
        <f t="shared" si="1"/>
        <v>-280.32960359801177</v>
      </c>
      <c r="P18" s="1">
        <f t="shared" si="8"/>
        <v>317307.6059201223</v>
      </c>
      <c r="Q18" s="1">
        <f t="shared" si="9"/>
        <v>74103.667022378431</v>
      </c>
      <c r="S18" s="3">
        <v>8</v>
      </c>
      <c r="T18" s="1">
        <f t="shared" si="15"/>
        <v>-245933.33333333326</v>
      </c>
      <c r="U18" s="1">
        <f t="shared" si="2"/>
        <v>-279.96444444444438</v>
      </c>
      <c r="V18" s="1">
        <f t="shared" si="10"/>
        <v>317307.6059201223</v>
      </c>
      <c r="W18" s="1">
        <f t="shared" si="11"/>
        <v>73746.641590767627</v>
      </c>
    </row>
    <row r="19" spans="1:23" x14ac:dyDescent="0.25">
      <c r="A19" s="3">
        <v>9</v>
      </c>
      <c r="B19" s="1">
        <f t="shared" si="12"/>
        <v>-242857.48068368551</v>
      </c>
      <c r="C19" s="1">
        <f t="shared" si="0"/>
        <v>-250.95273003980836</v>
      </c>
      <c r="D19" s="1">
        <f t="shared" si="3"/>
        <v>318233.08643738931</v>
      </c>
      <c r="E19" s="1">
        <f t="shared" si="4"/>
        <v>72490.83349868223</v>
      </c>
      <c r="G19" s="3">
        <v>9</v>
      </c>
      <c r="H19" s="1">
        <f t="shared" si="13"/>
        <v>-241800.00000000012</v>
      </c>
      <c r="I19" s="1">
        <f t="shared" si="5"/>
        <v>-249.86000000000013</v>
      </c>
      <c r="J19" s="1">
        <f t="shared" si="6"/>
        <v>318233.08643738931</v>
      </c>
      <c r="K19" s="1">
        <f t="shared" si="7"/>
        <v>71419.933679857495</v>
      </c>
      <c r="M19" s="3">
        <v>9</v>
      </c>
      <c r="N19" s="1">
        <f t="shared" si="14"/>
        <v>-246071.55525638207</v>
      </c>
      <c r="O19" s="1">
        <f t="shared" si="1"/>
        <v>-280.10727376492815</v>
      </c>
      <c r="P19" s="1">
        <f t="shared" si="8"/>
        <v>318233.08643738931</v>
      </c>
      <c r="Q19" s="1">
        <f t="shared" si="9"/>
        <v>75527.172422880656</v>
      </c>
      <c r="S19" s="3">
        <v>9</v>
      </c>
      <c r="T19" s="1">
        <f t="shared" si="15"/>
        <v>-245674.99999999991</v>
      </c>
      <c r="U19" s="1">
        <f t="shared" si="2"/>
        <v>-279.69749999999993</v>
      </c>
      <c r="V19" s="1">
        <f t="shared" si="10"/>
        <v>318233.08643738931</v>
      </c>
      <c r="W19" s="1">
        <f t="shared" si="11"/>
        <v>75125.584990821371</v>
      </c>
    </row>
    <row r="20" spans="1:23" x14ac:dyDescent="0.25">
      <c r="A20" s="3">
        <v>10</v>
      </c>
      <c r="B20" s="1">
        <f t="shared" si="12"/>
        <v>-242283.13339617287</v>
      </c>
      <c r="C20" s="1">
        <f t="shared" si="0"/>
        <v>-250.35923784271196</v>
      </c>
      <c r="D20" s="1">
        <f t="shared" si="3"/>
        <v>319161.26627283171</v>
      </c>
      <c r="E20" s="1">
        <f t="shared" si="4"/>
        <v>73575.407192985498</v>
      </c>
      <c r="G20" s="3">
        <v>10</v>
      </c>
      <c r="H20" s="1">
        <f t="shared" si="13"/>
        <v>-241111.11111111124</v>
      </c>
      <c r="I20" s="1">
        <f t="shared" si="5"/>
        <v>-249.14814814814827</v>
      </c>
      <c r="J20" s="1">
        <f t="shared" si="6"/>
        <v>319161.26627283171</v>
      </c>
      <c r="K20" s="1">
        <f t="shared" si="7"/>
        <v>72385.715331405212</v>
      </c>
      <c r="M20" s="3">
        <v>10</v>
      </c>
      <c r="N20" s="1">
        <f t="shared" si="14"/>
        <v>-245856.17502356484</v>
      </c>
      <c r="O20" s="1">
        <f t="shared" si="1"/>
        <v>-279.884714191017</v>
      </c>
      <c r="P20" s="1">
        <f t="shared" si="8"/>
        <v>319161.26627283171</v>
      </c>
      <c r="Q20" s="1">
        <f t="shared" si="9"/>
        <v>76958.72652987708</v>
      </c>
      <c r="S20" s="3">
        <v>10</v>
      </c>
      <c r="T20" s="1">
        <f t="shared" si="15"/>
        <v>-245416.66666666657</v>
      </c>
      <c r="U20" s="1">
        <f t="shared" si="2"/>
        <v>-279.43055555555543</v>
      </c>
      <c r="V20" s="1">
        <f t="shared" si="10"/>
        <v>319161.26627283171</v>
      </c>
      <c r="W20" s="1">
        <f t="shared" si="11"/>
        <v>76512.59208178446</v>
      </c>
    </row>
    <row r="21" spans="1:23" x14ac:dyDescent="0.25">
      <c r="A21" s="3">
        <v>11</v>
      </c>
      <c r="B21" s="1">
        <f t="shared" si="12"/>
        <v>-241708.19261646311</v>
      </c>
      <c r="C21" s="1">
        <f t="shared" si="0"/>
        <v>-249.76513237034521</v>
      </c>
      <c r="D21" s="1">
        <f t="shared" si="3"/>
        <v>320092.15329946083</v>
      </c>
      <c r="E21" s="1">
        <f t="shared" si="4"/>
        <v>74666.113224639717</v>
      </c>
      <c r="G21" s="3">
        <v>11</v>
      </c>
      <c r="H21" s="1">
        <f t="shared" si="13"/>
        <v>-240422.22222222236</v>
      </c>
      <c r="I21" s="1">
        <f t="shared" si="5"/>
        <v>-248.43629629629643</v>
      </c>
      <c r="J21" s="1">
        <f t="shared" si="6"/>
        <v>320092.15329946083</v>
      </c>
      <c r="K21" s="1">
        <f t="shared" si="7"/>
        <v>73357.669504675127</v>
      </c>
      <c r="M21" s="3">
        <v>11</v>
      </c>
      <c r="N21" s="1">
        <f t="shared" si="14"/>
        <v>-245640.57223117369</v>
      </c>
      <c r="O21" s="1">
        <f t="shared" si="1"/>
        <v>-279.6619246388795</v>
      </c>
      <c r="P21" s="1">
        <f t="shared" si="8"/>
        <v>320092.15329946083</v>
      </c>
      <c r="Q21" s="1">
        <f t="shared" si="9"/>
        <v>78398.374851924396</v>
      </c>
      <c r="S21" s="3">
        <v>11</v>
      </c>
      <c r="T21" s="1">
        <f t="shared" si="15"/>
        <v>-245158.33333333323</v>
      </c>
      <c r="U21" s="1">
        <f t="shared" si="2"/>
        <v>-279.16361111111098</v>
      </c>
      <c r="V21" s="1">
        <f t="shared" si="10"/>
        <v>320092.15329946083</v>
      </c>
      <c r="W21" s="1">
        <f t="shared" si="11"/>
        <v>77907.70845693766</v>
      </c>
    </row>
    <row r="22" spans="1:23" x14ac:dyDescent="0.25">
      <c r="A22" s="3">
        <v>12</v>
      </c>
      <c r="B22" s="1">
        <f t="shared" si="12"/>
        <v>-241132.65773128101</v>
      </c>
      <c r="C22" s="1">
        <f t="shared" si="0"/>
        <v>-249.17041298899036</v>
      </c>
      <c r="D22" s="1">
        <f t="shared" si="3"/>
        <v>321025.75541325094</v>
      </c>
      <c r="E22" s="1">
        <f t="shared" si="4"/>
        <v>75762.986266771826</v>
      </c>
      <c r="G22" s="3">
        <v>12</v>
      </c>
      <c r="H22" s="1">
        <f t="shared" si="13"/>
        <v>-239733.33333333349</v>
      </c>
      <c r="I22" s="1">
        <f t="shared" si="5"/>
        <v>-247.72444444444457</v>
      </c>
      <c r="J22" s="1">
        <f t="shared" si="6"/>
        <v>321025.75541325094</v>
      </c>
      <c r="K22" s="1">
        <f t="shared" si="7"/>
        <v>74335.831100002441</v>
      </c>
      <c r="M22" s="3">
        <v>12</v>
      </c>
      <c r="N22" s="1">
        <f t="shared" si="14"/>
        <v>-245424.74664923039</v>
      </c>
      <c r="O22" s="1">
        <f t="shared" si="1"/>
        <v>-279.4389048708714</v>
      </c>
      <c r="P22" s="1">
        <f t="shared" si="8"/>
        <v>321025.75541325094</v>
      </c>
      <c r="Q22" s="1">
        <f t="shared" si="9"/>
        <v>79846.163154891299</v>
      </c>
      <c r="S22" s="3">
        <v>12</v>
      </c>
      <c r="T22" s="1">
        <f t="shared" si="15"/>
        <v>-244899.99999999988</v>
      </c>
      <c r="U22" s="1">
        <f t="shared" si="2"/>
        <v>-278.89666666666653</v>
      </c>
      <c r="V22" s="1">
        <f t="shared" si="10"/>
        <v>321025.75541325094</v>
      </c>
      <c r="W22" s="1">
        <f t="shared" si="11"/>
        <v>79310.979967352774</v>
      </c>
    </row>
    <row r="23" spans="1:23" x14ac:dyDescent="0.25">
      <c r="A23" s="3">
        <v>13</v>
      </c>
      <c r="B23" s="1">
        <f t="shared" si="12"/>
        <v>-240556.52812671755</v>
      </c>
      <c r="C23" s="1">
        <f t="shared" si="0"/>
        <v>-248.57507906427477</v>
      </c>
      <c r="D23" s="1">
        <f t="shared" si="3"/>
        <v>321962.08053320623</v>
      </c>
      <c r="E23" s="1">
        <f t="shared" si="4"/>
        <v>76866.061188555672</v>
      </c>
      <c r="G23" s="3">
        <v>13</v>
      </c>
      <c r="H23" s="1">
        <f t="shared" si="13"/>
        <v>-239044.44444444461</v>
      </c>
      <c r="I23" s="1">
        <f t="shared" si="5"/>
        <v>-247.01259259259277</v>
      </c>
      <c r="J23" s="1">
        <f t="shared" si="6"/>
        <v>321962.08053320623</v>
      </c>
      <c r="K23" s="1">
        <f t="shared" si="7"/>
        <v>75320.235215053966</v>
      </c>
      <c r="M23" s="3">
        <v>13</v>
      </c>
      <c r="N23" s="1">
        <f t="shared" si="14"/>
        <v>-245208.69804751911</v>
      </c>
      <c r="O23" s="1">
        <f t="shared" si="1"/>
        <v>-279.2156546491031</v>
      </c>
      <c r="P23" s="1">
        <f t="shared" si="8"/>
        <v>321962.08053320623</v>
      </c>
      <c r="Q23" s="1">
        <f t="shared" si="9"/>
        <v>81302.137463413368</v>
      </c>
      <c r="S23" s="3">
        <v>13</v>
      </c>
      <c r="T23" s="1">
        <f t="shared" si="15"/>
        <v>-244641.66666666654</v>
      </c>
      <c r="U23" s="1">
        <f t="shared" si="2"/>
        <v>-278.62972222222209</v>
      </c>
      <c r="V23" s="1">
        <f t="shared" si="10"/>
        <v>321962.08053320623</v>
      </c>
      <c r="W23" s="1">
        <f t="shared" si="11"/>
        <v>80722.45272335023</v>
      </c>
    </row>
    <row r="24" spans="1:23" x14ac:dyDescent="0.25">
      <c r="A24" s="3">
        <v>14</v>
      </c>
      <c r="B24" s="1">
        <f t="shared" si="12"/>
        <v>-239979.80318822936</v>
      </c>
      <c r="C24" s="1">
        <f t="shared" si="0"/>
        <v>-247.97912996117032</v>
      </c>
      <c r="D24" s="1">
        <f t="shared" si="3"/>
        <v>322901.13660142809</v>
      </c>
      <c r="E24" s="1">
        <f t="shared" si="4"/>
        <v>77975.373056320488</v>
      </c>
      <c r="G24" s="3">
        <v>14</v>
      </c>
      <c r="H24" s="1">
        <f t="shared" si="13"/>
        <v>-238355.55555555574</v>
      </c>
      <c r="I24" s="1">
        <f t="shared" si="5"/>
        <v>-246.30074074074093</v>
      </c>
      <c r="J24" s="1">
        <f t="shared" si="6"/>
        <v>322901.13660142809</v>
      </c>
      <c r="K24" s="1">
        <f t="shared" si="7"/>
        <v>76310.917145943808</v>
      </c>
      <c r="M24" s="3">
        <v>14</v>
      </c>
      <c r="N24" s="1">
        <f t="shared" si="14"/>
        <v>-244992.42619558604</v>
      </c>
      <c r="O24" s="1">
        <f t="shared" si="1"/>
        <v>-278.99217373543888</v>
      </c>
      <c r="P24" s="1">
        <f t="shared" si="8"/>
        <v>322901.13660142809</v>
      </c>
      <c r="Q24" s="1">
        <f t="shared" si="9"/>
        <v>82766.344062356147</v>
      </c>
      <c r="S24" s="3">
        <v>14</v>
      </c>
      <c r="T24" s="1">
        <f t="shared" si="15"/>
        <v>-244383.3333333332</v>
      </c>
      <c r="U24" s="1">
        <f t="shared" si="2"/>
        <v>-278.36277777777764</v>
      </c>
      <c r="V24" s="1">
        <f t="shared" si="10"/>
        <v>322901.13660142809</v>
      </c>
      <c r="W24" s="1">
        <f t="shared" si="11"/>
        <v>82142.173095964899</v>
      </c>
    </row>
    <row r="25" spans="1:23" x14ac:dyDescent="0.25">
      <c r="A25" s="3">
        <v>15</v>
      </c>
      <c r="B25" s="1">
        <f t="shared" si="12"/>
        <v>-239402.48230063808</v>
      </c>
      <c r="C25" s="1">
        <f t="shared" si="0"/>
        <v>-247.38256504399268</v>
      </c>
      <c r="D25" s="1">
        <f t="shared" si="3"/>
        <v>323842.93158318225</v>
      </c>
      <c r="E25" s="1">
        <f t="shared" si="4"/>
        <v>79090.95713466563</v>
      </c>
      <c r="G25" s="3">
        <v>15</v>
      </c>
      <c r="H25" s="1">
        <f t="shared" si="13"/>
        <v>-237666.66666666686</v>
      </c>
      <c r="I25" s="1">
        <f t="shared" si="5"/>
        <v>-245.58888888888907</v>
      </c>
      <c r="J25" s="1">
        <f t="shared" si="6"/>
        <v>323842.93158318225</v>
      </c>
      <c r="K25" s="1">
        <f t="shared" si="7"/>
        <v>77307.912388355428</v>
      </c>
      <c r="M25" s="3">
        <v>15</v>
      </c>
      <c r="N25" s="1">
        <f t="shared" si="14"/>
        <v>-244775.9308627393</v>
      </c>
      <c r="O25" s="1">
        <f t="shared" si="1"/>
        <v>-278.76846189149728</v>
      </c>
      <c r="P25" s="1">
        <f t="shared" si="8"/>
        <v>323842.93158318225</v>
      </c>
      <c r="Q25" s="1">
        <f t="shared" si="9"/>
        <v>84238.829498286548</v>
      </c>
      <c r="S25" s="3">
        <v>15</v>
      </c>
      <c r="T25" s="1">
        <f t="shared" si="15"/>
        <v>-244124.99999999985</v>
      </c>
      <c r="U25" s="1">
        <f t="shared" si="2"/>
        <v>-278.09583333333319</v>
      </c>
      <c r="V25" s="1">
        <f t="shared" si="10"/>
        <v>323842.93158318225</v>
      </c>
      <c r="W25" s="1">
        <f t="shared" si="11"/>
        <v>83570.187718420231</v>
      </c>
    </row>
    <row r="26" spans="1:23" x14ac:dyDescent="0.25">
      <c r="A26" s="3">
        <v>16</v>
      </c>
      <c r="B26" s="1">
        <f t="shared" si="12"/>
        <v>-238824.56484812961</v>
      </c>
      <c r="C26" s="1">
        <f t="shared" si="0"/>
        <v>-246.78538367640058</v>
      </c>
      <c r="D26" s="1">
        <f t="shared" si="3"/>
        <v>324787.47346696653</v>
      </c>
      <c r="E26" s="1">
        <f t="shared" si="4"/>
        <v>80212.848887581597</v>
      </c>
      <c r="G26" s="3">
        <v>16</v>
      </c>
      <c r="H26" s="1">
        <f t="shared" si="13"/>
        <v>-236977.77777777798</v>
      </c>
      <c r="I26" s="1">
        <f t="shared" si="5"/>
        <v>-244.87703703703724</v>
      </c>
      <c r="J26" s="1">
        <f t="shared" si="6"/>
        <v>324787.47346696653</v>
      </c>
      <c r="K26" s="1">
        <f t="shared" si="7"/>
        <v>78311.256638670049</v>
      </c>
      <c r="M26" s="3">
        <v>16</v>
      </c>
      <c r="N26" s="1">
        <f t="shared" si="14"/>
        <v>-244559.21181804864</v>
      </c>
      <c r="O26" s="1">
        <f t="shared" si="1"/>
        <v>-278.54451887865025</v>
      </c>
      <c r="P26" s="1">
        <f t="shared" si="8"/>
        <v>324787.47346696653</v>
      </c>
      <c r="Q26" s="1">
        <f t="shared" si="9"/>
        <v>85719.640580952531</v>
      </c>
      <c r="S26" s="3">
        <v>16</v>
      </c>
      <c r="T26" s="1">
        <f t="shared" si="15"/>
        <v>-243866.66666666651</v>
      </c>
      <c r="U26" s="1">
        <f t="shared" si="2"/>
        <v>-277.82888888888874</v>
      </c>
      <c r="V26" s="1">
        <f t="shared" si="10"/>
        <v>324787.47346696653</v>
      </c>
      <c r="W26" s="1">
        <f t="shared" si="11"/>
        <v>85006.543487610703</v>
      </c>
    </row>
    <row r="27" spans="1:23" x14ac:dyDescent="0.25">
      <c r="A27" s="3">
        <v>17</v>
      </c>
      <c r="B27" s="1">
        <f t="shared" si="12"/>
        <v>-238246.05021425357</v>
      </c>
      <c r="C27" s="1">
        <f t="shared" si="0"/>
        <v>-246.18758522139535</v>
      </c>
      <c r="D27" s="1">
        <f t="shared" si="3"/>
        <v>325734.77026457852</v>
      </c>
      <c r="E27" s="1">
        <f t="shared" si="4"/>
        <v>81341.083979577481</v>
      </c>
      <c r="G27" s="3">
        <v>17</v>
      </c>
      <c r="H27" s="1">
        <f t="shared" si="13"/>
        <v>-236288.88888888911</v>
      </c>
      <c r="I27" s="1">
        <f t="shared" si="5"/>
        <v>-244.16518518518538</v>
      </c>
      <c r="J27" s="1">
        <f t="shared" si="6"/>
        <v>325734.77026457852</v>
      </c>
      <c r="K27" s="1">
        <f t="shared" si="7"/>
        <v>79320.985795101427</v>
      </c>
      <c r="M27" s="3">
        <v>17</v>
      </c>
      <c r="N27" s="1">
        <f t="shared" si="14"/>
        <v>-244342.26883034513</v>
      </c>
      <c r="O27" s="1">
        <f t="shared" si="1"/>
        <v>-278.32034445802327</v>
      </c>
      <c r="P27" s="1">
        <f t="shared" si="8"/>
        <v>325734.77026457852</v>
      </c>
      <c r="Q27" s="1">
        <f t="shared" si="9"/>
        <v>87208.8243847712</v>
      </c>
      <c r="S27" s="3">
        <v>17</v>
      </c>
      <c r="T27" s="1">
        <f t="shared" si="15"/>
        <v>-243608.33333333317</v>
      </c>
      <c r="U27" s="1">
        <f t="shared" si="2"/>
        <v>-277.56194444444429</v>
      </c>
      <c r="V27" s="1">
        <f t="shared" si="10"/>
        <v>325734.77026457852</v>
      </c>
      <c r="W27" s="1">
        <f t="shared" si="11"/>
        <v>86451.287565592662</v>
      </c>
    </row>
    <row r="28" spans="1:23" x14ac:dyDescent="0.25">
      <c r="A28" s="3">
        <v>18</v>
      </c>
      <c r="B28" s="1">
        <f t="shared" si="12"/>
        <v>-237666.93778192252</v>
      </c>
      <c r="C28" s="1">
        <f t="shared" si="0"/>
        <v>-245.58916904131993</v>
      </c>
      <c r="D28" s="1">
        <f t="shared" si="3"/>
        <v>326684.83001118357</v>
      </c>
      <c r="E28" s="1">
        <f t="shared" si="4"/>
        <v>82475.698276814685</v>
      </c>
      <c r="G28" s="3">
        <v>18</v>
      </c>
      <c r="H28" s="1">
        <f t="shared" si="13"/>
        <v>-235600.00000000023</v>
      </c>
      <c r="I28" s="1">
        <f t="shared" si="5"/>
        <v>-243.45333333333357</v>
      </c>
      <c r="J28" s="1">
        <f t="shared" si="6"/>
        <v>326684.83001118357</v>
      </c>
      <c r="K28" s="1">
        <f t="shared" si="7"/>
        <v>80337.135958837011</v>
      </c>
      <c r="M28" s="3">
        <v>18</v>
      </c>
      <c r="N28" s="1">
        <f t="shared" si="14"/>
        <v>-244125.10166822097</v>
      </c>
      <c r="O28" s="1">
        <f t="shared" si="1"/>
        <v>-278.09593839049501</v>
      </c>
      <c r="P28" s="1">
        <f t="shared" si="8"/>
        <v>326684.83001118357</v>
      </c>
      <c r="Q28" s="1">
        <f t="shared" si="9"/>
        <v>88706.428250325218</v>
      </c>
      <c r="S28" s="3">
        <v>18</v>
      </c>
      <c r="T28" s="1">
        <f t="shared" si="15"/>
        <v>-243349.99999999983</v>
      </c>
      <c r="U28" s="1">
        <f t="shared" si="2"/>
        <v>-277.29499999999979</v>
      </c>
      <c r="V28" s="1">
        <f t="shared" si="10"/>
        <v>326684.83001118357</v>
      </c>
      <c r="W28" s="1">
        <f t="shared" si="11"/>
        <v>87904.467381083581</v>
      </c>
    </row>
    <row r="29" spans="1:23" x14ac:dyDescent="0.25">
      <c r="A29" s="3">
        <v>19</v>
      </c>
      <c r="B29" s="1">
        <f t="shared" si="12"/>
        <v>-237087.22693341138</v>
      </c>
      <c r="C29" s="1">
        <f t="shared" si="0"/>
        <v>-244.99013449785843</v>
      </c>
      <c r="D29" s="1">
        <f t="shared" si="3"/>
        <v>327637.66076538287</v>
      </c>
      <c r="E29" s="1">
        <f t="shared" si="4"/>
        <v>83616.727848247101</v>
      </c>
      <c r="G29" s="3">
        <v>19</v>
      </c>
      <c r="H29" s="1">
        <f t="shared" si="13"/>
        <v>-234911.11111111136</v>
      </c>
      <c r="I29" s="1">
        <f t="shared" si="5"/>
        <v>-242.74148148148174</v>
      </c>
      <c r="J29" s="1">
        <f t="shared" si="6"/>
        <v>327637.66076538287</v>
      </c>
      <c r="K29" s="1">
        <f t="shared" si="7"/>
        <v>81359.74343518565</v>
      </c>
      <c r="M29" s="3">
        <v>19</v>
      </c>
      <c r="N29" s="1">
        <f t="shared" si="14"/>
        <v>-243907.7101000293</v>
      </c>
      <c r="O29" s="1">
        <f t="shared" si="1"/>
        <v>-277.87130043669697</v>
      </c>
      <c r="P29" s="1">
        <f t="shared" si="8"/>
        <v>327637.66076538287</v>
      </c>
      <c r="Q29" s="1">
        <f t="shared" si="9"/>
        <v>90212.499785867825</v>
      </c>
      <c r="S29" s="3">
        <v>19</v>
      </c>
      <c r="T29" s="1">
        <f t="shared" si="15"/>
        <v>-243091.66666666648</v>
      </c>
      <c r="U29" s="1">
        <f t="shared" si="2"/>
        <v>-277.02805555555534</v>
      </c>
      <c r="V29" s="1">
        <f t="shared" si="10"/>
        <v>327637.66076538287</v>
      </c>
      <c r="W29" s="1">
        <f t="shared" si="11"/>
        <v>89366.130630969768</v>
      </c>
    </row>
    <row r="30" spans="1:23" x14ac:dyDescent="0.25">
      <c r="A30" s="3">
        <v>20</v>
      </c>
      <c r="B30" s="1">
        <f t="shared" si="12"/>
        <v>-236506.9170503568</v>
      </c>
      <c r="C30" s="1">
        <f t="shared" si="0"/>
        <v>-244.39048095203535</v>
      </c>
      <c r="D30" s="1">
        <f t="shared" si="3"/>
        <v>328593.2706092819</v>
      </c>
      <c r="E30" s="1">
        <f t="shared" si="4"/>
        <v>84764.208966767721</v>
      </c>
      <c r="G30" s="3">
        <v>20</v>
      </c>
      <c r="H30" s="1">
        <f t="shared" si="13"/>
        <v>-234222.22222222248</v>
      </c>
      <c r="I30" s="1">
        <f t="shared" si="5"/>
        <v>-242.02962962962988</v>
      </c>
      <c r="J30" s="1">
        <f t="shared" si="6"/>
        <v>328593.2706092819</v>
      </c>
      <c r="K30" s="1">
        <f t="shared" si="7"/>
        <v>82388.844734731669</v>
      </c>
      <c r="M30" s="3">
        <v>20</v>
      </c>
      <c r="N30" s="1">
        <f t="shared" si="14"/>
        <v>-243690.09389388384</v>
      </c>
      <c r="O30" s="1">
        <f t="shared" si="1"/>
        <v>-277.64643035701329</v>
      </c>
      <c r="P30" s="1">
        <f t="shared" si="8"/>
        <v>328593.2706092819</v>
      </c>
      <c r="Q30" s="1">
        <f t="shared" si="9"/>
        <v>91727.086868836224</v>
      </c>
      <c r="S30" s="3">
        <v>20</v>
      </c>
      <c r="T30" s="1">
        <f t="shared" si="15"/>
        <v>-242833.33333333314</v>
      </c>
      <c r="U30" s="1">
        <f t="shared" si="2"/>
        <v>-276.76111111111089</v>
      </c>
      <c r="V30" s="1">
        <f t="shared" si="10"/>
        <v>328593.2706092819</v>
      </c>
      <c r="W30" s="1">
        <f t="shared" si="11"/>
        <v>90836.32528182269</v>
      </c>
    </row>
    <row r="31" spans="1:23" x14ac:dyDescent="0.25">
      <c r="A31" s="3">
        <v>21</v>
      </c>
      <c r="B31" s="1">
        <f t="shared" si="12"/>
        <v>-235926.0075137564</v>
      </c>
      <c r="C31" s="1">
        <f t="shared" si="0"/>
        <v>-243.79020776421495</v>
      </c>
      <c r="D31" s="1">
        <f t="shared" si="3"/>
        <v>329551.66764855897</v>
      </c>
      <c r="E31" s="1">
        <f t="shared" si="4"/>
        <v>85918.178110361769</v>
      </c>
      <c r="G31" s="3">
        <v>21</v>
      </c>
      <c r="H31" s="1">
        <f t="shared" si="13"/>
        <v>-233533.3333333336</v>
      </c>
      <c r="I31" s="1">
        <f t="shared" si="5"/>
        <v>-241.31777777777805</v>
      </c>
      <c r="J31" s="1">
        <f t="shared" si="6"/>
        <v>329551.66764855897</v>
      </c>
      <c r="K31" s="1">
        <f t="shared" si="7"/>
        <v>83424.476574495537</v>
      </c>
      <c r="M31" s="3">
        <v>21</v>
      </c>
      <c r="N31" s="1">
        <f t="shared" si="14"/>
        <v>-243472.25281765868</v>
      </c>
      <c r="O31" s="1">
        <f t="shared" si="1"/>
        <v>-277.42132791158065</v>
      </c>
      <c r="P31" s="1">
        <f t="shared" si="8"/>
        <v>329551.66764855897</v>
      </c>
      <c r="Q31" s="1">
        <f t="shared" si="9"/>
        <v>93250.237647373608</v>
      </c>
      <c r="S31" s="3">
        <v>21</v>
      </c>
      <c r="T31" s="1">
        <f t="shared" si="15"/>
        <v>-242574.9999999998</v>
      </c>
      <c r="U31" s="1">
        <f t="shared" si="2"/>
        <v>-276.49416666666644</v>
      </c>
      <c r="V31" s="1">
        <f t="shared" si="10"/>
        <v>329551.66764855897</v>
      </c>
      <c r="W31" s="1">
        <f t="shared" si="11"/>
        <v>92315.099571423751</v>
      </c>
    </row>
    <row r="32" spans="1:23" x14ac:dyDescent="0.25">
      <c r="A32" s="3">
        <v>22</v>
      </c>
      <c r="B32" s="1">
        <f t="shared" si="12"/>
        <v>-235344.49770396817</v>
      </c>
      <c r="C32" s="1">
        <f t="shared" si="0"/>
        <v>-243.18931429410043</v>
      </c>
      <c r="D32" s="1">
        <f t="shared" si="3"/>
        <v>330512.86001253396</v>
      </c>
      <c r="E32" s="1">
        <f t="shared" si="4"/>
        <v>87078.671963266272</v>
      </c>
      <c r="G32" s="3">
        <v>22</v>
      </c>
      <c r="H32" s="1">
        <f t="shared" si="13"/>
        <v>-232844.44444444473</v>
      </c>
      <c r="I32" s="1">
        <f t="shared" si="5"/>
        <v>-240.60592592592619</v>
      </c>
      <c r="J32" s="1">
        <f t="shared" si="6"/>
        <v>330512.86001253396</v>
      </c>
      <c r="K32" s="1">
        <f t="shared" si="7"/>
        <v>84466.675879101109</v>
      </c>
      <c r="M32" s="3">
        <v>22</v>
      </c>
      <c r="N32" s="1">
        <f t="shared" si="14"/>
        <v>-243254.18663898809</v>
      </c>
      <c r="O32" s="1">
        <f t="shared" si="1"/>
        <v>-277.19599286028767</v>
      </c>
      <c r="P32" s="1">
        <f t="shared" si="8"/>
        <v>330512.86001253396</v>
      </c>
      <c r="Q32" s="1">
        <f t="shared" si="9"/>
        <v>94782.000541859787</v>
      </c>
      <c r="S32" s="3">
        <v>22</v>
      </c>
      <c r="T32" s="1">
        <f t="shared" si="15"/>
        <v>-242316.66666666645</v>
      </c>
      <c r="U32" s="1">
        <f t="shared" si="2"/>
        <v>-276.227222222222</v>
      </c>
      <c r="V32" s="1">
        <f t="shared" si="10"/>
        <v>330512.86001253396</v>
      </c>
      <c r="W32" s="1">
        <f t="shared" si="11"/>
        <v>93802.502010297816</v>
      </c>
    </row>
    <row r="33" spans="1:23" x14ac:dyDescent="0.25">
      <c r="A33" s="3">
        <v>23</v>
      </c>
      <c r="B33" s="1">
        <f t="shared" si="12"/>
        <v>-234762.38700070983</v>
      </c>
      <c r="C33" s="1">
        <f t="shared" si="0"/>
        <v>-242.58779990073347</v>
      </c>
      <c r="D33" s="1">
        <f t="shared" si="3"/>
        <v>331476.85585423716</v>
      </c>
      <c r="E33" s="1">
        <f t="shared" si="4"/>
        <v>88245.727417136281</v>
      </c>
      <c r="G33" s="3">
        <v>23</v>
      </c>
      <c r="H33" s="1">
        <f t="shared" si="13"/>
        <v>-232155.55555555585</v>
      </c>
      <c r="I33" s="1">
        <f t="shared" si="5"/>
        <v>-239.89407407407438</v>
      </c>
      <c r="J33" s="1">
        <f t="shared" si="6"/>
        <v>331476.85585423716</v>
      </c>
      <c r="K33" s="1">
        <f t="shared" si="7"/>
        <v>85515.479781949412</v>
      </c>
      <c r="M33" s="3">
        <v>23</v>
      </c>
      <c r="N33" s="1">
        <f t="shared" si="14"/>
        <v>-243035.89512526619</v>
      </c>
      <c r="O33" s="1">
        <f t="shared" si="1"/>
        <v>-276.97042496277504</v>
      </c>
      <c r="P33" s="1">
        <f t="shared" si="8"/>
        <v>331476.85585423716</v>
      </c>
      <c r="Q33" s="1">
        <f t="shared" si="9"/>
        <v>96322.42424645042</v>
      </c>
      <c r="S33" s="3">
        <v>23</v>
      </c>
      <c r="T33" s="1">
        <f t="shared" si="15"/>
        <v>-242058.33333333311</v>
      </c>
      <c r="U33" s="1">
        <f t="shared" si="2"/>
        <v>-275.96027777777755</v>
      </c>
      <c r="V33" s="1">
        <f t="shared" si="10"/>
        <v>331476.85585423716</v>
      </c>
      <c r="W33" s="1">
        <f t="shared" si="11"/>
        <v>95298.58138325531</v>
      </c>
    </row>
    <row r="34" spans="1:23" x14ac:dyDescent="0.25">
      <c r="A34" s="3">
        <v>24</v>
      </c>
      <c r="B34" s="1">
        <f t="shared" si="12"/>
        <v>-234179.67478305812</v>
      </c>
      <c r="C34" s="1">
        <f t="shared" si="0"/>
        <v>-241.98566394249337</v>
      </c>
      <c r="D34" s="1">
        <f t="shared" si="3"/>
        <v>332443.66335047869</v>
      </c>
      <c r="E34" s="1">
        <f t="shared" si="4"/>
        <v>89419.381572217637</v>
      </c>
      <c r="G34" s="3">
        <v>24</v>
      </c>
      <c r="H34" s="1">
        <f t="shared" si="13"/>
        <v>-231466.66666666698</v>
      </c>
      <c r="I34" s="1">
        <f t="shared" si="5"/>
        <v>-239.18222222222255</v>
      </c>
      <c r="J34" s="1">
        <f t="shared" si="6"/>
        <v>332443.66335047869</v>
      </c>
      <c r="K34" s="1">
        <f t="shared" si="7"/>
        <v>86570.925626399156</v>
      </c>
      <c r="M34" s="3">
        <v>24</v>
      </c>
      <c r="N34" s="1">
        <f t="shared" si="14"/>
        <v>-242817.37804364681</v>
      </c>
      <c r="O34" s="1">
        <f t="shared" si="1"/>
        <v>-276.74462397843502</v>
      </c>
      <c r="P34" s="1">
        <f t="shared" si="8"/>
        <v>332443.66335047869</v>
      </c>
      <c r="Q34" s="1">
        <f t="shared" si="9"/>
        <v>97871.55773062502</v>
      </c>
      <c r="S34" s="3">
        <v>24</v>
      </c>
      <c r="T34" s="1">
        <f t="shared" si="15"/>
        <v>-241799.99999999977</v>
      </c>
      <c r="U34" s="1">
        <f t="shared" si="2"/>
        <v>-275.6933333333331</v>
      </c>
      <c r="V34" s="1">
        <f t="shared" si="10"/>
        <v>332443.66335047869</v>
      </c>
      <c r="W34" s="1">
        <f t="shared" si="11"/>
        <v>96803.386750943057</v>
      </c>
    </row>
    <row r="35" spans="1:23" x14ac:dyDescent="0.25">
      <c r="A35" s="3">
        <v>25</v>
      </c>
      <c r="B35" s="1">
        <f t="shared" si="12"/>
        <v>-233596.36042944816</v>
      </c>
      <c r="C35" s="1">
        <f t="shared" si="0"/>
        <v>-241.38290577709643</v>
      </c>
      <c r="D35" s="1">
        <f t="shared" si="3"/>
        <v>333413.29070191761</v>
      </c>
      <c r="E35" s="1">
        <f t="shared" si="4"/>
        <v>90599.671738526362</v>
      </c>
      <c r="G35" s="3">
        <v>25</v>
      </c>
      <c r="H35" s="1">
        <f t="shared" si="13"/>
        <v>-230777.7777777781</v>
      </c>
      <c r="I35" s="1">
        <f t="shared" si="5"/>
        <v>-238.47037037037069</v>
      </c>
      <c r="J35" s="1">
        <f t="shared" si="6"/>
        <v>333413.29070191761</v>
      </c>
      <c r="K35" s="1">
        <f t="shared" si="7"/>
        <v>87633.050966953801</v>
      </c>
      <c r="M35" s="3">
        <v>25</v>
      </c>
      <c r="N35" s="1">
        <f t="shared" si="14"/>
        <v>-242598.63516104309</v>
      </c>
      <c r="O35" s="1">
        <f t="shared" si="1"/>
        <v>-276.51858966641117</v>
      </c>
      <c r="P35" s="1">
        <f t="shared" si="8"/>
        <v>333413.29070191761</v>
      </c>
      <c r="Q35" s="1">
        <f t="shared" si="9"/>
        <v>99429.450240743638</v>
      </c>
      <c r="S35" s="3">
        <v>25</v>
      </c>
      <c r="T35" s="1">
        <f t="shared" si="15"/>
        <v>-241541.66666666642</v>
      </c>
      <c r="U35" s="1">
        <f t="shared" si="2"/>
        <v>-275.42638888888865</v>
      </c>
      <c r="V35" s="1">
        <f t="shared" si="10"/>
        <v>333413.29070191761</v>
      </c>
      <c r="W35" s="1">
        <f t="shared" si="11"/>
        <v>98316.967451403907</v>
      </c>
    </row>
    <row r="36" spans="1:23" x14ac:dyDescent="0.25">
      <c r="A36" s="3">
        <v>26</v>
      </c>
      <c r="B36" s="1">
        <f t="shared" si="12"/>
        <v>-233012.44331767282</v>
      </c>
      <c r="C36" s="1">
        <f t="shared" si="0"/>
        <v>-240.77952476159524</v>
      </c>
      <c r="D36" s="1">
        <f t="shared" si="3"/>
        <v>334385.74613313156</v>
      </c>
      <c r="E36" s="1">
        <f t="shared" si="4"/>
        <v>91786.635437034711</v>
      </c>
      <c r="G36" s="3">
        <v>26</v>
      </c>
      <c r="H36" s="1">
        <f t="shared" si="13"/>
        <v>-230088.88888888923</v>
      </c>
      <c r="I36" s="1">
        <f t="shared" si="5"/>
        <v>-237.75851851851885</v>
      </c>
      <c r="J36" s="1">
        <f t="shared" si="6"/>
        <v>334385.74613313156</v>
      </c>
      <c r="K36" s="1">
        <f t="shared" si="7"/>
        <v>88701.893570455446</v>
      </c>
      <c r="M36" s="3">
        <v>26</v>
      </c>
      <c r="N36" s="1">
        <f t="shared" si="14"/>
        <v>-242379.66624412732</v>
      </c>
      <c r="O36" s="1">
        <f t="shared" si="1"/>
        <v>-276.29232178559823</v>
      </c>
      <c r="P36" s="1">
        <f t="shared" si="8"/>
        <v>334385.74613313156</v>
      </c>
      <c r="Q36" s="1">
        <f t="shared" si="9"/>
        <v>100996.15130161241</v>
      </c>
      <c r="S36" s="3">
        <v>26</v>
      </c>
      <c r="T36" s="1">
        <f t="shared" si="15"/>
        <v>-241283.33333333308</v>
      </c>
      <c r="U36" s="1">
        <f t="shared" si="2"/>
        <v>-275.1594444444442</v>
      </c>
      <c r="V36" s="1">
        <f t="shared" si="10"/>
        <v>334385.74613313156</v>
      </c>
      <c r="W36" s="1">
        <f t="shared" si="11"/>
        <v>99839.373101645164</v>
      </c>
    </row>
    <row r="37" spans="1:23" x14ac:dyDescent="0.25">
      <c r="A37" s="3">
        <v>27</v>
      </c>
      <c r="B37" s="1">
        <f t="shared" si="12"/>
        <v>-232427.92282488197</v>
      </c>
      <c r="C37" s="1">
        <f t="shared" si="0"/>
        <v>-240.17552025237805</v>
      </c>
      <c r="D37" s="1">
        <f t="shared" si="3"/>
        <v>335361.03789268655</v>
      </c>
      <c r="E37" s="1">
        <f t="shared" si="4"/>
        <v>92980.310400864008</v>
      </c>
      <c r="G37" s="3">
        <v>27</v>
      </c>
      <c r="H37" s="1">
        <f t="shared" si="13"/>
        <v>-229400.00000000035</v>
      </c>
      <c r="I37" s="1">
        <f t="shared" si="5"/>
        <v>-237.04666666666699</v>
      </c>
      <c r="J37" s="1">
        <f t="shared" si="6"/>
        <v>335361.03789268655</v>
      </c>
      <c r="K37" s="1">
        <f t="shared" si="7"/>
        <v>89777.491417285404</v>
      </c>
      <c r="M37" s="3">
        <v>27</v>
      </c>
      <c r="N37" s="1">
        <f t="shared" si="14"/>
        <v>-242160.47105933074</v>
      </c>
      <c r="O37" s="1">
        <f t="shared" si="1"/>
        <v>-276.06582009464177</v>
      </c>
      <c r="P37" s="1">
        <f t="shared" si="8"/>
        <v>335361.03789268655</v>
      </c>
      <c r="Q37" s="1">
        <f t="shared" si="9"/>
        <v>102571.71071805793</v>
      </c>
      <c r="S37" s="3">
        <v>27</v>
      </c>
      <c r="T37" s="1">
        <f t="shared" si="15"/>
        <v>-241024.99999999974</v>
      </c>
      <c r="U37" s="1">
        <f t="shared" si="2"/>
        <v>-274.8924999999997</v>
      </c>
      <c r="V37" s="1">
        <f t="shared" si="10"/>
        <v>335361.03789268655</v>
      </c>
      <c r="W37" s="1">
        <f t="shared" si="11"/>
        <v>101370.65359921593</v>
      </c>
    </row>
    <row r="38" spans="1:23" x14ac:dyDescent="0.25">
      <c r="A38" s="3">
        <v>28</v>
      </c>
      <c r="B38" s="1">
        <f t="shared" si="12"/>
        <v>-231842.7983275819</v>
      </c>
      <c r="C38" s="1">
        <f t="shared" si="0"/>
        <v>-239.57089160516796</v>
      </c>
      <c r="D38" s="1">
        <f t="shared" si="3"/>
        <v>336339.17425320687</v>
      </c>
      <c r="E38" s="1">
        <f t="shared" si="4"/>
        <v>94180.734576484101</v>
      </c>
      <c r="G38" s="3">
        <v>28</v>
      </c>
      <c r="H38" s="1">
        <f t="shared" si="13"/>
        <v>-228711.11111111147</v>
      </c>
      <c r="I38" s="1">
        <f t="shared" si="5"/>
        <v>-236.33481481481519</v>
      </c>
      <c r="J38" s="1">
        <f t="shared" si="6"/>
        <v>336339.17425320687</v>
      </c>
      <c r="K38" s="1">
        <f t="shared" si="7"/>
        <v>90859.882702571558</v>
      </c>
      <c r="M38" s="3">
        <v>28</v>
      </c>
      <c r="N38" s="1">
        <f t="shared" si="14"/>
        <v>-241941.0493728432</v>
      </c>
      <c r="O38" s="1">
        <f t="shared" si="1"/>
        <v>-275.83908435193797</v>
      </c>
      <c r="P38" s="1">
        <f t="shared" si="8"/>
        <v>336339.17425320687</v>
      </c>
      <c r="Q38" s="1">
        <f t="shared" si="9"/>
        <v>104156.17857651055</v>
      </c>
      <c r="S38" s="3">
        <v>28</v>
      </c>
      <c r="T38" s="1">
        <f t="shared" si="15"/>
        <v>-240766.6666666664</v>
      </c>
      <c r="U38" s="1">
        <f t="shared" si="2"/>
        <v>-274.62555555555525</v>
      </c>
      <c r="V38" s="1">
        <f t="shared" si="10"/>
        <v>336339.17425320687</v>
      </c>
      <c r="W38" s="1">
        <f t="shared" si="11"/>
        <v>102910.85912379331</v>
      </c>
    </row>
    <row r="39" spans="1:23" x14ac:dyDescent="0.25">
      <c r="A39" s="3">
        <v>29</v>
      </c>
      <c r="B39" s="1">
        <f t="shared" si="12"/>
        <v>-231257.06920163461</v>
      </c>
      <c r="C39" s="1">
        <f t="shared" si="0"/>
        <v>-238.96563817502241</v>
      </c>
      <c r="D39" s="1">
        <f t="shared" si="3"/>
        <v>337320.1635114454</v>
      </c>
      <c r="E39" s="1">
        <f t="shared" si="4"/>
        <v>95387.946124919705</v>
      </c>
      <c r="G39" s="3">
        <v>29</v>
      </c>
      <c r="H39" s="1">
        <f t="shared" si="13"/>
        <v>-228022.2222222226</v>
      </c>
      <c r="I39" s="1">
        <f t="shared" si="5"/>
        <v>-235.62296296296336</v>
      </c>
      <c r="J39" s="1">
        <f t="shared" si="6"/>
        <v>337320.1635114454</v>
      </c>
      <c r="K39" s="1">
        <f t="shared" si="7"/>
        <v>91949.105837402632</v>
      </c>
      <c r="M39" s="3">
        <v>29</v>
      </c>
      <c r="N39" s="1">
        <f t="shared" si="14"/>
        <v>-241721.40095061297</v>
      </c>
      <c r="O39" s="1">
        <f t="shared" si="1"/>
        <v>-275.61211431563339</v>
      </c>
      <c r="P39" s="1">
        <f t="shared" si="8"/>
        <v>337320.1635114454</v>
      </c>
      <c r="Q39" s="1">
        <f t="shared" si="9"/>
        <v>105749.60524659652</v>
      </c>
      <c r="S39" s="3">
        <v>29</v>
      </c>
      <c r="T39" s="1">
        <f t="shared" si="15"/>
        <v>-240508.33333333305</v>
      </c>
      <c r="U39" s="1">
        <f t="shared" si="2"/>
        <v>-274.3586111111108</v>
      </c>
      <c r="V39" s="1">
        <f t="shared" si="10"/>
        <v>337320.1635114454</v>
      </c>
      <c r="W39" s="1">
        <f t="shared" si="11"/>
        <v>104460.04013877759</v>
      </c>
    </row>
    <row r="40" spans="1:23" x14ac:dyDescent="0.25">
      <c r="A40" s="3">
        <v>30</v>
      </c>
      <c r="B40" s="1">
        <f t="shared" si="12"/>
        <v>-230670.73482225719</v>
      </c>
      <c r="C40" s="1">
        <f t="shared" si="0"/>
        <v>-238.35975931633243</v>
      </c>
      <c r="D40" s="1">
        <f t="shared" si="3"/>
        <v>338304.01398835378</v>
      </c>
      <c r="E40" s="1">
        <f t="shared" si="4"/>
        <v>96601.983422963516</v>
      </c>
      <c r="G40" s="3">
        <v>30</v>
      </c>
      <c r="H40" s="1">
        <f t="shared" si="13"/>
        <v>-227333.33333333372</v>
      </c>
      <c r="I40" s="1">
        <f t="shared" si="5"/>
        <v>-234.9111111111115</v>
      </c>
      <c r="J40" s="1">
        <f t="shared" si="6"/>
        <v>338304.01398835378</v>
      </c>
      <c r="K40" s="1">
        <f t="shared" si="7"/>
        <v>93045.199450049215</v>
      </c>
      <c r="M40" s="3">
        <v>30</v>
      </c>
      <c r="N40" s="1">
        <f t="shared" si="14"/>
        <v>-241501.52555834642</v>
      </c>
      <c r="O40" s="1">
        <f t="shared" si="1"/>
        <v>-275.38490974362463</v>
      </c>
      <c r="P40" s="1">
        <f t="shared" si="8"/>
        <v>338304.01398835378</v>
      </c>
      <c r="Q40" s="1">
        <f t="shared" si="9"/>
        <v>107352.04138273932</v>
      </c>
      <c r="S40" s="3">
        <v>30</v>
      </c>
      <c r="T40" s="1">
        <f t="shared" si="15"/>
        <v>-240249.99999999971</v>
      </c>
      <c r="U40" s="1">
        <f t="shared" si="2"/>
        <v>-274.09166666666636</v>
      </c>
      <c r="V40" s="1">
        <f t="shared" si="10"/>
        <v>338304.01398835378</v>
      </c>
      <c r="W40" s="1">
        <f t="shared" si="11"/>
        <v>106018.24739289645</v>
      </c>
    </row>
    <row r="41" spans="1:23" x14ac:dyDescent="0.25">
      <c r="A41" s="3">
        <v>31</v>
      </c>
      <c r="B41" s="1">
        <f t="shared" si="12"/>
        <v>-230083.79456402108</v>
      </c>
      <c r="C41" s="1">
        <f t="shared" si="0"/>
        <v>-237.75325438282178</v>
      </c>
      <c r="D41" s="1">
        <f t="shared" si="3"/>
        <v>339290.73402915313</v>
      </c>
      <c r="E41" s="1">
        <f t="shared" si="4"/>
        <v>97822.885064396207</v>
      </c>
      <c r="G41" s="3">
        <v>31</v>
      </c>
      <c r="H41" s="1">
        <f t="shared" si="13"/>
        <v>-226644.44444444485</v>
      </c>
      <c r="I41" s="1">
        <f t="shared" si="5"/>
        <v>-234.19925925925966</v>
      </c>
      <c r="J41" s="1">
        <f t="shared" si="6"/>
        <v>339290.73402915313</v>
      </c>
      <c r="K41" s="1">
        <f t="shared" si="7"/>
        <v>94148.202387191763</v>
      </c>
      <c r="M41" s="3">
        <v>31</v>
      </c>
      <c r="N41" s="1">
        <f t="shared" si="14"/>
        <v>-241281.42296150787</v>
      </c>
      <c r="O41" s="1">
        <f t="shared" si="1"/>
        <v>-275.15747039355813</v>
      </c>
      <c r="P41" s="1">
        <f t="shared" si="8"/>
        <v>339290.73402915313</v>
      </c>
      <c r="Q41" s="1">
        <f t="shared" si="9"/>
        <v>108963.53792576991</v>
      </c>
      <c r="S41" s="3">
        <v>31</v>
      </c>
      <c r="T41" s="1">
        <f t="shared" si="15"/>
        <v>-239991.66666666637</v>
      </c>
      <c r="U41" s="1">
        <f t="shared" si="2"/>
        <v>-273.82472222222191</v>
      </c>
      <c r="V41" s="1">
        <f t="shared" si="10"/>
        <v>339290.73402915313</v>
      </c>
      <c r="W41" s="1">
        <f t="shared" si="11"/>
        <v>107585.53192181823</v>
      </c>
    </row>
    <row r="42" spans="1:23" x14ac:dyDescent="0.25">
      <c r="A42" s="3">
        <v>32</v>
      </c>
      <c r="B42" s="1">
        <f t="shared" si="12"/>
        <v>-229496.24780085144</v>
      </c>
      <c r="C42" s="1">
        <f t="shared" si="0"/>
        <v>-237.1461227275465</v>
      </c>
      <c r="D42" s="1">
        <f t="shared" si="3"/>
        <v>340280.33200340485</v>
      </c>
      <c r="E42" s="1">
        <f t="shared" si="4"/>
        <v>99050.689861213279</v>
      </c>
      <c r="G42" s="3">
        <v>32</v>
      </c>
      <c r="H42" s="1">
        <f t="shared" si="13"/>
        <v>-225955.55555555597</v>
      </c>
      <c r="I42" s="1">
        <f t="shared" si="5"/>
        <v>-233.4874074074078</v>
      </c>
      <c r="J42" s="1">
        <f t="shared" si="6"/>
        <v>340280.33200340485</v>
      </c>
      <c r="K42" s="1">
        <f t="shared" si="7"/>
        <v>95258.153715155509</v>
      </c>
      <c r="M42" s="3">
        <v>32</v>
      </c>
      <c r="N42" s="1">
        <f t="shared" si="14"/>
        <v>-241061.09292531924</v>
      </c>
      <c r="O42" s="1">
        <f t="shared" si="1"/>
        <v>-274.92979602282986</v>
      </c>
      <c r="P42" s="1">
        <f t="shared" si="8"/>
        <v>340280.33200340485</v>
      </c>
      <c r="Q42" s="1">
        <f t="shared" si="9"/>
        <v>110584.14610454609</v>
      </c>
      <c r="S42" s="3">
        <v>32</v>
      </c>
      <c r="T42" s="1">
        <f t="shared" si="15"/>
        <v>-239733.33333333302</v>
      </c>
      <c r="U42" s="1">
        <f t="shared" si="2"/>
        <v>-273.55777777777746</v>
      </c>
      <c r="V42" s="1">
        <f t="shared" si="10"/>
        <v>340280.33200340485</v>
      </c>
      <c r="W42" s="1">
        <f t="shared" si="11"/>
        <v>109161.94504977441</v>
      </c>
    </row>
    <row r="43" spans="1:23" x14ac:dyDescent="0.25">
      <c r="A43" s="3">
        <v>33</v>
      </c>
      <c r="B43" s="1">
        <f t="shared" si="12"/>
        <v>-228908.09390602654</v>
      </c>
      <c r="C43" s="1">
        <f t="shared" si="0"/>
        <v>-236.53836370289409</v>
      </c>
      <c r="D43" s="1">
        <f t="shared" si="3"/>
        <v>341272.81630508148</v>
      </c>
      <c r="E43" s="1">
        <f t="shared" si="4"/>
        <v>100285.43684485891</v>
      </c>
      <c r="G43" s="3">
        <v>33</v>
      </c>
      <c r="H43" s="1">
        <f t="shared" si="13"/>
        <v>-225266.66666666709</v>
      </c>
      <c r="I43" s="1">
        <f t="shared" si="5"/>
        <v>-232.775555555556</v>
      </c>
      <c r="J43" s="1">
        <f t="shared" si="6"/>
        <v>341272.81630508148</v>
      </c>
      <c r="K43" s="1">
        <f t="shared" si="7"/>
        <v>96375.092721152338</v>
      </c>
      <c r="M43" s="3">
        <v>33</v>
      </c>
      <c r="N43" s="1">
        <f t="shared" si="14"/>
        <v>-240840.5352147599</v>
      </c>
      <c r="O43" s="1">
        <f t="shared" si="1"/>
        <v>-274.70188638858525</v>
      </c>
      <c r="P43" s="1">
        <f t="shared" si="8"/>
        <v>341272.81630508148</v>
      </c>
      <c r="Q43" s="1">
        <f t="shared" si="9"/>
        <v>112213.91743758108</v>
      </c>
      <c r="S43" s="3">
        <v>33</v>
      </c>
      <c r="T43" s="1">
        <f t="shared" si="15"/>
        <v>-239474.99999999968</v>
      </c>
      <c r="U43" s="1">
        <f t="shared" si="2"/>
        <v>-273.29083333333301</v>
      </c>
      <c r="V43" s="1">
        <f t="shared" si="10"/>
        <v>341272.81630508148</v>
      </c>
      <c r="W43" s="1">
        <f t="shared" si="11"/>
        <v>110747.53839119112</v>
      </c>
    </row>
    <row r="44" spans="1:23" x14ac:dyDescent="0.25">
      <c r="A44" s="3">
        <v>34</v>
      </c>
      <c r="B44" s="1">
        <f t="shared" si="12"/>
        <v>-228319.33225217697</v>
      </c>
      <c r="C44" s="1">
        <f t="shared" si="0"/>
        <v>-235.92997666058287</v>
      </c>
      <c r="D44" s="1">
        <f t="shared" si="3"/>
        <v>342268.19535263797</v>
      </c>
      <c r="E44" s="1">
        <f t="shared" si="4"/>
        <v>101527.16526746673</v>
      </c>
      <c r="G44" s="3">
        <v>34</v>
      </c>
      <c r="H44" s="1">
        <f t="shared" si="13"/>
        <v>-224577.77777777822</v>
      </c>
      <c r="I44" s="1">
        <f t="shared" si="5"/>
        <v>-232.06370370370416</v>
      </c>
      <c r="J44" s="1">
        <f t="shared" si="6"/>
        <v>342268.19535263797</v>
      </c>
      <c r="K44" s="1">
        <f t="shared" si="7"/>
        <v>97499.0589145298</v>
      </c>
      <c r="M44" s="3">
        <v>34</v>
      </c>
      <c r="N44" s="1">
        <f t="shared" si="14"/>
        <v>-240619.74959456632</v>
      </c>
      <c r="O44" s="1">
        <f t="shared" si="1"/>
        <v>-274.47374124771852</v>
      </c>
      <c r="P44" s="1">
        <f t="shared" si="8"/>
        <v>342268.19535263797</v>
      </c>
      <c r="Q44" s="1">
        <f t="shared" si="9"/>
        <v>113852.90373468128</v>
      </c>
      <c r="S44" s="3">
        <v>34</v>
      </c>
      <c r="T44" s="1">
        <f t="shared" si="15"/>
        <v>-239216.66666666634</v>
      </c>
      <c r="U44" s="1">
        <f t="shared" si="2"/>
        <v>-273.02388888888856</v>
      </c>
      <c r="V44" s="1">
        <f t="shared" si="10"/>
        <v>342268.19535263797</v>
      </c>
      <c r="W44" s="1">
        <f t="shared" si="11"/>
        <v>112342.36385232995</v>
      </c>
    </row>
    <row r="45" spans="1:23" x14ac:dyDescent="0.25">
      <c r="A45" s="3">
        <v>35</v>
      </c>
      <c r="B45" s="1">
        <f t="shared" si="12"/>
        <v>-227729.96221128511</v>
      </c>
      <c r="C45" s="1">
        <f t="shared" si="0"/>
        <v>-235.32096095166128</v>
      </c>
      <c r="D45" s="1">
        <f t="shared" si="3"/>
        <v>343266.47758908314</v>
      </c>
      <c r="E45" s="1">
        <f t="shared" si="4"/>
        <v>102775.91460310764</v>
      </c>
      <c r="G45" s="3">
        <v>35</v>
      </c>
      <c r="H45" s="1">
        <f t="shared" si="13"/>
        <v>-223888.88888888934</v>
      </c>
      <c r="I45" s="1">
        <f t="shared" si="5"/>
        <v>-231.3518518518523</v>
      </c>
      <c r="J45" s="1">
        <f t="shared" si="6"/>
        <v>343266.47758908314</v>
      </c>
      <c r="K45" s="1">
        <f t="shared" si="7"/>
        <v>98630.092028026993</v>
      </c>
      <c r="M45" s="3">
        <v>35</v>
      </c>
      <c r="N45" s="1">
        <f t="shared" si="14"/>
        <v>-240398.73582923188</v>
      </c>
      <c r="O45" s="1">
        <f t="shared" si="1"/>
        <v>-274.24536035687294</v>
      </c>
      <c r="P45" s="1">
        <f t="shared" si="8"/>
        <v>343266.47758908314</v>
      </c>
      <c r="Q45" s="1">
        <f t="shared" si="9"/>
        <v>115501.15709859326</v>
      </c>
      <c r="S45" s="3">
        <v>35</v>
      </c>
      <c r="T45" s="1">
        <f t="shared" si="15"/>
        <v>-238958.33333333299</v>
      </c>
      <c r="U45" s="1">
        <f t="shared" si="2"/>
        <v>-272.75694444444412</v>
      </c>
      <c r="V45" s="1">
        <f t="shared" si="10"/>
        <v>343266.47758908314</v>
      </c>
      <c r="W45" s="1">
        <f t="shared" si="11"/>
        <v>113946.47363293804</v>
      </c>
    </row>
    <row r="46" spans="1:23" x14ac:dyDescent="0.25">
      <c r="A46" s="3">
        <v>36</v>
      </c>
      <c r="B46" s="1">
        <f t="shared" si="12"/>
        <v>-227139.98315468431</v>
      </c>
      <c r="C46" s="1">
        <f t="shared" si="0"/>
        <v>-234.71131592650713</v>
      </c>
      <c r="D46" s="1">
        <f t="shared" si="3"/>
        <v>344267.67148205132</v>
      </c>
      <c r="E46" s="1">
        <f t="shared" si="4"/>
        <v>104031.72454904469</v>
      </c>
      <c r="G46" s="3">
        <v>36</v>
      </c>
      <c r="H46" s="1">
        <f t="shared" si="13"/>
        <v>-223200.00000000047</v>
      </c>
      <c r="I46" s="1">
        <f t="shared" si="5"/>
        <v>-230.64000000000047</v>
      </c>
      <c r="J46" s="1">
        <f t="shared" si="6"/>
        <v>344267.67148205132</v>
      </c>
      <c r="K46" s="1">
        <f t="shared" si="7"/>
        <v>99768.232019037736</v>
      </c>
      <c r="M46" s="3">
        <v>36</v>
      </c>
      <c r="N46" s="1">
        <f t="shared" si="14"/>
        <v>-240177.49368300659</v>
      </c>
      <c r="O46" s="1">
        <f t="shared" si="1"/>
        <v>-274.01674347244011</v>
      </c>
      <c r="P46" s="1">
        <f t="shared" si="8"/>
        <v>344267.67148205132</v>
      </c>
      <c r="Q46" s="1">
        <f t="shared" si="9"/>
        <v>117158.72992666007</v>
      </c>
      <c r="S46" s="3">
        <v>36</v>
      </c>
      <c r="T46" s="1">
        <f t="shared" si="15"/>
        <v>-238699.99999999965</v>
      </c>
      <c r="U46" s="1">
        <f t="shared" si="2"/>
        <v>-272.48999999999961</v>
      </c>
      <c r="V46" s="1">
        <f t="shared" si="10"/>
        <v>344267.67148205132</v>
      </c>
      <c r="W46" s="1">
        <f t="shared" si="11"/>
        <v>115559.92022790748</v>
      </c>
    </row>
    <row r="47" spans="1:23" x14ac:dyDescent="0.25">
      <c r="A47" s="3">
        <v>37</v>
      </c>
      <c r="B47" s="1">
        <f t="shared" si="12"/>
        <v>-226549.39445305837</v>
      </c>
      <c r="C47" s="1">
        <f t="shared" si="0"/>
        <v>-234.10104093482698</v>
      </c>
      <c r="D47" s="1">
        <f t="shared" si="3"/>
        <v>345271.78552387399</v>
      </c>
      <c r="E47" s="1">
        <f t="shared" si="4"/>
        <v>105294.63502699502</v>
      </c>
      <c r="G47" s="3">
        <v>37</v>
      </c>
      <c r="H47" s="1">
        <f t="shared" si="13"/>
        <v>-222511.11111111159</v>
      </c>
      <c r="I47" s="1">
        <f t="shared" si="5"/>
        <v>-229.92814814814861</v>
      </c>
      <c r="J47" s="1">
        <f t="shared" si="6"/>
        <v>345271.78552387399</v>
      </c>
      <c r="K47" s="1">
        <f t="shared" si="7"/>
        <v>100913.51907088072</v>
      </c>
      <c r="M47" s="3">
        <v>37</v>
      </c>
      <c r="N47" s="1">
        <f t="shared" si="14"/>
        <v>-239956.02291989684</v>
      </c>
      <c r="O47" s="1">
        <f t="shared" si="1"/>
        <v>-273.78789035056008</v>
      </c>
      <c r="P47" s="1">
        <f t="shared" si="8"/>
        <v>345271.78552387399</v>
      </c>
      <c r="Q47" s="1">
        <f t="shared" si="9"/>
        <v>118825.674912487</v>
      </c>
      <c r="S47" s="3">
        <v>37</v>
      </c>
      <c r="T47" s="1">
        <f t="shared" si="15"/>
        <v>-238441.66666666631</v>
      </c>
      <c r="U47" s="1">
        <f t="shared" si="2"/>
        <v>-272.22305555555516</v>
      </c>
      <c r="V47" s="1">
        <f t="shared" si="10"/>
        <v>345271.78552387399</v>
      </c>
      <c r="W47" s="1">
        <f t="shared" si="11"/>
        <v>117182.75642894414</v>
      </c>
    </row>
    <row r="48" spans="1:23" x14ac:dyDescent="0.25">
      <c r="A48" s="3">
        <v>38</v>
      </c>
      <c r="B48" s="1">
        <f t="shared" si="12"/>
        <v>-225958.19547644074</v>
      </c>
      <c r="C48" s="1">
        <f t="shared" si="0"/>
        <v>-233.49013532565542</v>
      </c>
      <c r="D48" s="1">
        <f t="shared" si="3"/>
        <v>346278.82823165198</v>
      </c>
      <c r="E48" s="1">
        <f t="shared" si="4"/>
        <v>106564.68618439896</v>
      </c>
      <c r="G48" s="3">
        <v>38</v>
      </c>
      <c r="H48" s="1">
        <f t="shared" si="13"/>
        <v>-221822.22222222271</v>
      </c>
      <c r="I48" s="1">
        <f t="shared" si="5"/>
        <v>-229.2162962962968</v>
      </c>
      <c r="J48" s="1">
        <f t="shared" si="6"/>
        <v>346278.82823165198</v>
      </c>
      <c r="K48" s="1">
        <f t="shared" si="7"/>
        <v>102065.99359407699</v>
      </c>
      <c r="M48" s="3">
        <v>38</v>
      </c>
      <c r="N48" s="1">
        <f t="shared" si="14"/>
        <v>-239734.32330366524</v>
      </c>
      <c r="O48" s="1">
        <f t="shared" si="1"/>
        <v>-273.55880074712076</v>
      </c>
      <c r="P48" s="1">
        <f t="shared" si="8"/>
        <v>346278.82823165198</v>
      </c>
      <c r="Q48" s="1">
        <f t="shared" si="9"/>
        <v>120502.04504761659</v>
      </c>
      <c r="S48" s="3">
        <v>38</v>
      </c>
      <c r="T48" s="1">
        <f t="shared" si="15"/>
        <v>-238183.33333333296</v>
      </c>
      <c r="U48" s="1">
        <f t="shared" si="2"/>
        <v>-271.95611111111072</v>
      </c>
      <c r="V48" s="1">
        <f t="shared" si="10"/>
        <v>346278.82823165198</v>
      </c>
      <c r="W48" s="1">
        <f t="shared" si="11"/>
        <v>118815.03532624585</v>
      </c>
    </row>
    <row r="49" spans="1:23" x14ac:dyDescent="0.25">
      <c r="A49" s="3">
        <v>39</v>
      </c>
      <c r="B49" s="1">
        <f t="shared" si="12"/>
        <v>-225366.38559421393</v>
      </c>
      <c r="C49" s="1">
        <f t="shared" si="0"/>
        <v>-232.87859844735439</v>
      </c>
      <c r="D49" s="1">
        <f t="shared" si="3"/>
        <v>347288.80814732763</v>
      </c>
      <c r="E49" s="1">
        <f t="shared" si="4"/>
        <v>107841.91839569631</v>
      </c>
      <c r="G49" s="3">
        <v>39</v>
      </c>
      <c r="H49" s="1">
        <f t="shared" si="13"/>
        <v>-221133.33333333384</v>
      </c>
      <c r="I49" s="1">
        <f t="shared" si="5"/>
        <v>-228.50444444444497</v>
      </c>
      <c r="J49" s="1">
        <f t="shared" si="6"/>
        <v>347288.80814732763</v>
      </c>
      <c r="K49" s="1">
        <f t="shared" si="7"/>
        <v>103225.69622763454</v>
      </c>
      <c r="M49" s="3">
        <v>39</v>
      </c>
      <c r="N49" s="1">
        <f t="shared" si="14"/>
        <v>-239512.39459783019</v>
      </c>
      <c r="O49" s="1">
        <f t="shared" si="1"/>
        <v>-273.32947441775787</v>
      </c>
      <c r="P49" s="1">
        <f t="shared" si="8"/>
        <v>347288.80814732763</v>
      </c>
      <c r="Q49" s="1">
        <f t="shared" si="9"/>
        <v>122187.8936232133</v>
      </c>
      <c r="S49" s="3">
        <v>39</v>
      </c>
      <c r="T49" s="1">
        <f t="shared" si="15"/>
        <v>-237924.99999999962</v>
      </c>
      <c r="U49" s="1">
        <f t="shared" si="2"/>
        <v>-271.68916666666627</v>
      </c>
      <c r="V49" s="1">
        <f t="shared" si="10"/>
        <v>347288.80814732763</v>
      </c>
      <c r="W49" s="1">
        <f t="shared" si="11"/>
        <v>120456.81031019015</v>
      </c>
    </row>
    <row r="50" spans="1:23" x14ac:dyDescent="0.25">
      <c r="A50" s="3">
        <v>40</v>
      </c>
      <c r="B50" s="1">
        <f t="shared" si="12"/>
        <v>-224773.96417510885</v>
      </c>
      <c r="C50" s="1">
        <f t="shared" si="0"/>
        <v>-232.26642964761245</v>
      </c>
      <c r="D50" s="1">
        <f t="shared" si="3"/>
        <v>348301.73383775732</v>
      </c>
      <c r="E50" s="1">
        <f t="shared" si="4"/>
        <v>109126.37226360981</v>
      </c>
      <c r="G50" s="3">
        <v>40</v>
      </c>
      <c r="H50" s="1">
        <f t="shared" si="13"/>
        <v>-220444.44444444496</v>
      </c>
      <c r="I50" s="1">
        <f t="shared" si="5"/>
        <v>-227.79259259259311</v>
      </c>
      <c r="J50" s="1">
        <f t="shared" si="6"/>
        <v>348301.73383775732</v>
      </c>
      <c r="K50" s="1">
        <f t="shared" si="7"/>
        <v>104392.66784034023</v>
      </c>
      <c r="M50" s="3">
        <v>40</v>
      </c>
      <c r="N50" s="1">
        <f t="shared" si="14"/>
        <v>-239290.23656566578</v>
      </c>
      <c r="O50" s="1">
        <f t="shared" si="1"/>
        <v>-273.09991111785462</v>
      </c>
      <c r="P50" s="1">
        <f t="shared" si="8"/>
        <v>348301.73383775732</v>
      </c>
      <c r="Q50" s="1">
        <f t="shared" si="9"/>
        <v>123883.27423175759</v>
      </c>
      <c r="S50" s="3">
        <v>40</v>
      </c>
      <c r="T50" s="1">
        <f t="shared" si="15"/>
        <v>-237666.66666666628</v>
      </c>
      <c r="U50" s="1">
        <f t="shared" si="2"/>
        <v>-271.42222222222182</v>
      </c>
      <c r="V50" s="1">
        <f t="shared" si="10"/>
        <v>348301.73383775732</v>
      </c>
      <c r="W50" s="1">
        <f t="shared" si="11"/>
        <v>122108.13507303152</v>
      </c>
    </row>
    <row r="51" spans="1:23" x14ac:dyDescent="0.25">
      <c r="A51" s="3">
        <v>41</v>
      </c>
      <c r="B51" s="1">
        <f t="shared" si="12"/>
        <v>-224180.930587204</v>
      </c>
      <c r="C51" s="1">
        <f t="shared" si="0"/>
        <v>-231.65362827344413</v>
      </c>
      <c r="D51" s="1">
        <f t="shared" si="3"/>
        <v>349317.61389478412</v>
      </c>
      <c r="E51" s="1">
        <f t="shared" si="4"/>
        <v>110418.08862043591</v>
      </c>
      <c r="G51" s="3">
        <v>41</v>
      </c>
      <c r="H51" s="1">
        <f t="shared" si="13"/>
        <v>-219755.55555555609</v>
      </c>
      <c r="I51" s="1">
        <f t="shared" si="5"/>
        <v>-227.08074074074128</v>
      </c>
      <c r="J51" s="1">
        <f t="shared" si="6"/>
        <v>349317.61389478412</v>
      </c>
      <c r="K51" s="1">
        <f t="shared" si="7"/>
        <v>105566.94953205899</v>
      </c>
      <c r="M51" s="3">
        <v>41</v>
      </c>
      <c r="N51" s="1">
        <f t="shared" si="14"/>
        <v>-239067.84897020148</v>
      </c>
      <c r="O51" s="1">
        <f t="shared" si="1"/>
        <v>-272.8701106025415</v>
      </c>
      <c r="P51" s="1">
        <f t="shared" si="8"/>
        <v>349317.61389478412</v>
      </c>
      <c r="Q51" s="1">
        <f t="shared" si="9"/>
        <v>125588.24076874957</v>
      </c>
      <c r="S51" s="3">
        <v>41</v>
      </c>
      <c r="T51" s="1">
        <f t="shared" si="15"/>
        <v>-237408.33333333294</v>
      </c>
      <c r="U51" s="1">
        <f t="shared" si="2"/>
        <v>-271.15527777777737</v>
      </c>
      <c r="V51" s="1">
        <f t="shared" si="10"/>
        <v>349317.61389478412</v>
      </c>
      <c r="W51" s="1">
        <f t="shared" si="11"/>
        <v>123769.06361060825</v>
      </c>
    </row>
    <row r="52" spans="1:23" x14ac:dyDescent="0.25">
      <c r="A52" s="3">
        <v>42</v>
      </c>
      <c r="B52" s="1">
        <f t="shared" si="12"/>
        <v>-223587.28419792498</v>
      </c>
      <c r="C52" s="1">
        <f t="shared" si="0"/>
        <v>-231.04019367118914</v>
      </c>
      <c r="D52" s="1">
        <f t="shared" si="3"/>
        <v>350336.45693531056</v>
      </c>
      <c r="E52" s="1">
        <f t="shared" si="4"/>
        <v>111717.10852934279</v>
      </c>
      <c r="G52" s="3">
        <v>42</v>
      </c>
      <c r="H52" s="1">
        <f t="shared" si="13"/>
        <v>-219066.66666666721</v>
      </c>
      <c r="I52" s="1">
        <f t="shared" si="5"/>
        <v>-226.36888888888942</v>
      </c>
      <c r="J52" s="1">
        <f t="shared" si="6"/>
        <v>350336.45693531056</v>
      </c>
      <c r="K52" s="1">
        <f t="shared" si="7"/>
        <v>106748.58263504035</v>
      </c>
      <c r="M52" s="3">
        <v>42</v>
      </c>
      <c r="N52" s="1">
        <f t="shared" si="14"/>
        <v>-238845.23157422186</v>
      </c>
      <c r="O52" s="1">
        <f t="shared" si="1"/>
        <v>-272.64007262669594</v>
      </c>
      <c r="P52" s="1">
        <f t="shared" si="8"/>
        <v>350336.45693531056</v>
      </c>
      <c r="Q52" s="1">
        <f t="shared" si="9"/>
        <v>127302.84743442237</v>
      </c>
      <c r="S52" s="3">
        <v>42</v>
      </c>
      <c r="T52" s="1">
        <f t="shared" si="15"/>
        <v>-237149.99999999959</v>
      </c>
      <c r="U52" s="1">
        <f t="shared" si="2"/>
        <v>-270.88833333333292</v>
      </c>
      <c r="V52" s="1">
        <f t="shared" si="10"/>
        <v>350336.45693531056</v>
      </c>
      <c r="W52" s="1">
        <f t="shared" si="11"/>
        <v>125439.65022405898</v>
      </c>
    </row>
    <row r="53" spans="1:23" x14ac:dyDescent="0.25">
      <c r="A53" s="3">
        <v>43</v>
      </c>
      <c r="B53" s="1">
        <f t="shared" si="12"/>
        <v>-222993.02437404371</v>
      </c>
      <c r="C53" s="1">
        <f t="shared" si="0"/>
        <v>-230.42612518651183</v>
      </c>
      <c r="D53" s="1">
        <f t="shared" si="3"/>
        <v>351358.27160137187</v>
      </c>
      <c r="E53" s="1">
        <f t="shared" si="4"/>
        <v>113023.47328567576</v>
      </c>
      <c r="G53" s="3">
        <v>43</v>
      </c>
      <c r="H53" s="1">
        <f t="shared" si="13"/>
        <v>-218377.77777777833</v>
      </c>
      <c r="I53" s="1">
        <f t="shared" si="5"/>
        <v>-225.65703703703761</v>
      </c>
      <c r="J53" s="1">
        <f t="shared" si="6"/>
        <v>351358.27160137187</v>
      </c>
      <c r="K53" s="1">
        <f t="shared" si="7"/>
        <v>107937.60871523239</v>
      </c>
      <c r="M53" s="3">
        <v>43</v>
      </c>
      <c r="N53" s="1">
        <f t="shared" si="14"/>
        <v>-238622.3841402664</v>
      </c>
      <c r="O53" s="1">
        <f t="shared" si="1"/>
        <v>-272.40979694494195</v>
      </c>
      <c r="P53" s="1">
        <f t="shared" si="8"/>
        <v>351358.27160137187</v>
      </c>
      <c r="Q53" s="1">
        <f t="shared" si="9"/>
        <v>129027.14873546509</v>
      </c>
      <c r="S53" s="3">
        <v>43</v>
      </c>
      <c r="T53" s="1">
        <f t="shared" si="15"/>
        <v>-236891.66666666625</v>
      </c>
      <c r="U53" s="1">
        <f t="shared" si="2"/>
        <v>-270.62138888888848</v>
      </c>
      <c r="V53" s="1">
        <f t="shared" si="10"/>
        <v>351358.27160137187</v>
      </c>
      <c r="W53" s="1">
        <f t="shared" si="11"/>
        <v>127119.94952154886</v>
      </c>
    </row>
    <row r="54" spans="1:23" x14ac:dyDescent="0.25">
      <c r="A54" s="3">
        <v>44</v>
      </c>
      <c r="B54" s="1">
        <f t="shared" si="12"/>
        <v>-222398.15048167779</v>
      </c>
      <c r="C54" s="1">
        <f t="shared" si="0"/>
        <v>-229.81142216440037</v>
      </c>
      <c r="D54" s="1">
        <f t="shared" si="3"/>
        <v>352383.0665602092</v>
      </c>
      <c r="E54" s="1">
        <f t="shared" si="4"/>
        <v>114337.22441827002</v>
      </c>
      <c r="G54" s="3">
        <v>44</v>
      </c>
      <c r="H54" s="1">
        <f t="shared" si="13"/>
        <v>-217688.88888888946</v>
      </c>
      <c r="I54" s="1">
        <f t="shared" si="5"/>
        <v>-224.94518518518578</v>
      </c>
      <c r="J54" s="1">
        <f t="shared" si="6"/>
        <v>352383.0665602092</v>
      </c>
      <c r="K54" s="1">
        <f t="shared" si="7"/>
        <v>109134.06957360309</v>
      </c>
      <c r="M54" s="3">
        <v>44</v>
      </c>
      <c r="N54" s="1">
        <f t="shared" si="14"/>
        <v>-238399.30643062916</v>
      </c>
      <c r="O54" s="1">
        <f t="shared" si="1"/>
        <v>-272.17928331165012</v>
      </c>
      <c r="P54" s="1">
        <f t="shared" si="8"/>
        <v>352383.0665602092</v>
      </c>
      <c r="Q54" s="1">
        <f t="shared" si="9"/>
        <v>130761.19948675561</v>
      </c>
      <c r="S54" s="3">
        <v>44</v>
      </c>
      <c r="T54" s="1">
        <f t="shared" si="15"/>
        <v>-236633.33333333291</v>
      </c>
      <c r="U54" s="1">
        <f t="shared" si="2"/>
        <v>-270.35444444444397</v>
      </c>
      <c r="V54" s="1">
        <f t="shared" si="10"/>
        <v>352383.0665602092</v>
      </c>
      <c r="W54" s="1">
        <f t="shared" si="11"/>
        <v>128810.01642000554</v>
      </c>
    </row>
    <row r="55" spans="1:23" x14ac:dyDescent="0.25">
      <c r="A55" s="3">
        <v>45</v>
      </c>
      <c r="B55" s="1">
        <f t="shared" si="12"/>
        <v>-221802.66188628974</v>
      </c>
      <c r="C55" s="1">
        <f t="shared" si="0"/>
        <v>-229.19608394916608</v>
      </c>
      <c r="D55" s="1">
        <f t="shared" si="3"/>
        <v>353410.85050434317</v>
      </c>
      <c r="E55" s="1">
        <f t="shared" si="4"/>
        <v>115658.40369077084</v>
      </c>
      <c r="G55" s="3">
        <v>45</v>
      </c>
      <c r="H55" s="1">
        <f t="shared" si="13"/>
        <v>-217000.00000000058</v>
      </c>
      <c r="I55" s="1">
        <f t="shared" si="5"/>
        <v>-224.23333333333392</v>
      </c>
      <c r="J55" s="1">
        <f t="shared" si="6"/>
        <v>353410.85050434317</v>
      </c>
      <c r="K55" s="1">
        <f t="shared" si="7"/>
        <v>110338.00724746921</v>
      </c>
      <c r="M55" s="3">
        <v>45</v>
      </c>
      <c r="N55" s="1">
        <f t="shared" si="14"/>
        <v>-238175.99820735864</v>
      </c>
      <c r="O55" s="1">
        <f t="shared" si="1"/>
        <v>-271.94853148093728</v>
      </c>
      <c r="P55" s="1">
        <f t="shared" si="8"/>
        <v>353410.85050434317</v>
      </c>
      <c r="Q55" s="1">
        <f t="shared" si="9"/>
        <v>132505.05481310305</v>
      </c>
      <c r="S55" s="3">
        <v>45</v>
      </c>
      <c r="T55" s="1">
        <f t="shared" si="15"/>
        <v>-236374.99999999956</v>
      </c>
      <c r="U55" s="1">
        <f t="shared" si="2"/>
        <v>-270.08749999999952</v>
      </c>
      <c r="V55" s="1">
        <f t="shared" si="10"/>
        <v>353410.85050434317</v>
      </c>
      <c r="W55" s="1">
        <f t="shared" si="11"/>
        <v>130509.90614686499</v>
      </c>
    </row>
    <row r="56" spans="1:23" x14ac:dyDescent="0.25">
      <c r="A56" s="3">
        <v>46</v>
      </c>
      <c r="B56" s="1">
        <f t="shared" si="12"/>
        <v>-221206.55795268647</v>
      </c>
      <c r="C56" s="1">
        <f t="shared" si="0"/>
        <v>-228.58010988444269</v>
      </c>
      <c r="D56" s="1">
        <f t="shared" si="3"/>
        <v>354441.63215164753</v>
      </c>
      <c r="E56" s="1">
        <f t="shared" si="4"/>
        <v>116987.0531029612</v>
      </c>
      <c r="G56" s="3">
        <v>46</v>
      </c>
      <c r="H56" s="1">
        <f t="shared" si="13"/>
        <v>-216311.11111111171</v>
      </c>
      <c r="I56" s="1">
        <f t="shared" si="5"/>
        <v>-223.52148148148208</v>
      </c>
      <c r="J56" s="1">
        <f t="shared" si="6"/>
        <v>354441.63215164753</v>
      </c>
      <c r="K56" s="1">
        <f t="shared" si="7"/>
        <v>111549.46401183261</v>
      </c>
      <c r="M56" s="3">
        <v>46</v>
      </c>
      <c r="N56" s="1">
        <f t="shared" si="14"/>
        <v>-237952.45923225742</v>
      </c>
      <c r="O56" s="1">
        <f t="shared" si="1"/>
        <v>-271.717541206666</v>
      </c>
      <c r="P56" s="1">
        <f t="shared" si="8"/>
        <v>354441.63215164753</v>
      </c>
      <c r="Q56" s="1">
        <f t="shared" si="9"/>
        <v>134258.77015100027</v>
      </c>
      <c r="S56" s="3">
        <v>46</v>
      </c>
      <c r="T56" s="1">
        <f t="shared" si="15"/>
        <v>-236116.66666666622</v>
      </c>
      <c r="U56" s="1">
        <f t="shared" si="2"/>
        <v>-269.82055555555507</v>
      </c>
      <c r="V56" s="1">
        <f t="shared" si="10"/>
        <v>354441.63215164753</v>
      </c>
      <c r="W56" s="1">
        <f t="shared" si="11"/>
        <v>132219.6742418271</v>
      </c>
    </row>
    <row r="57" spans="1:23" x14ac:dyDescent="0.25">
      <c r="A57" s="3">
        <v>47</v>
      </c>
      <c r="B57" s="1">
        <f t="shared" si="12"/>
        <v>-220609.83804501846</v>
      </c>
      <c r="C57" s="1">
        <f t="shared" si="0"/>
        <v>-227.96349931318574</v>
      </c>
      <c r="D57" s="1">
        <f t="shared" si="3"/>
        <v>355475.42024542316</v>
      </c>
      <c r="E57" s="1">
        <f t="shared" si="4"/>
        <v>118323.21489209698</v>
      </c>
      <c r="G57" s="3">
        <v>47</v>
      </c>
      <c r="H57" s="1">
        <f t="shared" si="13"/>
        <v>-215622.22222222283</v>
      </c>
      <c r="I57" s="1">
        <f t="shared" si="5"/>
        <v>-222.80962962963022</v>
      </c>
      <c r="J57" s="1">
        <f t="shared" si="6"/>
        <v>355475.42024542316</v>
      </c>
      <c r="K57" s="1">
        <f t="shared" si="7"/>
        <v>112768.48238072412</v>
      </c>
      <c r="M57" s="3">
        <v>47</v>
      </c>
      <c r="N57" s="1">
        <f t="shared" si="14"/>
        <v>-237728.68926688191</v>
      </c>
      <c r="O57" s="1">
        <f t="shared" si="1"/>
        <v>-271.48631224244463</v>
      </c>
      <c r="P57" s="1">
        <f t="shared" si="8"/>
        <v>355475.42024542316</v>
      </c>
      <c r="Q57" s="1">
        <f t="shared" si="9"/>
        <v>136022.40125038609</v>
      </c>
      <c r="S57" s="3">
        <v>47</v>
      </c>
      <c r="T57" s="1">
        <f t="shared" si="15"/>
        <v>-235858.33333333288</v>
      </c>
      <c r="U57" s="1">
        <f t="shared" si="2"/>
        <v>-269.55361111111063</v>
      </c>
      <c r="V57" s="1">
        <f t="shared" si="10"/>
        <v>355475.42024542316</v>
      </c>
      <c r="W57" s="1">
        <f t="shared" si="11"/>
        <v>133939.37655862133</v>
      </c>
    </row>
    <row r="58" spans="1:23" x14ac:dyDescent="0.25">
      <c r="A58" s="3">
        <v>48</v>
      </c>
      <c r="B58" s="1">
        <f t="shared" si="12"/>
        <v>-220012.5015267792</v>
      </c>
      <c r="C58" s="1">
        <f t="shared" si="0"/>
        <v>-227.34625157767184</v>
      </c>
      <c r="D58" s="1">
        <f t="shared" si="3"/>
        <v>356512.22355447232</v>
      </c>
      <c r="E58" s="1">
        <f t="shared" si="4"/>
        <v>119666.93153424963</v>
      </c>
      <c r="G58" s="3">
        <v>48</v>
      </c>
      <c r="H58" s="1">
        <f t="shared" si="13"/>
        <v>-214933.33333333395</v>
      </c>
      <c r="I58" s="1">
        <f t="shared" si="5"/>
        <v>-222.09777777777842</v>
      </c>
      <c r="J58" s="1">
        <f t="shared" si="6"/>
        <v>356512.22355447232</v>
      </c>
      <c r="K58" s="1">
        <f t="shared" si="7"/>
        <v>113995.10510855512</v>
      </c>
      <c r="M58" s="3">
        <v>48</v>
      </c>
      <c r="N58" s="1">
        <f t="shared" si="14"/>
        <v>-237504.68807254219</v>
      </c>
      <c r="O58" s="1">
        <f t="shared" si="1"/>
        <v>-271.25484434162695</v>
      </c>
      <c r="P58" s="1">
        <f t="shared" si="8"/>
        <v>356512.22355447232</v>
      </c>
      <c r="Q58" s="1">
        <f t="shared" si="9"/>
        <v>137796.00417641757</v>
      </c>
      <c r="S58" s="3">
        <v>48</v>
      </c>
      <c r="T58" s="1">
        <f t="shared" si="15"/>
        <v>-235599.99999999953</v>
      </c>
      <c r="U58" s="1">
        <f t="shared" si="2"/>
        <v>-269.28666666666618</v>
      </c>
      <c r="V58" s="1">
        <f t="shared" si="10"/>
        <v>356512.22355447232</v>
      </c>
      <c r="W58" s="1">
        <f t="shared" si="11"/>
        <v>135669.0692667822</v>
      </c>
    </row>
    <row r="59" spans="1:23" x14ac:dyDescent="0.25">
      <c r="A59" s="3">
        <v>49</v>
      </c>
      <c r="B59" s="1">
        <f t="shared" si="12"/>
        <v>-219414.54776080442</v>
      </c>
      <c r="C59" s="1">
        <f t="shared" si="0"/>
        <v>-226.72836601949788</v>
      </c>
      <c r="D59" s="1">
        <f t="shared" si="3"/>
        <v>357552.05087317288</v>
      </c>
      <c r="E59" s="1">
        <f t="shared" si="4"/>
        <v>121018.24574565649</v>
      </c>
      <c r="G59" s="3">
        <v>49</v>
      </c>
      <c r="H59" s="1">
        <f t="shared" si="13"/>
        <v>-214244.44444444508</v>
      </c>
      <c r="I59" s="1">
        <f t="shared" si="5"/>
        <v>-221.38592592592659</v>
      </c>
      <c r="J59" s="1">
        <f t="shared" si="6"/>
        <v>357552.05087317288</v>
      </c>
      <c r="K59" s="1">
        <f t="shared" si="7"/>
        <v>115229.3751914766</v>
      </c>
      <c r="M59" s="3">
        <v>49</v>
      </c>
      <c r="N59" s="1">
        <f t="shared" si="14"/>
        <v>-237280.45541030166</v>
      </c>
      <c r="O59" s="1">
        <f t="shared" si="1"/>
        <v>-271.0231372573117</v>
      </c>
      <c r="P59" s="1">
        <f t="shared" si="8"/>
        <v>357552.05087317288</v>
      </c>
      <c r="Q59" s="1">
        <f t="shared" si="9"/>
        <v>139579.63531125238</v>
      </c>
      <c r="S59" s="3">
        <v>49</v>
      </c>
      <c r="T59" s="1">
        <f t="shared" si="15"/>
        <v>-235341.66666666619</v>
      </c>
      <c r="U59" s="1">
        <f t="shared" si="2"/>
        <v>-269.01972222222173</v>
      </c>
      <c r="V59" s="1">
        <f t="shared" si="10"/>
        <v>357552.05087317288</v>
      </c>
      <c r="W59" s="1">
        <f t="shared" si="11"/>
        <v>137408.80885343498</v>
      </c>
    </row>
    <row r="60" spans="1:23" x14ac:dyDescent="0.25">
      <c r="A60" s="3">
        <v>50</v>
      </c>
      <c r="B60" s="1">
        <f t="shared" si="12"/>
        <v>-218815.97610927146</v>
      </c>
      <c r="C60" s="1">
        <f t="shared" si="0"/>
        <v>-226.10984197958052</v>
      </c>
      <c r="D60" s="1">
        <f t="shared" si="3"/>
        <v>358594.91102155298</v>
      </c>
      <c r="E60" s="1">
        <f t="shared" si="4"/>
        <v>122377.2004840787</v>
      </c>
      <c r="G60" s="3">
        <v>50</v>
      </c>
      <c r="H60" s="1">
        <f t="shared" si="13"/>
        <v>-213555.5555555562</v>
      </c>
      <c r="I60" s="1">
        <f t="shared" si="5"/>
        <v>-220.67407407407472</v>
      </c>
      <c r="J60" s="1">
        <f t="shared" si="6"/>
        <v>358594.91102155298</v>
      </c>
      <c r="K60" s="1">
        <f t="shared" si="7"/>
        <v>116471.33586874612</v>
      </c>
      <c r="M60" s="3">
        <v>50</v>
      </c>
      <c r="N60" s="1">
        <f t="shared" si="14"/>
        <v>-237055.99104097681</v>
      </c>
      <c r="O60" s="1">
        <f t="shared" si="1"/>
        <v>-270.79119074234268</v>
      </c>
      <c r="P60" s="1">
        <f t="shared" si="8"/>
        <v>358594.91102155298</v>
      </c>
      <c r="Q60" s="1">
        <f t="shared" si="9"/>
        <v>141373.35135584103</v>
      </c>
      <c r="S60" s="3">
        <v>50</v>
      </c>
      <c r="T60" s="1">
        <f t="shared" si="15"/>
        <v>-235083.33333333285</v>
      </c>
      <c r="U60" s="1">
        <f t="shared" si="2"/>
        <v>-268.75277777777728</v>
      </c>
      <c r="V60" s="1">
        <f t="shared" si="10"/>
        <v>358594.91102155298</v>
      </c>
      <c r="W60" s="1">
        <f t="shared" si="11"/>
        <v>139158.65212509135</v>
      </c>
    </row>
    <row r="61" spans="1:23" x14ac:dyDescent="0.25">
      <c r="A61" s="3">
        <v>51</v>
      </c>
      <c r="B61" s="1">
        <f t="shared" si="12"/>
        <v>-218216.78593369859</v>
      </c>
      <c r="C61" s="1">
        <f t="shared" si="0"/>
        <v>-225.49067879815519</v>
      </c>
      <c r="D61" s="1">
        <f t="shared" si="3"/>
        <v>359640.81284536584</v>
      </c>
      <c r="E61" s="1">
        <f t="shared" si="4"/>
        <v>123743.83895016686</v>
      </c>
      <c r="G61" s="3">
        <v>51</v>
      </c>
      <c r="H61" s="1">
        <f t="shared" si="13"/>
        <v>-212866.66666666733</v>
      </c>
      <c r="I61" s="1">
        <f t="shared" si="5"/>
        <v>-219.96222222222289</v>
      </c>
      <c r="J61" s="1">
        <f t="shared" si="6"/>
        <v>359640.81284536584</v>
      </c>
      <c r="K61" s="1">
        <f t="shared" si="7"/>
        <v>117721.0306241022</v>
      </c>
      <c r="M61" s="3">
        <v>51</v>
      </c>
      <c r="N61" s="1">
        <f t="shared" si="14"/>
        <v>-236831.29472513698</v>
      </c>
      <c r="O61" s="1">
        <f t="shared" si="1"/>
        <v>-270.55900454930821</v>
      </c>
      <c r="P61" s="1">
        <f t="shared" si="8"/>
        <v>359640.81284536584</v>
      </c>
      <c r="Q61" s="1">
        <f t="shared" si="9"/>
        <v>143177.20933172951</v>
      </c>
      <c r="S61" s="3">
        <v>51</v>
      </c>
      <c r="T61" s="1">
        <f t="shared" si="15"/>
        <v>-234824.99999999951</v>
      </c>
      <c r="U61" s="1">
        <f t="shared" si="2"/>
        <v>-268.48583333333283</v>
      </c>
      <c r="V61" s="1">
        <f t="shared" si="10"/>
        <v>359640.81284536584</v>
      </c>
      <c r="W61" s="1">
        <f t="shared" si="11"/>
        <v>140918.65620945528</v>
      </c>
    </row>
    <row r="62" spans="1:23" x14ac:dyDescent="0.25">
      <c r="A62" s="3">
        <v>52</v>
      </c>
      <c r="B62" s="1">
        <f t="shared" si="12"/>
        <v>-217616.97659494428</v>
      </c>
      <c r="C62" s="1">
        <f t="shared" si="0"/>
        <v>-224.87087581477576</v>
      </c>
      <c r="D62" s="1">
        <f t="shared" si="3"/>
        <v>360689.76521616481</v>
      </c>
      <c r="E62" s="1">
        <f t="shared" si="4"/>
        <v>125118.2045888343</v>
      </c>
      <c r="G62" s="3">
        <v>52</v>
      </c>
      <c r="H62" s="1">
        <f t="shared" si="13"/>
        <v>-212177.77777777845</v>
      </c>
      <c r="I62" s="1">
        <f t="shared" si="5"/>
        <v>-219.25037037037103</v>
      </c>
      <c r="J62" s="1">
        <f t="shared" si="6"/>
        <v>360689.76521616481</v>
      </c>
      <c r="K62" s="1">
        <f t="shared" si="7"/>
        <v>118978.50318714681</v>
      </c>
      <c r="M62" s="3">
        <v>52</v>
      </c>
      <c r="N62" s="1">
        <f t="shared" si="14"/>
        <v>-236606.36622310412</v>
      </c>
      <c r="O62" s="1">
        <f t="shared" si="1"/>
        <v>-270.32657843054091</v>
      </c>
      <c r="P62" s="1">
        <f t="shared" si="8"/>
        <v>360689.76521616481</v>
      </c>
      <c r="Q62" s="1">
        <f t="shared" si="9"/>
        <v>144991.2665828719</v>
      </c>
      <c r="S62" s="3">
        <v>52</v>
      </c>
      <c r="T62" s="1">
        <f t="shared" si="15"/>
        <v>-234566.66666666616</v>
      </c>
      <c r="U62" s="1">
        <f t="shared" si="2"/>
        <v>-268.21888888888839</v>
      </c>
      <c r="V62" s="1">
        <f t="shared" si="10"/>
        <v>360689.76521616481</v>
      </c>
      <c r="W62" s="1">
        <f t="shared" si="11"/>
        <v>142688.87855723908</v>
      </c>
    </row>
    <row r="63" spans="1:23" x14ac:dyDescent="0.25">
      <c r="A63" s="3">
        <v>53</v>
      </c>
      <c r="B63" s="1">
        <f t="shared" si="12"/>
        <v>-217016.54745320661</v>
      </c>
      <c r="C63" s="1">
        <f t="shared" si="0"/>
        <v>-224.25043236831348</v>
      </c>
      <c r="D63" s="1">
        <f t="shared" si="3"/>
        <v>361741.77703137865</v>
      </c>
      <c r="E63" s="1">
        <f t="shared" si="4"/>
        <v>126500.34109063822</v>
      </c>
      <c r="G63" s="3">
        <v>53</v>
      </c>
      <c r="H63" s="1">
        <f t="shared" si="13"/>
        <v>-211488.88888888957</v>
      </c>
      <c r="I63" s="1">
        <f t="shared" si="5"/>
        <v>-218.53851851851923</v>
      </c>
      <c r="J63" s="1">
        <f t="shared" si="6"/>
        <v>361741.77703137865</v>
      </c>
      <c r="K63" s="1">
        <f t="shared" si="7"/>
        <v>120243.79753473539</v>
      </c>
      <c r="M63" s="3">
        <v>53</v>
      </c>
      <c r="N63" s="1">
        <f t="shared" si="14"/>
        <v>-236381.2052949525</v>
      </c>
      <c r="O63" s="1">
        <f t="shared" si="1"/>
        <v>-270.09391213811756</v>
      </c>
      <c r="P63" s="1">
        <f t="shared" si="8"/>
        <v>361741.77703137865</v>
      </c>
      <c r="Q63" s="1">
        <f t="shared" si="9"/>
        <v>146815.58077745332</v>
      </c>
      <c r="S63" s="3">
        <v>53</v>
      </c>
      <c r="T63" s="1">
        <f t="shared" si="15"/>
        <v>-234308.33333333282</v>
      </c>
      <c r="U63" s="1">
        <f t="shared" si="2"/>
        <v>-267.95194444444394</v>
      </c>
      <c r="V63" s="1">
        <f t="shared" si="10"/>
        <v>361741.77703137865</v>
      </c>
      <c r="W63" s="1">
        <f t="shared" si="11"/>
        <v>144469.37694398974</v>
      </c>
    </row>
    <row r="64" spans="1:23" x14ac:dyDescent="0.25">
      <c r="A64" s="3">
        <v>54</v>
      </c>
      <c r="B64" s="1">
        <f t="shared" si="12"/>
        <v>-216415.49786802247</v>
      </c>
      <c r="C64" s="1">
        <f t="shared" si="0"/>
        <v>-223.62934779695652</v>
      </c>
      <c r="D64" s="1">
        <f t="shared" si="3"/>
        <v>362796.85721438687</v>
      </c>
      <c r="E64" s="1">
        <f t="shared" si="4"/>
        <v>127890.29239316858</v>
      </c>
      <c r="G64" s="3">
        <v>54</v>
      </c>
      <c r="H64" s="1">
        <f t="shared" si="13"/>
        <v>-210800.0000000007</v>
      </c>
      <c r="I64" s="1">
        <f t="shared" si="5"/>
        <v>-217.82666666666739</v>
      </c>
      <c r="J64" s="1">
        <f t="shared" si="6"/>
        <v>362796.85721438687</v>
      </c>
      <c r="K64" s="1">
        <f t="shared" si="7"/>
        <v>121516.95789237497</v>
      </c>
      <c r="M64" s="3">
        <v>54</v>
      </c>
      <c r="N64" s="1">
        <f t="shared" si="14"/>
        <v>-236155.81170050844</v>
      </c>
      <c r="O64" s="1">
        <f t="shared" si="1"/>
        <v>-269.86100542385873</v>
      </c>
      <c r="P64" s="1">
        <f t="shared" si="8"/>
        <v>362796.85721438687</v>
      </c>
      <c r="Q64" s="1">
        <f t="shared" si="9"/>
        <v>148650.2099097232</v>
      </c>
      <c r="S64" s="3">
        <v>54</v>
      </c>
      <c r="T64" s="1">
        <f t="shared" si="15"/>
        <v>-234049.99999999948</v>
      </c>
      <c r="U64" s="1">
        <f t="shared" si="2"/>
        <v>-267.68499999999943</v>
      </c>
      <c r="V64" s="1">
        <f t="shared" si="10"/>
        <v>362796.85721438687</v>
      </c>
      <c r="W64" s="1">
        <f t="shared" si="11"/>
        <v>146260.20947192557</v>
      </c>
    </row>
    <row r="65" spans="1:23" x14ac:dyDescent="0.25">
      <c r="A65" s="3">
        <v>55</v>
      </c>
      <c r="B65" s="1">
        <f t="shared" si="12"/>
        <v>-215813.82719826698</v>
      </c>
      <c r="C65" s="1">
        <f t="shared" si="0"/>
        <v>-223.00762143820921</v>
      </c>
      <c r="D65" s="1">
        <f t="shared" si="3"/>
        <v>363855.01471459551</v>
      </c>
      <c r="E65" s="1">
        <f t="shared" si="4"/>
        <v>129288.10268244486</v>
      </c>
      <c r="G65" s="3">
        <v>55</v>
      </c>
      <c r="H65" s="1">
        <f t="shared" si="13"/>
        <v>-210111.11111111182</v>
      </c>
      <c r="I65" s="1">
        <f t="shared" si="5"/>
        <v>-217.11481481481553</v>
      </c>
      <c r="J65" s="1">
        <f t="shared" si="6"/>
        <v>363855.01471459551</v>
      </c>
      <c r="K65" s="1">
        <f t="shared" si="7"/>
        <v>122798.02873562995</v>
      </c>
      <c r="M65" s="3">
        <v>55</v>
      </c>
      <c r="N65" s="1">
        <f t="shared" si="14"/>
        <v>-235930.18519935012</v>
      </c>
      <c r="O65" s="1">
        <f t="shared" si="1"/>
        <v>-269.62785803932843</v>
      </c>
      <c r="P65" s="1">
        <f t="shared" si="8"/>
        <v>363855.01471459551</v>
      </c>
      <c r="Q65" s="1">
        <f t="shared" si="9"/>
        <v>150495.21230183891</v>
      </c>
      <c r="S65" s="3">
        <v>55</v>
      </c>
      <c r="T65" s="1">
        <f t="shared" si="15"/>
        <v>-233791.66666666613</v>
      </c>
      <c r="U65" s="1">
        <f t="shared" si="2"/>
        <v>-267.41805555555499</v>
      </c>
      <c r="V65" s="1">
        <f t="shared" si="10"/>
        <v>363855.01471459551</v>
      </c>
      <c r="W65" s="1">
        <f t="shared" si="11"/>
        <v>148061.43457178329</v>
      </c>
    </row>
    <row r="66" spans="1:23" x14ac:dyDescent="0.25">
      <c r="A66" s="3">
        <v>56</v>
      </c>
      <c r="B66" s="1">
        <f t="shared" si="12"/>
        <v>-215211.53480215275</v>
      </c>
      <c r="C66" s="1">
        <f t="shared" si="0"/>
        <v>-222.38525262889118</v>
      </c>
      <c r="D66" s="1">
        <f t="shared" si="3"/>
        <v>364916.25850751309</v>
      </c>
      <c r="E66" s="1">
        <f t="shared" si="4"/>
        <v>130693.81639432072</v>
      </c>
      <c r="G66" s="3">
        <v>56</v>
      </c>
      <c r="H66" s="1">
        <f t="shared" si="13"/>
        <v>-209422.22222222295</v>
      </c>
      <c r="I66" s="1">
        <f t="shared" si="5"/>
        <v>-216.4029629629637</v>
      </c>
      <c r="J66" s="1">
        <f t="shared" si="6"/>
        <v>364916.25850751309</v>
      </c>
      <c r="K66" s="1">
        <f t="shared" si="7"/>
        <v>124087.05479153612</v>
      </c>
      <c r="M66" s="3">
        <v>56</v>
      </c>
      <c r="N66" s="1">
        <f t="shared" si="14"/>
        <v>-235704.32555080729</v>
      </c>
      <c r="O66" s="1">
        <f t="shared" si="1"/>
        <v>-269.39446973583421</v>
      </c>
      <c r="P66" s="1">
        <f t="shared" si="8"/>
        <v>364916.25850751309</v>
      </c>
      <c r="Q66" s="1">
        <f t="shared" si="9"/>
        <v>152350.64660571975</v>
      </c>
      <c r="S66" s="3">
        <v>56</v>
      </c>
      <c r="T66" s="1">
        <f t="shared" si="15"/>
        <v>-233533.33333333279</v>
      </c>
      <c r="U66" s="1">
        <f t="shared" si="2"/>
        <v>-267.15111111111054</v>
      </c>
      <c r="V66" s="1">
        <f t="shared" si="10"/>
        <v>364916.25850751309</v>
      </c>
      <c r="W66" s="1">
        <f t="shared" si="11"/>
        <v>149873.11100467551</v>
      </c>
    </row>
    <row r="67" spans="1:23" x14ac:dyDescent="0.25">
      <c r="A67" s="3">
        <v>57</v>
      </c>
      <c r="B67" s="1">
        <f t="shared" si="12"/>
        <v>-214608.62003722918</v>
      </c>
      <c r="C67" s="1">
        <f t="shared" si="0"/>
        <v>-221.7622407051368</v>
      </c>
      <c r="D67" s="1">
        <f t="shared" si="3"/>
        <v>365980.59759482666</v>
      </c>
      <c r="E67" s="1">
        <f t="shared" si="4"/>
        <v>132107.47821589661</v>
      </c>
      <c r="G67" s="3">
        <v>57</v>
      </c>
      <c r="H67" s="1">
        <f t="shared" si="13"/>
        <v>-208733.33333333407</v>
      </c>
      <c r="I67" s="1">
        <f t="shared" si="5"/>
        <v>-215.69111111111184</v>
      </c>
      <c r="J67" s="1">
        <f t="shared" si="6"/>
        <v>365980.59759482666</v>
      </c>
      <c r="K67" s="1">
        <f t="shared" si="7"/>
        <v>125384.08104002239</v>
      </c>
      <c r="M67" s="3">
        <v>57</v>
      </c>
      <c r="N67" s="1">
        <f t="shared" si="14"/>
        <v>-235478.23251396095</v>
      </c>
      <c r="O67" s="1">
        <f t="shared" si="1"/>
        <v>-269.16084026442633</v>
      </c>
      <c r="P67" s="1">
        <f t="shared" si="8"/>
        <v>365980.59759482666</v>
      </c>
      <c r="Q67" s="1">
        <f t="shared" si="9"/>
        <v>154216.57180491154</v>
      </c>
      <c r="S67" s="3">
        <v>57</v>
      </c>
      <c r="T67" s="1">
        <f t="shared" si="15"/>
        <v>-233274.99999999945</v>
      </c>
      <c r="U67" s="1">
        <f t="shared" si="2"/>
        <v>-266.88416666666609</v>
      </c>
      <c r="V67" s="1">
        <f t="shared" si="10"/>
        <v>365980.59759482666</v>
      </c>
      <c r="W67" s="1">
        <f t="shared" si="11"/>
        <v>151695.29786395867</v>
      </c>
    </row>
    <row r="68" spans="1:23" x14ac:dyDescent="0.25">
      <c r="A68" s="3">
        <v>58</v>
      </c>
      <c r="B68" s="1">
        <f t="shared" si="12"/>
        <v>-214005.08226038187</v>
      </c>
      <c r="C68" s="1">
        <f t="shared" si="0"/>
        <v>-221.13858500239459</v>
      </c>
      <c r="D68" s="1">
        <f t="shared" si="3"/>
        <v>367048.04100447823</v>
      </c>
      <c r="E68" s="1">
        <f t="shared" si="4"/>
        <v>133529.1330869403</v>
      </c>
      <c r="G68" s="3">
        <v>58</v>
      </c>
      <c r="H68" s="1">
        <f t="shared" si="13"/>
        <v>-208044.44444444519</v>
      </c>
      <c r="I68" s="1">
        <f t="shared" si="5"/>
        <v>-214.97925925926003</v>
      </c>
      <c r="J68" s="1">
        <f t="shared" si="6"/>
        <v>367048.04100447823</v>
      </c>
      <c r="K68" s="1">
        <f t="shared" si="7"/>
        <v>126689.15271534074</v>
      </c>
      <c r="M68" s="3">
        <v>58</v>
      </c>
      <c r="N68" s="1">
        <f t="shared" si="14"/>
        <v>-235251.90584764321</v>
      </c>
      <c r="O68" s="1">
        <f t="shared" si="1"/>
        <v>-268.92696937589801</v>
      </c>
      <c r="P68" s="1">
        <f t="shared" si="8"/>
        <v>367048.04100447823</v>
      </c>
      <c r="Q68" s="1">
        <f t="shared" si="9"/>
        <v>156093.04721646156</v>
      </c>
      <c r="S68" s="3">
        <v>58</v>
      </c>
      <c r="T68" s="1">
        <f t="shared" si="15"/>
        <v>-233016.6666666661</v>
      </c>
      <c r="U68" s="1">
        <f t="shared" si="2"/>
        <v>-266.61722222222164</v>
      </c>
      <c r="V68" s="1">
        <f t="shared" si="10"/>
        <v>367048.04100447823</v>
      </c>
      <c r="W68" s="1">
        <f t="shared" si="11"/>
        <v>153528.05457711167</v>
      </c>
    </row>
    <row r="69" spans="1:23" x14ac:dyDescent="0.25">
      <c r="A69" s="3">
        <v>59</v>
      </c>
      <c r="B69" s="1">
        <f t="shared" si="12"/>
        <v>-213400.92082783181</v>
      </c>
      <c r="C69" s="1">
        <f t="shared" si="0"/>
        <v>-220.51428485542621</v>
      </c>
      <c r="D69" s="1">
        <f t="shared" si="3"/>
        <v>368118.5977907413</v>
      </c>
      <c r="E69" s="1">
        <f t="shared" si="4"/>
        <v>134958.82620131559</v>
      </c>
      <c r="G69" s="3">
        <v>59</v>
      </c>
      <c r="H69" s="1">
        <f t="shared" si="13"/>
        <v>-207355.55555555632</v>
      </c>
      <c r="I69" s="1">
        <f t="shared" si="5"/>
        <v>-214.2674074074082</v>
      </c>
      <c r="J69" s="1">
        <f t="shared" si="6"/>
        <v>368118.5977907413</v>
      </c>
      <c r="K69" s="1">
        <f t="shared" si="7"/>
        <v>128002.31530750418</v>
      </c>
      <c r="M69" s="3">
        <v>59</v>
      </c>
      <c r="N69" s="1">
        <f t="shared" si="14"/>
        <v>-235025.34531043694</v>
      </c>
      <c r="O69" s="1">
        <f t="shared" si="1"/>
        <v>-268.69285682078481</v>
      </c>
      <c r="P69" s="1">
        <f t="shared" si="8"/>
        <v>368118.5977907413</v>
      </c>
      <c r="Q69" s="1">
        <f t="shared" si="9"/>
        <v>157980.13249280438</v>
      </c>
      <c r="S69" s="3">
        <v>59</v>
      </c>
      <c r="T69" s="1">
        <f t="shared" si="15"/>
        <v>-232758.33333333276</v>
      </c>
      <c r="U69" s="1">
        <f t="shared" si="2"/>
        <v>-266.35027777777719</v>
      </c>
      <c r="V69" s="1">
        <f t="shared" si="10"/>
        <v>368118.5977907413</v>
      </c>
      <c r="W69" s="1">
        <f t="shared" si="11"/>
        <v>155371.44090762502</v>
      </c>
    </row>
    <row r="70" spans="1:23" x14ac:dyDescent="0.25">
      <c r="A70" s="3">
        <v>60</v>
      </c>
      <c r="B70" s="1">
        <f t="shared" si="12"/>
        <v>-212796.13509513478</v>
      </c>
      <c r="C70" s="1">
        <f t="shared" si="0"/>
        <v>-219.88933959830592</v>
      </c>
      <c r="D70" s="1">
        <f t="shared" si="3"/>
        <v>369192.27703429764</v>
      </c>
      <c r="E70" s="1">
        <f t="shared" si="4"/>
        <v>136396.60300841893</v>
      </c>
      <c r="G70" s="3">
        <v>60</v>
      </c>
      <c r="H70" s="1">
        <f t="shared" si="13"/>
        <v>-206666.66666666744</v>
      </c>
      <c r="I70" s="1">
        <f t="shared" si="5"/>
        <v>-213.55555555555634</v>
      </c>
      <c r="J70" s="1">
        <f t="shared" si="6"/>
        <v>369192.27703429764</v>
      </c>
      <c r="K70" s="1">
        <f t="shared" si="7"/>
        <v>129323.61456373284</v>
      </c>
      <c r="M70" s="3">
        <v>60</v>
      </c>
      <c r="N70" s="1">
        <f t="shared" si="14"/>
        <v>-234798.55066067557</v>
      </c>
      <c r="O70" s="1">
        <f t="shared" si="1"/>
        <v>-268.45850234936472</v>
      </c>
      <c r="P70" s="1">
        <f t="shared" si="8"/>
        <v>369192.27703429764</v>
      </c>
      <c r="Q70" s="1">
        <f t="shared" si="9"/>
        <v>159877.88762365808</v>
      </c>
      <c r="S70" s="3">
        <v>60</v>
      </c>
      <c r="T70" s="1">
        <f t="shared" si="15"/>
        <v>-232499.99999999942</v>
      </c>
      <c r="U70" s="1">
        <f t="shared" si="2"/>
        <v>-266.08333333333275</v>
      </c>
      <c r="V70" s="1">
        <f t="shared" si="10"/>
        <v>369192.27703429764</v>
      </c>
      <c r="W70" s="1">
        <f t="shared" si="11"/>
        <v>157225.51695690068</v>
      </c>
    </row>
    <row r="71" spans="1:23" x14ac:dyDescent="0.25">
      <c r="A71" s="3">
        <v>61</v>
      </c>
      <c r="B71" s="1">
        <f t="shared" si="12"/>
        <v>-212190.72441718064</v>
      </c>
      <c r="C71" s="1">
        <f t="shared" si="0"/>
        <v>-219.26374856441998</v>
      </c>
      <c r="D71" s="1">
        <f t="shared" si="3"/>
        <v>370269.08784231433</v>
      </c>
      <c r="E71" s="1">
        <f t="shared" si="4"/>
        <v>137842.50921462427</v>
      </c>
      <c r="G71" s="3">
        <v>61</v>
      </c>
      <c r="H71" s="1">
        <f t="shared" si="13"/>
        <v>-205977.77777777857</v>
      </c>
      <c r="I71" s="1">
        <f t="shared" si="5"/>
        <v>-212.84370370370451</v>
      </c>
      <c r="J71" s="1">
        <f t="shared" si="6"/>
        <v>370269.08784231433</v>
      </c>
      <c r="K71" s="1">
        <f t="shared" si="7"/>
        <v>130653.09648990836</v>
      </c>
      <c r="M71" s="3">
        <v>61</v>
      </c>
      <c r="N71" s="1">
        <f t="shared" si="14"/>
        <v>-234571.52165644275</v>
      </c>
      <c r="O71" s="1">
        <f t="shared" si="1"/>
        <v>-268.22390571165749</v>
      </c>
      <c r="P71" s="1">
        <f t="shared" si="8"/>
        <v>370269.08784231433</v>
      </c>
      <c r="Q71" s="1">
        <f t="shared" si="9"/>
        <v>161786.37293793133</v>
      </c>
      <c r="S71" s="3">
        <v>61</v>
      </c>
      <c r="T71" s="1">
        <f t="shared" si="15"/>
        <v>-232241.66666666607</v>
      </c>
      <c r="U71" s="1">
        <f t="shared" si="2"/>
        <v>-265.8163888888883</v>
      </c>
      <c r="V71" s="1">
        <f t="shared" si="10"/>
        <v>370269.08784231433</v>
      </c>
      <c r="W71" s="1">
        <f t="shared" si="11"/>
        <v>159090.34316616273</v>
      </c>
    </row>
    <row r="72" spans="1:23" x14ac:dyDescent="0.25">
      <c r="A72" s="3">
        <v>62</v>
      </c>
      <c r="B72" s="1">
        <f t="shared" si="12"/>
        <v>-211584.6881481926</v>
      </c>
      <c r="C72" s="1">
        <f t="shared" si="0"/>
        <v>-218.63751108646568</v>
      </c>
      <c r="D72" s="1">
        <f t="shared" si="3"/>
        <v>371349.0393485211</v>
      </c>
      <c r="E72" s="1">
        <f t="shared" si="4"/>
        <v>139296.59078473606</v>
      </c>
      <c r="G72" s="3">
        <v>62</v>
      </c>
      <c r="H72" s="1">
        <f t="shared" si="13"/>
        <v>-205288.88888888969</v>
      </c>
      <c r="I72" s="1">
        <f t="shared" si="5"/>
        <v>-212.1318518518527</v>
      </c>
      <c r="J72" s="1">
        <f t="shared" si="6"/>
        <v>371349.0393485211</v>
      </c>
      <c r="K72" s="1">
        <f t="shared" si="7"/>
        <v>131990.80735203627</v>
      </c>
      <c r="M72" s="3">
        <v>62</v>
      </c>
      <c r="N72" s="1">
        <f t="shared" si="14"/>
        <v>-234344.25805557225</v>
      </c>
      <c r="O72" s="1">
        <f t="shared" si="1"/>
        <v>-267.98906665742464</v>
      </c>
      <c r="P72" s="1">
        <f t="shared" si="8"/>
        <v>371349.0393485211</v>
      </c>
      <c r="Q72" s="1">
        <f t="shared" si="9"/>
        <v>163705.64910564121</v>
      </c>
      <c r="S72" s="3">
        <v>62</v>
      </c>
      <c r="T72" s="1">
        <f t="shared" si="15"/>
        <v>-231983.33333333273</v>
      </c>
      <c r="U72" s="1">
        <f t="shared" si="2"/>
        <v>-265.54944444444379</v>
      </c>
      <c r="V72" s="1">
        <f t="shared" si="10"/>
        <v>371349.0393485211</v>
      </c>
      <c r="W72" s="1">
        <f t="shared" si="11"/>
        <v>160965.98031837863</v>
      </c>
    </row>
    <row r="73" spans="1:23" x14ac:dyDescent="0.25">
      <c r="A73" s="3">
        <v>63</v>
      </c>
      <c r="B73" s="1">
        <f t="shared" si="12"/>
        <v>-210978.02564172662</v>
      </c>
      <c r="C73" s="1">
        <f t="shared" si="0"/>
        <v>-218.01062649645084</v>
      </c>
      <c r="D73" s="1">
        <f t="shared" si="3"/>
        <v>372432.14071328763</v>
      </c>
      <c r="E73" s="1">
        <f t="shared" si="4"/>
        <v>140758.89394345041</v>
      </c>
      <c r="G73" s="3">
        <v>63</v>
      </c>
      <c r="H73" s="1">
        <f t="shared" si="13"/>
        <v>-204600.00000000081</v>
      </c>
      <c r="I73" s="1">
        <f t="shared" si="5"/>
        <v>-211.42000000000084</v>
      </c>
      <c r="J73" s="1">
        <f t="shared" si="6"/>
        <v>372432.14071328763</v>
      </c>
      <c r="K73" s="1">
        <f t="shared" si="7"/>
        <v>133336.79367771678</v>
      </c>
      <c r="M73" s="3">
        <v>63</v>
      </c>
      <c r="N73" s="1">
        <f t="shared" si="14"/>
        <v>-234116.75961564752</v>
      </c>
      <c r="O73" s="1">
        <f t="shared" si="1"/>
        <v>-267.7539849361691</v>
      </c>
      <c r="P73" s="1">
        <f t="shared" si="8"/>
        <v>372432.14071328763</v>
      </c>
      <c r="Q73" s="1">
        <f t="shared" si="9"/>
        <v>165635.77713984187</v>
      </c>
      <c r="S73" s="3">
        <v>63</v>
      </c>
      <c r="T73" s="1">
        <f t="shared" si="15"/>
        <v>-231724.99999999939</v>
      </c>
      <c r="U73" s="1">
        <f t="shared" si="2"/>
        <v>-265.28249999999935</v>
      </c>
      <c r="V73" s="1">
        <f t="shared" si="10"/>
        <v>372432.14071328763</v>
      </c>
      <c r="W73" s="1">
        <f t="shared" si="11"/>
        <v>162852.4895401916</v>
      </c>
    </row>
    <row r="74" spans="1:23" x14ac:dyDescent="0.25">
      <c r="A74" s="3">
        <v>64</v>
      </c>
      <c r="B74" s="1">
        <f t="shared" si="12"/>
        <v>-210370.73625067063</v>
      </c>
      <c r="C74" s="1">
        <f t="shared" ref="C74:C137" si="16">B74*int_a_80/12</f>
        <v>-217.38309412569299</v>
      </c>
      <c r="D74" s="1">
        <f t="shared" si="3"/>
        <v>373518.40112370142</v>
      </c>
      <c r="E74" s="1">
        <f t="shared" si="4"/>
        <v>142229.4651768246</v>
      </c>
      <c r="G74" s="3">
        <v>64</v>
      </c>
      <c r="H74" s="1">
        <f t="shared" si="13"/>
        <v>-203911.11111111194</v>
      </c>
      <c r="I74" s="1">
        <f t="shared" si="5"/>
        <v>-210.70814814814901</v>
      </c>
      <c r="J74" s="1">
        <f t="shared" si="6"/>
        <v>373518.40112370142</v>
      </c>
      <c r="K74" s="1">
        <f t="shared" si="7"/>
        <v>134691.10225762404</v>
      </c>
      <c r="M74" s="3">
        <v>64</v>
      </c>
      <c r="N74" s="1">
        <f t="shared" si="14"/>
        <v>-233889.02609400151</v>
      </c>
      <c r="O74" s="1">
        <f t="shared" ref="O74:O137" si="17">(N74+P$2)*int_a_80/12-P$3</f>
        <v>-267.51866029713489</v>
      </c>
      <c r="P74" s="1">
        <f t="shared" si="8"/>
        <v>373518.40112370142</v>
      </c>
      <c r="Q74" s="1">
        <f t="shared" si="9"/>
        <v>167576.81839856424</v>
      </c>
      <c r="S74" s="3">
        <v>64</v>
      </c>
      <c r="T74" s="1">
        <f t="shared" si="15"/>
        <v>-231466.66666666605</v>
      </c>
      <c r="U74" s="1">
        <f t="shared" ref="U74:U137" si="18">(T74+V$2)*int_l_80/12-V$3</f>
        <v>-265.0155555555549</v>
      </c>
      <c r="V74" s="1">
        <f t="shared" si="10"/>
        <v>373518.40112370142</v>
      </c>
      <c r="W74" s="1">
        <f t="shared" si="11"/>
        <v>164749.93230386384</v>
      </c>
    </row>
    <row r="75" spans="1:23" x14ac:dyDescent="0.25">
      <c r="A75" s="3">
        <v>65</v>
      </c>
      <c r="B75" s="1">
        <f t="shared" si="12"/>
        <v>-209762.81932724387</v>
      </c>
      <c r="C75" s="1">
        <f t="shared" si="16"/>
        <v>-216.75491330481864</v>
      </c>
      <c r="D75" s="1">
        <f t="shared" ref="D75:D138" si="19">D74*(1+groei_woning/12)</f>
        <v>374607.82979364553</v>
      </c>
      <c r="E75" s="1">
        <f t="shared" ref="E75:E138" si="20">E74*((1+groei_spaargeld)^(1/12))+(inleg-C$3)</f>
        <v>143708.3512337548</v>
      </c>
      <c r="G75" s="3">
        <v>65</v>
      </c>
      <c r="H75" s="1">
        <f t="shared" si="13"/>
        <v>-203222.22222222306</v>
      </c>
      <c r="I75" s="1">
        <f t="shared" ref="I75:I138" si="21">H75*int_l_80/12</f>
        <v>-209.99629629629715</v>
      </c>
      <c r="J75" s="1">
        <f t="shared" ref="J75:J138" si="22">J74*(1+groei_woning/12)</f>
        <v>374607.82979364553</v>
      </c>
      <c r="K75" s="1">
        <f t="shared" ref="K75:K138" si="23">K74*((1+groei_spaargeld)^(1/12))+inleg+I75-I$2/360</f>
        <v>136053.78014699335</v>
      </c>
      <c r="M75" s="3">
        <v>65</v>
      </c>
      <c r="N75" s="1">
        <f t="shared" si="14"/>
        <v>-233661.05724771647</v>
      </c>
      <c r="O75" s="1">
        <f t="shared" si="17"/>
        <v>-267.28309248930702</v>
      </c>
      <c r="P75" s="1">
        <f t="shared" ref="P75:P138" si="24">P74*(1+groei_woning/12)</f>
        <v>374607.82979364553</v>
      </c>
      <c r="Q75" s="1">
        <f t="shared" ref="Q75:Q138" si="25">Q74*((1+groei_spaargeld)^(1/12))+(inleg-O$3-P$3)</f>
        <v>169528.83458676637</v>
      </c>
      <c r="S75" s="3">
        <v>65</v>
      </c>
      <c r="T75" s="1">
        <f t="shared" si="15"/>
        <v>-231208.3333333327</v>
      </c>
      <c r="U75" s="1">
        <f t="shared" si="18"/>
        <v>-264.74861111111045</v>
      </c>
      <c r="V75" s="1">
        <f t="shared" ref="V75:V138" si="26">V74*(1+groei_woning/12)</f>
        <v>374607.82979364553</v>
      </c>
      <c r="W75" s="1">
        <f t="shared" ref="W75:W138" si="27">W74*((1+groei_spaargeld)^(1/12))+inleg+U75-U$2/360</f>
        <v>166658.37042923062</v>
      </c>
    </row>
    <row r="76" spans="1:23" x14ac:dyDescent="0.25">
      <c r="A76" s="3">
        <v>66</v>
      </c>
      <c r="B76" s="1">
        <f t="shared" ref="B76:B139" si="28">B75+C$3+C75</f>
        <v>-209154.27422299623</v>
      </c>
      <c r="C76" s="1">
        <f t="shared" si="16"/>
        <v>-216.12608336376277</v>
      </c>
      <c r="D76" s="1">
        <f t="shared" si="19"/>
        <v>375700.43596387701</v>
      </c>
      <c r="E76" s="1">
        <f t="shared" si="20"/>
        <v>145195.59912746231</v>
      </c>
      <c r="G76" s="3">
        <v>66</v>
      </c>
      <c r="H76" s="1">
        <f t="shared" ref="H76:H139" si="29">H75+I$2/360</f>
        <v>-202533.33333333419</v>
      </c>
      <c r="I76" s="1">
        <f t="shared" si="21"/>
        <v>-209.28444444444531</v>
      </c>
      <c r="J76" s="1">
        <f t="shared" si="22"/>
        <v>375700.43596387701</v>
      </c>
      <c r="K76" s="1">
        <f t="shared" si="23"/>
        <v>137424.8746671172</v>
      </c>
      <c r="M76" s="3">
        <v>66</v>
      </c>
      <c r="N76" s="1">
        <f t="shared" ref="N76:N139" si="30">N75+O$3+(O75+P$3)</f>
        <v>-233432.85283362362</v>
      </c>
      <c r="O76" s="1">
        <f t="shared" si="17"/>
        <v>-267.04728126141106</v>
      </c>
      <c r="P76" s="1">
        <f t="shared" si="24"/>
        <v>375700.43596387701</v>
      </c>
      <c r="Q76" s="1">
        <f t="shared" si="25"/>
        <v>171491.88775829517</v>
      </c>
      <c r="S76" s="3">
        <v>66</v>
      </c>
      <c r="T76" s="1">
        <f t="shared" ref="T76:T139" si="31">T75+U$2/360</f>
        <v>-230949.99999999936</v>
      </c>
      <c r="U76" s="1">
        <f t="shared" si="18"/>
        <v>-264.481666666666</v>
      </c>
      <c r="V76" s="1">
        <f t="shared" si="26"/>
        <v>375700.43596387701</v>
      </c>
      <c r="W76" s="1">
        <f t="shared" si="27"/>
        <v>168577.86608566553</v>
      </c>
    </row>
    <row r="77" spans="1:23" x14ac:dyDescent="0.25">
      <c r="A77" s="3">
        <v>67</v>
      </c>
      <c r="B77" s="1">
        <f t="shared" si="28"/>
        <v>-208545.10028880753</v>
      </c>
      <c r="C77" s="1">
        <f t="shared" si="16"/>
        <v>-215.49660363176778</v>
      </c>
      <c r="D77" s="1">
        <f t="shared" si="19"/>
        <v>376796.22890210501</v>
      </c>
      <c r="E77" s="1">
        <f t="shared" si="20"/>
        <v>146691.25613698794</v>
      </c>
      <c r="G77" s="3">
        <v>67</v>
      </c>
      <c r="H77" s="1">
        <f t="shared" si="29"/>
        <v>-201844.44444444531</v>
      </c>
      <c r="I77" s="1">
        <f t="shared" si="21"/>
        <v>-208.57259259259351</v>
      </c>
      <c r="J77" s="1">
        <f t="shared" si="22"/>
        <v>376796.22890210501</v>
      </c>
      <c r="K77" s="1">
        <f t="shared" si="23"/>
        <v>138804.43340684957</v>
      </c>
      <c r="M77" s="3">
        <v>67</v>
      </c>
      <c r="N77" s="1">
        <f t="shared" si="30"/>
        <v>-233204.41260830287</v>
      </c>
      <c r="O77" s="1">
        <f t="shared" si="17"/>
        <v>-266.81122636191299</v>
      </c>
      <c r="P77" s="1">
        <f t="shared" si="24"/>
        <v>376796.22890210501</v>
      </c>
      <c r="Q77" s="1">
        <f t="shared" si="25"/>
        <v>173466.04031785898</v>
      </c>
      <c r="S77" s="3">
        <v>67</v>
      </c>
      <c r="T77" s="1">
        <f t="shared" si="31"/>
        <v>-230691.66666666602</v>
      </c>
      <c r="U77" s="1">
        <f t="shared" si="18"/>
        <v>-264.21472222222155</v>
      </c>
      <c r="V77" s="1">
        <f t="shared" si="26"/>
        <v>376796.22890210501</v>
      </c>
      <c r="W77" s="1">
        <f t="shared" si="27"/>
        <v>170508.48179405686</v>
      </c>
    </row>
    <row r="78" spans="1:23" x14ac:dyDescent="0.25">
      <c r="A78" s="3">
        <v>68</v>
      </c>
      <c r="B78" s="1">
        <f t="shared" si="28"/>
        <v>-207935.29687488684</v>
      </c>
      <c r="C78" s="1">
        <f t="shared" si="16"/>
        <v>-214.86647343738306</v>
      </c>
      <c r="D78" s="1">
        <f t="shared" si="19"/>
        <v>377895.21790306951</v>
      </c>
      <c r="E78" s="1">
        <f t="shared" si="20"/>
        <v>148195.36980869513</v>
      </c>
      <c r="G78" s="3">
        <v>68</v>
      </c>
      <c r="H78" s="1">
        <f t="shared" si="29"/>
        <v>-201155.55555555644</v>
      </c>
      <c r="I78" s="1">
        <f t="shared" si="21"/>
        <v>-207.86074074074165</v>
      </c>
      <c r="J78" s="1">
        <f t="shared" si="22"/>
        <v>377895.21790306951</v>
      </c>
      <c r="K78" s="1">
        <f t="shared" si="23"/>
        <v>140192.50422411869</v>
      </c>
      <c r="M78" s="3">
        <v>68</v>
      </c>
      <c r="N78" s="1">
        <f t="shared" si="30"/>
        <v>-232975.73632808262</v>
      </c>
      <c r="O78" s="1">
        <f t="shared" si="17"/>
        <v>-266.57492753901869</v>
      </c>
      <c r="P78" s="1">
        <f t="shared" si="24"/>
        <v>377895.21790306951</v>
      </c>
      <c r="Q78" s="1">
        <f t="shared" si="25"/>
        <v>175451.35502301148</v>
      </c>
      <c r="S78" s="3">
        <v>68</v>
      </c>
      <c r="T78" s="1">
        <f t="shared" si="31"/>
        <v>-230433.33333333267</v>
      </c>
      <c r="U78" s="1">
        <f t="shared" si="18"/>
        <v>-263.94777777777711</v>
      </c>
      <c r="V78" s="1">
        <f t="shared" si="26"/>
        <v>377895.21790306951</v>
      </c>
      <c r="W78" s="1">
        <f t="shared" si="27"/>
        <v>172450.28042879509</v>
      </c>
    </row>
    <row r="79" spans="1:23" x14ac:dyDescent="0.25">
      <c r="A79" s="3">
        <v>69</v>
      </c>
      <c r="B79" s="1">
        <f t="shared" si="28"/>
        <v>-207324.86333077177</v>
      </c>
      <c r="C79" s="1">
        <f t="shared" si="16"/>
        <v>-214.23569210846415</v>
      </c>
      <c r="D79" s="1">
        <f t="shared" si="19"/>
        <v>378997.41228862014</v>
      </c>
      <c r="E79" s="1">
        <f t="shared" si="20"/>
        <v>149707.98795778133</v>
      </c>
      <c r="G79" s="3">
        <v>69</v>
      </c>
      <c r="H79" s="1">
        <f t="shared" si="29"/>
        <v>-200466.66666666756</v>
      </c>
      <c r="I79" s="1">
        <f t="shared" si="21"/>
        <v>-207.14888888888981</v>
      </c>
      <c r="J79" s="1">
        <f t="shared" si="22"/>
        <v>378997.41228862014</v>
      </c>
      <c r="K79" s="1">
        <f t="shared" si="23"/>
        <v>141589.13524744852</v>
      </c>
      <c r="M79" s="3">
        <v>69</v>
      </c>
      <c r="N79" s="1">
        <f t="shared" si="30"/>
        <v>-232746.82374903947</v>
      </c>
      <c r="O79" s="1">
        <f t="shared" si="17"/>
        <v>-266.3383845406741</v>
      </c>
      <c r="P79" s="1">
        <f t="shared" si="24"/>
        <v>378997.41228862014</v>
      </c>
      <c r="Q79" s="1">
        <f t="shared" si="25"/>
        <v>177447.89498614668</v>
      </c>
      <c r="S79" s="3">
        <v>69</v>
      </c>
      <c r="T79" s="1">
        <f t="shared" si="31"/>
        <v>-230174.99999999933</v>
      </c>
      <c r="U79" s="1">
        <f t="shared" si="18"/>
        <v>-263.68083333333266</v>
      </c>
      <c r="V79" s="1">
        <f t="shared" si="26"/>
        <v>378997.41228862014</v>
      </c>
      <c r="W79" s="1">
        <f t="shared" si="27"/>
        <v>174403.32521977162</v>
      </c>
    </row>
    <row r="80" spans="1:23" x14ac:dyDescent="0.25">
      <c r="A80" s="3">
        <v>70</v>
      </c>
      <c r="B80" s="1">
        <f t="shared" si="28"/>
        <v>-206713.79900532778</v>
      </c>
      <c r="C80" s="1">
        <f t="shared" si="16"/>
        <v>-213.60425897217203</v>
      </c>
      <c r="D80" s="1">
        <f t="shared" si="19"/>
        <v>380102.8214077953</v>
      </c>
      <c r="E80" s="1">
        <f t="shared" si="20"/>
        <v>151229.15866979808</v>
      </c>
      <c r="G80" s="3">
        <v>70</v>
      </c>
      <c r="H80" s="1">
        <f t="shared" si="29"/>
        <v>-199777.77777777868</v>
      </c>
      <c r="I80" s="1">
        <f t="shared" si="21"/>
        <v>-206.43703703703795</v>
      </c>
      <c r="J80" s="1">
        <f t="shared" si="22"/>
        <v>380102.8214077953</v>
      </c>
      <c r="K80" s="1">
        <f t="shared" si="23"/>
        <v>142994.37487748865</v>
      </c>
      <c r="M80" s="3">
        <v>70</v>
      </c>
      <c r="N80" s="1">
        <f t="shared" si="30"/>
        <v>-232517.67462699796</v>
      </c>
      <c r="O80" s="1">
        <f t="shared" si="17"/>
        <v>-266.10159711456458</v>
      </c>
      <c r="P80" s="1">
        <f t="shared" si="24"/>
        <v>380102.8214077953</v>
      </c>
      <c r="Q80" s="1">
        <f t="shared" si="25"/>
        <v>179455.72367650521</v>
      </c>
      <c r="S80" s="3">
        <v>70</v>
      </c>
      <c r="T80" s="1">
        <f t="shared" si="31"/>
        <v>-229916.66666666599</v>
      </c>
      <c r="U80" s="1">
        <f t="shared" si="18"/>
        <v>-263.41388888888821</v>
      </c>
      <c r="V80" s="1">
        <f t="shared" si="26"/>
        <v>380102.8214077953</v>
      </c>
      <c r="W80" s="1">
        <f t="shared" si="27"/>
        <v>176367.6797543889</v>
      </c>
    </row>
    <row r="81" spans="1:23" x14ac:dyDescent="0.25">
      <c r="A81" s="3">
        <v>71</v>
      </c>
      <c r="B81" s="1">
        <f t="shared" si="28"/>
        <v>-206102.10324674749</v>
      </c>
      <c r="C81" s="1">
        <f t="shared" si="16"/>
        <v>-212.9721733549724</v>
      </c>
      <c r="D81" s="1">
        <f t="shared" si="19"/>
        <v>381211.45463690138</v>
      </c>
      <c r="E81" s="1">
        <f t="shared" si="20"/>
        <v>152758.93030217965</v>
      </c>
      <c r="G81" s="3">
        <v>71</v>
      </c>
      <c r="H81" s="1">
        <f t="shared" si="29"/>
        <v>-199088.88888888981</v>
      </c>
      <c r="I81" s="1">
        <f t="shared" si="21"/>
        <v>-205.72518518518612</v>
      </c>
      <c r="J81" s="1">
        <f t="shared" si="22"/>
        <v>381211.45463690138</v>
      </c>
      <c r="K81" s="1">
        <f t="shared" si="23"/>
        <v>144408.27178855304</v>
      </c>
      <c r="M81" s="3">
        <v>71</v>
      </c>
      <c r="N81" s="1">
        <f t="shared" si="30"/>
        <v>-232288.28871753035</v>
      </c>
      <c r="O81" s="1">
        <f t="shared" si="17"/>
        <v>-265.86456500811471</v>
      </c>
      <c r="P81" s="1">
        <f t="shared" si="24"/>
        <v>381211.45463690138</v>
      </c>
      <c r="Q81" s="1">
        <f t="shared" si="25"/>
        <v>181474.90492219201</v>
      </c>
      <c r="S81" s="3">
        <v>71</v>
      </c>
      <c r="T81" s="1">
        <f t="shared" si="31"/>
        <v>-229658.33333333264</v>
      </c>
      <c r="U81" s="1">
        <f t="shared" si="18"/>
        <v>-263.14694444444376</v>
      </c>
      <c r="V81" s="1">
        <f t="shared" si="26"/>
        <v>381211.45463690138</v>
      </c>
      <c r="W81" s="1">
        <f t="shared" si="27"/>
        <v>178343.40797958174</v>
      </c>
    </row>
    <row r="82" spans="1:23" x14ac:dyDescent="0.25">
      <c r="A82" s="3">
        <v>72</v>
      </c>
      <c r="B82" s="1">
        <f t="shared" si="28"/>
        <v>-205489.77540255</v>
      </c>
      <c r="C82" s="1">
        <f t="shared" si="16"/>
        <v>-212.33943458263499</v>
      </c>
      <c r="D82" s="1">
        <f t="shared" si="19"/>
        <v>382323.32137959235</v>
      </c>
      <c r="E82" s="1">
        <f t="shared" si="20"/>
        <v>154297.35148578024</v>
      </c>
      <c r="G82" s="3">
        <v>72</v>
      </c>
      <c r="H82" s="1">
        <f t="shared" si="29"/>
        <v>-198400.00000000093</v>
      </c>
      <c r="I82" s="1">
        <f t="shared" si="21"/>
        <v>-205.01333333333432</v>
      </c>
      <c r="J82" s="1">
        <f t="shared" si="22"/>
        <v>382323.32137959235</v>
      </c>
      <c r="K82" s="1">
        <f t="shared" si="23"/>
        <v>145830.87493016725</v>
      </c>
      <c r="M82" s="3">
        <v>72</v>
      </c>
      <c r="N82" s="1">
        <f t="shared" si="30"/>
        <v>-232058.66577595629</v>
      </c>
      <c r="O82" s="1">
        <f t="shared" si="17"/>
        <v>-265.62728796848819</v>
      </c>
      <c r="P82" s="1">
        <f t="shared" si="24"/>
        <v>382323.32137959235</v>
      </c>
      <c r="Q82" s="1">
        <f t="shared" si="25"/>
        <v>183505.50291220547</v>
      </c>
      <c r="S82" s="3">
        <v>72</v>
      </c>
      <c r="T82" s="1">
        <f t="shared" si="31"/>
        <v>-229399.9999999993</v>
      </c>
      <c r="U82" s="1">
        <f t="shared" si="18"/>
        <v>-262.87999999999926</v>
      </c>
      <c r="V82" s="1">
        <f t="shared" si="26"/>
        <v>382323.32137959235</v>
      </c>
      <c r="W82" s="1">
        <f t="shared" si="27"/>
        <v>180330.57420385026</v>
      </c>
    </row>
    <row r="83" spans="1:23" x14ac:dyDescent="0.25">
      <c r="A83" s="3">
        <v>73</v>
      </c>
      <c r="B83" s="1">
        <f t="shared" si="28"/>
        <v>-204876.81481958018</v>
      </c>
      <c r="C83" s="1">
        <f t="shared" si="16"/>
        <v>-211.70604198023284</v>
      </c>
      <c r="D83" s="1">
        <f t="shared" si="19"/>
        <v>383438.4310669495</v>
      </c>
      <c r="E83" s="1">
        <f t="shared" si="20"/>
        <v>155844.47112641996</v>
      </c>
      <c r="G83" s="3">
        <v>73</v>
      </c>
      <c r="H83" s="1">
        <f t="shared" si="29"/>
        <v>-197711.11111111206</v>
      </c>
      <c r="I83" s="1">
        <f t="shared" si="21"/>
        <v>-204.30148148148245</v>
      </c>
      <c r="J83" s="1">
        <f t="shared" si="22"/>
        <v>383438.4310669495</v>
      </c>
      <c r="K83" s="1">
        <f t="shared" si="23"/>
        <v>147262.23352862455</v>
      </c>
      <c r="M83" s="3">
        <v>73</v>
      </c>
      <c r="N83" s="1">
        <f t="shared" si="30"/>
        <v>-231828.80555734262</v>
      </c>
      <c r="O83" s="1">
        <f t="shared" si="17"/>
        <v>-265.38976574258737</v>
      </c>
      <c r="P83" s="1">
        <f t="shared" si="24"/>
        <v>383438.4310669495</v>
      </c>
      <c r="Q83" s="1">
        <f t="shared" si="25"/>
        <v>185547.58219847784</v>
      </c>
      <c r="S83" s="3">
        <v>73</v>
      </c>
      <c r="T83" s="1">
        <f t="shared" si="31"/>
        <v>-229141.66666666596</v>
      </c>
      <c r="U83" s="1">
        <f t="shared" si="18"/>
        <v>-262.61305555555481</v>
      </c>
      <c r="V83" s="1">
        <f t="shared" si="26"/>
        <v>383438.4310669495</v>
      </c>
      <c r="W83" s="1">
        <f t="shared" si="27"/>
        <v>182329.24309930421</v>
      </c>
    </row>
    <row r="84" spans="1:23" x14ac:dyDescent="0.25">
      <c r="A84" s="3">
        <v>74</v>
      </c>
      <c r="B84" s="1">
        <f t="shared" si="28"/>
        <v>-204263.22084400797</v>
      </c>
      <c r="C84" s="1">
        <f t="shared" si="16"/>
        <v>-211.07199487214154</v>
      </c>
      <c r="D84" s="1">
        <f t="shared" si="19"/>
        <v>384556.79315756145</v>
      </c>
      <c r="E84" s="1">
        <f t="shared" si="20"/>
        <v>157400.33840643958</v>
      </c>
      <c r="G84" s="3">
        <v>74</v>
      </c>
      <c r="H84" s="1">
        <f t="shared" si="29"/>
        <v>-197022.22222222318</v>
      </c>
      <c r="I84" s="1">
        <f t="shared" si="21"/>
        <v>-203.58962962963062</v>
      </c>
      <c r="J84" s="1">
        <f t="shared" si="22"/>
        <v>384556.79315756145</v>
      </c>
      <c r="K84" s="1">
        <f t="shared" si="23"/>
        <v>148702.3970885509</v>
      </c>
      <c r="M84" s="3">
        <v>74</v>
      </c>
      <c r="N84" s="1">
        <f t="shared" si="30"/>
        <v>-231598.70781650304</v>
      </c>
      <c r="O84" s="1">
        <f t="shared" si="17"/>
        <v>-265.15199807705312</v>
      </c>
      <c r="P84" s="1">
        <f t="shared" si="24"/>
        <v>384556.79315756145</v>
      </c>
      <c r="Q84" s="1">
        <f t="shared" si="25"/>
        <v>187601.2076979274</v>
      </c>
      <c r="S84" s="3">
        <v>74</v>
      </c>
      <c r="T84" s="1">
        <f t="shared" si="31"/>
        <v>-228883.33333333262</v>
      </c>
      <c r="U84" s="1">
        <f t="shared" si="18"/>
        <v>-262.34611111111036</v>
      </c>
      <c r="V84" s="1">
        <f t="shared" si="26"/>
        <v>384556.79315756145</v>
      </c>
      <c r="W84" s="1">
        <f t="shared" si="27"/>
        <v>184339.47970371877</v>
      </c>
    </row>
    <row r="85" spans="1:23" x14ac:dyDescent="0.25">
      <c r="A85" s="3">
        <v>75</v>
      </c>
      <c r="B85" s="1">
        <f t="shared" si="28"/>
        <v>-203648.99282132767</v>
      </c>
      <c r="C85" s="1">
        <f t="shared" si="16"/>
        <v>-210.43729258203859</v>
      </c>
      <c r="D85" s="1">
        <f t="shared" si="19"/>
        <v>385678.41713760432</v>
      </c>
      <c r="E85" s="1">
        <f t="shared" si="20"/>
        <v>158965.00278626394</v>
      </c>
      <c r="G85" s="3">
        <v>75</v>
      </c>
      <c r="H85" s="1">
        <f t="shared" si="29"/>
        <v>-196333.3333333343</v>
      </c>
      <c r="I85" s="1">
        <f t="shared" si="21"/>
        <v>-202.87777777777876</v>
      </c>
      <c r="J85" s="1">
        <f t="shared" si="22"/>
        <v>385678.41713760432</v>
      </c>
      <c r="K85" s="1">
        <f t="shared" si="23"/>
        <v>150151.41539447856</v>
      </c>
      <c r="M85" s="3">
        <v>75</v>
      </c>
      <c r="N85" s="1">
        <f t="shared" si="30"/>
        <v>-231368.37230799792</v>
      </c>
      <c r="O85" s="1">
        <f t="shared" si="17"/>
        <v>-264.91398471826449</v>
      </c>
      <c r="P85" s="1">
        <f t="shared" si="24"/>
        <v>385678.41713760432</v>
      </c>
      <c r="Q85" s="1">
        <f t="shared" si="25"/>
        <v>189666.44469452213</v>
      </c>
      <c r="S85" s="3">
        <v>75</v>
      </c>
      <c r="T85" s="1">
        <f t="shared" si="31"/>
        <v>-228624.99999999927</v>
      </c>
      <c r="U85" s="1">
        <f t="shared" si="18"/>
        <v>-262.07916666666591</v>
      </c>
      <c r="V85" s="1">
        <f t="shared" si="26"/>
        <v>385678.41713760432</v>
      </c>
      <c r="W85" s="1">
        <f t="shared" si="27"/>
        <v>186361.34942260224</v>
      </c>
    </row>
    <row r="86" spans="1:23" x14ac:dyDescent="0.25">
      <c r="A86" s="3">
        <v>76</v>
      </c>
      <c r="B86" s="1">
        <f t="shared" si="28"/>
        <v>-203034.13009635726</v>
      </c>
      <c r="C86" s="1">
        <f t="shared" si="16"/>
        <v>-209.8019344329025</v>
      </c>
      <c r="D86" s="1">
        <f t="shared" si="19"/>
        <v>386803.31252092234</v>
      </c>
      <c r="E86" s="1">
        <f t="shared" si="20"/>
        <v>160538.51400597431</v>
      </c>
      <c r="G86" s="3">
        <v>76</v>
      </c>
      <c r="H86" s="1">
        <f t="shared" si="29"/>
        <v>-195644.44444444543</v>
      </c>
      <c r="I86" s="1">
        <f t="shared" si="21"/>
        <v>-202.16592592592693</v>
      </c>
      <c r="J86" s="1">
        <f t="shared" si="22"/>
        <v>386803.31252092234</v>
      </c>
      <c r="K86" s="1">
        <f t="shared" si="23"/>
        <v>151609.33851242883</v>
      </c>
      <c r="M86" s="3">
        <v>76</v>
      </c>
      <c r="N86" s="1">
        <f t="shared" si="30"/>
        <v>-231137.79878613402</v>
      </c>
      <c r="O86" s="1">
        <f t="shared" si="17"/>
        <v>-264.67572541233847</v>
      </c>
      <c r="P86" s="1">
        <f t="shared" si="24"/>
        <v>386803.31252092234</v>
      </c>
      <c r="Q86" s="1">
        <f t="shared" si="25"/>
        <v>191743.35884135505</v>
      </c>
      <c r="S86" s="3">
        <v>76</v>
      </c>
      <c r="T86" s="1">
        <f t="shared" si="31"/>
        <v>-228366.66666666593</v>
      </c>
      <c r="U86" s="1">
        <f t="shared" si="18"/>
        <v>-261.81222222222146</v>
      </c>
      <c r="V86" s="1">
        <f t="shared" si="26"/>
        <v>386803.31252092234</v>
      </c>
      <c r="W86" s="1">
        <f t="shared" si="27"/>
        <v>188394.91803127513</v>
      </c>
    </row>
    <row r="87" spans="1:23" x14ac:dyDescent="0.25">
      <c r="A87" s="3">
        <v>77</v>
      </c>
      <c r="B87" s="1">
        <f t="shared" si="28"/>
        <v>-202418.63201323772</v>
      </c>
      <c r="C87" s="1">
        <f t="shared" si="16"/>
        <v>-209.16591974701228</v>
      </c>
      <c r="D87" s="1">
        <f t="shared" si="19"/>
        <v>387931.48884910834</v>
      </c>
      <c r="E87" s="1">
        <f t="shared" si="20"/>
        <v>162120.92208688965</v>
      </c>
      <c r="G87" s="3">
        <v>77</v>
      </c>
      <c r="H87" s="1">
        <f t="shared" si="29"/>
        <v>-194955.55555555655</v>
      </c>
      <c r="I87" s="1">
        <f t="shared" si="21"/>
        <v>-201.45407407407512</v>
      </c>
      <c r="J87" s="1">
        <f t="shared" si="22"/>
        <v>387931.48884910834</v>
      </c>
      <c r="K87" s="1">
        <f t="shared" si="23"/>
        <v>153076.21679150348</v>
      </c>
      <c r="M87" s="3">
        <v>77</v>
      </c>
      <c r="N87" s="1">
        <f t="shared" si="30"/>
        <v>-230906.9870049642</v>
      </c>
      <c r="O87" s="1">
        <f t="shared" si="17"/>
        <v>-264.43721990512967</v>
      </c>
      <c r="P87" s="1">
        <f t="shared" si="24"/>
        <v>387931.48884910834</v>
      </c>
      <c r="Q87" s="1">
        <f t="shared" si="25"/>
        <v>193832.01616273131</v>
      </c>
      <c r="S87" s="3">
        <v>77</v>
      </c>
      <c r="T87" s="1">
        <f t="shared" si="31"/>
        <v>-228108.33333333259</v>
      </c>
      <c r="U87" s="1">
        <f t="shared" si="18"/>
        <v>-261.54527777777702</v>
      </c>
      <c r="V87" s="1">
        <f t="shared" si="26"/>
        <v>387931.48884910834</v>
      </c>
      <c r="W87" s="1">
        <f t="shared" si="27"/>
        <v>190440.25167696114</v>
      </c>
    </row>
    <row r="88" spans="1:23" x14ac:dyDescent="0.25">
      <c r="A88" s="3">
        <v>78</v>
      </c>
      <c r="B88" s="1">
        <f t="shared" si="28"/>
        <v>-201802.49791543226</v>
      </c>
      <c r="C88" s="1">
        <f t="shared" si="16"/>
        <v>-208.52924784594666</v>
      </c>
      <c r="D88" s="1">
        <f t="shared" si="19"/>
        <v>389062.95569158491</v>
      </c>
      <c r="E88" s="1">
        <f t="shared" si="20"/>
        <v>163712.27733315667</v>
      </c>
      <c r="G88" s="3">
        <v>78</v>
      </c>
      <c r="H88" s="1">
        <f t="shared" si="29"/>
        <v>-194266.66666666768</v>
      </c>
      <c r="I88" s="1">
        <f t="shared" si="21"/>
        <v>-200.74222222222326</v>
      </c>
      <c r="J88" s="1">
        <f t="shared" si="22"/>
        <v>389062.95569158491</v>
      </c>
      <c r="K88" s="1">
        <f t="shared" si="23"/>
        <v>154552.1008654855</v>
      </c>
      <c r="M88" s="3">
        <v>78</v>
      </c>
      <c r="N88" s="1">
        <f t="shared" si="30"/>
        <v>-230675.93671828718</v>
      </c>
      <c r="O88" s="1">
        <f t="shared" si="17"/>
        <v>-264.19846794223008</v>
      </c>
      <c r="P88" s="1">
        <f t="shared" si="24"/>
        <v>389062.95569158491</v>
      </c>
      <c r="Q88" s="1">
        <f t="shared" si="25"/>
        <v>195932.48305626711</v>
      </c>
      <c r="S88" s="3">
        <v>78</v>
      </c>
      <c r="T88" s="1">
        <f t="shared" si="31"/>
        <v>-227849.99999999924</v>
      </c>
      <c r="U88" s="1">
        <f t="shared" si="18"/>
        <v>-261.27833333333257</v>
      </c>
      <c r="V88" s="1">
        <f t="shared" si="26"/>
        <v>389062.95569158491</v>
      </c>
      <c r="W88" s="1">
        <f t="shared" si="27"/>
        <v>192497.41688089006</v>
      </c>
    </row>
    <row r="89" spans="1:23" x14ac:dyDescent="0.25">
      <c r="A89" s="3">
        <v>79</v>
      </c>
      <c r="B89" s="1">
        <f t="shared" si="28"/>
        <v>-201185.72714572577</v>
      </c>
      <c r="C89" s="1">
        <f t="shared" si="16"/>
        <v>-207.89191805058329</v>
      </c>
      <c r="D89" s="1">
        <f t="shared" si="19"/>
        <v>390197.72264568537</v>
      </c>
      <c r="E89" s="1">
        <f t="shared" si="20"/>
        <v>165312.63033334911</v>
      </c>
      <c r="G89" s="3">
        <v>79</v>
      </c>
      <c r="H89" s="1">
        <f t="shared" si="29"/>
        <v>-193577.7777777788</v>
      </c>
      <c r="I89" s="1">
        <f t="shared" si="21"/>
        <v>-200.03037037037143</v>
      </c>
      <c r="J89" s="1">
        <f t="shared" si="22"/>
        <v>390197.72264568537</v>
      </c>
      <c r="K89" s="1">
        <f t="shared" si="23"/>
        <v>156037.04165444864</v>
      </c>
      <c r="M89" s="3">
        <v>79</v>
      </c>
      <c r="N89" s="1">
        <f t="shared" si="30"/>
        <v>-230444.64767964723</v>
      </c>
      <c r="O89" s="1">
        <f t="shared" si="17"/>
        <v>-263.9594692689688</v>
      </c>
      <c r="P89" s="1">
        <f t="shared" si="24"/>
        <v>390197.72264568537</v>
      </c>
      <c r="Q89" s="1">
        <f t="shared" si="25"/>
        <v>198044.82629500038</v>
      </c>
      <c r="S89" s="3">
        <v>79</v>
      </c>
      <c r="T89" s="1">
        <f t="shared" si="31"/>
        <v>-227591.6666666659</v>
      </c>
      <c r="U89" s="1">
        <f t="shared" si="18"/>
        <v>-261.01138888888806</v>
      </c>
      <c r="V89" s="1">
        <f t="shared" si="26"/>
        <v>390197.72264568537</v>
      </c>
      <c r="W89" s="1">
        <f t="shared" si="27"/>
        <v>194566.48054041236</v>
      </c>
    </row>
    <row r="90" spans="1:23" x14ac:dyDescent="0.25">
      <c r="A90" s="3">
        <v>80</v>
      </c>
      <c r="B90" s="1">
        <f t="shared" si="28"/>
        <v>-200568.31904622391</v>
      </c>
      <c r="C90" s="1">
        <f t="shared" si="16"/>
        <v>-207.25392968109804</v>
      </c>
      <c r="D90" s="1">
        <f t="shared" si="19"/>
        <v>391335.79933673528</v>
      </c>
      <c r="E90" s="1">
        <f t="shared" si="20"/>
        <v>166922.03196207579</v>
      </c>
      <c r="G90" s="3">
        <v>80</v>
      </c>
      <c r="H90" s="1">
        <f t="shared" si="29"/>
        <v>-192888.88888888992</v>
      </c>
      <c r="I90" s="1">
        <f t="shared" si="21"/>
        <v>-199.31851851851957</v>
      </c>
      <c r="J90" s="1">
        <f t="shared" si="22"/>
        <v>391335.79933673528</v>
      </c>
      <c r="K90" s="1">
        <f t="shared" si="23"/>
        <v>157531.0903663761</v>
      </c>
      <c r="M90" s="3">
        <v>80</v>
      </c>
      <c r="N90" s="1">
        <f t="shared" si="30"/>
        <v>-230213.11964233403</v>
      </c>
      <c r="O90" s="1">
        <f t="shared" si="17"/>
        <v>-263.72022363041185</v>
      </c>
      <c r="P90" s="1">
        <f t="shared" si="24"/>
        <v>391335.79933673528</v>
      </c>
      <c r="Q90" s="1">
        <f t="shared" si="25"/>
        <v>200169.11302951357</v>
      </c>
      <c r="S90" s="3">
        <v>80</v>
      </c>
      <c r="T90" s="1">
        <f t="shared" si="31"/>
        <v>-227333.33333333256</v>
      </c>
      <c r="U90" s="1">
        <f t="shared" si="18"/>
        <v>-260.74444444444362</v>
      </c>
      <c r="V90" s="1">
        <f t="shared" si="26"/>
        <v>391335.79933673528</v>
      </c>
      <c r="W90" s="1">
        <f t="shared" si="27"/>
        <v>196647.50993112582</v>
      </c>
    </row>
    <row r="91" spans="1:23" x14ac:dyDescent="0.25">
      <c r="A91" s="3">
        <v>81</v>
      </c>
      <c r="B91" s="1">
        <f t="shared" si="28"/>
        <v>-199950.27295835255</v>
      </c>
      <c r="C91" s="1">
        <f t="shared" si="16"/>
        <v>-206.61528205696428</v>
      </c>
      <c r="D91" s="1">
        <f t="shared" si="19"/>
        <v>392477.1954181341</v>
      </c>
      <c r="E91" s="1">
        <f t="shared" si="20"/>
        <v>168540.53338159804</v>
      </c>
      <c r="G91" s="3">
        <v>81</v>
      </c>
      <c r="H91" s="1">
        <f t="shared" si="29"/>
        <v>-192200.00000000105</v>
      </c>
      <c r="I91" s="1">
        <f t="shared" si="21"/>
        <v>-198.60666666666773</v>
      </c>
      <c r="J91" s="1">
        <f t="shared" si="22"/>
        <v>392477.1954181341</v>
      </c>
      <c r="K91" s="1">
        <f t="shared" si="23"/>
        <v>159034.29849878853</v>
      </c>
      <c r="M91" s="3">
        <v>81</v>
      </c>
      <c r="N91" s="1">
        <f t="shared" si="30"/>
        <v>-229981.35235938226</v>
      </c>
      <c r="O91" s="1">
        <f t="shared" si="17"/>
        <v>-263.48073077136166</v>
      </c>
      <c r="P91" s="1">
        <f t="shared" si="24"/>
        <v>392477.1954181341</v>
      </c>
      <c r="Q91" s="1">
        <f t="shared" si="25"/>
        <v>202305.41079006821</v>
      </c>
      <c r="S91" s="3">
        <v>81</v>
      </c>
      <c r="T91" s="1">
        <f t="shared" si="31"/>
        <v>-227074.99999999921</v>
      </c>
      <c r="U91" s="1">
        <f t="shared" si="18"/>
        <v>-260.47749999999917</v>
      </c>
      <c r="V91" s="1">
        <f t="shared" si="26"/>
        <v>392477.1954181341</v>
      </c>
      <c r="W91" s="1">
        <f t="shared" si="27"/>
        <v>198740.57270901429</v>
      </c>
    </row>
    <row r="92" spans="1:23" x14ac:dyDescent="0.25">
      <c r="A92" s="3">
        <v>82</v>
      </c>
      <c r="B92" s="1">
        <f t="shared" si="28"/>
        <v>-199331.58822285707</v>
      </c>
      <c r="C92" s="1">
        <f t="shared" si="16"/>
        <v>-205.97597449695229</v>
      </c>
      <c r="D92" s="1">
        <f t="shared" si="19"/>
        <v>393621.92057143699</v>
      </c>
      <c r="E92" s="1">
        <f t="shared" si="20"/>
        <v>170168.18604345596</v>
      </c>
      <c r="G92" s="3">
        <v>82</v>
      </c>
      <c r="H92" s="1">
        <f t="shared" si="29"/>
        <v>-191511.11111111217</v>
      </c>
      <c r="I92" s="1">
        <f t="shared" si="21"/>
        <v>-197.89481481481593</v>
      </c>
      <c r="J92" s="1">
        <f t="shared" si="22"/>
        <v>393621.92057143699</v>
      </c>
      <c r="K92" s="1">
        <f t="shared" si="23"/>
        <v>160546.717840381</v>
      </c>
      <c r="M92" s="3">
        <v>82</v>
      </c>
      <c r="N92" s="1">
        <f t="shared" si="30"/>
        <v>-229749.34558357144</v>
      </c>
      <c r="O92" s="1">
        <f t="shared" si="17"/>
        <v>-263.24099043635715</v>
      </c>
      <c r="P92" s="1">
        <f t="shared" si="24"/>
        <v>393621.92057143699</v>
      </c>
      <c r="Q92" s="1">
        <f t="shared" si="25"/>
        <v>204453.78748875184</v>
      </c>
      <c r="S92" s="3">
        <v>82</v>
      </c>
      <c r="T92" s="1">
        <f t="shared" si="31"/>
        <v>-226816.66666666587</v>
      </c>
      <c r="U92" s="1">
        <f t="shared" si="18"/>
        <v>-260.21055555555472</v>
      </c>
      <c r="V92" s="1">
        <f t="shared" si="26"/>
        <v>393621.92057143699</v>
      </c>
      <c r="W92" s="1">
        <f t="shared" si="27"/>
        <v>200845.73691259834</v>
      </c>
    </row>
    <row r="93" spans="1:23" x14ac:dyDescent="0.25">
      <c r="A93" s="3">
        <v>83</v>
      </c>
      <c r="B93" s="1">
        <f t="shared" si="28"/>
        <v>-198712.26417980157</v>
      </c>
      <c r="C93" s="1">
        <f t="shared" si="16"/>
        <v>-205.33600631912827</v>
      </c>
      <c r="D93" s="1">
        <f t="shared" si="19"/>
        <v>394769.98450643703</v>
      </c>
      <c r="E93" s="1">
        <f t="shared" si="20"/>
        <v>171805.04169010423</v>
      </c>
      <c r="G93" s="3">
        <v>83</v>
      </c>
      <c r="H93" s="1">
        <f t="shared" si="29"/>
        <v>-190822.2222222233</v>
      </c>
      <c r="I93" s="1">
        <f t="shared" si="21"/>
        <v>-197.18296296296407</v>
      </c>
      <c r="J93" s="1">
        <f t="shared" si="22"/>
        <v>394769.98450643703</v>
      </c>
      <c r="K93" s="1">
        <f t="shared" si="23"/>
        <v>162068.40047266943</v>
      </c>
      <c r="M93" s="3">
        <v>83</v>
      </c>
      <c r="N93" s="1">
        <f t="shared" si="30"/>
        <v>-229517.09906742562</v>
      </c>
      <c r="O93" s="1">
        <f t="shared" si="17"/>
        <v>-263.00100236967313</v>
      </c>
      <c r="P93" s="1">
        <f t="shared" si="24"/>
        <v>394769.98450643703</v>
      </c>
      <c r="Q93" s="1">
        <f t="shared" si="25"/>
        <v>206614.31142163672</v>
      </c>
      <c r="S93" s="3">
        <v>83</v>
      </c>
      <c r="T93" s="1">
        <f t="shared" si="31"/>
        <v>-226558.33333333253</v>
      </c>
      <c r="U93" s="1">
        <f t="shared" si="18"/>
        <v>-259.94361111111027</v>
      </c>
      <c r="V93" s="1">
        <f t="shared" si="26"/>
        <v>394769.98450643703</v>
      </c>
      <c r="W93" s="1">
        <f t="shared" si="27"/>
        <v>202963.07096509828</v>
      </c>
    </row>
    <row r="94" spans="1:23" x14ac:dyDescent="0.25">
      <c r="A94" s="3">
        <v>84</v>
      </c>
      <c r="B94" s="1">
        <f t="shared" si="28"/>
        <v>-198092.30016856824</v>
      </c>
      <c r="C94" s="1">
        <f t="shared" si="16"/>
        <v>-204.69537684085387</v>
      </c>
      <c r="D94" s="1">
        <f t="shared" si="19"/>
        <v>395921.39696124749</v>
      </c>
      <c r="E94" s="1">
        <f t="shared" si="20"/>
        <v>173451.15235655685</v>
      </c>
      <c r="G94" s="3">
        <v>84</v>
      </c>
      <c r="H94" s="1">
        <f t="shared" si="29"/>
        <v>-190133.33333333442</v>
      </c>
      <c r="I94" s="1">
        <f t="shared" si="21"/>
        <v>-196.47111111111224</v>
      </c>
      <c r="J94" s="1">
        <f t="shared" si="22"/>
        <v>395921.39696124749</v>
      </c>
      <c r="K94" s="1">
        <f t="shared" si="23"/>
        <v>163599.39877164614</v>
      </c>
      <c r="M94" s="3">
        <v>84</v>
      </c>
      <c r="N94" s="1">
        <f t="shared" si="30"/>
        <v>-229284.61256321313</v>
      </c>
      <c r="O94" s="1">
        <f t="shared" si="17"/>
        <v>-262.76076631532021</v>
      </c>
      <c r="P94" s="1">
        <f t="shared" si="24"/>
        <v>395921.39696124749</v>
      </c>
      <c r="Q94" s="1">
        <f t="shared" si="25"/>
        <v>208787.05127095111</v>
      </c>
      <c r="S94" s="3">
        <v>84</v>
      </c>
      <c r="T94" s="1">
        <f t="shared" si="31"/>
        <v>-226299.99999999919</v>
      </c>
      <c r="U94" s="1">
        <f t="shared" si="18"/>
        <v>-259.67666666666582</v>
      </c>
      <c r="V94" s="1">
        <f t="shared" si="26"/>
        <v>395921.39696124749</v>
      </c>
      <c r="W94" s="1">
        <f t="shared" si="27"/>
        <v>205092.64367660918</v>
      </c>
    </row>
    <row r="95" spans="1:23" x14ac:dyDescent="0.25">
      <c r="A95" s="3">
        <v>85</v>
      </c>
      <c r="B95" s="1">
        <f t="shared" si="28"/>
        <v>-197471.69552785665</v>
      </c>
      <c r="C95" s="1">
        <f t="shared" si="16"/>
        <v>-204.0540853787852</v>
      </c>
      <c r="D95" s="1">
        <f t="shared" si="19"/>
        <v>397076.16770238447</v>
      </c>
      <c r="E95" s="1">
        <f t="shared" si="20"/>
        <v>175106.57037204134</v>
      </c>
      <c r="G95" s="3">
        <v>85</v>
      </c>
      <c r="H95" s="1">
        <f t="shared" si="29"/>
        <v>-189444.44444444554</v>
      </c>
      <c r="I95" s="1">
        <f t="shared" si="21"/>
        <v>-195.75925925926038</v>
      </c>
      <c r="J95" s="1">
        <f t="shared" si="22"/>
        <v>397076.16770238447</v>
      </c>
      <c r="K95" s="1">
        <f t="shared" si="23"/>
        <v>165139.76540944498</v>
      </c>
      <c r="M95" s="3">
        <v>85</v>
      </c>
      <c r="N95" s="1">
        <f t="shared" si="30"/>
        <v>-229051.88582294629</v>
      </c>
      <c r="O95" s="1">
        <f t="shared" si="17"/>
        <v>-262.52028201704451</v>
      </c>
      <c r="P95" s="1">
        <f t="shared" si="24"/>
        <v>397076.16770238447</v>
      </c>
      <c r="Q95" s="1">
        <f t="shared" si="25"/>
        <v>210972.07610726255</v>
      </c>
      <c r="S95" s="3">
        <v>85</v>
      </c>
      <c r="T95" s="1">
        <f t="shared" si="31"/>
        <v>-226041.66666666584</v>
      </c>
      <c r="U95" s="1">
        <f t="shared" si="18"/>
        <v>-259.40972222222138</v>
      </c>
      <c r="V95" s="1">
        <f t="shared" si="26"/>
        <v>397076.16770238447</v>
      </c>
      <c r="W95" s="1">
        <f t="shared" si="27"/>
        <v>207234.52424628846</v>
      </c>
    </row>
    <row r="96" spans="1:23" x14ac:dyDescent="0.25">
      <c r="A96" s="3">
        <v>86</v>
      </c>
      <c r="B96" s="1">
        <f t="shared" si="28"/>
        <v>-196850.44959568299</v>
      </c>
      <c r="C96" s="1">
        <f t="shared" si="16"/>
        <v>-203.41213124887244</v>
      </c>
      <c r="D96" s="1">
        <f t="shared" si="19"/>
        <v>398234.30652484979</v>
      </c>
      <c r="E96" s="1">
        <f t="shared" si="20"/>
        <v>176771.34836166233</v>
      </c>
      <c r="G96" s="3">
        <v>86</v>
      </c>
      <c r="H96" s="1">
        <f t="shared" si="29"/>
        <v>-188755.55555555667</v>
      </c>
      <c r="I96" s="1">
        <f t="shared" si="21"/>
        <v>-195.04740740740854</v>
      </c>
      <c r="J96" s="1">
        <f t="shared" si="22"/>
        <v>398234.30652484979</v>
      </c>
      <c r="K96" s="1">
        <f t="shared" si="23"/>
        <v>166689.55335601571</v>
      </c>
      <c r="M96" s="3">
        <v>86</v>
      </c>
      <c r="N96" s="1">
        <f t="shared" si="30"/>
        <v>-228818.91859838116</v>
      </c>
      <c r="O96" s="1">
        <f t="shared" si="17"/>
        <v>-262.27954921832719</v>
      </c>
      <c r="P96" s="1">
        <f t="shared" si="24"/>
        <v>398234.30652484979</v>
      </c>
      <c r="Q96" s="1">
        <f t="shared" si="25"/>
        <v>213169.45539167357</v>
      </c>
      <c r="S96" s="3">
        <v>86</v>
      </c>
      <c r="T96" s="1">
        <f t="shared" si="31"/>
        <v>-225783.3333333325</v>
      </c>
      <c r="U96" s="1">
        <f t="shared" si="18"/>
        <v>-259.14277777777693</v>
      </c>
      <c r="V96" s="1">
        <f t="shared" si="26"/>
        <v>398234.30652484979</v>
      </c>
      <c r="W96" s="1">
        <f t="shared" si="27"/>
        <v>209388.78226455563</v>
      </c>
    </row>
    <row r="97" spans="1:23" x14ac:dyDescent="0.25">
      <c r="A97" s="3">
        <v>87</v>
      </c>
      <c r="B97" s="1">
        <f t="shared" si="28"/>
        <v>-196228.56170937943</v>
      </c>
      <c r="C97" s="1">
        <f t="shared" si="16"/>
        <v>-202.76951376635873</v>
      </c>
      <c r="D97" s="1">
        <f t="shared" si="19"/>
        <v>399395.82325221394</v>
      </c>
      <c r="E97" s="1">
        <f t="shared" si="20"/>
        <v>178445.53924807438</v>
      </c>
      <c r="G97" s="3">
        <v>87</v>
      </c>
      <c r="H97" s="1">
        <f t="shared" si="29"/>
        <v>-188066.66666666779</v>
      </c>
      <c r="I97" s="1">
        <f t="shared" si="21"/>
        <v>-194.33555555555674</v>
      </c>
      <c r="J97" s="1">
        <f t="shared" si="22"/>
        <v>399395.82325221394</v>
      </c>
      <c r="K97" s="1">
        <f t="shared" si="23"/>
        <v>168248.81588080784</v>
      </c>
      <c r="M97" s="3">
        <v>87</v>
      </c>
      <c r="N97" s="1">
        <f t="shared" si="30"/>
        <v>-228585.71064101733</v>
      </c>
      <c r="O97" s="1">
        <f t="shared" si="17"/>
        <v>-262.03856766238459</v>
      </c>
      <c r="P97" s="1">
        <f t="shared" si="24"/>
        <v>399395.82325221394</v>
      </c>
      <c r="Q97" s="1">
        <f t="shared" si="25"/>
        <v>215379.25897802995</v>
      </c>
      <c r="S97" s="3">
        <v>87</v>
      </c>
      <c r="T97" s="1">
        <f t="shared" si="31"/>
        <v>-225524.99999999916</v>
      </c>
      <c r="U97" s="1">
        <f t="shared" si="18"/>
        <v>-258.87583333333248</v>
      </c>
      <c r="V97" s="1">
        <f t="shared" si="26"/>
        <v>399395.82325221394</v>
      </c>
      <c r="W97" s="1">
        <f t="shared" si="27"/>
        <v>211555.48771530451</v>
      </c>
    </row>
    <row r="98" spans="1:23" x14ac:dyDescent="0.25">
      <c r="A98" s="3">
        <v>88</v>
      </c>
      <c r="B98" s="1">
        <f t="shared" si="28"/>
        <v>-195606.03120559335</v>
      </c>
      <c r="C98" s="1">
        <f t="shared" si="16"/>
        <v>-202.12623224577979</v>
      </c>
      <c r="D98" s="1">
        <f t="shared" si="19"/>
        <v>400560.72773669957</v>
      </c>
      <c r="E98" s="1">
        <f t="shared" si="20"/>
        <v>180129.19625316447</v>
      </c>
      <c r="G98" s="3">
        <v>88</v>
      </c>
      <c r="H98" s="1">
        <f t="shared" si="29"/>
        <v>-187377.77777777892</v>
      </c>
      <c r="I98" s="1">
        <f t="shared" si="21"/>
        <v>-193.62370370370488</v>
      </c>
      <c r="J98" s="1">
        <f t="shared" si="22"/>
        <v>400560.72773669957</v>
      </c>
      <c r="K98" s="1">
        <f t="shared" si="23"/>
        <v>169817.60655446415</v>
      </c>
      <c r="M98" s="3">
        <v>88</v>
      </c>
      <c r="N98" s="1">
        <f t="shared" si="30"/>
        <v>-228352.26170209754</v>
      </c>
      <c r="O98" s="1">
        <f t="shared" si="17"/>
        <v>-261.79733709216748</v>
      </c>
      <c r="P98" s="1">
        <f t="shared" si="24"/>
        <v>400560.72773669957</v>
      </c>
      <c r="Q98" s="1">
        <f t="shared" si="25"/>
        <v>217601.55711514116</v>
      </c>
      <c r="S98" s="3">
        <v>88</v>
      </c>
      <c r="T98" s="1">
        <f t="shared" si="31"/>
        <v>-225266.66666666581</v>
      </c>
      <c r="U98" s="1">
        <f t="shared" si="18"/>
        <v>-258.60888888888803</v>
      </c>
      <c r="V98" s="1">
        <f t="shared" si="26"/>
        <v>400560.72773669957</v>
      </c>
      <c r="W98" s="1">
        <f t="shared" si="27"/>
        <v>213734.71097812805</v>
      </c>
    </row>
    <row r="99" spans="1:23" x14ac:dyDescent="0.25">
      <c r="A99" s="3">
        <v>89</v>
      </c>
      <c r="B99" s="1">
        <f t="shared" si="28"/>
        <v>-194982.85742028669</v>
      </c>
      <c r="C99" s="1">
        <f t="shared" si="16"/>
        <v>-201.48228600096289</v>
      </c>
      <c r="D99" s="1">
        <f t="shared" si="19"/>
        <v>401729.02985926496</v>
      </c>
      <c r="E99" s="1">
        <f t="shared" si="20"/>
        <v>181822.37289974387</v>
      </c>
      <c r="G99" s="3">
        <v>89</v>
      </c>
      <c r="H99" s="1">
        <f t="shared" si="29"/>
        <v>-186688.88888889004</v>
      </c>
      <c r="I99" s="1">
        <f t="shared" si="21"/>
        <v>-192.91185185185304</v>
      </c>
      <c r="J99" s="1">
        <f t="shared" si="22"/>
        <v>401729.02985926496</v>
      </c>
      <c r="K99" s="1">
        <f t="shared" si="23"/>
        <v>171395.97925052355</v>
      </c>
      <c r="M99" s="3">
        <v>89</v>
      </c>
      <c r="N99" s="1">
        <f t="shared" si="30"/>
        <v>-228118.57153260754</v>
      </c>
      <c r="O99" s="1">
        <f t="shared" si="17"/>
        <v>-261.5558572503611</v>
      </c>
      <c r="P99" s="1">
        <f t="shared" si="24"/>
        <v>401729.02985926496</v>
      </c>
      <c r="Q99" s="1">
        <f t="shared" si="25"/>
        <v>219836.42044901376</v>
      </c>
      <c r="S99" s="3">
        <v>89</v>
      </c>
      <c r="T99" s="1">
        <f t="shared" si="31"/>
        <v>-225008.33333333247</v>
      </c>
      <c r="U99" s="1">
        <f t="shared" si="18"/>
        <v>-258.34194444444353</v>
      </c>
      <c r="V99" s="1">
        <f t="shared" si="26"/>
        <v>401729.02985926496</v>
      </c>
      <c r="W99" s="1">
        <f t="shared" si="27"/>
        <v>215926.52283055565</v>
      </c>
    </row>
    <row r="100" spans="1:23" x14ac:dyDescent="0.25">
      <c r="A100" s="3">
        <v>90</v>
      </c>
      <c r="B100" s="1">
        <f t="shared" si="28"/>
        <v>-194359.03968873521</v>
      </c>
      <c r="C100" s="1">
        <f t="shared" si="16"/>
        <v>-200.83767434502639</v>
      </c>
      <c r="D100" s="1">
        <f t="shared" si="19"/>
        <v>402900.73952968785</v>
      </c>
      <c r="E100" s="1">
        <f t="shared" si="20"/>
        <v>183525.1230132496</v>
      </c>
      <c r="G100" s="3">
        <v>90</v>
      </c>
      <c r="H100" s="1">
        <f t="shared" si="29"/>
        <v>-186000.00000000116</v>
      </c>
      <c r="I100" s="1">
        <f t="shared" si="21"/>
        <v>-192.20000000000118</v>
      </c>
      <c r="J100" s="1">
        <f t="shared" si="22"/>
        <v>402900.73952968785</v>
      </c>
      <c r="K100" s="1">
        <f t="shared" si="23"/>
        <v>172983.98814713382</v>
      </c>
      <c r="M100" s="3">
        <v>90</v>
      </c>
      <c r="N100" s="1">
        <f t="shared" si="30"/>
        <v>-227884.63988327573</v>
      </c>
      <c r="O100" s="1">
        <f t="shared" si="17"/>
        <v>-261.3141278793849</v>
      </c>
      <c r="P100" s="1">
        <f t="shared" si="24"/>
        <v>402900.73952968785</v>
      </c>
      <c r="Q100" s="1">
        <f t="shared" si="25"/>
        <v>222083.92002509706</v>
      </c>
      <c r="S100" s="3">
        <v>90</v>
      </c>
      <c r="T100" s="1">
        <f t="shared" si="31"/>
        <v>-224749.99999999913</v>
      </c>
      <c r="U100" s="1">
        <f t="shared" si="18"/>
        <v>-258.07499999999908</v>
      </c>
      <c r="V100" s="1">
        <f t="shared" si="26"/>
        <v>402900.73952968785</v>
      </c>
      <c r="W100" s="1">
        <f t="shared" si="27"/>
        <v>218130.99445030314</v>
      </c>
    </row>
    <row r="101" spans="1:23" x14ac:dyDescent="0.25">
      <c r="A101" s="3">
        <v>91</v>
      </c>
      <c r="B101" s="1">
        <f t="shared" si="28"/>
        <v>-193734.5773455278</v>
      </c>
      <c r="C101" s="1">
        <f t="shared" si="16"/>
        <v>-200.19239659037871</v>
      </c>
      <c r="D101" s="1">
        <f t="shared" si="19"/>
        <v>404075.86668664945</v>
      </c>
      <c r="E101" s="1">
        <f t="shared" si="20"/>
        <v>185237.50072345551</v>
      </c>
      <c r="G101" s="3">
        <v>91</v>
      </c>
      <c r="H101" s="1">
        <f t="shared" si="29"/>
        <v>-185311.11111111229</v>
      </c>
      <c r="I101" s="1">
        <f t="shared" si="21"/>
        <v>-191.48814814814935</v>
      </c>
      <c r="J101" s="1">
        <f t="shared" si="22"/>
        <v>404075.86668664945</v>
      </c>
      <c r="K101" s="1">
        <f t="shared" si="23"/>
        <v>174581.68772877389</v>
      </c>
      <c r="M101" s="3">
        <v>91</v>
      </c>
      <c r="N101" s="1">
        <f t="shared" si="30"/>
        <v>-227650.46650457295</v>
      </c>
      <c r="O101" s="1">
        <f t="shared" si="17"/>
        <v>-261.07214872139207</v>
      </c>
      <c r="P101" s="1">
        <f t="shared" si="24"/>
        <v>404075.86668664945</v>
      </c>
      <c r="Q101" s="1">
        <f t="shared" si="25"/>
        <v>224344.12729054168</v>
      </c>
      <c r="S101" s="3">
        <v>91</v>
      </c>
      <c r="T101" s="1">
        <f t="shared" si="31"/>
        <v>-224491.66666666578</v>
      </c>
      <c r="U101" s="1">
        <f t="shared" si="18"/>
        <v>-257.80805555555463</v>
      </c>
      <c r="V101" s="1">
        <f t="shared" si="26"/>
        <v>404075.86668664945</v>
      </c>
      <c r="W101" s="1">
        <f t="shared" si="27"/>
        <v>220348.19741753556</v>
      </c>
    </row>
    <row r="102" spans="1:23" x14ac:dyDescent="0.25">
      <c r="A102" s="3">
        <v>92</v>
      </c>
      <c r="B102" s="1">
        <f t="shared" si="28"/>
        <v>-193109.46972456572</v>
      </c>
      <c r="C102" s="1">
        <f t="shared" si="16"/>
        <v>-199.5464520487179</v>
      </c>
      <c r="D102" s="1">
        <f t="shared" si="19"/>
        <v>405254.42129781883</v>
      </c>
      <c r="E102" s="1">
        <f t="shared" si="20"/>
        <v>186959.56046619307</v>
      </c>
      <c r="G102" s="3">
        <v>92</v>
      </c>
      <c r="H102" s="1">
        <f t="shared" si="29"/>
        <v>-184622.22222222341</v>
      </c>
      <c r="I102" s="1">
        <f t="shared" si="21"/>
        <v>-190.77629629629755</v>
      </c>
      <c r="J102" s="1">
        <f t="shared" si="22"/>
        <v>405254.42129781883</v>
      </c>
      <c r="K102" s="1">
        <f t="shared" si="23"/>
        <v>176189.13278798579</v>
      </c>
      <c r="M102" s="3">
        <v>92</v>
      </c>
      <c r="N102" s="1">
        <f t="shared" si="30"/>
        <v>-227416.05114671218</v>
      </c>
      <c r="O102" s="1">
        <f t="shared" si="17"/>
        <v>-260.82991951826926</v>
      </c>
      <c r="P102" s="1">
        <f t="shared" si="24"/>
        <v>405254.42129781883</v>
      </c>
      <c r="Q102" s="1">
        <f t="shared" si="25"/>
        <v>226617.11409647079</v>
      </c>
      <c r="S102" s="3">
        <v>92</v>
      </c>
      <c r="T102" s="1">
        <f t="shared" si="31"/>
        <v>-224233.33333333244</v>
      </c>
      <c r="U102" s="1">
        <f t="shared" si="18"/>
        <v>-257.54111111111018</v>
      </c>
      <c r="V102" s="1">
        <f t="shared" si="26"/>
        <v>405254.42129781883</v>
      </c>
      <c r="W102" s="1">
        <f t="shared" si="27"/>
        <v>222578.20371714252</v>
      </c>
    </row>
    <row r="103" spans="1:23" x14ac:dyDescent="0.25">
      <c r="A103" s="3">
        <v>93</v>
      </c>
      <c r="B103" s="1">
        <f t="shared" si="28"/>
        <v>-192483.71615906199</v>
      </c>
      <c r="C103" s="1">
        <f t="shared" si="16"/>
        <v>-198.89984003103072</v>
      </c>
      <c r="D103" s="1">
        <f t="shared" si="19"/>
        <v>406436.41335993749</v>
      </c>
      <c r="E103" s="1">
        <f t="shared" si="20"/>
        <v>188691.35698508186</v>
      </c>
      <c r="G103" s="3">
        <v>93</v>
      </c>
      <c r="H103" s="1">
        <f t="shared" si="29"/>
        <v>-183933.33333333454</v>
      </c>
      <c r="I103" s="1">
        <f t="shared" si="21"/>
        <v>-190.06444444444568</v>
      </c>
      <c r="J103" s="1">
        <f t="shared" si="22"/>
        <v>406436.41335993749</v>
      </c>
      <c r="K103" s="1">
        <f t="shared" si="23"/>
        <v>177806.37842711661</v>
      </c>
      <c r="M103" s="3">
        <v>93</v>
      </c>
      <c r="N103" s="1">
        <f t="shared" si="30"/>
        <v>-227181.39355964828</v>
      </c>
      <c r="O103" s="1">
        <f t="shared" si="17"/>
        <v>-260.58744001163655</v>
      </c>
      <c r="P103" s="1">
        <f t="shared" si="24"/>
        <v>406436.41335993749</v>
      </c>
      <c r="Q103" s="1">
        <f t="shared" si="25"/>
        <v>228902.95270026429</v>
      </c>
      <c r="S103" s="3">
        <v>93</v>
      </c>
      <c r="T103" s="1">
        <f t="shared" si="31"/>
        <v>-223974.9999999991</v>
      </c>
      <c r="U103" s="1">
        <f t="shared" si="18"/>
        <v>-257.27416666666574</v>
      </c>
      <c r="V103" s="1">
        <f t="shared" si="26"/>
        <v>406436.41335993749</v>
      </c>
      <c r="W103" s="1">
        <f t="shared" si="27"/>
        <v>224821.08574102673</v>
      </c>
    </row>
    <row r="104" spans="1:23" x14ac:dyDescent="0.25">
      <c r="A104" s="3">
        <v>94</v>
      </c>
      <c r="B104" s="1">
        <f t="shared" si="28"/>
        <v>-191857.31598154057</v>
      </c>
      <c r="C104" s="1">
        <f t="shared" si="16"/>
        <v>-198.2525598475919</v>
      </c>
      <c r="D104" s="1">
        <f t="shared" si="19"/>
        <v>407621.85289890401</v>
      </c>
      <c r="E104" s="1">
        <f t="shared" si="20"/>
        <v>190432.94533326986</v>
      </c>
      <c r="G104" s="3">
        <v>94</v>
      </c>
      <c r="H104" s="1">
        <f t="shared" si="29"/>
        <v>-183244.44444444566</v>
      </c>
      <c r="I104" s="1">
        <f t="shared" si="21"/>
        <v>-189.35259259259385</v>
      </c>
      <c r="J104" s="1">
        <f t="shared" si="22"/>
        <v>407621.85289890401</v>
      </c>
      <c r="K104" s="1">
        <f t="shared" si="23"/>
        <v>179433.48006007005</v>
      </c>
      <c r="M104" s="3">
        <v>94</v>
      </c>
      <c r="N104" s="1">
        <f t="shared" si="30"/>
        <v>-226946.49349307775</v>
      </c>
      <c r="O104" s="1">
        <f t="shared" si="17"/>
        <v>-260.34470994284698</v>
      </c>
      <c r="P104" s="1">
        <f t="shared" si="24"/>
        <v>407621.85289890401</v>
      </c>
      <c r="Q104" s="1">
        <f t="shared" si="25"/>
        <v>231201.71576785576</v>
      </c>
      <c r="S104" s="3">
        <v>94</v>
      </c>
      <c r="T104" s="1">
        <f t="shared" si="31"/>
        <v>-223716.66666666575</v>
      </c>
      <c r="U104" s="1">
        <f t="shared" si="18"/>
        <v>-257.00722222222129</v>
      </c>
      <c r="V104" s="1">
        <f t="shared" si="26"/>
        <v>407621.85289890401</v>
      </c>
      <c r="W104" s="1">
        <f t="shared" si="27"/>
        <v>227076.91629040524</v>
      </c>
    </row>
    <row r="105" spans="1:23" x14ac:dyDescent="0.25">
      <c r="A105" s="3">
        <v>95</v>
      </c>
      <c r="B105" s="1">
        <f t="shared" si="28"/>
        <v>-191230.26852383572</v>
      </c>
      <c r="C105" s="1">
        <f t="shared" si="16"/>
        <v>-197.60461080796358</v>
      </c>
      <c r="D105" s="1">
        <f t="shared" si="19"/>
        <v>408810.74996985914</v>
      </c>
      <c r="E105" s="1">
        <f t="shared" si="20"/>
        <v>192184.38087518353</v>
      </c>
      <c r="G105" s="3">
        <v>95</v>
      </c>
      <c r="H105" s="1">
        <f t="shared" si="29"/>
        <v>-182555.55555555678</v>
      </c>
      <c r="I105" s="1">
        <f t="shared" si="21"/>
        <v>-188.64074074074199</v>
      </c>
      <c r="J105" s="1">
        <f t="shared" si="22"/>
        <v>408810.74996985914</v>
      </c>
      <c r="K105" s="1">
        <f t="shared" si="23"/>
        <v>181070.49341406816</v>
      </c>
      <c r="M105" s="3">
        <v>95</v>
      </c>
      <c r="N105" s="1">
        <f t="shared" si="30"/>
        <v>-226711.35069643843</v>
      </c>
      <c r="O105" s="1">
        <f t="shared" si="17"/>
        <v>-260.10172905298634</v>
      </c>
      <c r="P105" s="1">
        <f t="shared" si="24"/>
        <v>408810.74996985914</v>
      </c>
      <c r="Q105" s="1">
        <f t="shared" si="25"/>
        <v>233513.47637604258</v>
      </c>
      <c r="S105" s="3">
        <v>95</v>
      </c>
      <c r="T105" s="1">
        <f t="shared" si="31"/>
        <v>-223458.33333333241</v>
      </c>
      <c r="U105" s="1">
        <f t="shared" si="18"/>
        <v>-256.74027777777684</v>
      </c>
      <c r="V105" s="1">
        <f t="shared" si="26"/>
        <v>408810.74996985914</v>
      </c>
      <c r="W105" s="1">
        <f t="shared" si="27"/>
        <v>229345.76857812374</v>
      </c>
    </row>
    <row r="106" spans="1:23" x14ac:dyDescent="0.25">
      <c r="A106" s="3">
        <v>96</v>
      </c>
      <c r="B106" s="1">
        <f t="shared" si="28"/>
        <v>-190602.57311709123</v>
      </c>
      <c r="C106" s="1">
        <f t="shared" si="16"/>
        <v>-196.95599222099426</v>
      </c>
      <c r="D106" s="1">
        <f t="shared" si="19"/>
        <v>410003.11465727125</v>
      </c>
      <c r="E106" s="1">
        <f t="shared" si="20"/>
        <v>193945.71928828783</v>
      </c>
      <c r="G106" s="3">
        <v>96</v>
      </c>
      <c r="H106" s="1">
        <f t="shared" si="29"/>
        <v>-181866.66666666791</v>
      </c>
      <c r="I106" s="1">
        <f t="shared" si="21"/>
        <v>-187.92888888889016</v>
      </c>
      <c r="J106" s="1">
        <f t="shared" si="22"/>
        <v>410003.11465727125</v>
      </c>
      <c r="K106" s="1">
        <f t="shared" si="23"/>
        <v>182717.47453142275</v>
      </c>
      <c r="M106" s="3">
        <v>96</v>
      </c>
      <c r="N106" s="1">
        <f t="shared" si="30"/>
        <v>-226475.96491890925</v>
      </c>
      <c r="O106" s="1">
        <f t="shared" si="17"/>
        <v>-259.85849708287287</v>
      </c>
      <c r="P106" s="1">
        <f t="shared" si="24"/>
        <v>410003.11465727125</v>
      </c>
      <c r="Q106" s="1">
        <f t="shared" si="25"/>
        <v>235838.30801480898</v>
      </c>
      <c r="S106" s="3">
        <v>96</v>
      </c>
      <c r="T106" s="1">
        <f t="shared" si="31"/>
        <v>-223199.99999999907</v>
      </c>
      <c r="U106" s="1">
        <f t="shared" si="18"/>
        <v>-256.47333333333239</v>
      </c>
      <c r="V106" s="1">
        <f t="shared" si="26"/>
        <v>410003.11465727125</v>
      </c>
      <c r="W106" s="1">
        <f t="shared" si="27"/>
        <v>231627.71623098399</v>
      </c>
    </row>
    <row r="107" spans="1:23" x14ac:dyDescent="0.25">
      <c r="A107" s="3">
        <v>97</v>
      </c>
      <c r="B107" s="1">
        <f t="shared" si="28"/>
        <v>-189974.22909175977</v>
      </c>
      <c r="C107" s="1">
        <f t="shared" si="16"/>
        <v>-196.30670339481844</v>
      </c>
      <c r="D107" s="1">
        <f t="shared" si="19"/>
        <v>411198.95707502164</v>
      </c>
      <c r="E107" s="1">
        <f t="shared" si="20"/>
        <v>195717.01656485625</v>
      </c>
      <c r="G107" s="3">
        <v>97</v>
      </c>
      <c r="H107" s="1">
        <f t="shared" si="29"/>
        <v>-181177.77777777903</v>
      </c>
      <c r="I107" s="1">
        <f t="shared" si="21"/>
        <v>-187.21703703703835</v>
      </c>
      <c r="J107" s="1">
        <f t="shared" si="22"/>
        <v>411198.95707502164</v>
      </c>
      <c r="K107" s="1">
        <f t="shared" si="23"/>
        <v>184374.47977131701</v>
      </c>
      <c r="M107" s="3">
        <v>97</v>
      </c>
      <c r="N107" s="1">
        <f t="shared" si="30"/>
        <v>-226240.33590940994</v>
      </c>
      <c r="O107" s="1">
        <f t="shared" si="17"/>
        <v>-259.61501377305694</v>
      </c>
      <c r="P107" s="1">
        <f t="shared" si="24"/>
        <v>411198.95707502164</v>
      </c>
      <c r="Q107" s="1">
        <f t="shared" si="25"/>
        <v>238176.28458966222</v>
      </c>
      <c r="S107" s="3">
        <v>97</v>
      </c>
      <c r="T107" s="1">
        <f t="shared" si="31"/>
        <v>-222941.66666666573</v>
      </c>
      <c r="U107" s="1">
        <f t="shared" si="18"/>
        <v>-256.20638888888789</v>
      </c>
      <c r="V107" s="1">
        <f t="shared" si="26"/>
        <v>411198.95707502164</v>
      </c>
      <c r="W107" s="1">
        <f t="shared" si="27"/>
        <v>233922.8332920844</v>
      </c>
    </row>
    <row r="108" spans="1:23" x14ac:dyDescent="0.25">
      <c r="A108" s="3">
        <v>98</v>
      </c>
      <c r="B108" s="1">
        <f t="shared" si="28"/>
        <v>-189345.23577760215</v>
      </c>
      <c r="C108" s="1">
        <f t="shared" si="16"/>
        <v>-195.65674363685557</v>
      </c>
      <c r="D108" s="1">
        <f t="shared" si="19"/>
        <v>412398.28736649046</v>
      </c>
      <c r="E108" s="1">
        <f t="shared" si="20"/>
        <v>197498.32901375071</v>
      </c>
      <c r="G108" s="3">
        <v>98</v>
      </c>
      <c r="H108" s="1">
        <f t="shared" si="29"/>
        <v>-180488.88888889016</v>
      </c>
      <c r="I108" s="1">
        <f t="shared" si="21"/>
        <v>-186.50518518518649</v>
      </c>
      <c r="J108" s="1">
        <f t="shared" si="22"/>
        <v>412398.28736649046</v>
      </c>
      <c r="K108" s="1">
        <f t="shared" si="23"/>
        <v>186041.56581159719</v>
      </c>
      <c r="M108" s="3">
        <v>98</v>
      </c>
      <c r="N108" s="1">
        <f t="shared" si="30"/>
        <v>-226004.46341660083</v>
      </c>
      <c r="O108" s="1">
        <f t="shared" si="17"/>
        <v>-259.37127886382086</v>
      </c>
      <c r="P108" s="1">
        <f t="shared" si="24"/>
        <v>412398.28736649046</v>
      </c>
      <c r="Q108" s="1">
        <f t="shared" si="25"/>
        <v>240527.48042398202</v>
      </c>
      <c r="S108" s="3">
        <v>98</v>
      </c>
      <c r="T108" s="1">
        <f t="shared" si="31"/>
        <v>-222683.33333333238</v>
      </c>
      <c r="U108" s="1">
        <f t="shared" si="18"/>
        <v>-255.93944444444344</v>
      </c>
      <c r="V108" s="1">
        <f t="shared" si="26"/>
        <v>412398.28736649046</v>
      </c>
      <c r="W108" s="1">
        <f t="shared" si="27"/>
        <v>236231.19422317384</v>
      </c>
    </row>
    <row r="109" spans="1:23" x14ac:dyDescent="0.25">
      <c r="A109" s="3">
        <v>99</v>
      </c>
      <c r="B109" s="1">
        <f t="shared" si="28"/>
        <v>-188715.59250368655</v>
      </c>
      <c r="C109" s="1">
        <f t="shared" si="16"/>
        <v>-195.00611225380942</v>
      </c>
      <c r="D109" s="1">
        <f t="shared" si="19"/>
        <v>413601.11570464273</v>
      </c>
      <c r="E109" s="1">
        <f t="shared" si="20"/>
        <v>199289.71326221162</v>
      </c>
      <c r="G109" s="3">
        <v>99</v>
      </c>
      <c r="H109" s="1">
        <f t="shared" si="29"/>
        <v>-179800.00000000128</v>
      </c>
      <c r="I109" s="1">
        <f t="shared" si="21"/>
        <v>-185.79333333333466</v>
      </c>
      <c r="J109" s="1">
        <f t="shared" si="22"/>
        <v>413601.11570464273</v>
      </c>
      <c r="K109" s="1">
        <f t="shared" si="23"/>
        <v>187718.78965057427</v>
      </c>
      <c r="M109" s="3">
        <v>99</v>
      </c>
      <c r="N109" s="1">
        <f t="shared" si="30"/>
        <v>-225768.34718888247</v>
      </c>
      <c r="O109" s="1">
        <f t="shared" si="17"/>
        <v>-259.12729209517857</v>
      </c>
      <c r="P109" s="1">
        <f t="shared" si="24"/>
        <v>413601.11570464273</v>
      </c>
      <c r="Q109" s="1">
        <f t="shared" si="25"/>
        <v>242891.97026138334</v>
      </c>
      <c r="S109" s="3">
        <v>99</v>
      </c>
      <c r="T109" s="1">
        <f t="shared" si="31"/>
        <v>-222424.99999999904</v>
      </c>
      <c r="U109" s="1">
        <f t="shared" si="18"/>
        <v>-255.67249999999899</v>
      </c>
      <c r="V109" s="1">
        <f t="shared" si="26"/>
        <v>413601.11570464273</v>
      </c>
      <c r="W109" s="1">
        <f t="shared" si="27"/>
        <v>238552.87390701871</v>
      </c>
    </row>
    <row r="110" spans="1:23" x14ac:dyDescent="0.25">
      <c r="A110" s="3">
        <v>100</v>
      </c>
      <c r="B110" s="1">
        <f t="shared" si="28"/>
        <v>-188085.29859838792</v>
      </c>
      <c r="C110" s="1">
        <f t="shared" si="16"/>
        <v>-194.3548085516675</v>
      </c>
      <c r="D110" s="1">
        <f t="shared" si="19"/>
        <v>414807.45229211461</v>
      </c>
      <c r="E110" s="1">
        <f t="shared" si="20"/>
        <v>201091.22625765801</v>
      </c>
      <c r="G110" s="3">
        <v>100</v>
      </c>
      <c r="H110" s="1">
        <f t="shared" si="29"/>
        <v>-179111.1111111124</v>
      </c>
      <c r="I110" s="1">
        <f t="shared" si="21"/>
        <v>-185.0814814814828</v>
      </c>
      <c r="J110" s="1">
        <f t="shared" si="22"/>
        <v>414807.45229211461</v>
      </c>
      <c r="K110" s="1">
        <f t="shared" si="23"/>
        <v>189406.20860883599</v>
      </c>
      <c r="M110" s="3">
        <v>100</v>
      </c>
      <c r="N110" s="1">
        <f t="shared" si="30"/>
        <v>-225531.98697439549</v>
      </c>
      <c r="O110" s="1">
        <f t="shared" si="17"/>
        <v>-258.88305320687533</v>
      </c>
      <c r="P110" s="1">
        <f t="shared" si="24"/>
        <v>414807.45229211461</v>
      </c>
      <c r="Q110" s="1">
        <f t="shared" si="25"/>
        <v>245269.82926809235</v>
      </c>
      <c r="S110" s="3">
        <v>100</v>
      </c>
      <c r="T110" s="1">
        <f t="shared" si="31"/>
        <v>-222166.6666666657</v>
      </c>
      <c r="U110" s="1">
        <f t="shared" si="18"/>
        <v>-255.40555555555454</v>
      </c>
      <c r="V110" s="1">
        <f t="shared" si="26"/>
        <v>414807.45229211461</v>
      </c>
      <c r="W110" s="1">
        <f t="shared" si="27"/>
        <v>240887.94764978345</v>
      </c>
    </row>
    <row r="111" spans="1:23" x14ac:dyDescent="0.25">
      <c r="A111" s="3">
        <v>101</v>
      </c>
      <c r="B111" s="1">
        <f t="shared" si="28"/>
        <v>-187454.35338938714</v>
      </c>
      <c r="C111" s="1">
        <f t="shared" si="16"/>
        <v>-193.70283183570004</v>
      </c>
      <c r="D111" s="1">
        <f t="shared" si="19"/>
        <v>416017.30736129993</v>
      </c>
      <c r="E111" s="1">
        <f t="shared" si="20"/>
        <v>202902.92526949797</v>
      </c>
      <c r="G111" s="3">
        <v>101</v>
      </c>
      <c r="H111" s="1">
        <f t="shared" si="29"/>
        <v>-178422.22222222353</v>
      </c>
      <c r="I111" s="1">
        <f t="shared" si="21"/>
        <v>-184.36962962963096</v>
      </c>
      <c r="J111" s="1">
        <f t="shared" si="22"/>
        <v>416017.30736129993</v>
      </c>
      <c r="K111" s="1">
        <f t="shared" si="23"/>
        <v>191103.88033106906</v>
      </c>
      <c r="M111" s="3">
        <v>101</v>
      </c>
      <c r="N111" s="1">
        <f t="shared" si="30"/>
        <v>-225295.38252102019</v>
      </c>
      <c r="O111" s="1">
        <f t="shared" si="17"/>
        <v>-258.63856193838751</v>
      </c>
      <c r="P111" s="1">
        <f t="shared" si="24"/>
        <v>416017.30736129993</v>
      </c>
      <c r="Q111" s="1">
        <f t="shared" si="25"/>
        <v>247661.13303533604</v>
      </c>
      <c r="S111" s="3">
        <v>101</v>
      </c>
      <c r="T111" s="1">
        <f t="shared" si="31"/>
        <v>-221908.33333333235</v>
      </c>
      <c r="U111" s="1">
        <f t="shared" si="18"/>
        <v>-255.13861111111009</v>
      </c>
      <c r="V111" s="1">
        <f t="shared" si="26"/>
        <v>416017.30736129993</v>
      </c>
      <c r="W111" s="1">
        <f t="shared" si="27"/>
        <v>243236.49118342454</v>
      </c>
    </row>
    <row r="112" spans="1:23" x14ac:dyDescent="0.25">
      <c r="A112" s="3">
        <v>102</v>
      </c>
      <c r="B112" s="1">
        <f t="shared" si="28"/>
        <v>-186822.75620367037</v>
      </c>
      <c r="C112" s="1">
        <f t="shared" si="16"/>
        <v>-193.05018141045937</v>
      </c>
      <c r="D112" s="1">
        <f t="shared" si="19"/>
        <v>417230.69117443706</v>
      </c>
      <c r="E112" s="1">
        <f t="shared" si="20"/>
        <v>204724.86789094907</v>
      </c>
      <c r="G112" s="3">
        <v>102</v>
      </c>
      <c r="H112" s="1">
        <f t="shared" si="29"/>
        <v>-177733.33333333465</v>
      </c>
      <c r="I112" s="1">
        <f t="shared" si="21"/>
        <v>-183.65777777777916</v>
      </c>
      <c r="J112" s="1">
        <f t="shared" si="22"/>
        <v>417230.69117443706</v>
      </c>
      <c r="K112" s="1">
        <f t="shared" si="23"/>
        <v>192811.86278789156</v>
      </c>
      <c r="M112" s="3">
        <v>102</v>
      </c>
      <c r="N112" s="1">
        <f t="shared" si="30"/>
        <v>-225058.53357637642</v>
      </c>
      <c r="O112" s="1">
        <f t="shared" si="17"/>
        <v>-258.39381802892228</v>
      </c>
      <c r="P112" s="1">
        <f t="shared" si="24"/>
        <v>417230.69117443706</v>
      </c>
      <c r="Q112" s="1">
        <f t="shared" si="25"/>
        <v>250065.95758174517</v>
      </c>
      <c r="S112" s="3">
        <v>102</v>
      </c>
      <c r="T112" s="1">
        <f t="shared" si="31"/>
        <v>-221649.99999999901</v>
      </c>
      <c r="U112" s="1">
        <f t="shared" si="18"/>
        <v>-254.87166666666565</v>
      </c>
      <c r="V112" s="1">
        <f t="shared" si="26"/>
        <v>417230.69117443706</v>
      </c>
      <c r="W112" s="1">
        <f t="shared" si="27"/>
        <v>245598.58066809794</v>
      </c>
    </row>
    <row r="113" spans="1:23" x14ac:dyDescent="0.25">
      <c r="A113" s="3">
        <v>103</v>
      </c>
      <c r="B113" s="1">
        <f t="shared" si="28"/>
        <v>-186190.50636752837</v>
      </c>
      <c r="C113" s="1">
        <f t="shared" si="16"/>
        <v>-192.3968565797793</v>
      </c>
      <c r="D113" s="1">
        <f t="shared" si="19"/>
        <v>418447.61402369582</v>
      </c>
      <c r="E113" s="1">
        <f t="shared" si="20"/>
        <v>206557.1120408694</v>
      </c>
      <c r="G113" s="3">
        <v>103</v>
      </c>
      <c r="H113" s="1">
        <f t="shared" si="29"/>
        <v>-177044.44444444578</v>
      </c>
      <c r="I113" s="1">
        <f t="shared" si="21"/>
        <v>-182.9459259259273</v>
      </c>
      <c r="J113" s="1">
        <f t="shared" si="22"/>
        <v>418447.61402369582</v>
      </c>
      <c r="K113" s="1">
        <f t="shared" si="23"/>
        <v>194530.21427769595</v>
      </c>
      <c r="M113" s="3">
        <v>103</v>
      </c>
      <c r="N113" s="1">
        <f t="shared" si="30"/>
        <v>-224821.43988782316</v>
      </c>
      <c r="O113" s="1">
        <f t="shared" si="17"/>
        <v>-258.14882121741726</v>
      </c>
      <c r="P113" s="1">
        <f t="shared" si="24"/>
        <v>418447.61402369582</v>
      </c>
      <c r="Q113" s="1">
        <f t="shared" si="25"/>
        <v>252484.37935577091</v>
      </c>
      <c r="S113" s="3">
        <v>103</v>
      </c>
      <c r="T113" s="1">
        <f t="shared" si="31"/>
        <v>-221391.66666666567</v>
      </c>
      <c r="U113" s="1">
        <f t="shared" si="18"/>
        <v>-254.6047222222212</v>
      </c>
      <c r="V113" s="1">
        <f t="shared" si="26"/>
        <v>418447.61402369582</v>
      </c>
      <c r="W113" s="1">
        <f t="shared" si="27"/>
        <v>247974.29269458019</v>
      </c>
    </row>
    <row r="114" spans="1:23" x14ac:dyDescent="0.25">
      <c r="A114" s="3">
        <v>104</v>
      </c>
      <c r="B114" s="1">
        <f t="shared" si="28"/>
        <v>-185557.60320655571</v>
      </c>
      <c r="C114" s="1">
        <f t="shared" si="16"/>
        <v>-191.74285664677424</v>
      </c>
      <c r="D114" s="1">
        <f t="shared" si="19"/>
        <v>419668.08623126493</v>
      </c>
      <c r="E114" s="1">
        <f t="shared" si="20"/>
        <v>208399.71596559859</v>
      </c>
      <c r="G114" s="3">
        <v>104</v>
      </c>
      <c r="H114" s="1">
        <f t="shared" si="29"/>
        <v>-176355.5555555569</v>
      </c>
      <c r="I114" s="1">
        <f t="shared" si="21"/>
        <v>-182.23407407407547</v>
      </c>
      <c r="J114" s="1">
        <f t="shared" si="22"/>
        <v>419668.08623126493</v>
      </c>
      <c r="K114" s="1">
        <f t="shared" si="23"/>
        <v>196258.9934285022</v>
      </c>
      <c r="M114" s="3">
        <v>104</v>
      </c>
      <c r="N114" s="1">
        <f t="shared" si="30"/>
        <v>-224584.10120245841</v>
      </c>
      <c r="O114" s="1">
        <f t="shared" si="17"/>
        <v>-257.90357124254035</v>
      </c>
      <c r="P114" s="1">
        <f t="shared" si="24"/>
        <v>419668.08623126493</v>
      </c>
      <c r="Q114" s="1">
        <f t="shared" si="25"/>
        <v>254916.47523811506</v>
      </c>
      <c r="S114" s="3">
        <v>104</v>
      </c>
      <c r="T114" s="1">
        <f t="shared" si="31"/>
        <v>-221133.33333333232</v>
      </c>
      <c r="U114" s="1">
        <f t="shared" si="18"/>
        <v>-254.33777777777675</v>
      </c>
      <c r="V114" s="1">
        <f t="shared" si="26"/>
        <v>419668.08623126493</v>
      </c>
      <c r="W114" s="1">
        <f t="shared" si="27"/>
        <v>250363.7042867032</v>
      </c>
    </row>
    <row r="115" spans="1:23" x14ac:dyDescent="0.25">
      <c r="A115" s="3">
        <v>105</v>
      </c>
      <c r="B115" s="1">
        <f t="shared" si="28"/>
        <v>-184924.04604565003</v>
      </c>
      <c r="C115" s="1">
        <f t="shared" si="16"/>
        <v>-191.08818091383833</v>
      </c>
      <c r="D115" s="1">
        <f t="shared" si="19"/>
        <v>420892.11814943946</v>
      </c>
      <c r="E115" s="1">
        <f t="shared" si="20"/>
        <v>210252.73824080959</v>
      </c>
      <c r="G115" s="3">
        <v>105</v>
      </c>
      <c r="H115" s="1">
        <f t="shared" si="29"/>
        <v>-175666.66666666802</v>
      </c>
      <c r="I115" s="1">
        <f t="shared" si="21"/>
        <v>-181.5222222222236</v>
      </c>
      <c r="J115" s="1">
        <f t="shared" si="22"/>
        <v>420892.11814943946</v>
      </c>
      <c r="K115" s="1">
        <f t="shared" si="23"/>
        <v>197998.25919982165</v>
      </c>
      <c r="M115" s="3">
        <v>105</v>
      </c>
      <c r="N115" s="1">
        <f t="shared" si="30"/>
        <v>-224346.51726711879</v>
      </c>
      <c r="O115" s="1">
        <f t="shared" si="17"/>
        <v>-257.65806784268943</v>
      </c>
      <c r="P115" s="1">
        <f t="shared" si="24"/>
        <v>420892.11814943946</v>
      </c>
      <c r="Q115" s="1">
        <f t="shared" si="25"/>
        <v>257362.32254417409</v>
      </c>
      <c r="S115" s="3">
        <v>105</v>
      </c>
      <c r="T115" s="1">
        <f t="shared" si="31"/>
        <v>-220874.99999999898</v>
      </c>
      <c r="U115" s="1">
        <f t="shared" si="18"/>
        <v>-254.07083333333227</v>
      </c>
      <c r="V115" s="1">
        <f t="shared" si="26"/>
        <v>420892.11814943946</v>
      </c>
      <c r="W115" s="1">
        <f t="shared" si="27"/>
        <v>252766.89290380289</v>
      </c>
    </row>
    <row r="116" spans="1:23" x14ac:dyDescent="0.25">
      <c r="A116" s="3">
        <v>106</v>
      </c>
      <c r="B116" s="1">
        <f t="shared" si="28"/>
        <v>-184289.83420901143</v>
      </c>
      <c r="C116" s="1">
        <f t="shared" si="16"/>
        <v>-190.43282868264512</v>
      </c>
      <c r="D116" s="1">
        <f t="shared" si="19"/>
        <v>422119.72016070865</v>
      </c>
      <c r="E116" s="1">
        <f t="shared" si="20"/>
        <v>212116.23777337073</v>
      </c>
      <c r="G116" s="3">
        <v>106</v>
      </c>
      <c r="H116" s="1">
        <f t="shared" si="29"/>
        <v>-174977.77777777915</v>
      </c>
      <c r="I116" s="1">
        <f t="shared" si="21"/>
        <v>-180.81037037037177</v>
      </c>
      <c r="J116" s="1">
        <f t="shared" si="22"/>
        <v>422119.72016070865</v>
      </c>
      <c r="K116" s="1">
        <f t="shared" si="23"/>
        <v>199748.07088453136</v>
      </c>
      <c r="M116" s="3">
        <v>106</v>
      </c>
      <c r="N116" s="1">
        <f t="shared" si="30"/>
        <v>-224108.6878283793</v>
      </c>
      <c r="O116" s="1">
        <f t="shared" si="17"/>
        <v>-257.41231075599194</v>
      </c>
      <c r="P116" s="1">
        <f t="shared" si="24"/>
        <v>422119.72016070865</v>
      </c>
      <c r="Q116" s="1">
        <f t="shared" si="25"/>
        <v>259821.99902649698</v>
      </c>
      <c r="S116" s="3">
        <v>106</v>
      </c>
      <c r="T116" s="1">
        <f t="shared" si="31"/>
        <v>-220616.66666666564</v>
      </c>
      <c r="U116" s="1">
        <f t="shared" si="18"/>
        <v>-253.80388888888783</v>
      </c>
      <c r="V116" s="1">
        <f t="shared" si="26"/>
        <v>422119.72016070865</v>
      </c>
      <c r="W116" s="1">
        <f t="shared" si="27"/>
        <v>255183.93644318145</v>
      </c>
    </row>
    <row r="117" spans="1:23" x14ac:dyDescent="0.25">
      <c r="A117" s="3">
        <v>107</v>
      </c>
      <c r="B117" s="1">
        <f t="shared" si="28"/>
        <v>-183654.96702014163</v>
      </c>
      <c r="C117" s="1">
        <f t="shared" si="16"/>
        <v>-189.77679925414634</v>
      </c>
      <c r="D117" s="1">
        <f t="shared" si="19"/>
        <v>423350.90267784405</v>
      </c>
      <c r="E117" s="1">
        <f t="shared" si="20"/>
        <v>213990.27380321833</v>
      </c>
      <c r="G117" s="3">
        <v>107</v>
      </c>
      <c r="H117" s="1">
        <f t="shared" si="29"/>
        <v>-174288.88888889027</v>
      </c>
      <c r="I117" s="1">
        <f t="shared" si="21"/>
        <v>-180.09851851851997</v>
      </c>
      <c r="J117" s="1">
        <f t="shared" si="22"/>
        <v>423350.90267784405</v>
      </c>
      <c r="K117" s="1">
        <f t="shared" si="23"/>
        <v>201508.48811075883</v>
      </c>
      <c r="M117" s="3">
        <v>107</v>
      </c>
      <c r="N117" s="1">
        <f t="shared" si="30"/>
        <v>-223870.61263255312</v>
      </c>
      <c r="O117" s="1">
        <f t="shared" si="17"/>
        <v>-257.16629972030489</v>
      </c>
      <c r="P117" s="1">
        <f t="shared" si="24"/>
        <v>423350.90267784405</v>
      </c>
      <c r="Q117" s="1">
        <f t="shared" si="25"/>
        <v>262295.58287725691</v>
      </c>
      <c r="S117" s="3">
        <v>107</v>
      </c>
      <c r="T117" s="1">
        <f t="shared" si="31"/>
        <v>-220358.3333333323</v>
      </c>
      <c r="U117" s="1">
        <f t="shared" si="18"/>
        <v>-253.53694444444335</v>
      </c>
      <c r="V117" s="1">
        <f t="shared" si="26"/>
        <v>423350.90267784405</v>
      </c>
      <c r="W117" s="1">
        <f t="shared" si="27"/>
        <v>257614.9132425838</v>
      </c>
    </row>
    <row r="118" spans="1:23" x14ac:dyDescent="0.25">
      <c r="A118" s="3">
        <v>108</v>
      </c>
      <c r="B118" s="1">
        <f t="shared" si="28"/>
        <v>-183019.44380184333</v>
      </c>
      <c r="C118" s="1">
        <f t="shared" si="16"/>
        <v>-189.12009192857144</v>
      </c>
      <c r="D118" s="1">
        <f t="shared" si="19"/>
        <v>424585.67614398774</v>
      </c>
      <c r="E118" s="1">
        <f t="shared" si="20"/>
        <v>215874.90590523992</v>
      </c>
      <c r="G118" s="3">
        <v>108</v>
      </c>
      <c r="H118" s="1">
        <f t="shared" si="29"/>
        <v>-173600.0000000014</v>
      </c>
      <c r="I118" s="1">
        <f t="shared" si="21"/>
        <v>-179.38666666666811</v>
      </c>
      <c r="J118" s="1">
        <f t="shared" si="22"/>
        <v>424585.67614398774</v>
      </c>
      <c r="K118" s="1">
        <f t="shared" si="23"/>
        <v>203279.57084377776</v>
      </c>
      <c r="M118" s="3">
        <v>108</v>
      </c>
      <c r="N118" s="1">
        <f t="shared" si="30"/>
        <v>-223632.29142569125</v>
      </c>
      <c r="O118" s="1">
        <f t="shared" si="17"/>
        <v>-256.92003447321429</v>
      </c>
      <c r="P118" s="1">
        <f t="shared" si="24"/>
        <v>424585.67614398774</v>
      </c>
      <c r="Q118" s="1">
        <f t="shared" si="25"/>
        <v>264783.15273073694</v>
      </c>
      <c r="S118" s="3">
        <v>108</v>
      </c>
      <c r="T118" s="1">
        <f t="shared" si="31"/>
        <v>-220099.99999999895</v>
      </c>
      <c r="U118" s="1">
        <f t="shared" si="18"/>
        <v>-253.2699999999989</v>
      </c>
      <c r="V118" s="1">
        <f t="shared" si="26"/>
        <v>424585.67614398774</v>
      </c>
      <c r="W118" s="1">
        <f t="shared" si="27"/>
        <v>260059.90208268783</v>
      </c>
    </row>
    <row r="119" spans="1:23" x14ac:dyDescent="0.25">
      <c r="A119" s="3">
        <v>109</v>
      </c>
      <c r="B119" s="1">
        <f t="shared" si="28"/>
        <v>-182383.26387621945</v>
      </c>
      <c r="C119" s="1">
        <f t="shared" si="16"/>
        <v>-188.46270600542675</v>
      </c>
      <c r="D119" s="1">
        <f t="shared" si="19"/>
        <v>425824.05103274103</v>
      </c>
      <c r="E119" s="1">
        <f t="shared" si="20"/>
        <v>217770.19399116814</v>
      </c>
      <c r="G119" s="3">
        <v>109</v>
      </c>
      <c r="H119" s="1">
        <f t="shared" si="29"/>
        <v>-172911.11111111252</v>
      </c>
      <c r="I119" s="1">
        <f t="shared" si="21"/>
        <v>-178.67481481481627</v>
      </c>
      <c r="J119" s="1">
        <f t="shared" si="22"/>
        <v>425824.05103274103</v>
      </c>
      <c r="K119" s="1">
        <f t="shared" si="23"/>
        <v>205061.37938791414</v>
      </c>
      <c r="M119" s="3">
        <v>109</v>
      </c>
      <c r="N119" s="1">
        <f t="shared" si="30"/>
        <v>-223393.72395358229</v>
      </c>
      <c r="O119" s="1">
        <f t="shared" si="17"/>
        <v>-256.67351475203503</v>
      </c>
      <c r="P119" s="1">
        <f t="shared" si="24"/>
        <v>425824.05103274103</v>
      </c>
      <c r="Q119" s="1">
        <f t="shared" si="25"/>
        <v>267284.78766582988</v>
      </c>
      <c r="S119" s="3">
        <v>109</v>
      </c>
      <c r="T119" s="1">
        <f t="shared" si="31"/>
        <v>-219841.66666666561</v>
      </c>
      <c r="U119" s="1">
        <f t="shared" si="18"/>
        <v>-253.00305555555445</v>
      </c>
      <c r="V119" s="1">
        <f t="shared" si="26"/>
        <v>425824.05103274103</v>
      </c>
      <c r="W119" s="1">
        <f t="shared" si="27"/>
        <v>262518.98218960885</v>
      </c>
    </row>
    <row r="120" spans="1:23" x14ac:dyDescent="0.25">
      <c r="A120" s="3">
        <v>110</v>
      </c>
      <c r="B120" s="1">
        <f t="shared" si="28"/>
        <v>-181746.42656467244</v>
      </c>
      <c r="C120" s="1">
        <f t="shared" si="16"/>
        <v>-187.80464078349485</v>
      </c>
      <c r="D120" s="1">
        <f t="shared" si="19"/>
        <v>427066.03784825321</v>
      </c>
      <c r="E120" s="1">
        <f t="shared" si="20"/>
        <v>219676.1983114852</v>
      </c>
      <c r="G120" s="3">
        <v>110</v>
      </c>
      <c r="H120" s="1">
        <f t="shared" si="29"/>
        <v>-172222.22222222365</v>
      </c>
      <c r="I120" s="1">
        <f t="shared" si="21"/>
        <v>-177.96296296296441</v>
      </c>
      <c r="J120" s="1">
        <f t="shared" si="22"/>
        <v>427066.03784825321</v>
      </c>
      <c r="K120" s="1">
        <f t="shared" si="23"/>
        <v>206853.97438846342</v>
      </c>
      <c r="M120" s="3">
        <v>110</v>
      </c>
      <c r="N120" s="1">
        <f t="shared" si="30"/>
        <v>-223154.90996175216</v>
      </c>
      <c r="O120" s="1">
        <f t="shared" si="17"/>
        <v>-256.42674029381055</v>
      </c>
      <c r="P120" s="1">
        <f t="shared" si="24"/>
        <v>427066.03784825321</v>
      </c>
      <c r="Q120" s="1">
        <f t="shared" si="25"/>
        <v>269800.56720855203</v>
      </c>
      <c r="S120" s="3">
        <v>110</v>
      </c>
      <c r="T120" s="1">
        <f t="shared" si="31"/>
        <v>-219583.33333333227</v>
      </c>
      <c r="U120" s="1">
        <f t="shared" si="18"/>
        <v>-252.73611111111001</v>
      </c>
      <c r="V120" s="1">
        <f t="shared" si="26"/>
        <v>427066.03784825321</v>
      </c>
      <c r="W120" s="1">
        <f t="shared" si="27"/>
        <v>264992.23323741811</v>
      </c>
    </row>
    <row r="121" spans="1:23" x14ac:dyDescent="0.25">
      <c r="A121" s="3">
        <v>111</v>
      </c>
      <c r="B121" s="1">
        <f t="shared" si="28"/>
        <v>-181108.93118790348</v>
      </c>
      <c r="C121" s="1">
        <f t="shared" si="16"/>
        <v>-187.14589556083357</v>
      </c>
      <c r="D121" s="1">
        <f t="shared" si="19"/>
        <v>428311.64712531061</v>
      </c>
      <c r="E121" s="1">
        <f t="shared" si="20"/>
        <v>221592.97945733837</v>
      </c>
      <c r="G121" s="3">
        <v>111</v>
      </c>
      <c r="H121" s="1">
        <f t="shared" si="29"/>
        <v>-171533.33333333477</v>
      </c>
      <c r="I121" s="1">
        <f t="shared" si="21"/>
        <v>-177.25111111111258</v>
      </c>
      <c r="J121" s="1">
        <f t="shared" si="22"/>
        <v>428311.64712531061</v>
      </c>
      <c r="K121" s="1">
        <f t="shared" si="23"/>
        <v>208657.41683361842</v>
      </c>
      <c r="M121" s="3">
        <v>111</v>
      </c>
      <c r="N121" s="1">
        <f t="shared" si="30"/>
        <v>-222915.84919546379</v>
      </c>
      <c r="O121" s="1">
        <f t="shared" si="17"/>
        <v>-256.17971083531256</v>
      </c>
      <c r="P121" s="1">
        <f t="shared" si="24"/>
        <v>428311.64712531061</v>
      </c>
      <c r="Q121" s="1">
        <f t="shared" si="25"/>
        <v>272330.5713345714</v>
      </c>
      <c r="S121" s="3">
        <v>111</v>
      </c>
      <c r="T121" s="1">
        <f t="shared" si="31"/>
        <v>-219324.99999999892</v>
      </c>
      <c r="U121" s="1">
        <f t="shared" si="18"/>
        <v>-252.46916666666556</v>
      </c>
      <c r="V121" s="1">
        <f t="shared" si="26"/>
        <v>428311.64712531061</v>
      </c>
      <c r="W121" s="1">
        <f t="shared" si="27"/>
        <v>267479.73535067571</v>
      </c>
    </row>
    <row r="122" spans="1:23" x14ac:dyDescent="0.25">
      <c r="A122" s="3">
        <v>112</v>
      </c>
      <c r="B122" s="1">
        <f t="shared" si="28"/>
        <v>-180470.77706591185</v>
      </c>
      <c r="C122" s="1">
        <f t="shared" si="16"/>
        <v>-186.4864696347756</v>
      </c>
      <c r="D122" s="1">
        <f t="shared" si="19"/>
        <v>429560.88942942611</v>
      </c>
      <c r="E122" s="1">
        <f t="shared" si="20"/>
        <v>223520.59836246603</v>
      </c>
      <c r="G122" s="3">
        <v>112</v>
      </c>
      <c r="H122" s="1">
        <f t="shared" si="29"/>
        <v>-170844.44444444589</v>
      </c>
      <c r="I122" s="1">
        <f t="shared" si="21"/>
        <v>-176.53925925926077</v>
      </c>
      <c r="J122" s="1">
        <f t="shared" si="22"/>
        <v>429560.88942942611</v>
      </c>
      <c r="K122" s="1">
        <f t="shared" si="23"/>
        <v>210471.76805640798</v>
      </c>
      <c r="M122" s="3">
        <v>112</v>
      </c>
      <c r="N122" s="1">
        <f t="shared" si="30"/>
        <v>-222676.54139971692</v>
      </c>
      <c r="O122" s="1">
        <f t="shared" si="17"/>
        <v>-255.93242611304083</v>
      </c>
      <c r="P122" s="1">
        <f t="shared" si="24"/>
        <v>429560.88942942611</v>
      </c>
      <c r="Q122" s="1">
        <f t="shared" si="25"/>
        <v>274874.88047175005</v>
      </c>
      <c r="S122" s="3">
        <v>112</v>
      </c>
      <c r="T122" s="1">
        <f t="shared" si="31"/>
        <v>-219066.66666666558</v>
      </c>
      <c r="U122" s="1">
        <f t="shared" si="18"/>
        <v>-252.20222222222111</v>
      </c>
      <c r="V122" s="1">
        <f t="shared" si="26"/>
        <v>429560.88942942611</v>
      </c>
      <c r="W122" s="1">
        <f t="shared" si="27"/>
        <v>269981.56910697755</v>
      </c>
    </row>
    <row r="123" spans="1:23" x14ac:dyDescent="0.25">
      <c r="A123" s="3">
        <v>113</v>
      </c>
      <c r="B123" s="1">
        <f t="shared" si="28"/>
        <v>-179831.96351799418</v>
      </c>
      <c r="C123" s="1">
        <f t="shared" si="16"/>
        <v>-185.82636230192733</v>
      </c>
      <c r="D123" s="1">
        <f t="shared" si="19"/>
        <v>430813.77535692859</v>
      </c>
      <c r="E123" s="1">
        <f t="shared" si="20"/>
        <v>225459.11630513478</v>
      </c>
      <c r="G123" s="3">
        <v>113</v>
      </c>
      <c r="H123" s="1">
        <f t="shared" si="29"/>
        <v>-170155.55555555702</v>
      </c>
      <c r="I123" s="1">
        <f t="shared" si="21"/>
        <v>-175.82740740740891</v>
      </c>
      <c r="J123" s="1">
        <f t="shared" si="22"/>
        <v>430813.77535692859</v>
      </c>
      <c r="K123" s="1">
        <f t="shared" si="23"/>
        <v>212297.08973664689</v>
      </c>
      <c r="M123" s="3">
        <v>113</v>
      </c>
      <c r="N123" s="1">
        <f t="shared" si="30"/>
        <v>-222436.98631924781</v>
      </c>
      <c r="O123" s="1">
        <f t="shared" si="17"/>
        <v>-255.68488586322275</v>
      </c>
      <c r="P123" s="1">
        <f t="shared" si="24"/>
        <v>430813.77535692859</v>
      </c>
      <c r="Q123" s="1">
        <f t="shared" si="25"/>
        <v>277433.57550270081</v>
      </c>
      <c r="S123" s="3">
        <v>113</v>
      </c>
      <c r="T123" s="1">
        <f t="shared" si="31"/>
        <v>-218808.33333333224</v>
      </c>
      <c r="U123" s="1">
        <f t="shared" si="18"/>
        <v>-251.93527777777666</v>
      </c>
      <c r="V123" s="1">
        <f t="shared" si="26"/>
        <v>430813.77535692859</v>
      </c>
      <c r="W123" s="1">
        <f t="shared" si="27"/>
        <v>272497.81553951709</v>
      </c>
    </row>
    <row r="124" spans="1:23" x14ac:dyDescent="0.25">
      <c r="A124" s="3">
        <v>114</v>
      </c>
      <c r="B124" s="1">
        <f t="shared" si="28"/>
        <v>-179192.48986274365</v>
      </c>
      <c r="C124" s="1">
        <f t="shared" si="16"/>
        <v>-185.16557285816842</v>
      </c>
      <c r="D124" s="1">
        <f t="shared" si="19"/>
        <v>432070.31553505297</v>
      </c>
      <c r="E124" s="1">
        <f t="shared" si="20"/>
        <v>227408.59491008747</v>
      </c>
      <c r="G124" s="3">
        <v>114</v>
      </c>
      <c r="H124" s="1">
        <f t="shared" si="29"/>
        <v>-169466.66666666814</v>
      </c>
      <c r="I124" s="1">
        <f t="shared" si="21"/>
        <v>-175.11555555555708</v>
      </c>
      <c r="J124" s="1">
        <f t="shared" si="22"/>
        <v>432070.31553505297</v>
      </c>
      <c r="K124" s="1">
        <f t="shared" si="23"/>
        <v>214133.44390289648</v>
      </c>
      <c r="M124" s="3">
        <v>114</v>
      </c>
      <c r="N124" s="1">
        <f t="shared" si="30"/>
        <v>-222197.18369852885</v>
      </c>
      <c r="O124" s="1">
        <f t="shared" si="17"/>
        <v>-255.43708982181315</v>
      </c>
      <c r="P124" s="1">
        <f t="shared" si="24"/>
        <v>432070.31553505297</v>
      </c>
      <c r="Q124" s="1">
        <f t="shared" si="25"/>
        <v>280006.7377673586</v>
      </c>
      <c r="S124" s="3">
        <v>114</v>
      </c>
      <c r="T124" s="1">
        <f t="shared" si="31"/>
        <v>-218549.99999999889</v>
      </c>
      <c r="U124" s="1">
        <f t="shared" si="18"/>
        <v>-251.66833333333219</v>
      </c>
      <c r="V124" s="1">
        <f t="shared" si="26"/>
        <v>432070.31553505297</v>
      </c>
      <c r="W124" s="1">
        <f t="shared" si="27"/>
        <v>275028.55613966123</v>
      </c>
    </row>
    <row r="125" spans="1:23" x14ac:dyDescent="0.25">
      <c r="A125" s="3">
        <v>115</v>
      </c>
      <c r="B125" s="1">
        <f t="shared" si="28"/>
        <v>-178552.35541804938</v>
      </c>
      <c r="C125" s="1">
        <f t="shared" si="16"/>
        <v>-184.50410059865101</v>
      </c>
      <c r="D125" s="1">
        <f t="shared" si="19"/>
        <v>433330.52062203019</v>
      </c>
      <c r="E125" s="1">
        <f t="shared" si="20"/>
        <v>229369.09615050221</v>
      </c>
      <c r="G125" s="3">
        <v>115</v>
      </c>
      <c r="H125" s="1">
        <f t="shared" si="29"/>
        <v>-168777.77777777927</v>
      </c>
      <c r="I125" s="1">
        <f t="shared" si="21"/>
        <v>-174.40370370370522</v>
      </c>
      <c r="J125" s="1">
        <f t="shared" si="22"/>
        <v>433330.52062203019</v>
      </c>
      <c r="K125" s="1">
        <f t="shared" si="23"/>
        <v>215980.89293443665</v>
      </c>
      <c r="M125" s="3">
        <v>115</v>
      </c>
      <c r="N125" s="1">
        <f t="shared" si="30"/>
        <v>-221957.1332817685</v>
      </c>
      <c r="O125" s="1">
        <f t="shared" si="17"/>
        <v>-255.18903772449411</v>
      </c>
      <c r="P125" s="1">
        <f t="shared" si="24"/>
        <v>433330.52062203019</v>
      </c>
      <c r="Q125" s="1">
        <f t="shared" si="25"/>
        <v>282594.44906556612</v>
      </c>
      <c r="S125" s="3">
        <v>115</v>
      </c>
      <c r="T125" s="1">
        <f t="shared" si="31"/>
        <v>-218291.66666666555</v>
      </c>
      <c r="U125" s="1">
        <f t="shared" si="18"/>
        <v>-251.40138888888774</v>
      </c>
      <c r="V125" s="1">
        <f t="shared" si="26"/>
        <v>433330.52062203019</v>
      </c>
      <c r="W125" s="1">
        <f t="shared" si="27"/>
        <v>277573.8728595408</v>
      </c>
    </row>
    <row r="126" spans="1:23" x14ac:dyDescent="0.25">
      <c r="A126" s="3">
        <v>116</v>
      </c>
      <c r="B126" s="1">
        <f t="shared" si="28"/>
        <v>-177911.55950109559</v>
      </c>
      <c r="C126" s="1">
        <f t="shared" si="16"/>
        <v>-183.84194481779878</v>
      </c>
      <c r="D126" s="1">
        <f t="shared" si="19"/>
        <v>434594.40130717779</v>
      </c>
      <c r="E126" s="1">
        <f t="shared" si="20"/>
        <v>231340.68234996244</v>
      </c>
      <c r="G126" s="3">
        <v>116</v>
      </c>
      <c r="H126" s="1">
        <f t="shared" si="29"/>
        <v>-168088.88888889039</v>
      </c>
      <c r="I126" s="1">
        <f t="shared" si="21"/>
        <v>-173.69185185185339</v>
      </c>
      <c r="J126" s="1">
        <f t="shared" si="22"/>
        <v>434594.40130717779</v>
      </c>
      <c r="K126" s="1">
        <f t="shared" si="23"/>
        <v>217839.49956324883</v>
      </c>
      <c r="M126" s="3">
        <v>116</v>
      </c>
      <c r="N126" s="1">
        <f t="shared" si="30"/>
        <v>-221716.83481291082</v>
      </c>
      <c r="O126" s="1">
        <f t="shared" si="17"/>
        <v>-254.94072930667451</v>
      </c>
      <c r="P126" s="1">
        <f t="shared" si="24"/>
        <v>434594.40130717779</v>
      </c>
      <c r="Q126" s="1">
        <f t="shared" si="25"/>
        <v>285196.79165967437</v>
      </c>
      <c r="S126" s="3">
        <v>116</v>
      </c>
      <c r="T126" s="1">
        <f t="shared" si="31"/>
        <v>-218033.33333333221</v>
      </c>
      <c r="U126" s="1">
        <f t="shared" si="18"/>
        <v>-251.13444444444326</v>
      </c>
      <c r="V126" s="1">
        <f t="shared" si="26"/>
        <v>434594.40130717779</v>
      </c>
      <c r="W126" s="1">
        <f t="shared" si="27"/>
        <v>280133.84811465605</v>
      </c>
    </row>
    <row r="127" spans="1:23" x14ac:dyDescent="0.25">
      <c r="A127" s="3">
        <v>117</v>
      </c>
      <c r="B127" s="1">
        <f t="shared" si="28"/>
        <v>-177270.10142836094</v>
      </c>
      <c r="C127" s="1">
        <f t="shared" si="16"/>
        <v>-183.1791048093063</v>
      </c>
      <c r="D127" s="1">
        <f t="shared" si="19"/>
        <v>435861.96831099037</v>
      </c>
      <c r="E127" s="1">
        <f t="shared" si="20"/>
        <v>233323.41618443822</v>
      </c>
      <c r="G127" s="3">
        <v>117</v>
      </c>
      <c r="H127" s="1">
        <f t="shared" si="29"/>
        <v>-167400.00000000151</v>
      </c>
      <c r="I127" s="1">
        <f t="shared" si="21"/>
        <v>-172.98000000000158</v>
      </c>
      <c r="J127" s="1">
        <f t="shared" si="22"/>
        <v>435861.96831099037</v>
      </c>
      <c r="K127" s="1">
        <f t="shared" si="23"/>
        <v>219709.32687601016</v>
      </c>
      <c r="M127" s="3">
        <v>117</v>
      </c>
      <c r="N127" s="1">
        <f t="shared" si="30"/>
        <v>-221476.28803563531</v>
      </c>
      <c r="O127" s="1">
        <f t="shared" si="17"/>
        <v>-254.69216430348982</v>
      </c>
      <c r="P127" s="1">
        <f t="shared" si="24"/>
        <v>435861.96831099037</v>
      </c>
      <c r="Q127" s="1">
        <f t="shared" si="25"/>
        <v>287813.84827715752</v>
      </c>
      <c r="S127" s="3">
        <v>117</v>
      </c>
      <c r="T127" s="1">
        <f t="shared" si="31"/>
        <v>-217774.99999999886</v>
      </c>
      <c r="U127" s="1">
        <f t="shared" si="18"/>
        <v>-250.86749999999881</v>
      </c>
      <c r="V127" s="1">
        <f t="shared" si="26"/>
        <v>435861.96831099037</v>
      </c>
      <c r="W127" s="1">
        <f t="shared" si="27"/>
        <v>282708.56478649634</v>
      </c>
    </row>
    <row r="128" spans="1:23" x14ac:dyDescent="0.25">
      <c r="A128" s="3">
        <v>118</v>
      </c>
      <c r="B128" s="1">
        <f t="shared" si="28"/>
        <v>-176627.98051561779</v>
      </c>
      <c r="C128" s="1">
        <f t="shared" si="16"/>
        <v>-182.51557986613838</v>
      </c>
      <c r="D128" s="1">
        <f t="shared" si="19"/>
        <v>437133.23238523077</v>
      </c>
      <c r="E128" s="1">
        <f t="shared" si="20"/>
        <v>235317.36068427865</v>
      </c>
      <c r="G128" s="3">
        <v>118</v>
      </c>
      <c r="H128" s="1">
        <f t="shared" si="29"/>
        <v>-166711.11111111264</v>
      </c>
      <c r="I128" s="1">
        <f t="shared" si="21"/>
        <v>-172.26814814814972</v>
      </c>
      <c r="J128" s="1">
        <f t="shared" si="22"/>
        <v>437133.23238523077</v>
      </c>
      <c r="K128" s="1">
        <f t="shared" si="23"/>
        <v>221590.43831609905</v>
      </c>
      <c r="M128" s="3">
        <v>118</v>
      </c>
      <c r="N128" s="1">
        <f t="shared" si="30"/>
        <v>-221235.49269335665</v>
      </c>
      <c r="O128" s="1">
        <f t="shared" si="17"/>
        <v>-254.44334244980186</v>
      </c>
      <c r="P128" s="1">
        <f t="shared" si="24"/>
        <v>437133.23238523077</v>
      </c>
      <c r="Q128" s="1">
        <f t="shared" si="25"/>
        <v>290445.70211324299</v>
      </c>
      <c r="S128" s="3">
        <v>118</v>
      </c>
      <c r="T128" s="1">
        <f t="shared" si="31"/>
        <v>-217516.66666666552</v>
      </c>
      <c r="U128" s="1">
        <f t="shared" si="18"/>
        <v>-250.60055555555437</v>
      </c>
      <c r="V128" s="1">
        <f t="shared" si="26"/>
        <v>437133.23238523077</v>
      </c>
      <c r="W128" s="1">
        <f t="shared" si="27"/>
        <v>285298.10622517503</v>
      </c>
    </row>
    <row r="129" spans="1:23" x14ac:dyDescent="0.25">
      <c r="A129" s="3">
        <v>119</v>
      </c>
      <c r="B129" s="1">
        <f t="shared" si="28"/>
        <v>-175985.19607793147</v>
      </c>
      <c r="C129" s="1">
        <f t="shared" si="16"/>
        <v>-181.85136928052918</v>
      </c>
      <c r="D129" s="1">
        <f t="shared" si="19"/>
        <v>438408.20431302104</v>
      </c>
      <c r="E129" s="1">
        <f t="shared" si="20"/>
        <v>237322.57923621559</v>
      </c>
      <c r="G129" s="3">
        <v>119</v>
      </c>
      <c r="H129" s="1">
        <f t="shared" si="29"/>
        <v>-166022.22222222376</v>
      </c>
      <c r="I129" s="1">
        <f t="shared" si="21"/>
        <v>-171.55629629629789</v>
      </c>
      <c r="J129" s="1">
        <f t="shared" si="22"/>
        <v>438408.20431302104</v>
      </c>
      <c r="K129" s="1">
        <f t="shared" si="23"/>
        <v>223482.89768561197</v>
      </c>
      <c r="M129" s="3">
        <v>119</v>
      </c>
      <c r="N129" s="1">
        <f t="shared" si="30"/>
        <v>-220994.44852922429</v>
      </c>
      <c r="O129" s="1">
        <f t="shared" si="17"/>
        <v>-254.19426348019843</v>
      </c>
      <c r="P129" s="1">
        <f t="shared" si="24"/>
        <v>438408.20431302104</v>
      </c>
      <c r="Q129" s="1">
        <f t="shared" si="25"/>
        <v>293092.4368335561</v>
      </c>
      <c r="S129" s="3">
        <v>119</v>
      </c>
      <c r="T129" s="1">
        <f t="shared" si="31"/>
        <v>-217258.33333333218</v>
      </c>
      <c r="U129" s="1">
        <f t="shared" si="18"/>
        <v>-250.33361111110992</v>
      </c>
      <c r="V129" s="1">
        <f t="shared" si="26"/>
        <v>438408.20431302104</v>
      </c>
      <c r="W129" s="1">
        <f t="shared" si="27"/>
        <v>287902.55625207914</v>
      </c>
    </row>
    <row r="130" spans="1:23" x14ac:dyDescent="0.25">
      <c r="A130" s="3">
        <v>120</v>
      </c>
      <c r="B130" s="1">
        <f t="shared" si="28"/>
        <v>-175341.74742965956</v>
      </c>
      <c r="C130" s="1">
        <f t="shared" si="16"/>
        <v>-181.18647234398154</v>
      </c>
      <c r="D130" s="1">
        <f t="shared" si="19"/>
        <v>439686.89490893402</v>
      </c>
      <c r="E130" s="1">
        <f t="shared" si="20"/>
        <v>239339.13558537871</v>
      </c>
      <c r="G130" s="3">
        <v>120</v>
      </c>
      <c r="H130" s="1">
        <f t="shared" si="29"/>
        <v>-165333.33333333489</v>
      </c>
      <c r="I130" s="1">
        <f t="shared" si="21"/>
        <v>-170.84444444444603</v>
      </c>
      <c r="J130" s="1">
        <f t="shared" si="22"/>
        <v>439686.89490893402</v>
      </c>
      <c r="K130" s="1">
        <f t="shared" si="23"/>
        <v>225386.76914739172</v>
      </c>
      <c r="M130" s="3">
        <v>120</v>
      </c>
      <c r="N130" s="1">
        <f t="shared" si="30"/>
        <v>-220753.15528612232</v>
      </c>
      <c r="O130" s="1">
        <f t="shared" si="17"/>
        <v>-253.94492712899307</v>
      </c>
      <c r="P130" s="1">
        <f t="shared" si="24"/>
        <v>439686.89490893402</v>
      </c>
      <c r="Q130" s="1">
        <f t="shared" si="25"/>
        <v>295754.13657677977</v>
      </c>
      <c r="S130" s="3">
        <v>120</v>
      </c>
      <c r="T130" s="1">
        <f t="shared" si="31"/>
        <v>-216999.99999999884</v>
      </c>
      <c r="U130" s="1">
        <f t="shared" si="18"/>
        <v>-250.06666666666547</v>
      </c>
      <c r="V130" s="1">
        <f t="shared" si="26"/>
        <v>439686.89490893402</v>
      </c>
      <c r="W130" s="1">
        <f t="shared" si="27"/>
        <v>290521.99916253408</v>
      </c>
    </row>
    <row r="131" spans="1:23" x14ac:dyDescent="0.25">
      <c r="A131" s="3">
        <v>121</v>
      </c>
      <c r="B131" s="1">
        <f t="shared" si="28"/>
        <v>-174697.63388445109</v>
      </c>
      <c r="C131" s="1">
        <f t="shared" si="16"/>
        <v>-180.52088834726612</v>
      </c>
      <c r="D131" s="1">
        <f t="shared" si="19"/>
        <v>440969.31501908507</v>
      </c>
      <c r="E131" s="1">
        <f t="shared" si="20"/>
        <v>241367.09383732188</v>
      </c>
      <c r="G131" s="3">
        <v>121</v>
      </c>
      <c r="H131" s="1">
        <f t="shared" si="29"/>
        <v>-164644.44444444601</v>
      </c>
      <c r="I131" s="1">
        <f t="shared" si="21"/>
        <v>-170.13259259259419</v>
      </c>
      <c r="J131" s="1">
        <f t="shared" si="22"/>
        <v>440969.31501908507</v>
      </c>
      <c r="K131" s="1">
        <f t="shared" si="23"/>
        <v>227302.11722706715</v>
      </c>
      <c r="M131" s="3">
        <v>121</v>
      </c>
      <c r="N131" s="1">
        <f t="shared" si="30"/>
        <v>-220511.61270666914</v>
      </c>
      <c r="O131" s="1">
        <f t="shared" si="17"/>
        <v>-253.69533313022475</v>
      </c>
      <c r="P131" s="1">
        <f t="shared" si="24"/>
        <v>440969.31501908507</v>
      </c>
      <c r="Q131" s="1">
        <f t="shared" si="25"/>
        <v>298430.88595732924</v>
      </c>
      <c r="S131" s="3">
        <v>121</v>
      </c>
      <c r="T131" s="1">
        <f t="shared" si="31"/>
        <v>-216741.66666666549</v>
      </c>
      <c r="U131" s="1">
        <f t="shared" si="18"/>
        <v>-249.79972222222102</v>
      </c>
      <c r="V131" s="1">
        <f t="shared" si="26"/>
        <v>440969.31501908507</v>
      </c>
      <c r="W131" s="1">
        <f t="shared" si="27"/>
        <v>293156.51972848317</v>
      </c>
    </row>
    <row r="132" spans="1:23" x14ac:dyDescent="0.25">
      <c r="A132" s="3">
        <v>122</v>
      </c>
      <c r="B132" s="1">
        <f t="shared" si="28"/>
        <v>-174052.85475524591</v>
      </c>
      <c r="C132" s="1">
        <f t="shared" si="16"/>
        <v>-179.85461658042075</v>
      </c>
      <c r="D132" s="1">
        <f t="shared" si="19"/>
        <v>442255.47552122409</v>
      </c>
      <c r="E132" s="1">
        <f t="shared" si="20"/>
        <v>243406.51846006114</v>
      </c>
      <c r="G132" s="3">
        <v>122</v>
      </c>
      <c r="H132" s="1">
        <f t="shared" si="29"/>
        <v>-163955.55555555713</v>
      </c>
      <c r="I132" s="1">
        <f t="shared" si="21"/>
        <v>-169.42074074074236</v>
      </c>
      <c r="J132" s="1">
        <f t="shared" si="22"/>
        <v>442255.47552122409</v>
      </c>
      <c r="K132" s="1">
        <f t="shared" si="23"/>
        <v>229229.0068151044</v>
      </c>
      <c r="M132" s="3">
        <v>122</v>
      </c>
      <c r="N132" s="1">
        <f t="shared" si="30"/>
        <v>-220269.82053321719</v>
      </c>
      <c r="O132" s="1">
        <f t="shared" si="17"/>
        <v>-253.44548121765774</v>
      </c>
      <c r="P132" s="1">
        <f t="shared" si="24"/>
        <v>442255.47552122409</v>
      </c>
      <c r="Q132" s="1">
        <f t="shared" si="25"/>
        <v>301122.77006804198</v>
      </c>
      <c r="S132" s="3">
        <v>122</v>
      </c>
      <c r="T132" s="1">
        <f t="shared" si="31"/>
        <v>-216483.33333333215</v>
      </c>
      <c r="U132" s="1">
        <f t="shared" si="18"/>
        <v>-249.53277777777654</v>
      </c>
      <c r="V132" s="1">
        <f t="shared" si="26"/>
        <v>442255.47552122409</v>
      </c>
      <c r="W132" s="1">
        <f t="shared" si="27"/>
        <v>295806.20320118271</v>
      </c>
    </row>
    <row r="133" spans="1:23" x14ac:dyDescent="0.25">
      <c r="A133" s="3">
        <v>123</v>
      </c>
      <c r="B133" s="1">
        <f t="shared" si="28"/>
        <v>-173407.40935427387</v>
      </c>
      <c r="C133" s="1">
        <f t="shared" si="16"/>
        <v>-179.18765633274964</v>
      </c>
      <c r="D133" s="1">
        <f t="shared" si="19"/>
        <v>443545.38732482766</v>
      </c>
      <c r="E133" s="1">
        <f t="shared" si="20"/>
        <v>245457.47428612402</v>
      </c>
      <c r="G133" s="3">
        <v>123</v>
      </c>
      <c r="H133" s="1">
        <f t="shared" si="29"/>
        <v>-163266.66666666826</v>
      </c>
      <c r="I133" s="1">
        <f t="shared" si="21"/>
        <v>-168.70888888889053</v>
      </c>
      <c r="J133" s="1">
        <f t="shared" si="22"/>
        <v>443545.38732482766</v>
      </c>
      <c r="K133" s="1">
        <f t="shared" si="23"/>
        <v>231167.50316886976</v>
      </c>
      <c r="M133" s="3">
        <v>123</v>
      </c>
      <c r="N133" s="1">
        <f t="shared" si="30"/>
        <v>-220027.77850785269</v>
      </c>
      <c r="O133" s="1">
        <f t="shared" si="17"/>
        <v>-253.1953711247811</v>
      </c>
      <c r="P133" s="1">
        <f t="shared" si="24"/>
        <v>443545.38732482766</v>
      </c>
      <c r="Q133" s="1">
        <f t="shared" si="25"/>
        <v>303829.87448288273</v>
      </c>
      <c r="S133" s="3">
        <v>123</v>
      </c>
      <c r="T133" s="1">
        <f t="shared" si="31"/>
        <v>-216224.99999999881</v>
      </c>
      <c r="U133" s="1">
        <f t="shared" si="18"/>
        <v>-249.2658333333321</v>
      </c>
      <c r="V133" s="1">
        <f t="shared" si="26"/>
        <v>443545.38732482766</v>
      </c>
      <c r="W133" s="1">
        <f t="shared" si="27"/>
        <v>298471.13531391195</v>
      </c>
    </row>
    <row r="134" spans="1:23" x14ac:dyDescent="0.25">
      <c r="A134" s="3">
        <v>124</v>
      </c>
      <c r="B134" s="1">
        <f t="shared" si="28"/>
        <v>-172761.29699305416</v>
      </c>
      <c r="C134" s="1">
        <f t="shared" si="16"/>
        <v>-178.52000689282261</v>
      </c>
      <c r="D134" s="1">
        <f t="shared" si="19"/>
        <v>444839.06137119175</v>
      </c>
      <c r="E134" s="1">
        <f t="shared" si="20"/>
        <v>247520.0265146106</v>
      </c>
      <c r="G134" s="3">
        <v>124</v>
      </c>
      <c r="H134" s="1">
        <f t="shared" si="29"/>
        <v>-162577.77777777938</v>
      </c>
      <c r="I134" s="1">
        <f t="shared" si="21"/>
        <v>-167.99703703703869</v>
      </c>
      <c r="J134" s="1">
        <f t="shared" si="22"/>
        <v>444839.06137119175</v>
      </c>
      <c r="K134" s="1">
        <f t="shared" si="23"/>
        <v>233117.67191470411</v>
      </c>
      <c r="M134" s="3">
        <v>124</v>
      </c>
      <c r="N134" s="1">
        <f t="shared" si="30"/>
        <v>-219785.4863723953</v>
      </c>
      <c r="O134" s="1">
        <f t="shared" si="17"/>
        <v>-252.94500258480849</v>
      </c>
      <c r="P134" s="1">
        <f t="shared" si="24"/>
        <v>444839.06137119175</v>
      </c>
      <c r="Q134" s="1">
        <f t="shared" si="25"/>
        <v>306552.28525966388</v>
      </c>
      <c r="S134" s="3">
        <v>124</v>
      </c>
      <c r="T134" s="1">
        <f t="shared" si="31"/>
        <v>-215966.66666666546</v>
      </c>
      <c r="U134" s="1">
        <f t="shared" si="18"/>
        <v>-248.99888888888765</v>
      </c>
      <c r="V134" s="1">
        <f t="shared" si="26"/>
        <v>444839.06137119175</v>
      </c>
      <c r="W134" s="1">
        <f t="shared" si="27"/>
        <v>301151.40228469856</v>
      </c>
    </row>
    <row r="135" spans="1:23" x14ac:dyDescent="0.25">
      <c r="A135" s="3">
        <v>125</v>
      </c>
      <c r="B135" s="1">
        <f t="shared" si="28"/>
        <v>-172114.51698239453</v>
      </c>
      <c r="C135" s="1">
        <f t="shared" si="16"/>
        <v>-177.85166754847435</v>
      </c>
      <c r="D135" s="1">
        <f t="shared" si="19"/>
        <v>446136.50863352441</v>
      </c>
      <c r="E135" s="1">
        <f t="shared" si="20"/>
        <v>249594.24071326616</v>
      </c>
      <c r="G135" s="3">
        <v>125</v>
      </c>
      <c r="H135" s="1">
        <f t="shared" si="29"/>
        <v>-161888.88888889051</v>
      </c>
      <c r="I135" s="1">
        <f t="shared" si="21"/>
        <v>-167.28518518518686</v>
      </c>
      <c r="J135" s="1">
        <f t="shared" si="22"/>
        <v>446136.50863352441</v>
      </c>
      <c r="K135" s="1">
        <f t="shared" si="23"/>
        <v>235079.57905000926</v>
      </c>
      <c r="M135" s="3">
        <v>125</v>
      </c>
      <c r="N135" s="1">
        <f t="shared" si="30"/>
        <v>-219542.94386839794</v>
      </c>
      <c r="O135" s="1">
        <f t="shared" si="17"/>
        <v>-252.69437533067787</v>
      </c>
      <c r="P135" s="1">
        <f t="shared" si="24"/>
        <v>446136.50863352441</v>
      </c>
      <c r="Q135" s="1">
        <f t="shared" si="25"/>
        <v>309290.08894278121</v>
      </c>
      <c r="S135" s="3">
        <v>125</v>
      </c>
      <c r="T135" s="1">
        <f t="shared" si="31"/>
        <v>-215708.33333333212</v>
      </c>
      <c r="U135" s="1">
        <f t="shared" si="18"/>
        <v>-248.7319444444432</v>
      </c>
      <c r="V135" s="1">
        <f t="shared" si="26"/>
        <v>446136.50863352441</v>
      </c>
      <c r="W135" s="1">
        <f t="shared" si="27"/>
        <v>303847.09081905946</v>
      </c>
    </row>
    <row r="136" spans="1:23" x14ac:dyDescent="0.25">
      <c r="A136" s="3">
        <v>126</v>
      </c>
      <c r="B136" s="1">
        <f t="shared" si="28"/>
        <v>-171467.06863239055</v>
      </c>
      <c r="C136" s="1">
        <f t="shared" si="16"/>
        <v>-177.18263758680357</v>
      </c>
      <c r="D136" s="1">
        <f t="shared" si="19"/>
        <v>447437.74011703889</v>
      </c>
      <c r="E136" s="1">
        <f t="shared" si="20"/>
        <v>251680.18282056553</v>
      </c>
      <c r="G136" s="3">
        <v>126</v>
      </c>
      <c r="H136" s="1">
        <f t="shared" si="29"/>
        <v>-161200.00000000163</v>
      </c>
      <c r="I136" s="1">
        <f t="shared" si="21"/>
        <v>-166.573333333335</v>
      </c>
      <c r="J136" s="1">
        <f t="shared" si="22"/>
        <v>447437.74011703889</v>
      </c>
      <c r="K136" s="1">
        <f t="shared" si="23"/>
        <v>237053.29094534583</v>
      </c>
      <c r="M136" s="3">
        <v>126</v>
      </c>
      <c r="N136" s="1">
        <f t="shared" si="30"/>
        <v>-219300.15073714644</v>
      </c>
      <c r="O136" s="1">
        <f t="shared" si="17"/>
        <v>-252.44348909505132</v>
      </c>
      <c r="P136" s="1">
        <f t="shared" si="24"/>
        <v>447437.74011703889</v>
      </c>
      <c r="Q136" s="1">
        <f t="shared" si="25"/>
        <v>312043.37256596505</v>
      </c>
      <c r="S136" s="3">
        <v>126</v>
      </c>
      <c r="T136" s="1">
        <f t="shared" si="31"/>
        <v>-215449.99999999878</v>
      </c>
      <c r="U136" s="1">
        <f t="shared" si="18"/>
        <v>-248.46499999999872</v>
      </c>
      <c r="V136" s="1">
        <f t="shared" si="26"/>
        <v>447437.74011703889</v>
      </c>
      <c r="W136" s="1">
        <f t="shared" si="27"/>
        <v>306558.2881127572</v>
      </c>
    </row>
    <row r="137" spans="1:23" x14ac:dyDescent="0.25">
      <c r="A137" s="3">
        <v>127</v>
      </c>
      <c r="B137" s="1">
        <f t="shared" si="28"/>
        <v>-170818.95125242491</v>
      </c>
      <c r="C137" s="1">
        <f t="shared" si="16"/>
        <v>-176.51291629417241</v>
      </c>
      <c r="D137" s="1">
        <f t="shared" si="19"/>
        <v>448742.76685904694</v>
      </c>
      <c r="E137" s="1">
        <f t="shared" si="20"/>
        <v>253777.9191478093</v>
      </c>
      <c r="G137" s="3">
        <v>127</v>
      </c>
      <c r="H137" s="1">
        <f t="shared" si="29"/>
        <v>-160511.11111111275</v>
      </c>
      <c r="I137" s="1">
        <f t="shared" si="21"/>
        <v>-165.86148148148317</v>
      </c>
      <c r="J137" s="1">
        <f t="shared" si="22"/>
        <v>448742.76685904694</v>
      </c>
      <c r="K137" s="1">
        <f t="shared" si="23"/>
        <v>239038.87434654334</v>
      </c>
      <c r="M137" s="3">
        <v>127</v>
      </c>
      <c r="N137" s="1">
        <f t="shared" si="30"/>
        <v>-219057.10671965932</v>
      </c>
      <c r="O137" s="1">
        <f t="shared" si="17"/>
        <v>-252.19234361031465</v>
      </c>
      <c r="P137" s="1">
        <f t="shared" si="24"/>
        <v>448742.76685904694</v>
      </c>
      <c r="Q137" s="1">
        <f t="shared" si="25"/>
        <v>314812.22365504713</v>
      </c>
      <c r="S137" s="3">
        <v>127</v>
      </c>
      <c r="T137" s="1">
        <f t="shared" si="31"/>
        <v>-215191.66666666543</v>
      </c>
      <c r="U137" s="1">
        <f t="shared" si="18"/>
        <v>-248.19805555555428</v>
      </c>
      <c r="V137" s="1">
        <f t="shared" si="26"/>
        <v>448742.76685904694</v>
      </c>
      <c r="W137" s="1">
        <f t="shared" si="27"/>
        <v>309285.08185457194</v>
      </c>
    </row>
    <row r="138" spans="1:23" x14ac:dyDescent="0.25">
      <c r="A138" s="3">
        <v>128</v>
      </c>
      <c r="B138" s="1">
        <f t="shared" si="28"/>
        <v>-170170.16415116662</v>
      </c>
      <c r="C138" s="1">
        <f t="shared" ref="C138:C201" si="32">B138*int_a_80/12</f>
        <v>-175.84250295620552</v>
      </c>
      <c r="D138" s="1">
        <f t="shared" si="19"/>
        <v>450051.59992905252</v>
      </c>
      <c r="E138" s="1">
        <f t="shared" si="20"/>
        <v>255887.51638123175</v>
      </c>
      <c r="G138" s="3">
        <v>128</v>
      </c>
      <c r="H138" s="1">
        <f t="shared" si="29"/>
        <v>-159822.22222222388</v>
      </c>
      <c r="I138" s="1">
        <f t="shared" si="21"/>
        <v>-165.14962962963133</v>
      </c>
      <c r="J138" s="1">
        <f t="shared" si="22"/>
        <v>450051.59992905252</v>
      </c>
      <c r="K138" s="1">
        <f t="shared" si="23"/>
        <v>241036.39637682188</v>
      </c>
      <c r="M138" s="3">
        <v>128</v>
      </c>
      <c r="N138" s="1">
        <f t="shared" si="30"/>
        <v>-218813.81155668746</v>
      </c>
      <c r="O138" s="1">
        <f t="shared" ref="O138:O201" si="33">(N138+P$2)*int_a_80/12-P$3</f>
        <v>-251.94093860857703</v>
      </c>
      <c r="P138" s="1">
        <f t="shared" si="24"/>
        <v>450051.59992905252</v>
      </c>
      <c r="Q138" s="1">
        <f t="shared" si="25"/>
        <v>317596.73023074295</v>
      </c>
      <c r="S138" s="3">
        <v>128</v>
      </c>
      <c r="T138" s="1">
        <f t="shared" si="31"/>
        <v>-214933.33333333209</v>
      </c>
      <c r="U138" s="1">
        <f t="shared" ref="U138:U201" si="34">(T138+V$2)*int_l_80/12-V$3</f>
        <v>-247.93111111110983</v>
      </c>
      <c r="V138" s="1">
        <f t="shared" si="26"/>
        <v>450051.59992905252</v>
      </c>
      <c r="W138" s="1">
        <f t="shared" si="27"/>
        <v>312027.56022908876</v>
      </c>
    </row>
    <row r="139" spans="1:23" x14ac:dyDescent="0.25">
      <c r="A139" s="3">
        <v>129</v>
      </c>
      <c r="B139" s="1">
        <f t="shared" si="28"/>
        <v>-169520.70663657036</v>
      </c>
      <c r="C139" s="1">
        <f t="shared" si="32"/>
        <v>-175.17139685778935</v>
      </c>
      <c r="D139" s="1">
        <f t="shared" ref="D139:D202" si="35">D138*(1+groei_woning/12)</f>
        <v>451364.25042884558</v>
      </c>
      <c r="E139" s="1">
        <f t="shared" ref="E139:E202" si="36">E138*((1+groei_spaargeld)^(1/12))+(inleg-C$3)</f>
        <v>258009.04158412083</v>
      </c>
      <c r="G139" s="3">
        <v>129</v>
      </c>
      <c r="H139" s="1">
        <f t="shared" si="29"/>
        <v>-159133.333333335</v>
      </c>
      <c r="I139" s="1">
        <f t="shared" ref="I139:I202" si="37">H139*int_l_80/12</f>
        <v>-164.4377777777795</v>
      </c>
      <c r="J139" s="1">
        <f t="shared" ref="J139:J202" si="38">J138*(1+groei_woning/12)</f>
        <v>451364.25042884558</v>
      </c>
      <c r="K139" s="1">
        <f t="shared" ref="K139:K202" si="39">K138*((1+groei_spaargeld)^(1/12))+inleg+I139-I$2/360</f>
        <v>243045.92453892602</v>
      </c>
      <c r="M139" s="3">
        <v>129</v>
      </c>
      <c r="N139" s="1">
        <f t="shared" si="30"/>
        <v>-218570.26498871387</v>
      </c>
      <c r="O139" s="1">
        <f t="shared" si="33"/>
        <v>-251.68927382167101</v>
      </c>
      <c r="P139" s="1">
        <f t="shared" ref="P139:P202" si="40">P138*(1+groei_woning/12)</f>
        <v>451364.25042884558</v>
      </c>
      <c r="Q139" s="1">
        <f t="shared" ref="Q139:Q202" si="41">Q138*((1+groei_spaargeld)^(1/12))+(inleg-O$3-P$3)</f>
        <v>320396.98081144993</v>
      </c>
      <c r="S139" s="3">
        <v>129</v>
      </c>
      <c r="T139" s="1">
        <f t="shared" si="31"/>
        <v>-214674.99999999875</v>
      </c>
      <c r="U139" s="1">
        <f t="shared" si="34"/>
        <v>-247.66416666666538</v>
      </c>
      <c r="V139" s="1">
        <f t="shared" ref="V139:V202" si="42">V138*(1+groei_woning/12)</f>
        <v>451364.25042884558</v>
      </c>
      <c r="W139" s="1">
        <f t="shared" ref="W139:W202" si="43">W138*((1+groei_spaargeld)^(1/12))+inleg+U139-U$2/360</f>
        <v>314785.8119195014</v>
      </c>
    </row>
    <row r="140" spans="1:23" x14ac:dyDescent="0.25">
      <c r="A140" s="3">
        <v>130</v>
      </c>
      <c r="B140" s="1">
        <f t="shared" ref="B140:B203" si="44">B139+C$3+C139</f>
        <v>-168870.57801587571</v>
      </c>
      <c r="C140" s="1">
        <f t="shared" si="32"/>
        <v>-174.49959728307158</v>
      </c>
      <c r="D140" s="1">
        <f t="shared" si="35"/>
        <v>452680.72949259641</v>
      </c>
      <c r="E140" s="1">
        <f t="shared" si="36"/>
        <v>260142.56219895009</v>
      </c>
      <c r="G140" s="3">
        <v>130</v>
      </c>
      <c r="H140" s="1">
        <f t="shared" ref="H140:H203" si="45">H139+I$2/360</f>
        <v>-158444.44444444613</v>
      </c>
      <c r="I140" s="1">
        <f t="shared" si="37"/>
        <v>-163.72592592592767</v>
      </c>
      <c r="J140" s="1">
        <f t="shared" si="38"/>
        <v>452680.72949259641</v>
      </c>
      <c r="K140" s="1">
        <f t="shared" si="39"/>
        <v>245067.52671727064</v>
      </c>
      <c r="M140" s="3">
        <v>130</v>
      </c>
      <c r="N140" s="1">
        <f t="shared" ref="N140:N203" si="46">N139+O$3+(O139+P$3)</f>
        <v>-218326.46675595338</v>
      </c>
      <c r="O140" s="1">
        <f t="shared" si="33"/>
        <v>-251.43734898115184</v>
      </c>
      <c r="P140" s="1">
        <f t="shared" si="40"/>
        <v>452680.72949259641</v>
      </c>
      <c r="Q140" s="1">
        <f t="shared" si="41"/>
        <v>323213.06441606139</v>
      </c>
      <c r="S140" s="3">
        <v>130</v>
      </c>
      <c r="T140" s="1">
        <f t="shared" ref="T140:T203" si="47">T139+U$2/360</f>
        <v>-214416.66666666541</v>
      </c>
      <c r="U140" s="1">
        <f t="shared" si="34"/>
        <v>-247.3972222222209</v>
      </c>
      <c r="V140" s="1">
        <f t="shared" si="42"/>
        <v>452680.72949259641</v>
      </c>
      <c r="W140" s="1">
        <f t="shared" si="43"/>
        <v>317559.92611043114</v>
      </c>
    </row>
    <row r="141" spans="1:23" x14ac:dyDescent="0.25">
      <c r="A141" s="3">
        <v>131</v>
      </c>
      <c r="B141" s="1">
        <f t="shared" si="44"/>
        <v>-168219.77759560634</v>
      </c>
      <c r="C141" s="1">
        <f t="shared" si="32"/>
        <v>-173.82710351545987</v>
      </c>
      <c r="D141" s="1">
        <f t="shared" si="35"/>
        <v>454001.04828694981</v>
      </c>
      <c r="E141" s="1">
        <f t="shared" si="36"/>
        <v>262288.14604952262</v>
      </c>
      <c r="G141" s="3">
        <v>131</v>
      </c>
      <c r="H141" s="1">
        <f t="shared" si="45"/>
        <v>-157755.55555555725</v>
      </c>
      <c r="I141" s="1">
        <f t="shared" si="37"/>
        <v>-163.01407407407581</v>
      </c>
      <c r="J141" s="1">
        <f t="shared" si="38"/>
        <v>454001.04828694981</v>
      </c>
      <c r="K141" s="1">
        <f t="shared" si="39"/>
        <v>247101.27118009896</v>
      </c>
      <c r="M141" s="3">
        <v>131</v>
      </c>
      <c r="N141" s="1">
        <f t="shared" si="46"/>
        <v>-218082.41659835237</v>
      </c>
      <c r="O141" s="1">
        <f t="shared" si="33"/>
        <v>-251.18516381829744</v>
      </c>
      <c r="P141" s="1">
        <f t="shared" si="40"/>
        <v>454001.04828694981</v>
      </c>
      <c r="Q141" s="1">
        <f t="shared" si="41"/>
        <v>326045.07056679641</v>
      </c>
      <c r="S141" s="3">
        <v>131</v>
      </c>
      <c r="T141" s="1">
        <f t="shared" si="47"/>
        <v>-214158.33333333206</v>
      </c>
      <c r="U141" s="1">
        <f t="shared" si="34"/>
        <v>-247.13027777777646</v>
      </c>
      <c r="V141" s="1">
        <f t="shared" si="42"/>
        <v>454001.04828694981</v>
      </c>
      <c r="W141" s="1">
        <f t="shared" si="43"/>
        <v>320349.99249076209</v>
      </c>
    </row>
    <row r="142" spans="1:23" x14ac:dyDescent="0.25">
      <c r="A142" s="3">
        <v>132</v>
      </c>
      <c r="B142" s="1">
        <f t="shared" si="44"/>
        <v>-167568.30468156934</v>
      </c>
      <c r="C142" s="1">
        <f t="shared" si="32"/>
        <v>-173.15391483762164</v>
      </c>
      <c r="D142" s="1">
        <f t="shared" si="35"/>
        <v>455325.2180111201</v>
      </c>
      <c r="E142" s="1">
        <f t="shared" si="36"/>
        <v>264445.86134312715</v>
      </c>
      <c r="G142" s="3">
        <v>132</v>
      </c>
      <c r="H142" s="1">
        <f t="shared" si="45"/>
        <v>-157066.66666666837</v>
      </c>
      <c r="I142" s="1">
        <f t="shared" si="37"/>
        <v>-162.30222222222397</v>
      </c>
      <c r="J142" s="1">
        <f t="shared" si="38"/>
        <v>455325.2180111201</v>
      </c>
      <c r="K142" s="1">
        <f t="shared" si="39"/>
        <v>249147.22658165279</v>
      </c>
      <c r="M142" s="3">
        <v>132</v>
      </c>
      <c r="N142" s="1">
        <f t="shared" si="46"/>
        <v>-217838.1142555885</v>
      </c>
      <c r="O142" s="1">
        <f t="shared" si="33"/>
        <v>-250.93271806410812</v>
      </c>
      <c r="P142" s="1">
        <f t="shared" si="40"/>
        <v>455325.2180111201</v>
      </c>
      <c r="Q142" s="1">
        <f t="shared" si="41"/>
        <v>328893.08929204574</v>
      </c>
      <c r="S142" s="3">
        <v>132</v>
      </c>
      <c r="T142" s="1">
        <f t="shared" si="47"/>
        <v>-213899.99999999872</v>
      </c>
      <c r="U142" s="1">
        <f t="shared" si="34"/>
        <v>-246.86333333333201</v>
      </c>
      <c r="V142" s="1">
        <f t="shared" si="42"/>
        <v>455325.2180111201</v>
      </c>
      <c r="W142" s="1">
        <f t="shared" si="43"/>
        <v>323156.10125649237</v>
      </c>
    </row>
    <row r="143" spans="1:23" x14ac:dyDescent="0.25">
      <c r="A143" s="3">
        <v>133</v>
      </c>
      <c r="B143" s="1">
        <f t="shared" si="44"/>
        <v>-166916.15857885452</v>
      </c>
      <c r="C143" s="1">
        <f t="shared" si="32"/>
        <v>-172.48003053148298</v>
      </c>
      <c r="D143" s="1">
        <f t="shared" si="35"/>
        <v>456653.24989698589</v>
      </c>
      <c r="E143" s="1">
        <f t="shared" si="36"/>
        <v>266615.77667270636</v>
      </c>
      <c r="G143" s="3">
        <v>133</v>
      </c>
      <c r="H143" s="1">
        <f t="shared" si="45"/>
        <v>-156377.7777777795</v>
      </c>
      <c r="I143" s="1">
        <f t="shared" si="37"/>
        <v>-161.59037037037214</v>
      </c>
      <c r="J143" s="1">
        <f t="shared" si="38"/>
        <v>456653.24989698589</v>
      </c>
      <c r="K143" s="1">
        <f t="shared" si="39"/>
        <v>251205.46196435502</v>
      </c>
      <c r="M143" s="3">
        <v>133</v>
      </c>
      <c r="N143" s="1">
        <f t="shared" si="46"/>
        <v>-217593.55946707044</v>
      </c>
      <c r="O143" s="1">
        <f t="shared" si="33"/>
        <v>-250.68001144930611</v>
      </c>
      <c r="P143" s="1">
        <f t="shared" si="40"/>
        <v>456653.24989698589</v>
      </c>
      <c r="Q143" s="1">
        <f t="shared" si="41"/>
        <v>331757.21112923365</v>
      </c>
      <c r="S143" s="3">
        <v>133</v>
      </c>
      <c r="T143" s="1">
        <f t="shared" si="47"/>
        <v>-213641.66666666538</v>
      </c>
      <c r="U143" s="1">
        <f t="shared" si="34"/>
        <v>-246.59638888888756</v>
      </c>
      <c r="V143" s="1">
        <f t="shared" si="42"/>
        <v>456653.24989698589</v>
      </c>
      <c r="W143" s="1">
        <f t="shared" si="43"/>
        <v>325978.34311360144</v>
      </c>
    </row>
    <row r="144" spans="1:23" x14ac:dyDescent="0.25">
      <c r="A144" s="3">
        <v>134</v>
      </c>
      <c r="B144" s="1">
        <f t="shared" si="44"/>
        <v>-166263.33859183354</v>
      </c>
      <c r="C144" s="1">
        <f t="shared" si="32"/>
        <v>-171.80544987822796</v>
      </c>
      <c r="D144" s="1">
        <f t="shared" si="35"/>
        <v>457985.15520918544</v>
      </c>
      <c r="E144" s="1">
        <f t="shared" si="36"/>
        <v>268797.96101903735</v>
      </c>
      <c r="G144" s="3">
        <v>134</v>
      </c>
      <c r="H144" s="1">
        <f t="shared" si="45"/>
        <v>-155688.88888889062</v>
      </c>
      <c r="I144" s="1">
        <f t="shared" si="37"/>
        <v>-160.87851851852031</v>
      </c>
      <c r="J144" s="1">
        <f t="shared" si="38"/>
        <v>457985.15520918544</v>
      </c>
      <c r="K144" s="1">
        <f t="shared" si="39"/>
        <v>253276.0467610044</v>
      </c>
      <c r="M144" s="3">
        <v>134</v>
      </c>
      <c r="N144" s="1">
        <f t="shared" si="46"/>
        <v>-217348.75197193757</v>
      </c>
      <c r="O144" s="1">
        <f t="shared" si="33"/>
        <v>-250.42704370433549</v>
      </c>
      <c r="P144" s="1">
        <f t="shared" si="40"/>
        <v>457985.15520918544</v>
      </c>
      <c r="Q144" s="1">
        <f t="shared" si="41"/>
        <v>334637.52712769626</v>
      </c>
      <c r="S144" s="3">
        <v>134</v>
      </c>
      <c r="T144" s="1">
        <f t="shared" si="47"/>
        <v>-213383.33333333203</v>
      </c>
      <c r="U144" s="1">
        <f t="shared" si="34"/>
        <v>-246.32944444444311</v>
      </c>
      <c r="V144" s="1">
        <f t="shared" si="42"/>
        <v>457985.15520918544</v>
      </c>
      <c r="W144" s="1">
        <f t="shared" si="43"/>
        <v>328816.80928093346</v>
      </c>
    </row>
    <row r="145" spans="1:23" x14ac:dyDescent="0.25">
      <c r="A145" s="3">
        <v>135</v>
      </c>
      <c r="B145" s="1">
        <f t="shared" si="44"/>
        <v>-165609.84402415931</v>
      </c>
      <c r="C145" s="1">
        <f t="shared" si="32"/>
        <v>-171.13017215829794</v>
      </c>
      <c r="D145" s="1">
        <f t="shared" si="35"/>
        <v>459320.94524521224</v>
      </c>
      <c r="E145" s="1">
        <f t="shared" si="36"/>
        <v>270992.48375292466</v>
      </c>
      <c r="G145" s="3">
        <v>135</v>
      </c>
      <c r="H145" s="1">
        <f t="shared" si="45"/>
        <v>-155000.00000000175</v>
      </c>
      <c r="I145" s="1">
        <f t="shared" si="37"/>
        <v>-160.16666666666848</v>
      </c>
      <c r="J145" s="1">
        <f t="shared" si="38"/>
        <v>459320.94524521224</v>
      </c>
      <c r="K145" s="1">
        <f t="shared" si="39"/>
        <v>255359.05079698283</v>
      </c>
      <c r="M145" s="3">
        <v>135</v>
      </c>
      <c r="N145" s="1">
        <f t="shared" si="46"/>
        <v>-217103.69150905975</v>
      </c>
      <c r="O145" s="1">
        <f t="shared" si="33"/>
        <v>-250.17381455936174</v>
      </c>
      <c r="P145" s="1">
        <f t="shared" si="40"/>
        <v>459320.94524521224</v>
      </c>
      <c r="Q145" s="1">
        <f t="shared" si="41"/>
        <v>337534.12885157584</v>
      </c>
      <c r="S145" s="3">
        <v>135</v>
      </c>
      <c r="T145" s="1">
        <f t="shared" si="47"/>
        <v>-213124.99999999869</v>
      </c>
      <c r="U145" s="1">
        <f t="shared" si="34"/>
        <v>-246.06249999999864</v>
      </c>
      <c r="V145" s="1">
        <f t="shared" si="42"/>
        <v>459320.94524521224</v>
      </c>
      <c r="W145" s="1">
        <f t="shared" si="43"/>
        <v>331671.59149309725</v>
      </c>
    </row>
    <row r="146" spans="1:23" x14ac:dyDescent="0.25">
      <c r="A146" s="3">
        <v>136</v>
      </c>
      <c r="B146" s="1">
        <f t="shared" si="44"/>
        <v>-164955.67417876516</v>
      </c>
      <c r="C146" s="1">
        <f t="shared" si="32"/>
        <v>-170.45419665139065</v>
      </c>
      <c r="D146" s="1">
        <f t="shared" si="35"/>
        <v>460660.63133551076</v>
      </c>
      <c r="E146" s="1">
        <f t="shared" si="36"/>
        <v>273199.41463740531</v>
      </c>
      <c r="G146" s="3">
        <v>136</v>
      </c>
      <c r="H146" s="1">
        <f t="shared" si="45"/>
        <v>-154311.11111111287</v>
      </c>
      <c r="I146" s="1">
        <f t="shared" si="37"/>
        <v>-159.45481481481661</v>
      </c>
      <c r="J146" s="1">
        <f t="shared" si="38"/>
        <v>460660.63133551076</v>
      </c>
      <c r="K146" s="1">
        <f t="shared" si="39"/>
        <v>257454.5442924751</v>
      </c>
      <c r="M146" s="3">
        <v>136</v>
      </c>
      <c r="N146" s="1">
        <f t="shared" si="46"/>
        <v>-216858.37781703693</v>
      </c>
      <c r="O146" s="1">
        <f t="shared" si="33"/>
        <v>-249.92032374427149</v>
      </c>
      <c r="P146" s="1">
        <f t="shared" si="40"/>
        <v>460660.63133551076</v>
      </c>
      <c r="Q146" s="1">
        <f t="shared" si="41"/>
        <v>340447.10838273168</v>
      </c>
      <c r="S146" s="3">
        <v>136</v>
      </c>
      <c r="T146" s="1">
        <f t="shared" si="47"/>
        <v>-212866.66666666535</v>
      </c>
      <c r="U146" s="1">
        <f t="shared" si="34"/>
        <v>-245.79555555555419</v>
      </c>
      <c r="V146" s="1">
        <f t="shared" si="42"/>
        <v>460660.63133551076</v>
      </c>
      <c r="W146" s="1">
        <f t="shared" si="43"/>
        <v>334542.78200338245</v>
      </c>
    </row>
    <row r="147" spans="1:23" x14ac:dyDescent="0.25">
      <c r="A147" s="3">
        <v>137</v>
      </c>
      <c r="B147" s="1">
        <f t="shared" si="44"/>
        <v>-164300.82835786408</v>
      </c>
      <c r="C147" s="1">
        <f t="shared" si="32"/>
        <v>-169.77752263645957</v>
      </c>
      <c r="D147" s="1">
        <f t="shared" si="35"/>
        <v>462004.22484357265</v>
      </c>
      <c r="E147" s="1">
        <f t="shared" si="36"/>
        <v>275418.82382996677</v>
      </c>
      <c r="G147" s="3">
        <v>137</v>
      </c>
      <c r="H147" s="1">
        <f t="shared" si="45"/>
        <v>-153622.22222222399</v>
      </c>
      <c r="I147" s="1">
        <f t="shared" si="37"/>
        <v>-158.74296296296478</v>
      </c>
      <c r="J147" s="1">
        <f t="shared" si="38"/>
        <v>462004.22484357265</v>
      </c>
      <c r="K147" s="1">
        <f t="shared" si="39"/>
        <v>259562.59786470106</v>
      </c>
      <c r="M147" s="3">
        <v>137</v>
      </c>
      <c r="N147" s="1">
        <f t="shared" si="46"/>
        <v>-216612.81063419904</v>
      </c>
      <c r="O147" s="1">
        <f t="shared" si="33"/>
        <v>-249.66657098867233</v>
      </c>
      <c r="P147" s="1">
        <f t="shared" si="40"/>
        <v>462004.22484357265</v>
      </c>
      <c r="Q147" s="1">
        <f t="shared" si="41"/>
        <v>343376.55832366721</v>
      </c>
      <c r="S147" s="3">
        <v>137</v>
      </c>
      <c r="T147" s="1">
        <f t="shared" si="47"/>
        <v>-212608.333333332</v>
      </c>
      <c r="U147" s="1">
        <f t="shared" si="34"/>
        <v>-245.52861111110974</v>
      </c>
      <c r="V147" s="1">
        <f t="shared" si="42"/>
        <v>462004.22484357265</v>
      </c>
      <c r="W147" s="1">
        <f t="shared" si="43"/>
        <v>337430.47358669218</v>
      </c>
    </row>
    <row r="148" spans="1:23" x14ac:dyDescent="0.25">
      <c r="A148" s="3">
        <v>138</v>
      </c>
      <c r="B148" s="1">
        <f t="shared" si="44"/>
        <v>-163645.30586294809</v>
      </c>
      <c r="C148" s="1">
        <f t="shared" si="32"/>
        <v>-169.10014939171302</v>
      </c>
      <c r="D148" s="1">
        <f t="shared" si="35"/>
        <v>463351.73716603307</v>
      </c>
      <c r="E148" s="1">
        <f t="shared" si="36"/>
        <v>277650.78188477713</v>
      </c>
      <c r="G148" s="3">
        <v>138</v>
      </c>
      <c r="H148" s="1">
        <f t="shared" si="45"/>
        <v>-152933.33333333512</v>
      </c>
      <c r="I148" s="1">
        <f t="shared" si="37"/>
        <v>-158.03111111111295</v>
      </c>
      <c r="J148" s="1">
        <f t="shared" si="38"/>
        <v>463351.73716603307</v>
      </c>
      <c r="K148" s="1">
        <f t="shared" si="39"/>
        <v>261683.28253016068</v>
      </c>
      <c r="M148" s="3">
        <v>138</v>
      </c>
      <c r="N148" s="1">
        <f t="shared" si="46"/>
        <v>-216366.98969860552</v>
      </c>
      <c r="O148" s="1">
        <f t="shared" si="33"/>
        <v>-249.41255602189239</v>
      </c>
      <c r="P148" s="1">
        <f t="shared" si="40"/>
        <v>463351.73716603307</v>
      </c>
      <c r="Q148" s="1">
        <f t="shared" si="41"/>
        <v>346322.5718004739</v>
      </c>
      <c r="S148" s="3">
        <v>138</v>
      </c>
      <c r="T148" s="1">
        <f t="shared" si="47"/>
        <v>-212349.99999999866</v>
      </c>
      <c r="U148" s="1">
        <f t="shared" si="34"/>
        <v>-245.26166666666529</v>
      </c>
      <c r="V148" s="1">
        <f t="shared" si="42"/>
        <v>463351.73716603307</v>
      </c>
      <c r="W148" s="1">
        <f t="shared" si="43"/>
        <v>340334.75954249239</v>
      </c>
    </row>
    <row r="149" spans="1:23" x14ac:dyDescent="0.25">
      <c r="A149" s="3">
        <v>139</v>
      </c>
      <c r="B149" s="1">
        <f t="shared" si="44"/>
        <v>-162989.10599478736</v>
      </c>
      <c r="C149" s="1">
        <f t="shared" si="32"/>
        <v>-168.4220761946136</v>
      </c>
      <c r="D149" s="1">
        <f t="shared" si="35"/>
        <v>464703.17973276734</v>
      </c>
      <c r="E149" s="1">
        <f t="shared" si="36"/>
        <v>279895.35975492798</v>
      </c>
      <c r="G149" s="3">
        <v>139</v>
      </c>
      <c r="H149" s="1">
        <f t="shared" si="45"/>
        <v>-152244.44444444624</v>
      </c>
      <c r="I149" s="1">
        <f t="shared" si="37"/>
        <v>-157.31925925926112</v>
      </c>
      <c r="J149" s="1">
        <f t="shared" si="38"/>
        <v>464703.17973276734</v>
      </c>
      <c r="K149" s="1">
        <f t="shared" si="39"/>
        <v>263816.66970689152</v>
      </c>
      <c r="M149" s="3">
        <v>139</v>
      </c>
      <c r="N149" s="1">
        <f t="shared" si="46"/>
        <v>-216120.91474804524</v>
      </c>
      <c r="O149" s="1">
        <f t="shared" si="33"/>
        <v>-249.15827857298007</v>
      </c>
      <c r="P149" s="1">
        <f t="shared" si="40"/>
        <v>464703.17973276734</v>
      </c>
      <c r="Q149" s="1">
        <f t="shared" si="41"/>
        <v>349285.2424657917</v>
      </c>
      <c r="S149" s="3">
        <v>139</v>
      </c>
      <c r="T149" s="1">
        <f t="shared" si="47"/>
        <v>-212091.66666666532</v>
      </c>
      <c r="U149" s="1">
        <f t="shared" si="34"/>
        <v>-244.99472222222082</v>
      </c>
      <c r="V149" s="1">
        <f t="shared" si="42"/>
        <v>464703.17973276734</v>
      </c>
      <c r="W149" s="1">
        <f t="shared" si="43"/>
        <v>343255.73369777773</v>
      </c>
    </row>
    <row r="150" spans="1:23" x14ac:dyDescent="0.25">
      <c r="A150" s="3">
        <v>140</v>
      </c>
      <c r="B150" s="1">
        <f t="shared" si="44"/>
        <v>-162332.22805342951</v>
      </c>
      <c r="C150" s="1">
        <f t="shared" si="32"/>
        <v>-167.74330232187717</v>
      </c>
      <c r="D150" s="1">
        <f t="shared" si="35"/>
        <v>466058.5640069879</v>
      </c>
      <c r="E150" s="1">
        <f t="shared" si="36"/>
        <v>282152.62879469001</v>
      </c>
      <c r="G150" s="3">
        <v>140</v>
      </c>
      <c r="H150" s="1">
        <f t="shared" si="45"/>
        <v>-151555.55555555737</v>
      </c>
      <c r="I150" s="1">
        <f t="shared" si="37"/>
        <v>-156.60740740740928</v>
      </c>
      <c r="J150" s="1">
        <f t="shared" si="38"/>
        <v>466058.5640069879</v>
      </c>
      <c r="K150" s="1">
        <f t="shared" si="39"/>
        <v>265962.83121673908</v>
      </c>
      <c r="M150" s="3">
        <v>140</v>
      </c>
      <c r="N150" s="1">
        <f t="shared" si="46"/>
        <v>-215874.58552003605</v>
      </c>
      <c r="O150" s="1">
        <f t="shared" si="33"/>
        <v>-248.90373837070391</v>
      </c>
      <c r="P150" s="1">
        <f t="shared" si="40"/>
        <v>466058.5640069879</v>
      </c>
      <c r="Q150" s="1">
        <f t="shared" si="41"/>
        <v>352264.66450178623</v>
      </c>
      <c r="S150" s="3">
        <v>140</v>
      </c>
      <c r="T150" s="1">
        <f t="shared" si="47"/>
        <v>-211833.33333333198</v>
      </c>
      <c r="U150" s="1">
        <f t="shared" si="34"/>
        <v>-244.72777777777637</v>
      </c>
      <c r="V150" s="1">
        <f t="shared" si="42"/>
        <v>466058.5640069879</v>
      </c>
      <c r="W150" s="1">
        <f t="shared" si="43"/>
        <v>346193.49041005434</v>
      </c>
    </row>
    <row r="151" spans="1:23" x14ac:dyDescent="0.25">
      <c r="A151" s="3">
        <v>141</v>
      </c>
      <c r="B151" s="1">
        <f t="shared" si="44"/>
        <v>-161674.67133819894</v>
      </c>
      <c r="C151" s="1">
        <f t="shared" si="32"/>
        <v>-167.06382704947222</v>
      </c>
      <c r="D151" s="1">
        <f t="shared" si="35"/>
        <v>467417.9014853416</v>
      </c>
      <c r="E151" s="1">
        <f t="shared" si="36"/>
        <v>284422.66076178133</v>
      </c>
      <c r="G151" s="3">
        <v>141</v>
      </c>
      <c r="H151" s="1">
        <f t="shared" si="45"/>
        <v>-150866.66666666849</v>
      </c>
      <c r="I151" s="1">
        <f t="shared" si="37"/>
        <v>-155.89555555555742</v>
      </c>
      <c r="J151" s="1">
        <f t="shared" si="38"/>
        <v>467417.9014853416</v>
      </c>
      <c r="K151" s="1">
        <f t="shared" si="39"/>
        <v>268121.83928764006</v>
      </c>
      <c r="M151" s="3">
        <v>141</v>
      </c>
      <c r="N151" s="1">
        <f t="shared" si="46"/>
        <v>-215628.0017518246</v>
      </c>
      <c r="O151" s="1">
        <f t="shared" si="33"/>
        <v>-248.64893514355208</v>
      </c>
      <c r="P151" s="1">
        <f t="shared" si="40"/>
        <v>467417.9014853416</v>
      </c>
      <c r="Q151" s="1">
        <f t="shared" si="41"/>
        <v>355260.93262314273</v>
      </c>
      <c r="S151" s="3">
        <v>141</v>
      </c>
      <c r="T151" s="1">
        <f t="shared" si="47"/>
        <v>-211574.99999999863</v>
      </c>
      <c r="U151" s="1">
        <f t="shared" si="34"/>
        <v>-244.46083333333192</v>
      </c>
      <c r="V151" s="1">
        <f t="shared" si="42"/>
        <v>467417.9014853416</v>
      </c>
      <c r="W151" s="1">
        <f t="shared" si="43"/>
        <v>349148.12457033945</v>
      </c>
    </row>
    <row r="152" spans="1:23" x14ac:dyDescent="0.25">
      <c r="A152" s="3">
        <v>142</v>
      </c>
      <c r="B152" s="1">
        <f t="shared" si="44"/>
        <v>-161016.43514769597</v>
      </c>
      <c r="C152" s="1">
        <f t="shared" si="32"/>
        <v>-166.38364965261917</v>
      </c>
      <c r="D152" s="1">
        <f t="shared" si="35"/>
        <v>468781.20369800722</v>
      </c>
      <c r="E152" s="1">
        <f t="shared" si="36"/>
        <v>286705.52781964862</v>
      </c>
      <c r="G152" s="3">
        <v>142</v>
      </c>
      <c r="H152" s="1">
        <f t="shared" si="45"/>
        <v>-150177.77777777961</v>
      </c>
      <c r="I152" s="1">
        <f t="shared" si="37"/>
        <v>-155.18370370370559</v>
      </c>
      <c r="J152" s="1">
        <f t="shared" si="38"/>
        <v>468781.20369800722</v>
      </c>
      <c r="K152" s="1">
        <f t="shared" si="39"/>
        <v>270293.76655591832</v>
      </c>
      <c r="M152" s="3">
        <v>142</v>
      </c>
      <c r="N152" s="1">
        <f t="shared" si="46"/>
        <v>-215381.16318038598</v>
      </c>
      <c r="O152" s="1">
        <f t="shared" si="33"/>
        <v>-248.39386861973219</v>
      </c>
      <c r="P152" s="1">
        <f t="shared" si="40"/>
        <v>468781.20369800722</v>
      </c>
      <c r="Q152" s="1">
        <f t="shared" si="41"/>
        <v>358274.14208007697</v>
      </c>
      <c r="S152" s="3">
        <v>142</v>
      </c>
      <c r="T152" s="1">
        <f t="shared" si="47"/>
        <v>-211316.66666666529</v>
      </c>
      <c r="U152" s="1">
        <f t="shared" si="34"/>
        <v>-244.19388888888747</v>
      </c>
      <c r="V152" s="1">
        <f t="shared" si="42"/>
        <v>468781.20369800722</v>
      </c>
      <c r="W152" s="1">
        <f t="shared" si="43"/>
        <v>352119.73160617787</v>
      </c>
    </row>
    <row r="153" spans="1:23" x14ac:dyDescent="0.25">
      <c r="A153" s="3">
        <v>143</v>
      </c>
      <c r="B153" s="1">
        <f t="shared" si="44"/>
        <v>-160357.51877979614</v>
      </c>
      <c r="C153" s="1">
        <f t="shared" si="32"/>
        <v>-165.70276940578933</v>
      </c>
      <c r="D153" s="1">
        <f t="shared" si="35"/>
        <v>470148.48220879305</v>
      </c>
      <c r="E153" s="1">
        <f t="shared" si="36"/>
        <v>289001.30253976124</v>
      </c>
      <c r="G153" s="3">
        <v>143</v>
      </c>
      <c r="H153" s="1">
        <f t="shared" si="45"/>
        <v>-149488.88888889074</v>
      </c>
      <c r="I153" s="1">
        <f t="shared" si="37"/>
        <v>-154.47185185185376</v>
      </c>
      <c r="J153" s="1">
        <f t="shared" si="38"/>
        <v>470148.48220879305</v>
      </c>
      <c r="K153" s="1">
        <f t="shared" si="39"/>
        <v>272478.68606859416</v>
      </c>
      <c r="M153" s="3">
        <v>143</v>
      </c>
      <c r="N153" s="1">
        <f t="shared" si="46"/>
        <v>-215134.06954242353</v>
      </c>
      <c r="O153" s="1">
        <f t="shared" si="33"/>
        <v>-248.13853852717099</v>
      </c>
      <c r="P153" s="1">
        <f t="shared" si="40"/>
        <v>470148.48220879305</v>
      </c>
      <c r="Q153" s="1">
        <f t="shared" si="41"/>
        <v>361304.38866136345</v>
      </c>
      <c r="S153" s="3">
        <v>143</v>
      </c>
      <c r="T153" s="1">
        <f t="shared" si="47"/>
        <v>-211058.33333333195</v>
      </c>
      <c r="U153" s="1">
        <f t="shared" si="34"/>
        <v>-243.926944444443</v>
      </c>
      <c r="V153" s="1">
        <f t="shared" si="42"/>
        <v>470148.48220879305</v>
      </c>
      <c r="W153" s="1">
        <f t="shared" si="43"/>
        <v>355108.40748467558</v>
      </c>
    </row>
    <row r="154" spans="1:23" x14ac:dyDescent="0.25">
      <c r="A154" s="3">
        <v>144</v>
      </c>
      <c r="B154" s="1">
        <f t="shared" si="44"/>
        <v>-159697.92153164948</v>
      </c>
      <c r="C154" s="1">
        <f t="shared" si="32"/>
        <v>-165.02118558270448</v>
      </c>
      <c r="D154" s="1">
        <f t="shared" si="35"/>
        <v>471519.74861523538</v>
      </c>
      <c r="E154" s="1">
        <f t="shared" si="36"/>
        <v>291310.05790391809</v>
      </c>
      <c r="G154" s="3">
        <v>144</v>
      </c>
      <c r="H154" s="1">
        <f t="shared" si="45"/>
        <v>-148800.00000000186</v>
      </c>
      <c r="I154" s="1">
        <f t="shared" si="37"/>
        <v>-153.76000000000192</v>
      </c>
      <c r="J154" s="1">
        <f t="shared" si="38"/>
        <v>471519.74861523538</v>
      </c>
      <c r="K154" s="1">
        <f t="shared" si="39"/>
        <v>274676.67128570628</v>
      </c>
      <c r="M154" s="3">
        <v>144</v>
      </c>
      <c r="N154" s="1">
        <f t="shared" si="46"/>
        <v>-214886.72057436852</v>
      </c>
      <c r="O154" s="1">
        <f t="shared" si="33"/>
        <v>-247.88294459351414</v>
      </c>
      <c r="P154" s="1">
        <f t="shared" si="40"/>
        <v>471519.74861523538</v>
      </c>
      <c r="Q154" s="1">
        <f t="shared" si="41"/>
        <v>364351.7686973802</v>
      </c>
      <c r="S154" s="3">
        <v>144</v>
      </c>
      <c r="T154" s="1">
        <f t="shared" si="47"/>
        <v>-210799.9999999986</v>
      </c>
      <c r="U154" s="1">
        <f t="shared" si="34"/>
        <v>-243.65999999999855</v>
      </c>
      <c r="V154" s="1">
        <f t="shared" si="42"/>
        <v>471519.74861523538</v>
      </c>
      <c r="W154" s="1">
        <f t="shared" si="43"/>
        <v>358114.24871555058</v>
      </c>
    </row>
    <row r="155" spans="1:23" x14ac:dyDescent="0.25">
      <c r="A155" s="3">
        <v>145</v>
      </c>
      <c r="B155" s="1">
        <f t="shared" si="44"/>
        <v>-159037.64269967974</v>
      </c>
      <c r="C155" s="1">
        <f t="shared" si="32"/>
        <v>-164.33889745633573</v>
      </c>
      <c r="D155" s="1">
        <f t="shared" si="35"/>
        <v>472895.01454869646</v>
      </c>
      <c r="E155" s="1">
        <f t="shared" si="36"/>
        <v>293631.86730656784</v>
      </c>
      <c r="G155" s="3">
        <v>145</v>
      </c>
      <c r="H155" s="1">
        <f t="shared" si="45"/>
        <v>-148111.11111111299</v>
      </c>
      <c r="I155" s="1">
        <f t="shared" si="37"/>
        <v>-153.04814814815009</v>
      </c>
      <c r="J155" s="1">
        <f t="shared" si="38"/>
        <v>472895.01454869646</v>
      </c>
      <c r="K155" s="1">
        <f t="shared" si="39"/>
        <v>276887.79608264717</v>
      </c>
      <c r="M155" s="3">
        <v>145</v>
      </c>
      <c r="N155" s="1">
        <f t="shared" si="46"/>
        <v>-214639.11601237988</v>
      </c>
      <c r="O155" s="1">
        <f t="shared" si="33"/>
        <v>-247.62708654612587</v>
      </c>
      <c r="P155" s="1">
        <f t="shared" si="40"/>
        <v>472895.01454869646</v>
      </c>
      <c r="Q155" s="1">
        <f t="shared" si="41"/>
        <v>367416.37906317128</v>
      </c>
      <c r="S155" s="3">
        <v>145</v>
      </c>
      <c r="T155" s="1">
        <f t="shared" si="47"/>
        <v>-210541.66666666526</v>
      </c>
      <c r="U155" s="1">
        <f t="shared" si="34"/>
        <v>-243.3930555555541</v>
      </c>
      <c r="V155" s="1">
        <f t="shared" si="42"/>
        <v>472895.01454869646</v>
      </c>
      <c r="W155" s="1">
        <f t="shared" si="43"/>
        <v>361137.35235420085</v>
      </c>
    </row>
    <row r="156" spans="1:23" x14ac:dyDescent="0.25">
      <c r="A156" s="3">
        <v>146</v>
      </c>
      <c r="B156" s="1">
        <f t="shared" si="44"/>
        <v>-158376.68157958362</v>
      </c>
      <c r="C156" s="1">
        <f t="shared" si="32"/>
        <v>-163.65590429890307</v>
      </c>
      <c r="D156" s="1">
        <f t="shared" si="35"/>
        <v>474274.29167446349</v>
      </c>
      <c r="E156" s="1">
        <f t="shared" si="36"/>
        <v>295966.80455714202</v>
      </c>
      <c r="G156" s="3">
        <v>146</v>
      </c>
      <c r="H156" s="1">
        <f t="shared" si="45"/>
        <v>-147422.22222222411</v>
      </c>
      <c r="I156" s="1">
        <f t="shared" si="37"/>
        <v>-152.33629629629823</v>
      </c>
      <c r="J156" s="1">
        <f t="shared" si="38"/>
        <v>474274.29167446349</v>
      </c>
      <c r="K156" s="1">
        <f t="shared" si="39"/>
        <v>279112.13475251151</v>
      </c>
      <c r="M156" s="3">
        <v>146</v>
      </c>
      <c r="N156" s="1">
        <f t="shared" si="46"/>
        <v>-214391.25559234383</v>
      </c>
      <c r="O156" s="1">
        <f t="shared" si="33"/>
        <v>-247.37096411208861</v>
      </c>
      <c r="P156" s="1">
        <f t="shared" si="40"/>
        <v>474274.29167446349</v>
      </c>
      <c r="Q156" s="1">
        <f t="shared" si="41"/>
        <v>370498.31718152628</v>
      </c>
      <c r="S156" s="3">
        <v>146</v>
      </c>
      <c r="T156" s="1">
        <f t="shared" si="47"/>
        <v>-210283.33333333192</v>
      </c>
      <c r="U156" s="1">
        <f t="shared" si="34"/>
        <v>-243.12611111110965</v>
      </c>
      <c r="V156" s="1">
        <f t="shared" si="42"/>
        <v>474274.29167446349</v>
      </c>
      <c r="W156" s="1">
        <f t="shared" si="43"/>
        <v>364177.81600478967</v>
      </c>
    </row>
    <row r="157" spans="1:23" x14ac:dyDescent="0.25">
      <c r="A157" s="3">
        <v>147</v>
      </c>
      <c r="B157" s="1">
        <f t="shared" si="44"/>
        <v>-157715.03746633008</v>
      </c>
      <c r="C157" s="1">
        <f t="shared" si="32"/>
        <v>-162.9722053818744</v>
      </c>
      <c r="D157" s="1">
        <f t="shared" si="35"/>
        <v>475657.59169184737</v>
      </c>
      <c r="E157" s="1">
        <f t="shared" si="36"/>
        <v>298314.94388240139</v>
      </c>
      <c r="G157" s="3">
        <v>147</v>
      </c>
      <c r="H157" s="1">
        <f t="shared" si="45"/>
        <v>-146733.33333333523</v>
      </c>
      <c r="I157" s="1">
        <f t="shared" si="37"/>
        <v>-151.6244444444464</v>
      </c>
      <c r="J157" s="1">
        <f t="shared" si="38"/>
        <v>475657.59169184737</v>
      </c>
      <c r="K157" s="1">
        <f t="shared" si="39"/>
        <v>281349.76200845797</v>
      </c>
      <c r="M157" s="3">
        <v>147</v>
      </c>
      <c r="N157" s="1">
        <f t="shared" si="46"/>
        <v>-214143.13904987375</v>
      </c>
      <c r="O157" s="1">
        <f t="shared" si="33"/>
        <v>-247.11457701820288</v>
      </c>
      <c r="P157" s="1">
        <f t="shared" si="40"/>
        <v>475657.59169184737</v>
      </c>
      <c r="Q157" s="1">
        <f t="shared" si="41"/>
        <v>373597.68102607742</v>
      </c>
      <c r="S157" s="3">
        <v>147</v>
      </c>
      <c r="T157" s="1">
        <f t="shared" si="47"/>
        <v>-210024.99999999857</v>
      </c>
      <c r="U157" s="1">
        <f t="shared" si="34"/>
        <v>-242.8591666666652</v>
      </c>
      <c r="V157" s="1">
        <f t="shared" si="42"/>
        <v>475657.59169184737</v>
      </c>
      <c r="W157" s="1">
        <f t="shared" si="43"/>
        <v>367235.73782334849</v>
      </c>
    </row>
    <row r="158" spans="1:23" x14ac:dyDescent="0.25">
      <c r="A158" s="3">
        <v>148</v>
      </c>
      <c r="B158" s="1">
        <f t="shared" si="44"/>
        <v>-157052.70965415949</v>
      </c>
      <c r="C158" s="1">
        <f t="shared" si="32"/>
        <v>-162.28779997596482</v>
      </c>
      <c r="D158" s="1">
        <f t="shared" si="35"/>
        <v>477044.92633428192</v>
      </c>
      <c r="E158" s="1">
        <f t="shared" si="36"/>
        <v>300676.35992879566</v>
      </c>
      <c r="G158" s="3">
        <v>148</v>
      </c>
      <c r="H158" s="1">
        <f t="shared" si="45"/>
        <v>-146044.44444444636</v>
      </c>
      <c r="I158" s="1">
        <f t="shared" si="37"/>
        <v>-150.91259259259456</v>
      </c>
      <c r="J158" s="1">
        <f t="shared" si="38"/>
        <v>477044.92633428192</v>
      </c>
      <c r="K158" s="1">
        <f t="shared" si="39"/>
        <v>283600.7529860842</v>
      </c>
      <c r="M158" s="3">
        <v>148</v>
      </c>
      <c r="N158" s="1">
        <f t="shared" si="46"/>
        <v>-213894.76612030977</v>
      </c>
      <c r="O158" s="1">
        <f t="shared" si="33"/>
        <v>-246.85792499098676</v>
      </c>
      <c r="P158" s="1">
        <f t="shared" si="40"/>
        <v>477044.92633428192</v>
      </c>
      <c r="Q158" s="1">
        <f t="shared" si="41"/>
        <v>376714.56912441418</v>
      </c>
      <c r="S158" s="3">
        <v>148</v>
      </c>
      <c r="T158" s="1">
        <f t="shared" si="47"/>
        <v>-209766.66666666523</v>
      </c>
      <c r="U158" s="1">
        <f t="shared" si="34"/>
        <v>-242.59222222222073</v>
      </c>
      <c r="V158" s="1">
        <f t="shared" si="42"/>
        <v>477044.92633428192</v>
      </c>
      <c r="W158" s="1">
        <f t="shared" si="43"/>
        <v>370311.21652089717</v>
      </c>
    </row>
    <row r="159" spans="1:23" x14ac:dyDescent="0.25">
      <c r="A159" s="3">
        <v>149</v>
      </c>
      <c r="B159" s="1">
        <f t="shared" si="44"/>
        <v>-156389.697436583</v>
      </c>
      <c r="C159" s="1">
        <f t="shared" si="32"/>
        <v>-161.60268735113576</v>
      </c>
      <c r="D159" s="1">
        <f t="shared" si="35"/>
        <v>478436.30736942356</v>
      </c>
      <c r="E159" s="1">
        <f t="shared" si="36"/>
        <v>303051.12776483642</v>
      </c>
      <c r="G159" s="3">
        <v>149</v>
      </c>
      <c r="H159" s="1">
        <f t="shared" si="45"/>
        <v>-145355.55555555748</v>
      </c>
      <c r="I159" s="1">
        <f t="shared" si="37"/>
        <v>-150.20074074074273</v>
      </c>
      <c r="J159" s="1">
        <f t="shared" si="38"/>
        <v>478436.30736942356</v>
      </c>
      <c r="K159" s="1">
        <f t="shared" si="39"/>
        <v>285865.18324581551</v>
      </c>
      <c r="M159" s="3">
        <v>149</v>
      </c>
      <c r="N159" s="1">
        <f t="shared" si="46"/>
        <v>-213646.13653871859</v>
      </c>
      <c r="O159" s="1">
        <f t="shared" si="33"/>
        <v>-246.60100775667587</v>
      </c>
      <c r="P159" s="1">
        <f t="shared" si="40"/>
        <v>478436.30736942356</v>
      </c>
      <c r="Q159" s="1">
        <f t="shared" si="41"/>
        <v>379849.08056121517</v>
      </c>
      <c r="S159" s="3">
        <v>149</v>
      </c>
      <c r="T159" s="1">
        <f t="shared" si="47"/>
        <v>-209508.33333333189</v>
      </c>
      <c r="U159" s="1">
        <f t="shared" si="34"/>
        <v>-242.32527777777628</v>
      </c>
      <c r="V159" s="1">
        <f t="shared" si="42"/>
        <v>478436.30736942356</v>
      </c>
      <c r="W159" s="1">
        <f t="shared" si="43"/>
        <v>373404.35136658215</v>
      </c>
    </row>
    <row r="160" spans="1:23" x14ac:dyDescent="0.25">
      <c r="A160" s="3">
        <v>150</v>
      </c>
      <c r="B160" s="1">
        <f t="shared" si="44"/>
        <v>-155726.00010638169</v>
      </c>
      <c r="C160" s="1">
        <f t="shared" si="32"/>
        <v>-160.91686677659439</v>
      </c>
      <c r="D160" s="1">
        <f t="shared" si="35"/>
        <v>479831.74659925106</v>
      </c>
      <c r="E160" s="1">
        <f t="shared" si="36"/>
        <v>305439.32288348349</v>
      </c>
      <c r="G160" s="3">
        <v>150</v>
      </c>
      <c r="H160" s="1">
        <f t="shared" si="45"/>
        <v>-144666.66666666861</v>
      </c>
      <c r="I160" s="1">
        <f t="shared" si="37"/>
        <v>-149.4888888888909</v>
      </c>
      <c r="J160" s="1">
        <f t="shared" si="38"/>
        <v>479831.74659925106</v>
      </c>
      <c r="K160" s="1">
        <f t="shared" si="39"/>
        <v>288143.1287753068</v>
      </c>
      <c r="M160" s="3">
        <v>150</v>
      </c>
      <c r="N160" s="1">
        <f t="shared" si="46"/>
        <v>-213397.25003989312</v>
      </c>
      <c r="O160" s="1">
        <f t="shared" si="33"/>
        <v>-246.34382504122289</v>
      </c>
      <c r="P160" s="1">
        <f t="shared" si="40"/>
        <v>479831.74659925106</v>
      </c>
      <c r="Q160" s="1">
        <f t="shared" si="41"/>
        <v>383001.31498139835</v>
      </c>
      <c r="S160" s="3">
        <v>150</v>
      </c>
      <c r="T160" s="1">
        <f t="shared" si="47"/>
        <v>-209249.99999999854</v>
      </c>
      <c r="U160" s="1">
        <f t="shared" si="34"/>
        <v>-242.05833333333183</v>
      </c>
      <c r="V160" s="1">
        <f t="shared" si="42"/>
        <v>479831.74659925106</v>
      </c>
      <c r="W160" s="1">
        <f t="shared" si="43"/>
        <v>376515.24219083192</v>
      </c>
    </row>
    <row r="161" spans="1:23" x14ac:dyDescent="0.25">
      <c r="A161" s="3">
        <v>151</v>
      </c>
      <c r="B161" s="1">
        <f t="shared" si="44"/>
        <v>-155061.61695560583</v>
      </c>
      <c r="C161" s="1">
        <f t="shared" si="32"/>
        <v>-160.23033752079269</v>
      </c>
      <c r="D161" s="1">
        <f t="shared" si="35"/>
        <v>481231.25586016552</v>
      </c>
      <c r="E161" s="1">
        <f t="shared" si="36"/>
        <v>307841.02120454487</v>
      </c>
      <c r="G161" s="3">
        <v>151</v>
      </c>
      <c r="H161" s="1">
        <f t="shared" si="45"/>
        <v>-143977.77777777973</v>
      </c>
      <c r="I161" s="1">
        <f t="shared" si="37"/>
        <v>-148.77703703703904</v>
      </c>
      <c r="J161" s="1">
        <f t="shared" si="38"/>
        <v>481231.25586016552</v>
      </c>
      <c r="K161" s="1">
        <f t="shared" si="39"/>
        <v>290434.66599185835</v>
      </c>
      <c r="M161" s="3">
        <v>151</v>
      </c>
      <c r="N161" s="1">
        <f t="shared" si="46"/>
        <v>-213148.10635835218</v>
      </c>
      <c r="O161" s="1">
        <f t="shared" si="33"/>
        <v>-246.08637657029723</v>
      </c>
      <c r="P161" s="1">
        <f t="shared" si="40"/>
        <v>481231.25586016552</v>
      </c>
      <c r="Q161" s="1">
        <f t="shared" si="41"/>
        <v>386171.37259328843</v>
      </c>
      <c r="S161" s="3">
        <v>151</v>
      </c>
      <c r="T161" s="1">
        <f t="shared" si="47"/>
        <v>-208991.6666666652</v>
      </c>
      <c r="U161" s="1">
        <f t="shared" si="34"/>
        <v>-241.79138888888738</v>
      </c>
      <c r="V161" s="1">
        <f t="shared" si="42"/>
        <v>481231.25586016552</v>
      </c>
      <c r="W161" s="1">
        <f t="shared" si="43"/>
        <v>379643.98938853078</v>
      </c>
    </row>
    <row r="162" spans="1:23" x14ac:dyDescent="0.25">
      <c r="A162" s="3">
        <v>152</v>
      </c>
      <c r="B162" s="1">
        <f t="shared" si="44"/>
        <v>-154396.54727557418</v>
      </c>
      <c r="C162" s="1">
        <f t="shared" si="32"/>
        <v>-159.54309885142666</v>
      </c>
      <c r="D162" s="1">
        <f t="shared" si="35"/>
        <v>482634.84702309099</v>
      </c>
      <c r="E162" s="1">
        <f t="shared" si="36"/>
        <v>310256.29907709023</v>
      </c>
      <c r="G162" s="3">
        <v>152</v>
      </c>
      <c r="H162" s="1">
        <f t="shared" si="45"/>
        <v>-143288.88888889086</v>
      </c>
      <c r="I162" s="1">
        <f t="shared" si="37"/>
        <v>-148.0651851851872</v>
      </c>
      <c r="J162" s="1">
        <f t="shared" si="38"/>
        <v>482634.84702309099</v>
      </c>
      <c r="K162" s="1">
        <f t="shared" si="39"/>
        <v>292739.87174484477</v>
      </c>
      <c r="M162" s="3">
        <v>152</v>
      </c>
      <c r="N162" s="1">
        <f t="shared" si="46"/>
        <v>-212898.70522834032</v>
      </c>
      <c r="O162" s="1">
        <f t="shared" si="33"/>
        <v>-245.828662069285</v>
      </c>
      <c r="P162" s="1">
        <f t="shared" si="40"/>
        <v>482634.84702309099</v>
      </c>
      <c r="Q162" s="1">
        <f t="shared" si="41"/>
        <v>389359.35417180258</v>
      </c>
      <c r="S162" s="3">
        <v>152</v>
      </c>
      <c r="T162" s="1">
        <f t="shared" si="47"/>
        <v>-208733.33333333186</v>
      </c>
      <c r="U162" s="1">
        <f t="shared" si="34"/>
        <v>-241.52444444444291</v>
      </c>
      <c r="V162" s="1">
        <f t="shared" si="42"/>
        <v>482634.84702309099</v>
      </c>
      <c r="W162" s="1">
        <f t="shared" si="43"/>
        <v>382790.69392221031</v>
      </c>
    </row>
    <row r="163" spans="1:23" x14ac:dyDescent="0.25">
      <c r="A163" s="3">
        <v>153</v>
      </c>
      <c r="B163" s="1">
        <f t="shared" si="44"/>
        <v>-153730.79035687316</v>
      </c>
      <c r="C163" s="1">
        <f t="shared" si="32"/>
        <v>-158.85515003543557</v>
      </c>
      <c r="D163" s="1">
        <f t="shared" si="35"/>
        <v>484042.53199357499</v>
      </c>
      <c r="E163" s="1">
        <f t="shared" si="36"/>
        <v>312685.23328187794</v>
      </c>
      <c r="G163" s="3">
        <v>153</v>
      </c>
      <c r="H163" s="1">
        <f t="shared" si="45"/>
        <v>-142600.00000000198</v>
      </c>
      <c r="I163" s="1">
        <f t="shared" si="37"/>
        <v>-147.35333333333537</v>
      </c>
      <c r="J163" s="1">
        <f t="shared" si="38"/>
        <v>484042.53199357499</v>
      </c>
      <c r="K163" s="1">
        <f t="shared" si="39"/>
        <v>295058.82331815828</v>
      </c>
      <c r="M163" s="3">
        <v>153</v>
      </c>
      <c r="N163" s="1">
        <f t="shared" si="46"/>
        <v>-212649.04638382743</v>
      </c>
      <c r="O163" s="1">
        <f t="shared" si="33"/>
        <v>-245.57068126328835</v>
      </c>
      <c r="P163" s="1">
        <f t="shared" si="40"/>
        <v>484042.53199357499</v>
      </c>
      <c r="Q163" s="1">
        <f t="shared" si="41"/>
        <v>392565.361061654</v>
      </c>
      <c r="S163" s="3">
        <v>153</v>
      </c>
      <c r="T163" s="1">
        <f t="shared" si="47"/>
        <v>-208474.99999999852</v>
      </c>
      <c r="U163" s="1">
        <f t="shared" si="34"/>
        <v>-241.25749999999846</v>
      </c>
      <c r="V163" s="1">
        <f t="shared" si="42"/>
        <v>484042.53199357499</v>
      </c>
      <c r="W163" s="1">
        <f t="shared" si="43"/>
        <v>385955.45732525893</v>
      </c>
    </row>
    <row r="164" spans="1:23" x14ac:dyDescent="0.25">
      <c r="A164" s="3">
        <v>154</v>
      </c>
      <c r="B164" s="1">
        <f t="shared" si="44"/>
        <v>-153064.34548935614</v>
      </c>
      <c r="C164" s="1">
        <f t="shared" si="32"/>
        <v>-158.16649033900134</v>
      </c>
      <c r="D164" s="1">
        <f t="shared" si="35"/>
        <v>485454.32271188957</v>
      </c>
      <c r="E164" s="1">
        <f t="shared" si="36"/>
        <v>315127.90103379596</v>
      </c>
      <c r="G164" s="3">
        <v>154</v>
      </c>
      <c r="H164" s="1">
        <f t="shared" si="45"/>
        <v>-141911.1111111131</v>
      </c>
      <c r="I164" s="1">
        <f t="shared" si="37"/>
        <v>-146.64148148148354</v>
      </c>
      <c r="J164" s="1">
        <f t="shared" si="38"/>
        <v>485454.32271188957</v>
      </c>
      <c r="K164" s="1">
        <f t="shared" si="39"/>
        <v>297391.59843266552</v>
      </c>
      <c r="M164" s="3">
        <v>154</v>
      </c>
      <c r="N164" s="1">
        <f t="shared" si="46"/>
        <v>-212399.12955850855</v>
      </c>
      <c r="O164" s="1">
        <f t="shared" si="33"/>
        <v>-245.3124338771255</v>
      </c>
      <c r="P164" s="1">
        <f t="shared" si="40"/>
        <v>485454.32271188957</v>
      </c>
      <c r="Q164" s="1">
        <f t="shared" si="41"/>
        <v>395789.49518057366</v>
      </c>
      <c r="S164" s="3">
        <v>154</v>
      </c>
      <c r="T164" s="1">
        <f t="shared" si="47"/>
        <v>-208216.66666666517</v>
      </c>
      <c r="U164" s="1">
        <f t="shared" si="34"/>
        <v>-240.99055555555401</v>
      </c>
      <c r="V164" s="1">
        <f t="shared" si="42"/>
        <v>485454.32271188957</v>
      </c>
      <c r="W164" s="1">
        <f t="shared" si="43"/>
        <v>389138.38170514954</v>
      </c>
    </row>
    <row r="165" spans="1:23" x14ac:dyDescent="0.25">
      <c r="A165" s="3">
        <v>155</v>
      </c>
      <c r="B165" s="1">
        <f t="shared" si="44"/>
        <v>-152397.2119621427</v>
      </c>
      <c r="C165" s="1">
        <f t="shared" si="32"/>
        <v>-157.47711902754745</v>
      </c>
      <c r="D165" s="1">
        <f t="shared" si="35"/>
        <v>486870.23115313257</v>
      </c>
      <c r="E165" s="1">
        <f t="shared" si="36"/>
        <v>317584.37998431647</v>
      </c>
      <c r="G165" s="3">
        <v>155</v>
      </c>
      <c r="H165" s="1">
        <f t="shared" si="45"/>
        <v>-141222.22222222423</v>
      </c>
      <c r="I165" s="1">
        <f t="shared" si="37"/>
        <v>-145.92962962963171</v>
      </c>
      <c r="J165" s="1">
        <f t="shared" si="38"/>
        <v>486870.23115313257</v>
      </c>
      <c r="K165" s="1">
        <f t="shared" si="39"/>
        <v>299738.27524867811</v>
      </c>
      <c r="M165" s="3">
        <v>155</v>
      </c>
      <c r="N165" s="1">
        <f t="shared" si="46"/>
        <v>-212148.95448580349</v>
      </c>
      <c r="O165" s="1">
        <f t="shared" si="33"/>
        <v>-245.05391963533029</v>
      </c>
      <c r="P165" s="1">
        <f t="shared" si="40"/>
        <v>486870.23115313257</v>
      </c>
      <c r="Q165" s="1">
        <f t="shared" si="41"/>
        <v>399031.85902255017</v>
      </c>
      <c r="S165" s="3">
        <v>155</v>
      </c>
      <c r="T165" s="1">
        <f t="shared" si="47"/>
        <v>-207958.33333333183</v>
      </c>
      <c r="U165" s="1">
        <f t="shared" si="34"/>
        <v>-240.72361111110956</v>
      </c>
      <c r="V165" s="1">
        <f t="shared" si="42"/>
        <v>486870.23115313257</v>
      </c>
      <c r="W165" s="1">
        <f t="shared" si="43"/>
        <v>392339.56974668562</v>
      </c>
    </row>
    <row r="166" spans="1:23" x14ac:dyDescent="0.25">
      <c r="A166" s="3">
        <v>156</v>
      </c>
      <c r="B166" s="1">
        <f t="shared" si="44"/>
        <v>-151729.3890636178</v>
      </c>
      <c r="C166" s="1">
        <f t="shared" si="32"/>
        <v>-156.78703536573838</v>
      </c>
      <c r="D166" s="1">
        <f t="shared" si="35"/>
        <v>488290.26932732924</v>
      </c>
      <c r="E166" s="1">
        <f t="shared" si="36"/>
        <v>320054.7482239643</v>
      </c>
      <c r="G166" s="3">
        <v>156</v>
      </c>
      <c r="H166" s="1">
        <f t="shared" si="45"/>
        <v>-140533.33333333535</v>
      </c>
      <c r="I166" s="1">
        <f t="shared" si="37"/>
        <v>-145.21777777777984</v>
      </c>
      <c r="J166" s="1">
        <f t="shared" si="38"/>
        <v>488290.26932732924</v>
      </c>
      <c r="K166" s="1">
        <f t="shared" si="39"/>
        <v>302098.93236843758</v>
      </c>
      <c r="M166" s="3">
        <v>156</v>
      </c>
      <c r="N166" s="1">
        <f t="shared" si="46"/>
        <v>-211898.52089885666</v>
      </c>
      <c r="O166" s="1">
        <f t="shared" si="33"/>
        <v>-244.79513826215188</v>
      </c>
      <c r="P166" s="1">
        <f t="shared" si="40"/>
        <v>488290.26932732924</v>
      </c>
      <c r="Q166" s="1">
        <f t="shared" si="41"/>
        <v>402292.55566108809</v>
      </c>
      <c r="S166" s="3">
        <v>156</v>
      </c>
      <c r="T166" s="1">
        <f t="shared" si="47"/>
        <v>-207699.99999999849</v>
      </c>
      <c r="U166" s="1">
        <f t="shared" si="34"/>
        <v>-240.45666666666511</v>
      </c>
      <c r="V166" s="1">
        <f t="shared" si="42"/>
        <v>488290.26932732924</v>
      </c>
      <c r="W166" s="1">
        <f t="shared" si="43"/>
        <v>395559.12471526541</v>
      </c>
    </row>
    <row r="167" spans="1:23" x14ac:dyDescent="0.25">
      <c r="A167" s="3">
        <v>157</v>
      </c>
      <c r="B167" s="1">
        <f t="shared" si="44"/>
        <v>-151060.87608143108</v>
      </c>
      <c r="C167" s="1">
        <f t="shared" si="32"/>
        <v>-156.09623861747878</v>
      </c>
      <c r="D167" s="1">
        <f t="shared" si="35"/>
        <v>489714.44927953393</v>
      </c>
      <c r="E167" s="1">
        <f t="shared" si="36"/>
        <v>322539.08428479952</v>
      </c>
      <c r="G167" s="3">
        <v>157</v>
      </c>
      <c r="H167" s="1">
        <f t="shared" si="45"/>
        <v>-139844.44444444648</v>
      </c>
      <c r="I167" s="1">
        <f t="shared" si="37"/>
        <v>-144.50592592592801</v>
      </c>
      <c r="J167" s="1">
        <f t="shared" si="38"/>
        <v>489714.44927953393</v>
      </c>
      <c r="K167" s="1">
        <f t="shared" si="39"/>
        <v>304473.64883861388</v>
      </c>
      <c r="M167" s="3">
        <v>157</v>
      </c>
      <c r="N167" s="1">
        <f t="shared" si="46"/>
        <v>-211647.82853053664</v>
      </c>
      <c r="O167" s="1">
        <f t="shared" si="33"/>
        <v>-244.53608948155454</v>
      </c>
      <c r="P167" s="1">
        <f t="shared" si="40"/>
        <v>489714.44927953393</v>
      </c>
      <c r="Q167" s="1">
        <f t="shared" si="41"/>
        <v>405571.68875248457</v>
      </c>
      <c r="S167" s="3">
        <v>157</v>
      </c>
      <c r="T167" s="1">
        <f t="shared" si="47"/>
        <v>-207441.66666666514</v>
      </c>
      <c r="U167" s="1">
        <f t="shared" si="34"/>
        <v>-240.18972222222064</v>
      </c>
      <c r="V167" s="1">
        <f t="shared" si="42"/>
        <v>489714.44927953393</v>
      </c>
      <c r="W167" s="1">
        <f t="shared" si="43"/>
        <v>398797.15046016476</v>
      </c>
    </row>
    <row r="168" spans="1:23" x14ac:dyDescent="0.25">
      <c r="A168" s="3">
        <v>158</v>
      </c>
      <c r="B168" s="1">
        <f t="shared" si="44"/>
        <v>-150391.6723024961</v>
      </c>
      <c r="C168" s="1">
        <f t="shared" si="32"/>
        <v>-155.40472804591263</v>
      </c>
      <c r="D168" s="1">
        <f t="shared" si="35"/>
        <v>491142.78308993258</v>
      </c>
      <c r="E168" s="1">
        <f t="shared" si="36"/>
        <v>325037.4671429139</v>
      </c>
      <c r="G168" s="3">
        <v>158</v>
      </c>
      <c r="H168" s="1">
        <f t="shared" si="45"/>
        <v>-139155.5555555576</v>
      </c>
      <c r="I168" s="1">
        <f t="shared" si="37"/>
        <v>-143.79407407407618</v>
      </c>
      <c r="J168" s="1">
        <f t="shared" si="38"/>
        <v>491142.78308993258</v>
      </c>
      <c r="K168" s="1">
        <f t="shared" si="39"/>
        <v>306862.50415281823</v>
      </c>
      <c r="M168" s="3">
        <v>158</v>
      </c>
      <c r="N168" s="1">
        <f t="shared" si="46"/>
        <v>-211396.87711343603</v>
      </c>
      <c r="O168" s="1">
        <f t="shared" si="33"/>
        <v>-244.27677301721724</v>
      </c>
      <c r="P168" s="1">
        <f t="shared" si="40"/>
        <v>491142.78308993258</v>
      </c>
      <c r="Q168" s="1">
        <f t="shared" si="41"/>
        <v>408869.36253912444</v>
      </c>
      <c r="S168" s="3">
        <v>158</v>
      </c>
      <c r="T168" s="1">
        <f t="shared" si="47"/>
        <v>-207183.3333333318</v>
      </c>
      <c r="U168" s="1">
        <f t="shared" si="34"/>
        <v>-239.92277777777619</v>
      </c>
      <c r="V168" s="1">
        <f t="shared" si="42"/>
        <v>491142.78308993258</v>
      </c>
      <c r="W168" s="1">
        <f t="shared" si="43"/>
        <v>402053.75141783839</v>
      </c>
    </row>
    <row r="169" spans="1:23" x14ac:dyDescent="0.25">
      <c r="A169" s="3">
        <v>159</v>
      </c>
      <c r="B169" s="1">
        <f t="shared" si="44"/>
        <v>-149721.77701298957</v>
      </c>
      <c r="C169" s="1">
        <f t="shared" si="32"/>
        <v>-154.71250291342255</v>
      </c>
      <c r="D169" s="1">
        <f t="shared" si="35"/>
        <v>492575.2828739449</v>
      </c>
      <c r="E169" s="1">
        <f t="shared" si="36"/>
        <v>327549.97622094146</v>
      </c>
      <c r="G169" s="3">
        <v>159</v>
      </c>
      <c r="H169" s="1">
        <f t="shared" si="45"/>
        <v>-138466.66666666872</v>
      </c>
      <c r="I169" s="1">
        <f t="shared" si="37"/>
        <v>-143.08222222222435</v>
      </c>
      <c r="J169" s="1">
        <f t="shared" si="38"/>
        <v>492575.2828739449</v>
      </c>
      <c r="K169" s="1">
        <f t="shared" si="39"/>
        <v>309265.57825413044</v>
      </c>
      <c r="M169" s="3">
        <v>159</v>
      </c>
      <c r="N169" s="1">
        <f t="shared" si="46"/>
        <v>-211145.66637987108</v>
      </c>
      <c r="O169" s="1">
        <f t="shared" si="33"/>
        <v>-244.01718859253344</v>
      </c>
      <c r="P169" s="1">
        <f t="shared" si="40"/>
        <v>492575.2828739449</v>
      </c>
      <c r="Q169" s="1">
        <f t="shared" si="41"/>
        <v>412185.68185279419</v>
      </c>
      <c r="S169" s="3">
        <v>159</v>
      </c>
      <c r="T169" s="1">
        <f t="shared" si="47"/>
        <v>-206924.99999999846</v>
      </c>
      <c r="U169" s="1">
        <f t="shared" si="34"/>
        <v>-239.65583333333174</v>
      </c>
      <c r="V169" s="1">
        <f t="shared" si="42"/>
        <v>492575.2828739449</v>
      </c>
      <c r="W169" s="1">
        <f t="shared" si="43"/>
        <v>405329.03261523991</v>
      </c>
    </row>
    <row r="170" spans="1:23" x14ac:dyDescent="0.25">
      <c r="A170" s="3">
        <v>160</v>
      </c>
      <c r="B170" s="1">
        <f t="shared" si="44"/>
        <v>-149051.18949835055</v>
      </c>
      <c r="C170" s="1">
        <f t="shared" si="32"/>
        <v>-154.0195624816289</v>
      </c>
      <c r="D170" s="1">
        <f t="shared" si="35"/>
        <v>494011.96078232722</v>
      </c>
      <c r="E170" s="1">
        <f t="shared" si="36"/>
        <v>330076.69139058335</v>
      </c>
      <c r="G170" s="3">
        <v>160</v>
      </c>
      <c r="H170" s="1">
        <f t="shared" si="45"/>
        <v>-137777.77777777985</v>
      </c>
      <c r="I170" s="1">
        <f t="shared" si="37"/>
        <v>-142.37037037037251</v>
      </c>
      <c r="J170" s="1">
        <f t="shared" si="38"/>
        <v>494011.96078232722</v>
      </c>
      <c r="K170" s="1">
        <f t="shared" si="39"/>
        <v>311682.95153764001</v>
      </c>
      <c r="M170" s="3">
        <v>160</v>
      </c>
      <c r="N170" s="1">
        <f t="shared" si="46"/>
        <v>-210894.19606188143</v>
      </c>
      <c r="O170" s="1">
        <f t="shared" si="33"/>
        <v>-243.75733593061082</v>
      </c>
      <c r="P170" s="1">
        <f t="shared" si="40"/>
        <v>494011.96078232722</v>
      </c>
      <c r="Q170" s="1">
        <f t="shared" si="41"/>
        <v>415520.7521180145</v>
      </c>
      <c r="S170" s="3">
        <v>160</v>
      </c>
      <c r="T170" s="1">
        <f t="shared" si="47"/>
        <v>-206666.66666666511</v>
      </c>
      <c r="U170" s="1">
        <f t="shared" si="34"/>
        <v>-239.38888888888729</v>
      </c>
      <c r="V170" s="1">
        <f t="shared" si="42"/>
        <v>494011.96078232722</v>
      </c>
      <c r="W170" s="1">
        <f t="shared" si="43"/>
        <v>408623.09967316064</v>
      </c>
    </row>
    <row r="171" spans="1:23" x14ac:dyDescent="0.25">
      <c r="A171" s="3">
        <v>161</v>
      </c>
      <c r="B171" s="1">
        <f t="shared" si="44"/>
        <v>-148379.90904327974</v>
      </c>
      <c r="C171" s="1">
        <f t="shared" si="32"/>
        <v>-153.32590601138907</v>
      </c>
      <c r="D171" s="1">
        <f t="shared" si="35"/>
        <v>495452.82900127571</v>
      </c>
      <c r="E171" s="1">
        <f t="shared" si="36"/>
        <v>332617.69297514699</v>
      </c>
      <c r="G171" s="3">
        <v>161</v>
      </c>
      <c r="H171" s="1">
        <f t="shared" si="45"/>
        <v>-137088.88888889097</v>
      </c>
      <c r="I171" s="1">
        <f t="shared" si="37"/>
        <v>-141.65851851852065</v>
      </c>
      <c r="J171" s="1">
        <f t="shared" si="38"/>
        <v>495452.82900127571</v>
      </c>
      <c r="K171" s="1">
        <f t="shared" si="39"/>
        <v>314114.70485300204</v>
      </c>
      <c r="M171" s="3">
        <v>161</v>
      </c>
      <c r="N171" s="1">
        <f t="shared" si="46"/>
        <v>-210642.46589122986</v>
      </c>
      <c r="O171" s="1">
        <f t="shared" si="33"/>
        <v>-243.49721475427086</v>
      </c>
      <c r="P171" s="1">
        <f t="shared" si="40"/>
        <v>495452.82900127571</v>
      </c>
      <c r="Q171" s="1">
        <f t="shared" si="41"/>
        <v>418874.67935539159</v>
      </c>
      <c r="S171" s="3">
        <v>161</v>
      </c>
      <c r="T171" s="1">
        <f t="shared" si="47"/>
        <v>-206408.33333333177</v>
      </c>
      <c r="U171" s="1">
        <f t="shared" si="34"/>
        <v>-239.12194444444282</v>
      </c>
      <c r="V171" s="1">
        <f t="shared" si="42"/>
        <v>495452.82900127571</v>
      </c>
      <c r="W171" s="1">
        <f t="shared" si="43"/>
        <v>411936.05880958715</v>
      </c>
    </row>
    <row r="172" spans="1:23" x14ac:dyDescent="0.25">
      <c r="A172" s="3">
        <v>162</v>
      </c>
      <c r="B172" s="1">
        <f t="shared" si="44"/>
        <v>-147707.93493173868</v>
      </c>
      <c r="C172" s="1">
        <f t="shared" si="32"/>
        <v>-152.63153276279664</v>
      </c>
      <c r="D172" s="1">
        <f t="shared" si="35"/>
        <v>496897.89975252945</v>
      </c>
      <c r="E172" s="1">
        <f t="shared" si="36"/>
        <v>335173.06175209937</v>
      </c>
      <c r="G172" s="3">
        <v>162</v>
      </c>
      <c r="H172" s="1">
        <f t="shared" si="45"/>
        <v>-136400.0000000021</v>
      </c>
      <c r="I172" s="1">
        <f t="shared" si="37"/>
        <v>-140.94666666666882</v>
      </c>
      <c r="J172" s="1">
        <f t="shared" si="38"/>
        <v>496897.89975252945</v>
      </c>
      <c r="K172" s="1">
        <f t="shared" si="39"/>
        <v>316560.91950700729</v>
      </c>
      <c r="M172" s="3">
        <v>162</v>
      </c>
      <c r="N172" s="1">
        <f t="shared" si="46"/>
        <v>-210390.47559940195</v>
      </c>
      <c r="O172" s="1">
        <f t="shared" si="33"/>
        <v>-243.23682478604869</v>
      </c>
      <c r="P172" s="1">
        <f t="shared" si="40"/>
        <v>496897.89975252945</v>
      </c>
      <c r="Q172" s="1">
        <f t="shared" si="41"/>
        <v>422247.57018498756</v>
      </c>
      <c r="S172" s="3">
        <v>162</v>
      </c>
      <c r="T172" s="1">
        <f t="shared" si="47"/>
        <v>-206149.99999999843</v>
      </c>
      <c r="U172" s="1">
        <f t="shared" si="34"/>
        <v>-238.85499999999837</v>
      </c>
      <c r="V172" s="1">
        <f t="shared" si="42"/>
        <v>496897.89975252945</v>
      </c>
      <c r="W172" s="1">
        <f t="shared" si="43"/>
        <v>415268.01684307802</v>
      </c>
    </row>
    <row r="173" spans="1:23" x14ac:dyDescent="0.25">
      <c r="A173" s="3">
        <v>163</v>
      </c>
      <c r="B173" s="1">
        <f t="shared" si="44"/>
        <v>-147035.26644694904</v>
      </c>
      <c r="C173" s="1">
        <f t="shared" si="32"/>
        <v>-151.93644199518067</v>
      </c>
      <c r="D173" s="1">
        <f t="shared" si="35"/>
        <v>498347.18529347435</v>
      </c>
      <c r="E173" s="1">
        <f t="shared" si="36"/>
        <v>337742.87895563507</v>
      </c>
      <c r="G173" s="3">
        <v>163</v>
      </c>
      <c r="H173" s="1">
        <f t="shared" si="45"/>
        <v>-135711.11111111322</v>
      </c>
      <c r="I173" s="1">
        <f t="shared" si="37"/>
        <v>-140.23481481481699</v>
      </c>
      <c r="J173" s="1">
        <f t="shared" si="38"/>
        <v>498347.18529347435</v>
      </c>
      <c r="K173" s="1">
        <f t="shared" si="39"/>
        <v>319021.67726616689</v>
      </c>
      <c r="M173" s="3">
        <v>163</v>
      </c>
      <c r="N173" s="1">
        <f t="shared" si="46"/>
        <v>-210138.22491760584</v>
      </c>
      <c r="O173" s="1">
        <f t="shared" si="33"/>
        <v>-242.9761657481927</v>
      </c>
      <c r="P173" s="1">
        <f t="shared" si="40"/>
        <v>498347.18529347435</v>
      </c>
      <c r="Q173" s="1">
        <f t="shared" si="41"/>
        <v>425639.53182970994</v>
      </c>
      <c r="S173" s="3">
        <v>163</v>
      </c>
      <c r="T173" s="1">
        <f t="shared" si="47"/>
        <v>-205891.66666666509</v>
      </c>
      <c r="U173" s="1">
        <f t="shared" si="34"/>
        <v>-238.58805555555392</v>
      </c>
      <c r="V173" s="1">
        <f t="shared" si="42"/>
        <v>498347.18529347435</v>
      </c>
      <c r="W173" s="1">
        <f t="shared" si="43"/>
        <v>418619.08119615942</v>
      </c>
    </row>
    <row r="174" spans="1:23" x14ac:dyDescent="0.25">
      <c r="A174" s="3">
        <v>164</v>
      </c>
      <c r="B174" s="1">
        <f t="shared" si="44"/>
        <v>-146361.90287139177</v>
      </c>
      <c r="C174" s="1">
        <f t="shared" si="32"/>
        <v>-151.2406329671048</v>
      </c>
      <c r="D174" s="1">
        <f t="shared" si="35"/>
        <v>499800.69791724702</v>
      </c>
      <c r="E174" s="1">
        <f t="shared" si="36"/>
        <v>340327.22627925861</v>
      </c>
      <c r="G174" s="3">
        <v>164</v>
      </c>
      <c r="H174" s="1">
        <f t="shared" si="45"/>
        <v>-135022.22222222434</v>
      </c>
      <c r="I174" s="1">
        <f t="shared" si="37"/>
        <v>-139.52296296296515</v>
      </c>
      <c r="J174" s="1">
        <f t="shared" si="38"/>
        <v>499800.69791724702</v>
      </c>
      <c r="K174" s="1">
        <f t="shared" si="39"/>
        <v>321497.06035931181</v>
      </c>
      <c r="M174" s="3">
        <v>164</v>
      </c>
      <c r="N174" s="1">
        <f t="shared" si="46"/>
        <v>-209885.71357677187</v>
      </c>
      <c r="O174" s="1">
        <f t="shared" si="33"/>
        <v>-242.71523736266425</v>
      </c>
      <c r="P174" s="1">
        <f t="shared" si="40"/>
        <v>499800.69791724702</v>
      </c>
      <c r="Q174" s="1">
        <f t="shared" si="41"/>
        <v>429050.67211872007</v>
      </c>
      <c r="S174" s="3">
        <v>164</v>
      </c>
      <c r="T174" s="1">
        <f t="shared" si="47"/>
        <v>-205633.33333333174</v>
      </c>
      <c r="U174" s="1">
        <f t="shared" si="34"/>
        <v>-238.32111111110947</v>
      </c>
      <c r="V174" s="1">
        <f t="shared" si="42"/>
        <v>499800.69791724702</v>
      </c>
      <c r="W174" s="1">
        <f t="shared" si="43"/>
        <v>421989.35989874013</v>
      </c>
    </row>
    <row r="175" spans="1:23" x14ac:dyDescent="0.25">
      <c r="A175" s="3">
        <v>165</v>
      </c>
      <c r="B175" s="1">
        <f t="shared" si="44"/>
        <v>-145687.84348680641</v>
      </c>
      <c r="C175" s="1">
        <f t="shared" si="32"/>
        <v>-150.54410493636661</v>
      </c>
      <c r="D175" s="1">
        <f t="shared" si="35"/>
        <v>501258.449952839</v>
      </c>
      <c r="E175" s="1">
        <f t="shared" si="36"/>
        <v>342926.18587838148</v>
      </c>
      <c r="G175" s="3">
        <v>165</v>
      </c>
      <c r="H175" s="1">
        <f t="shared" si="45"/>
        <v>-134333.33333333547</v>
      </c>
      <c r="I175" s="1">
        <f t="shared" si="37"/>
        <v>-138.81111111111332</v>
      </c>
      <c r="J175" s="1">
        <f t="shared" si="38"/>
        <v>501258.449952839</v>
      </c>
      <c r="K175" s="1">
        <f t="shared" si="39"/>
        <v>323987.15148020675</v>
      </c>
      <c r="M175" s="3">
        <v>165</v>
      </c>
      <c r="N175" s="1">
        <f t="shared" si="46"/>
        <v>-209632.94130755236</v>
      </c>
      <c r="O175" s="1">
        <f t="shared" si="33"/>
        <v>-242.45403935113745</v>
      </c>
      <c r="P175" s="1">
        <f t="shared" si="40"/>
        <v>501258.449952839</v>
      </c>
      <c r="Q175" s="1">
        <f t="shared" si="41"/>
        <v>432481.09949086112</v>
      </c>
      <c r="S175" s="3">
        <v>165</v>
      </c>
      <c r="T175" s="1">
        <f t="shared" si="47"/>
        <v>-205374.9999999984</v>
      </c>
      <c r="U175" s="1">
        <f t="shared" si="34"/>
        <v>-238.054166666665</v>
      </c>
      <c r="V175" s="1">
        <f t="shared" si="42"/>
        <v>501258.449952839</v>
      </c>
      <c r="W175" s="1">
        <f t="shared" si="43"/>
        <v>425378.96159154573</v>
      </c>
    </row>
    <row r="176" spans="1:23" x14ac:dyDescent="0.25">
      <c r="A176" s="3">
        <v>166</v>
      </c>
      <c r="B176" s="1">
        <f t="shared" si="44"/>
        <v>-145013.08757419031</v>
      </c>
      <c r="C176" s="1">
        <f t="shared" si="32"/>
        <v>-149.84685715999666</v>
      </c>
      <c r="D176" s="1">
        <f t="shared" si="35"/>
        <v>502720.45376520144</v>
      </c>
      <c r="E176" s="1">
        <f t="shared" si="36"/>
        <v>345539.84037293377</v>
      </c>
      <c r="G176" s="3">
        <v>166</v>
      </c>
      <c r="H176" s="1">
        <f t="shared" si="45"/>
        <v>-133644.44444444659</v>
      </c>
      <c r="I176" s="1">
        <f t="shared" si="37"/>
        <v>-138.09925925926146</v>
      </c>
      <c r="J176" s="1">
        <f t="shared" si="38"/>
        <v>502720.45376520144</v>
      </c>
      <c r="K176" s="1">
        <f t="shared" si="39"/>
        <v>326492.033790179</v>
      </c>
      <c r="M176" s="3">
        <v>166</v>
      </c>
      <c r="N176" s="1">
        <f t="shared" si="46"/>
        <v>-209379.90784032134</v>
      </c>
      <c r="O176" s="1">
        <f t="shared" si="33"/>
        <v>-242.19257143499871</v>
      </c>
      <c r="P176" s="1">
        <f t="shared" si="40"/>
        <v>502720.45376520144</v>
      </c>
      <c r="Q176" s="1">
        <f t="shared" si="41"/>
        <v>435930.92299810518</v>
      </c>
      <c r="S176" s="3">
        <v>166</v>
      </c>
      <c r="T176" s="1">
        <f t="shared" si="47"/>
        <v>-205116.66666666506</v>
      </c>
      <c r="U176" s="1">
        <f t="shared" si="34"/>
        <v>-237.78722222222055</v>
      </c>
      <c r="V176" s="1">
        <f t="shared" si="42"/>
        <v>502720.45376520144</v>
      </c>
      <c r="W176" s="1">
        <f t="shared" si="43"/>
        <v>428787.9955295723</v>
      </c>
    </row>
    <row r="177" spans="1:23" x14ac:dyDescent="0.25">
      <c r="A177" s="3">
        <v>167</v>
      </c>
      <c r="B177" s="1">
        <f t="shared" si="44"/>
        <v>-144337.63441379787</v>
      </c>
      <c r="C177" s="1">
        <f t="shared" si="32"/>
        <v>-149.14888889425779</v>
      </c>
      <c r="D177" s="1">
        <f t="shared" si="35"/>
        <v>504186.72175534995</v>
      </c>
      <c r="E177" s="1">
        <f t="shared" si="36"/>
        <v>348168.2728499907</v>
      </c>
      <c r="G177" s="3">
        <v>167</v>
      </c>
      <c r="H177" s="1">
        <f t="shared" si="45"/>
        <v>-132955.55555555772</v>
      </c>
      <c r="I177" s="1">
        <f t="shared" si="37"/>
        <v>-137.38740740740963</v>
      </c>
      <c r="J177" s="1">
        <f t="shared" si="38"/>
        <v>504186.72175534995</v>
      </c>
      <c r="K177" s="1">
        <f t="shared" si="39"/>
        <v>329011.79092076205</v>
      </c>
      <c r="M177" s="3">
        <v>167</v>
      </c>
      <c r="N177" s="1">
        <f t="shared" si="46"/>
        <v>-209126.61290517417</v>
      </c>
      <c r="O177" s="1">
        <f t="shared" si="33"/>
        <v>-241.93083333534665</v>
      </c>
      <c r="P177" s="1">
        <f t="shared" si="40"/>
        <v>504186.72175534995</v>
      </c>
      <c r="Q177" s="1">
        <f t="shared" si="41"/>
        <v>439400.25230902008</v>
      </c>
      <c r="S177" s="3">
        <v>167</v>
      </c>
      <c r="T177" s="1">
        <f t="shared" si="47"/>
        <v>-204858.33333333171</v>
      </c>
      <c r="U177" s="1">
        <f t="shared" si="34"/>
        <v>-237.5202777777761</v>
      </c>
      <c r="V177" s="1">
        <f t="shared" si="42"/>
        <v>504186.72175534995</v>
      </c>
      <c r="W177" s="1">
        <f t="shared" si="43"/>
        <v>432216.57158555946</v>
      </c>
    </row>
    <row r="178" spans="1:23" x14ac:dyDescent="0.25">
      <c r="A178" s="3">
        <v>168</v>
      </c>
      <c r="B178" s="1">
        <f t="shared" si="44"/>
        <v>-143661.48328513969</v>
      </c>
      <c r="C178" s="1">
        <f t="shared" si="32"/>
        <v>-148.45019939464433</v>
      </c>
      <c r="D178" s="1">
        <f t="shared" si="35"/>
        <v>505657.26636046974</v>
      </c>
      <c r="E178" s="1">
        <f t="shared" si="36"/>
        <v>350811.56686641386</v>
      </c>
      <c r="G178" s="3">
        <v>168</v>
      </c>
      <c r="H178" s="1">
        <f t="shared" si="45"/>
        <v>-132266.66666666884</v>
      </c>
      <c r="I178" s="1">
        <f t="shared" si="37"/>
        <v>-136.67555555555779</v>
      </c>
      <c r="J178" s="1">
        <f t="shared" si="38"/>
        <v>505657.26636046974</v>
      </c>
      <c r="K178" s="1">
        <f t="shared" si="39"/>
        <v>331546.50697635417</v>
      </c>
      <c r="M178" s="3">
        <v>168</v>
      </c>
      <c r="N178" s="1">
        <f t="shared" si="46"/>
        <v>-208873.05623192736</v>
      </c>
      <c r="O178" s="1">
        <f t="shared" si="33"/>
        <v>-241.6688247729916</v>
      </c>
      <c r="P178" s="1">
        <f t="shared" si="40"/>
        <v>505657.26636046974</v>
      </c>
      <c r="Q178" s="1">
        <f t="shared" si="41"/>
        <v>442889.1977122557</v>
      </c>
      <c r="S178" s="3">
        <v>168</v>
      </c>
      <c r="T178" s="1">
        <f t="shared" si="47"/>
        <v>-204599.99999999837</v>
      </c>
      <c r="U178" s="1">
        <f t="shared" si="34"/>
        <v>-237.25333333333165</v>
      </c>
      <c r="V178" s="1">
        <f t="shared" si="42"/>
        <v>505657.26636046974</v>
      </c>
      <c r="W178" s="1">
        <f t="shared" si="43"/>
        <v>435664.80025348341</v>
      </c>
    </row>
    <row r="179" spans="1:23" x14ac:dyDescent="0.25">
      <c r="A179" s="3">
        <v>169</v>
      </c>
      <c r="B179" s="1">
        <f t="shared" si="44"/>
        <v>-142984.63346698188</v>
      </c>
      <c r="C179" s="1">
        <f t="shared" si="32"/>
        <v>-147.75078791588126</v>
      </c>
      <c r="D179" s="1">
        <f t="shared" si="35"/>
        <v>507132.10005402111</v>
      </c>
      <c r="E179" s="1">
        <f t="shared" si="36"/>
        <v>353469.80645150755</v>
      </c>
      <c r="G179" s="3">
        <v>169</v>
      </c>
      <c r="H179" s="1">
        <f t="shared" si="45"/>
        <v>-131577.77777777996</v>
      </c>
      <c r="I179" s="1">
        <f t="shared" si="37"/>
        <v>-135.96370370370596</v>
      </c>
      <c r="J179" s="1">
        <f t="shared" si="38"/>
        <v>507132.10005402111</v>
      </c>
      <c r="K179" s="1">
        <f t="shared" si="39"/>
        <v>334096.26653689228</v>
      </c>
      <c r="M179" s="3">
        <v>169</v>
      </c>
      <c r="N179" s="1">
        <f t="shared" si="46"/>
        <v>-208619.23755011818</v>
      </c>
      <c r="O179" s="1">
        <f t="shared" si="33"/>
        <v>-241.40654546845545</v>
      </c>
      <c r="P179" s="1">
        <f t="shared" si="40"/>
        <v>507132.10005402111</v>
      </c>
      <c r="Q179" s="1">
        <f t="shared" si="41"/>
        <v>446397.87012004992</v>
      </c>
      <c r="S179" s="3">
        <v>169</v>
      </c>
      <c r="T179" s="1">
        <f t="shared" si="47"/>
        <v>-204341.66666666503</v>
      </c>
      <c r="U179" s="1">
        <f t="shared" si="34"/>
        <v>-236.98638888888721</v>
      </c>
      <c r="V179" s="1">
        <f t="shared" si="42"/>
        <v>507132.10005402111</v>
      </c>
      <c r="W179" s="1">
        <f t="shared" si="43"/>
        <v>439132.79265206924</v>
      </c>
    </row>
    <row r="180" spans="1:23" x14ac:dyDescent="0.25">
      <c r="A180" s="3">
        <v>170</v>
      </c>
      <c r="B180" s="1">
        <f t="shared" si="44"/>
        <v>-142307.08423734532</v>
      </c>
      <c r="C180" s="1">
        <f t="shared" si="32"/>
        <v>-147.0506537119235</v>
      </c>
      <c r="D180" s="1">
        <f t="shared" si="35"/>
        <v>508611.23534584534</v>
      </c>
      <c r="E180" s="1">
        <f t="shared" si="36"/>
        <v>356143.07610968995</v>
      </c>
      <c r="G180" s="3">
        <v>170</v>
      </c>
      <c r="H180" s="1">
        <f t="shared" si="45"/>
        <v>-130888.88888889107</v>
      </c>
      <c r="I180" s="1">
        <f t="shared" si="37"/>
        <v>-135.2518518518541</v>
      </c>
      <c r="J180" s="1">
        <f t="shared" si="38"/>
        <v>508611.23534584534</v>
      </c>
      <c r="K180" s="1">
        <f t="shared" si="39"/>
        <v>336661.1546605404</v>
      </c>
      <c r="M180" s="3">
        <v>170</v>
      </c>
      <c r="N180" s="1">
        <f t="shared" si="46"/>
        <v>-208365.15658900447</v>
      </c>
      <c r="O180" s="1">
        <f t="shared" si="33"/>
        <v>-241.14399514197129</v>
      </c>
      <c r="P180" s="1">
        <f t="shared" si="40"/>
        <v>508611.23534584534</v>
      </c>
      <c r="Q180" s="1">
        <f t="shared" si="41"/>
        <v>449926.38107175456</v>
      </c>
      <c r="S180" s="3">
        <v>170</v>
      </c>
      <c r="T180" s="1">
        <f t="shared" si="47"/>
        <v>-204083.33333333168</v>
      </c>
      <c r="U180" s="1">
        <f t="shared" si="34"/>
        <v>-236.71944444444273</v>
      </c>
      <c r="V180" s="1">
        <f t="shared" si="42"/>
        <v>508611.23534584534</v>
      </c>
      <c r="W180" s="1">
        <f t="shared" si="43"/>
        <v>442620.66052832355</v>
      </c>
    </row>
    <row r="181" spans="1:23" x14ac:dyDescent="0.25">
      <c r="A181" s="3">
        <v>171</v>
      </c>
      <c r="B181" s="1">
        <f t="shared" si="44"/>
        <v>-141628.83487350479</v>
      </c>
      <c r="C181" s="1">
        <f t="shared" si="32"/>
        <v>-146.34979603595494</v>
      </c>
      <c r="D181" s="1">
        <f t="shared" si="35"/>
        <v>510094.68478227075</v>
      </c>
      <c r="E181" s="1">
        <f t="shared" si="36"/>
        <v>358831.46082317946</v>
      </c>
      <c r="G181" s="3">
        <v>171</v>
      </c>
      <c r="H181" s="1">
        <f t="shared" si="45"/>
        <v>-130200.00000000218</v>
      </c>
      <c r="I181" s="1">
        <f t="shared" si="37"/>
        <v>-134.54000000000227</v>
      </c>
      <c r="J181" s="1">
        <f t="shared" si="38"/>
        <v>510094.68478227075</v>
      </c>
      <c r="K181" s="1">
        <f t="shared" si="39"/>
        <v>339241.256886394</v>
      </c>
      <c r="M181" s="3">
        <v>171</v>
      </c>
      <c r="N181" s="1">
        <f t="shared" si="46"/>
        <v>-208110.81307756426</v>
      </c>
      <c r="O181" s="1">
        <f t="shared" si="33"/>
        <v>-240.88117351348308</v>
      </c>
      <c r="P181" s="1">
        <f t="shared" si="40"/>
        <v>510094.68478227075</v>
      </c>
      <c r="Q181" s="1">
        <f t="shared" si="41"/>
        <v>453474.84273738117</v>
      </c>
      <c r="S181" s="3">
        <v>171</v>
      </c>
      <c r="T181" s="1">
        <f t="shared" si="47"/>
        <v>-203824.99999999834</v>
      </c>
      <c r="U181" s="1">
        <f t="shared" si="34"/>
        <v>-236.45249999999828</v>
      </c>
      <c r="V181" s="1">
        <f t="shared" si="42"/>
        <v>510094.68478227075</v>
      </c>
      <c r="W181" s="1">
        <f t="shared" si="43"/>
        <v>446128.51626108674</v>
      </c>
    </row>
    <row r="182" spans="1:23" x14ac:dyDescent="0.25">
      <c r="A182" s="3">
        <v>172</v>
      </c>
      <c r="B182" s="1">
        <f t="shared" si="44"/>
        <v>-140949.88465198831</v>
      </c>
      <c r="C182" s="1">
        <f t="shared" si="32"/>
        <v>-145.64821414038792</v>
      </c>
      <c r="D182" s="1">
        <f t="shared" si="35"/>
        <v>511582.46094621904</v>
      </c>
      <c r="E182" s="1">
        <f t="shared" si="36"/>
        <v>361535.04605469626</v>
      </c>
      <c r="G182" s="3">
        <v>172</v>
      </c>
      <c r="H182" s="1">
        <f t="shared" si="45"/>
        <v>-129511.11111111329</v>
      </c>
      <c r="I182" s="1">
        <f t="shared" si="37"/>
        <v>-133.8281481481504</v>
      </c>
      <c r="J182" s="1">
        <f t="shared" si="38"/>
        <v>511582.46094621904</v>
      </c>
      <c r="K182" s="1">
        <f t="shared" si="39"/>
        <v>341836.65923719876</v>
      </c>
      <c r="M182" s="3">
        <v>172</v>
      </c>
      <c r="N182" s="1">
        <f t="shared" si="46"/>
        <v>-207856.20674449558</v>
      </c>
      <c r="O182" s="1">
        <f t="shared" si="33"/>
        <v>-240.61808030264544</v>
      </c>
      <c r="P182" s="1">
        <f t="shared" si="40"/>
        <v>511582.46094621904</v>
      </c>
      <c r="Q182" s="1">
        <f t="shared" si="41"/>
        <v>457043.36792116688</v>
      </c>
      <c r="S182" s="3">
        <v>172</v>
      </c>
      <c r="T182" s="1">
        <f t="shared" si="47"/>
        <v>-203566.666666665</v>
      </c>
      <c r="U182" s="1">
        <f t="shared" si="34"/>
        <v>-236.18555555555383</v>
      </c>
      <c r="V182" s="1">
        <f t="shared" si="42"/>
        <v>511582.46094621904</v>
      </c>
      <c r="W182" s="1">
        <f t="shared" si="43"/>
        <v>449656.47286460543</v>
      </c>
    </row>
    <row r="183" spans="1:23" x14ac:dyDescent="0.25">
      <c r="A183" s="3">
        <v>173</v>
      </c>
      <c r="B183" s="1">
        <f t="shared" si="44"/>
        <v>-140270.23284857624</v>
      </c>
      <c r="C183" s="1">
        <f t="shared" si="32"/>
        <v>-144.9459072768621</v>
      </c>
      <c r="D183" s="1">
        <f t="shared" si="35"/>
        <v>513074.57645731221</v>
      </c>
      <c r="E183" s="1">
        <f t="shared" si="36"/>
        <v>364253.9177501793</v>
      </c>
      <c r="G183" s="3">
        <v>173</v>
      </c>
      <c r="H183" s="1">
        <f t="shared" si="45"/>
        <v>-128822.2222222244</v>
      </c>
      <c r="I183" s="1">
        <f t="shared" si="37"/>
        <v>-133.11629629629854</v>
      </c>
      <c r="J183" s="1">
        <f t="shared" si="38"/>
        <v>513074.57645731221</v>
      </c>
      <c r="K183" s="1">
        <f t="shared" si="39"/>
        <v>344447.4482220856</v>
      </c>
      <c r="M183" s="3">
        <v>173</v>
      </c>
      <c r="N183" s="1">
        <f t="shared" si="46"/>
        <v>-207601.33731821604</v>
      </c>
      <c r="O183" s="1">
        <f t="shared" si="33"/>
        <v>-240.35471522882324</v>
      </c>
      <c r="P183" s="1">
        <f t="shared" si="40"/>
        <v>513074.57645731221</v>
      </c>
      <c r="Q183" s="1">
        <f t="shared" si="41"/>
        <v>460632.07006516034</v>
      </c>
      <c r="S183" s="3">
        <v>173</v>
      </c>
      <c r="T183" s="1">
        <f t="shared" si="47"/>
        <v>-203308.33333333166</v>
      </c>
      <c r="U183" s="1">
        <f t="shared" si="34"/>
        <v>-235.91861111110939</v>
      </c>
      <c r="V183" s="1">
        <f t="shared" si="42"/>
        <v>513074.57645731221</v>
      </c>
      <c r="W183" s="1">
        <f t="shared" si="43"/>
        <v>453204.64399212535</v>
      </c>
    </row>
    <row r="184" spans="1:23" x14ac:dyDescent="0.25">
      <c r="A184" s="3">
        <v>174</v>
      </c>
      <c r="B184" s="1">
        <f t="shared" si="44"/>
        <v>-139589.87873830064</v>
      </c>
      <c r="C184" s="1">
        <f t="shared" si="32"/>
        <v>-144.242874696244</v>
      </c>
      <c r="D184" s="1">
        <f t="shared" si="35"/>
        <v>514571.04397197941</v>
      </c>
      <c r="E184" s="1">
        <f t="shared" si="36"/>
        <v>366988.16234151833</v>
      </c>
      <c r="G184" s="3">
        <v>174</v>
      </c>
      <c r="H184" s="1">
        <f t="shared" si="45"/>
        <v>-128133.33333333551</v>
      </c>
      <c r="I184" s="1">
        <f t="shared" si="37"/>
        <v>-132.40444444444668</v>
      </c>
      <c r="J184" s="1">
        <f t="shared" si="38"/>
        <v>514571.04397197941</v>
      </c>
      <c r="K184" s="1">
        <f t="shared" si="39"/>
        <v>347073.71083932067</v>
      </c>
      <c r="M184" s="3">
        <v>174</v>
      </c>
      <c r="N184" s="1">
        <f t="shared" si="46"/>
        <v>-207346.20452686271</v>
      </c>
      <c r="O184" s="1">
        <f t="shared" si="33"/>
        <v>-240.09107801109147</v>
      </c>
      <c r="P184" s="1">
        <f t="shared" si="40"/>
        <v>514571.04397197941</v>
      </c>
      <c r="Q184" s="1">
        <f t="shared" si="41"/>
        <v>464241.06325282803</v>
      </c>
      <c r="S184" s="3">
        <v>174</v>
      </c>
      <c r="T184" s="1">
        <f t="shared" si="47"/>
        <v>-203049.99999999831</v>
      </c>
      <c r="U184" s="1">
        <f t="shared" si="34"/>
        <v>-235.65166666666491</v>
      </c>
      <c r="V184" s="1">
        <f t="shared" si="42"/>
        <v>514571.04397197941</v>
      </c>
      <c r="W184" s="1">
        <f t="shared" si="43"/>
        <v>456773.14393950411</v>
      </c>
    </row>
    <row r="185" spans="1:23" x14ac:dyDescent="0.25">
      <c r="A185" s="3">
        <v>175</v>
      </c>
      <c r="B185" s="1">
        <f t="shared" si="44"/>
        <v>-138908.82159544443</v>
      </c>
      <c r="C185" s="1">
        <f t="shared" si="32"/>
        <v>-143.53911564862591</v>
      </c>
      <c r="D185" s="1">
        <f t="shared" si="35"/>
        <v>516071.87618356437</v>
      </c>
      <c r="E185" s="1">
        <f t="shared" si="36"/>
        <v>369737.86674930149</v>
      </c>
      <c r="G185" s="3">
        <v>175</v>
      </c>
      <c r="H185" s="1">
        <f t="shared" si="45"/>
        <v>-127444.44444444662</v>
      </c>
      <c r="I185" s="1">
        <f t="shared" si="37"/>
        <v>-131.69259259259482</v>
      </c>
      <c r="J185" s="1">
        <f t="shared" si="38"/>
        <v>516071.87618356437</v>
      </c>
      <c r="K185" s="1">
        <f t="shared" si="39"/>
        <v>349715.53457907098</v>
      </c>
      <c r="M185" s="3">
        <v>175</v>
      </c>
      <c r="N185" s="1">
        <f t="shared" si="46"/>
        <v>-207090.80809829163</v>
      </c>
      <c r="O185" s="1">
        <f t="shared" si="33"/>
        <v>-239.82716836823468</v>
      </c>
      <c r="P185" s="1">
        <f t="shared" si="40"/>
        <v>516071.87618356437</v>
      </c>
      <c r="Q185" s="1">
        <f t="shared" si="41"/>
        <v>467870.46221268096</v>
      </c>
      <c r="S185" s="3">
        <v>175</v>
      </c>
      <c r="T185" s="1">
        <f t="shared" si="47"/>
        <v>-202791.66666666497</v>
      </c>
      <c r="U185" s="1">
        <f t="shared" si="34"/>
        <v>-235.38472222222046</v>
      </c>
      <c r="V185" s="1">
        <f t="shared" si="42"/>
        <v>516071.87618356437</v>
      </c>
      <c r="W185" s="1">
        <f t="shared" si="43"/>
        <v>460362.0876488447</v>
      </c>
    </row>
    <row r="186" spans="1:23" x14ac:dyDescent="0.25">
      <c r="A186" s="3">
        <v>176</v>
      </c>
      <c r="B186" s="1">
        <f t="shared" si="44"/>
        <v>-138227.06069354061</v>
      </c>
      <c r="C186" s="1">
        <f t="shared" si="32"/>
        <v>-142.83462938332528</v>
      </c>
      <c r="D186" s="1">
        <f t="shared" si="35"/>
        <v>517577.08582243312</v>
      </c>
      <c r="E186" s="1">
        <f t="shared" si="36"/>
        <v>372503.11838557868</v>
      </c>
      <c r="G186" s="3">
        <v>176</v>
      </c>
      <c r="H186" s="1">
        <f t="shared" si="45"/>
        <v>-126755.55555555773</v>
      </c>
      <c r="I186" s="1">
        <f t="shared" si="37"/>
        <v>-130.98074074074299</v>
      </c>
      <c r="J186" s="1">
        <f t="shared" si="38"/>
        <v>517577.08582243312</v>
      </c>
      <c r="K186" s="1">
        <f t="shared" si="39"/>
        <v>352373.00742618559</v>
      </c>
      <c r="M186" s="3">
        <v>176</v>
      </c>
      <c r="N186" s="1">
        <f t="shared" si="46"/>
        <v>-206835.1477600777</v>
      </c>
      <c r="O186" s="1">
        <f t="shared" si="33"/>
        <v>-239.56298601874695</v>
      </c>
      <c r="P186" s="1">
        <f t="shared" si="40"/>
        <v>517577.08582243312</v>
      </c>
      <c r="Q186" s="1">
        <f t="shared" si="41"/>
        <v>471520.38232192182</v>
      </c>
      <c r="S186" s="3">
        <v>176</v>
      </c>
      <c r="T186" s="1">
        <f t="shared" si="47"/>
        <v>-202533.33333333163</v>
      </c>
      <c r="U186" s="1">
        <f t="shared" si="34"/>
        <v>-235.11777777777601</v>
      </c>
      <c r="V186" s="1">
        <f t="shared" si="42"/>
        <v>517577.08582243312</v>
      </c>
      <c r="W186" s="1">
        <f t="shared" si="43"/>
        <v>463971.59071214957</v>
      </c>
    </row>
    <row r="187" spans="1:23" x14ac:dyDescent="0.25">
      <c r="A187" s="3">
        <v>177</v>
      </c>
      <c r="B187" s="1">
        <f t="shared" si="44"/>
        <v>-137544.59530537148</v>
      </c>
      <c r="C187" s="1">
        <f t="shared" si="32"/>
        <v>-142.12941514888385</v>
      </c>
      <c r="D187" s="1">
        <f t="shared" si="35"/>
        <v>519086.68565608189</v>
      </c>
      <c r="E187" s="1">
        <f t="shared" si="36"/>
        <v>375284.00515664014</v>
      </c>
      <c r="G187" s="3">
        <v>177</v>
      </c>
      <c r="H187" s="1">
        <f t="shared" si="45"/>
        <v>-126066.66666666884</v>
      </c>
      <c r="I187" s="1">
        <f t="shared" si="37"/>
        <v>-130.26888888889113</v>
      </c>
      <c r="J187" s="1">
        <f t="shared" si="38"/>
        <v>519086.68565608189</v>
      </c>
      <c r="K187" s="1">
        <f t="shared" si="39"/>
        <v>355046.21786299272</v>
      </c>
      <c r="M187" s="3">
        <v>177</v>
      </c>
      <c r="N187" s="1">
        <f t="shared" si="46"/>
        <v>-206579.22323951428</v>
      </c>
      <c r="O187" s="1">
        <f t="shared" si="33"/>
        <v>-239.29853068083142</v>
      </c>
      <c r="P187" s="1">
        <f t="shared" si="40"/>
        <v>519086.68565608189</v>
      </c>
      <c r="Q187" s="1">
        <f t="shared" si="41"/>
        <v>475190.93961011269</v>
      </c>
      <c r="S187" s="3">
        <v>177</v>
      </c>
      <c r="T187" s="1">
        <f t="shared" si="47"/>
        <v>-202274.99999999828</v>
      </c>
      <c r="U187" s="1">
        <f t="shared" si="34"/>
        <v>-234.85083333333156</v>
      </c>
      <c r="V187" s="1">
        <f t="shared" si="42"/>
        <v>519086.68565608189</v>
      </c>
      <c r="W187" s="1">
        <f t="shared" si="43"/>
        <v>467601.76937499508</v>
      </c>
    </row>
    <row r="188" spans="1:23" x14ac:dyDescent="0.25">
      <c r="A188" s="3">
        <v>178</v>
      </c>
      <c r="B188" s="1">
        <f t="shared" si="44"/>
        <v>-136861.42470296792</v>
      </c>
      <c r="C188" s="1">
        <f t="shared" si="32"/>
        <v>-141.42347219306686</v>
      </c>
      <c r="D188" s="1">
        <f t="shared" si="35"/>
        <v>520600.68848924548</v>
      </c>
      <c r="E188" s="1">
        <f t="shared" si="36"/>
        <v>378080.6154658111</v>
      </c>
      <c r="G188" s="3">
        <v>178</v>
      </c>
      <c r="H188" s="1">
        <f t="shared" si="45"/>
        <v>-125377.77777777995</v>
      </c>
      <c r="I188" s="1">
        <f t="shared" si="37"/>
        <v>-129.55703703703929</v>
      </c>
      <c r="J188" s="1">
        <f t="shared" si="38"/>
        <v>520600.68848924548</v>
      </c>
      <c r="K188" s="1">
        <f t="shared" si="39"/>
        <v>357735.25487211253</v>
      </c>
      <c r="M188" s="3">
        <v>178</v>
      </c>
      <c r="N188" s="1">
        <f t="shared" si="46"/>
        <v>-206323.03426361294</v>
      </c>
      <c r="O188" s="1">
        <f t="shared" si="33"/>
        <v>-239.03380207240002</v>
      </c>
      <c r="P188" s="1">
        <f t="shared" si="40"/>
        <v>520600.68848924548</v>
      </c>
      <c r="Q188" s="1">
        <f t="shared" si="41"/>
        <v>478882.25076286384</v>
      </c>
      <c r="S188" s="3">
        <v>178</v>
      </c>
      <c r="T188" s="1">
        <f t="shared" si="47"/>
        <v>-202016.66666666494</v>
      </c>
      <c r="U188" s="1">
        <f t="shared" si="34"/>
        <v>-234.58388888888712</v>
      </c>
      <c r="V188" s="1">
        <f t="shared" si="42"/>
        <v>520600.68848924548</v>
      </c>
      <c r="W188" s="1">
        <f t="shared" si="43"/>
        <v>471252.74054022704</v>
      </c>
    </row>
    <row r="189" spans="1:23" x14ac:dyDescent="0.25">
      <c r="A189" s="3">
        <v>179</v>
      </c>
      <c r="B189" s="1">
        <f t="shared" si="44"/>
        <v>-136177.54815760854</v>
      </c>
      <c r="C189" s="1">
        <f t="shared" si="32"/>
        <v>-140.71679976286217</v>
      </c>
      <c r="D189" s="1">
        <f t="shared" si="35"/>
        <v>522119.10716400581</v>
      </c>
      <c r="E189" s="1">
        <f t="shared" si="36"/>
        <v>380893.03821626201</v>
      </c>
      <c r="G189" s="3">
        <v>179</v>
      </c>
      <c r="H189" s="1">
        <f t="shared" si="45"/>
        <v>-124688.88888889106</v>
      </c>
      <c r="I189" s="1">
        <f t="shared" si="37"/>
        <v>-128.84518518518743</v>
      </c>
      <c r="J189" s="1">
        <f t="shared" si="38"/>
        <v>522119.10716400581</v>
      </c>
      <c r="K189" s="1">
        <f t="shared" si="39"/>
        <v>360440.20793928584</v>
      </c>
      <c r="M189" s="3">
        <v>179</v>
      </c>
      <c r="N189" s="1">
        <f t="shared" si="46"/>
        <v>-206066.58055910317</v>
      </c>
      <c r="O189" s="1">
        <f t="shared" si="33"/>
        <v>-238.76879991107327</v>
      </c>
      <c r="P189" s="1">
        <f t="shared" si="40"/>
        <v>522119.10716400581</v>
      </c>
      <c r="Q189" s="1">
        <f t="shared" si="41"/>
        <v>482594.43312554277</v>
      </c>
      <c r="S189" s="3">
        <v>179</v>
      </c>
      <c r="T189" s="1">
        <f t="shared" si="47"/>
        <v>-201758.3333333316</v>
      </c>
      <c r="U189" s="1">
        <f t="shared" si="34"/>
        <v>-234.31694444444264</v>
      </c>
      <c r="V189" s="1">
        <f t="shared" si="42"/>
        <v>522119.10716400581</v>
      </c>
      <c r="W189" s="1">
        <f t="shared" si="43"/>
        <v>474924.62177167693</v>
      </c>
    </row>
    <row r="190" spans="1:23" x14ac:dyDescent="0.25">
      <c r="A190" s="3">
        <v>180</v>
      </c>
      <c r="B190" s="1">
        <f t="shared" si="44"/>
        <v>-135492.96493981895</v>
      </c>
      <c r="C190" s="1">
        <f t="shared" si="32"/>
        <v>-140.00939710447958</v>
      </c>
      <c r="D190" s="1">
        <f t="shared" si="35"/>
        <v>523641.95455990086</v>
      </c>
      <c r="E190" s="1">
        <f t="shared" si="36"/>
        <v>383721.3628138348</v>
      </c>
      <c r="G190" s="3">
        <v>180</v>
      </c>
      <c r="H190" s="1">
        <f t="shared" si="45"/>
        <v>-124000.00000000217</v>
      </c>
      <c r="I190" s="1">
        <f t="shared" si="37"/>
        <v>-128.13333333333557</v>
      </c>
      <c r="J190" s="1">
        <f t="shared" si="38"/>
        <v>523641.95455990086</v>
      </c>
      <c r="K190" s="1">
        <f t="shared" si="39"/>
        <v>363161.1670562189</v>
      </c>
      <c r="M190" s="3">
        <v>180</v>
      </c>
      <c r="N190" s="1">
        <f t="shared" si="46"/>
        <v>-205809.86185243208</v>
      </c>
      <c r="O190" s="1">
        <f t="shared" si="33"/>
        <v>-238.50352391417982</v>
      </c>
      <c r="P190" s="1">
        <f t="shared" si="40"/>
        <v>523641.95455990086</v>
      </c>
      <c r="Q190" s="1">
        <f t="shared" si="41"/>
        <v>486327.60470700485</v>
      </c>
      <c r="S190" s="3">
        <v>180</v>
      </c>
      <c r="T190" s="1">
        <f t="shared" si="47"/>
        <v>-201499.99999999825</v>
      </c>
      <c r="U190" s="1">
        <f t="shared" si="34"/>
        <v>-234.04999999999819</v>
      </c>
      <c r="V190" s="1">
        <f t="shared" si="42"/>
        <v>523641.95455990086</v>
      </c>
      <c r="W190" s="1">
        <f t="shared" si="43"/>
        <v>478617.53129789914</v>
      </c>
    </row>
    <row r="191" spans="1:23" x14ac:dyDescent="0.25">
      <c r="A191" s="3">
        <v>181</v>
      </c>
      <c r="B191" s="1">
        <f t="shared" si="44"/>
        <v>-134807.67431937097</v>
      </c>
      <c r="C191" s="1">
        <f t="shared" si="32"/>
        <v>-139.30126346335001</v>
      </c>
      <c r="D191" s="1">
        <f t="shared" si="35"/>
        <v>525169.24359403388</v>
      </c>
      <c r="E191" s="1">
        <f t="shared" si="36"/>
        <v>386565.67916988506</v>
      </c>
      <c r="G191" s="3">
        <v>181</v>
      </c>
      <c r="H191" s="1">
        <f t="shared" si="45"/>
        <v>-123311.11111111328</v>
      </c>
      <c r="I191" s="1">
        <f t="shared" si="37"/>
        <v>-127.42148148148372</v>
      </c>
      <c r="J191" s="1">
        <f t="shared" si="38"/>
        <v>525169.24359403388</v>
      </c>
      <c r="K191" s="1">
        <f t="shared" si="39"/>
        <v>365898.22272344417</v>
      </c>
      <c r="M191" s="3">
        <v>181</v>
      </c>
      <c r="N191" s="1">
        <f t="shared" si="46"/>
        <v>-205552.87786976408</v>
      </c>
      <c r="O191" s="1">
        <f t="shared" si="33"/>
        <v>-238.23797379875623</v>
      </c>
      <c r="P191" s="1">
        <f t="shared" si="40"/>
        <v>525169.24359403388</v>
      </c>
      <c r="Q191" s="1">
        <f t="shared" si="41"/>
        <v>490081.88418334466</v>
      </c>
      <c r="S191" s="3">
        <v>181</v>
      </c>
      <c r="T191" s="1">
        <f t="shared" si="47"/>
        <v>-201241.66666666491</v>
      </c>
      <c r="U191" s="1">
        <f t="shared" si="34"/>
        <v>-233.78305555555374</v>
      </c>
      <c r="V191" s="1">
        <f t="shared" si="42"/>
        <v>525169.24359403388</v>
      </c>
      <c r="W191" s="1">
        <f t="shared" si="43"/>
        <v>482331.58801592962</v>
      </c>
    </row>
    <row r="192" spans="1:23" x14ac:dyDescent="0.25">
      <c r="A192" s="3">
        <v>182</v>
      </c>
      <c r="B192" s="1">
        <f t="shared" si="44"/>
        <v>-134121.67556528188</v>
      </c>
      <c r="C192" s="1">
        <f t="shared" si="32"/>
        <v>-138.5923980841246</v>
      </c>
      <c r="D192" s="1">
        <f t="shared" si="35"/>
        <v>526700.98722118314</v>
      </c>
      <c r="E192" s="1">
        <f t="shared" si="36"/>
        <v>389426.07770414022</v>
      </c>
      <c r="G192" s="3">
        <v>182</v>
      </c>
      <c r="H192" s="1">
        <f t="shared" si="45"/>
        <v>-122622.22222222439</v>
      </c>
      <c r="I192" s="1">
        <f t="shared" si="37"/>
        <v>-126.70962962963186</v>
      </c>
      <c r="J192" s="1">
        <f t="shared" si="38"/>
        <v>526700.98722118314</v>
      </c>
      <c r="K192" s="1">
        <f t="shared" si="39"/>
        <v>368651.46595319721</v>
      </c>
      <c r="M192" s="3">
        <v>182</v>
      </c>
      <c r="N192" s="1">
        <f t="shared" si="46"/>
        <v>-205295.62833698068</v>
      </c>
      <c r="O192" s="1">
        <f t="shared" si="33"/>
        <v>-237.97214928154671</v>
      </c>
      <c r="P192" s="1">
        <f t="shared" si="40"/>
        <v>526700.98722118314</v>
      </c>
      <c r="Q192" s="1">
        <f t="shared" si="41"/>
        <v>493857.39090166864</v>
      </c>
      <c r="S192" s="3">
        <v>182</v>
      </c>
      <c r="T192" s="1">
        <f t="shared" si="47"/>
        <v>-200983.33333333157</v>
      </c>
      <c r="U192" s="1">
        <f t="shared" si="34"/>
        <v>-233.5161111111093</v>
      </c>
      <c r="V192" s="1">
        <f t="shared" si="42"/>
        <v>526700.98722118314</v>
      </c>
      <c r="W192" s="1">
        <f t="shared" si="43"/>
        <v>486066.91149506532</v>
      </c>
    </row>
    <row r="193" spans="1:23" x14ac:dyDescent="0.25">
      <c r="A193" s="3">
        <v>183</v>
      </c>
      <c r="B193" s="1">
        <f t="shared" si="44"/>
        <v>-133434.96794581355</v>
      </c>
      <c r="C193" s="1">
        <f t="shared" si="32"/>
        <v>-137.88280021067399</v>
      </c>
      <c r="D193" s="1">
        <f t="shared" si="35"/>
        <v>528237.19843391154</v>
      </c>
      <c r="E193" s="1">
        <f t="shared" si="36"/>
        <v>392302.64934757398</v>
      </c>
      <c r="G193" s="3">
        <v>183</v>
      </c>
      <c r="H193" s="1">
        <f t="shared" si="45"/>
        <v>-121933.3333333355</v>
      </c>
      <c r="I193" s="1">
        <f t="shared" si="37"/>
        <v>-125.99777777778002</v>
      </c>
      <c r="J193" s="1">
        <f t="shared" si="38"/>
        <v>528237.19843391154</v>
      </c>
      <c r="K193" s="1">
        <f t="shared" si="39"/>
        <v>371420.98827231</v>
      </c>
      <c r="M193" s="3">
        <v>183</v>
      </c>
      <c r="N193" s="1">
        <f t="shared" si="46"/>
        <v>-205038.11297968007</v>
      </c>
      <c r="O193" s="1">
        <f t="shared" si="33"/>
        <v>-237.70605007900272</v>
      </c>
      <c r="P193" s="1">
        <f t="shared" si="40"/>
        <v>528237.19843391154</v>
      </c>
      <c r="Q193" s="1">
        <f t="shared" si="41"/>
        <v>497654.24488388916</v>
      </c>
      <c r="S193" s="3">
        <v>183</v>
      </c>
      <c r="T193" s="1">
        <f t="shared" si="47"/>
        <v>-200724.99999999822</v>
      </c>
      <c r="U193" s="1">
        <f t="shared" si="34"/>
        <v>-233.24916666666482</v>
      </c>
      <c r="V193" s="1">
        <f t="shared" si="42"/>
        <v>528237.19843391154</v>
      </c>
      <c r="W193" s="1">
        <f t="shared" si="43"/>
        <v>489823.62198066548</v>
      </c>
    </row>
    <row r="194" spans="1:23" x14ac:dyDescent="0.25">
      <c r="A194" s="3">
        <v>184</v>
      </c>
      <c r="B194" s="1">
        <f t="shared" si="44"/>
        <v>-132747.55072847178</v>
      </c>
      <c r="C194" s="1">
        <f t="shared" si="32"/>
        <v>-137.17246908608749</v>
      </c>
      <c r="D194" s="1">
        <f t="shared" si="35"/>
        <v>529777.8902626771</v>
      </c>
      <c r="E194" s="1">
        <f t="shared" si="36"/>
        <v>395195.48554529698</v>
      </c>
      <c r="G194" s="3">
        <v>184</v>
      </c>
      <c r="H194" s="1">
        <f t="shared" si="45"/>
        <v>-121244.44444444661</v>
      </c>
      <c r="I194" s="1">
        <f t="shared" si="37"/>
        <v>-125.28592592592815</v>
      </c>
      <c r="J194" s="1">
        <f t="shared" si="38"/>
        <v>529777.8902626771</v>
      </c>
      <c r="K194" s="1">
        <f t="shared" si="39"/>
        <v>374206.88172512059</v>
      </c>
      <c r="M194" s="3">
        <v>184</v>
      </c>
      <c r="N194" s="1">
        <f t="shared" si="46"/>
        <v>-204780.33152317689</v>
      </c>
      <c r="O194" s="1">
        <f t="shared" si="33"/>
        <v>-237.43967590728278</v>
      </c>
      <c r="P194" s="1">
        <f t="shared" si="40"/>
        <v>529777.8902626771</v>
      </c>
      <c r="Q194" s="1">
        <f t="shared" si="41"/>
        <v>501472.5668305399</v>
      </c>
      <c r="S194" s="3">
        <v>184</v>
      </c>
      <c r="T194" s="1">
        <f t="shared" si="47"/>
        <v>-200466.66666666488</v>
      </c>
      <c r="U194" s="1">
        <f t="shared" si="34"/>
        <v>-232.98222222222037</v>
      </c>
      <c r="V194" s="1">
        <f t="shared" si="42"/>
        <v>529777.8902626771</v>
      </c>
      <c r="W194" s="1">
        <f t="shared" si="43"/>
        <v>493601.84039797407</v>
      </c>
    </row>
    <row r="195" spans="1:23" x14ac:dyDescent="0.25">
      <c r="A195" s="3">
        <v>185</v>
      </c>
      <c r="B195" s="1">
        <f t="shared" si="44"/>
        <v>-132059.42318000543</v>
      </c>
      <c r="C195" s="1">
        <f t="shared" si="32"/>
        <v>-136.46140395267227</v>
      </c>
      <c r="D195" s="1">
        <f t="shared" si="35"/>
        <v>531323.07577594323</v>
      </c>
      <c r="E195" s="1">
        <f t="shared" si="36"/>
        <v>398104.67825946386</v>
      </c>
      <c r="G195" s="3">
        <v>185</v>
      </c>
      <c r="H195" s="1">
        <f t="shared" si="45"/>
        <v>-120555.55555555772</v>
      </c>
      <c r="I195" s="1">
        <f t="shared" si="37"/>
        <v>-124.57407407407629</v>
      </c>
      <c r="J195" s="1">
        <f t="shared" si="38"/>
        <v>531323.07577594323</v>
      </c>
      <c r="K195" s="1">
        <f t="shared" si="39"/>
        <v>377009.238876399</v>
      </c>
      <c r="M195" s="3">
        <v>185</v>
      </c>
      <c r="N195" s="1">
        <f t="shared" si="46"/>
        <v>-204522.28369250201</v>
      </c>
      <c r="O195" s="1">
        <f t="shared" si="33"/>
        <v>-237.17302648225208</v>
      </c>
      <c r="P195" s="1">
        <f t="shared" si="40"/>
        <v>531323.07577594323</v>
      </c>
      <c r="Q195" s="1">
        <f t="shared" si="41"/>
        <v>505312.47812461288</v>
      </c>
      <c r="S195" s="3">
        <v>185</v>
      </c>
      <c r="T195" s="1">
        <f t="shared" si="47"/>
        <v>-200208.33333333154</v>
      </c>
      <c r="U195" s="1">
        <f t="shared" si="34"/>
        <v>-232.71527777777592</v>
      </c>
      <c r="V195" s="1">
        <f t="shared" si="42"/>
        <v>531323.07577594323</v>
      </c>
      <c r="W195" s="1">
        <f t="shared" si="43"/>
        <v>497401.68835596397</v>
      </c>
    </row>
    <row r="196" spans="1:23" x14ac:dyDescent="0.25">
      <c r="A196" s="3">
        <v>186</v>
      </c>
      <c r="B196" s="1">
        <f t="shared" si="44"/>
        <v>-131370.58456640565</v>
      </c>
      <c r="C196" s="1">
        <f t="shared" si="32"/>
        <v>-135.7496040519525</v>
      </c>
      <c r="D196" s="1">
        <f t="shared" si="35"/>
        <v>532872.76808028971</v>
      </c>
      <c r="E196" s="1">
        <f t="shared" si="36"/>
        <v>401030.31997219659</v>
      </c>
      <c r="G196" s="3">
        <v>186</v>
      </c>
      <c r="H196" s="1">
        <f t="shared" si="45"/>
        <v>-119866.66666666883</v>
      </c>
      <c r="I196" s="1">
        <f t="shared" si="37"/>
        <v>-123.86222222222445</v>
      </c>
      <c r="J196" s="1">
        <f t="shared" si="38"/>
        <v>532872.76808028971</v>
      </c>
      <c r="K196" s="1">
        <f t="shared" si="39"/>
        <v>379828.15281429008</v>
      </c>
      <c r="M196" s="3">
        <v>186</v>
      </c>
      <c r="N196" s="1">
        <f t="shared" si="46"/>
        <v>-204263.96921240209</v>
      </c>
      <c r="O196" s="1">
        <f t="shared" si="33"/>
        <v>-236.90610151948215</v>
      </c>
      <c r="P196" s="1">
        <f t="shared" si="40"/>
        <v>532872.76808028971</v>
      </c>
      <c r="Q196" s="1">
        <f t="shared" si="41"/>
        <v>509174.10083541734</v>
      </c>
      <c r="S196" s="3">
        <v>186</v>
      </c>
      <c r="T196" s="1">
        <f t="shared" si="47"/>
        <v>-199949.9999999982</v>
      </c>
      <c r="U196" s="1">
        <f t="shared" si="34"/>
        <v>-232.44833333333148</v>
      </c>
      <c r="V196" s="1">
        <f t="shared" si="42"/>
        <v>532872.76808028971</v>
      </c>
      <c r="W196" s="1">
        <f t="shared" si="43"/>
        <v>501223.28815120284</v>
      </c>
    </row>
    <row r="197" spans="1:23" x14ac:dyDescent="0.25">
      <c r="A197" s="3">
        <v>187</v>
      </c>
      <c r="B197" s="1">
        <f t="shared" si="44"/>
        <v>-130681.03415290514</v>
      </c>
      <c r="C197" s="1">
        <f t="shared" si="32"/>
        <v>-135.03706862466865</v>
      </c>
      <c r="D197" s="1">
        <f t="shared" si="35"/>
        <v>534426.98032052384</v>
      </c>
      <c r="E197" s="1">
        <f t="shared" si="36"/>
        <v>403972.50368852459</v>
      </c>
      <c r="G197" s="3">
        <v>187</v>
      </c>
      <c r="H197" s="1">
        <f t="shared" si="45"/>
        <v>-119177.77777777993</v>
      </c>
      <c r="I197" s="1">
        <f t="shared" si="37"/>
        <v>-123.15037037037258</v>
      </c>
      <c r="J197" s="1">
        <f t="shared" si="38"/>
        <v>534426.98032052384</v>
      </c>
      <c r="K197" s="1">
        <f t="shared" si="39"/>
        <v>382663.71715327242</v>
      </c>
      <c r="M197" s="3">
        <v>187</v>
      </c>
      <c r="N197" s="1">
        <f t="shared" si="46"/>
        <v>-204005.3878073394</v>
      </c>
      <c r="O197" s="1">
        <f t="shared" si="33"/>
        <v>-236.63890073425071</v>
      </c>
      <c r="P197" s="1">
        <f t="shared" si="40"/>
        <v>534426.98032052384</v>
      </c>
      <c r="Q197" s="1">
        <f t="shared" si="41"/>
        <v>513057.55772245995</v>
      </c>
      <c r="S197" s="3">
        <v>187</v>
      </c>
      <c r="T197" s="1">
        <f t="shared" si="47"/>
        <v>-199691.66666666485</v>
      </c>
      <c r="U197" s="1">
        <f t="shared" si="34"/>
        <v>-232.181388888887</v>
      </c>
      <c r="V197" s="1">
        <f t="shared" si="42"/>
        <v>534426.98032052384</v>
      </c>
      <c r="W197" s="1">
        <f t="shared" si="43"/>
        <v>505066.76277174085</v>
      </c>
    </row>
    <row r="198" spans="1:23" x14ac:dyDescent="0.25">
      <c r="A198" s="3">
        <v>188</v>
      </c>
      <c r="B198" s="1">
        <f t="shared" si="44"/>
        <v>-129990.77120397735</v>
      </c>
      <c r="C198" s="1">
        <f t="shared" si="32"/>
        <v>-134.32379691077659</v>
      </c>
      <c r="D198" s="1">
        <f t="shared" si="35"/>
        <v>535985.725679792</v>
      </c>
      <c r="E198" s="1">
        <f t="shared" si="36"/>
        <v>406931.32293934119</v>
      </c>
      <c r="G198" s="3">
        <v>188</v>
      </c>
      <c r="H198" s="1">
        <f t="shared" si="45"/>
        <v>-118488.88888889104</v>
      </c>
      <c r="I198" s="1">
        <f t="shared" si="37"/>
        <v>-122.43851851852075</v>
      </c>
      <c r="J198" s="1">
        <f t="shared" si="38"/>
        <v>535985.725679792</v>
      </c>
      <c r="K198" s="1">
        <f t="shared" si="39"/>
        <v>385516.02603713452</v>
      </c>
      <c r="M198" s="3">
        <v>188</v>
      </c>
      <c r="N198" s="1">
        <f t="shared" si="46"/>
        <v>-203746.53920149148</v>
      </c>
      <c r="O198" s="1">
        <f t="shared" si="33"/>
        <v>-236.3714238415412</v>
      </c>
      <c r="P198" s="1">
        <f t="shared" si="40"/>
        <v>535985.725679792</v>
      </c>
      <c r="Q198" s="1">
        <f t="shared" si="41"/>
        <v>516962.97223934764</v>
      </c>
      <c r="S198" s="3">
        <v>188</v>
      </c>
      <c r="T198" s="1">
        <f t="shared" si="47"/>
        <v>-199433.33333333151</v>
      </c>
      <c r="U198" s="1">
        <f t="shared" si="34"/>
        <v>-231.91444444444255</v>
      </c>
      <c r="V198" s="1">
        <f t="shared" si="42"/>
        <v>535985.725679792</v>
      </c>
      <c r="W198" s="1">
        <f t="shared" si="43"/>
        <v>508932.23590102064</v>
      </c>
    </row>
    <row r="199" spans="1:23" x14ac:dyDescent="0.25">
      <c r="A199" s="3">
        <v>189</v>
      </c>
      <c r="B199" s="1">
        <f t="shared" si="44"/>
        <v>-129299.79498333565</v>
      </c>
      <c r="C199" s="1">
        <f t="shared" si="32"/>
        <v>-133.60978814944684</v>
      </c>
      <c r="D199" s="1">
        <f t="shared" si="35"/>
        <v>537549.01737969136</v>
      </c>
      <c r="E199" s="1">
        <f t="shared" si="36"/>
        <v>409906.87178437691</v>
      </c>
      <c r="G199" s="3">
        <v>189</v>
      </c>
      <c r="H199" s="1">
        <f t="shared" si="45"/>
        <v>-117800.00000000215</v>
      </c>
      <c r="I199" s="1">
        <f t="shared" si="37"/>
        <v>-121.72666666666889</v>
      </c>
      <c r="J199" s="1">
        <f t="shared" si="38"/>
        <v>537549.01737969136</v>
      </c>
      <c r="K199" s="1">
        <f t="shared" si="39"/>
        <v>388385.17414196761</v>
      </c>
      <c r="M199" s="3">
        <v>189</v>
      </c>
      <c r="N199" s="1">
        <f t="shared" si="46"/>
        <v>-203487.42311875086</v>
      </c>
      <c r="O199" s="1">
        <f t="shared" si="33"/>
        <v>-236.10367055604254</v>
      </c>
      <c r="P199" s="1">
        <f t="shared" si="40"/>
        <v>537549.01737969136</v>
      </c>
      <c r="Q199" s="1">
        <f t="shared" si="41"/>
        <v>520890.46853771189</v>
      </c>
      <c r="S199" s="3">
        <v>189</v>
      </c>
      <c r="T199" s="1">
        <f t="shared" si="47"/>
        <v>-199174.99999999817</v>
      </c>
      <c r="U199" s="1">
        <f t="shared" si="34"/>
        <v>-231.6474999999981</v>
      </c>
      <c r="V199" s="1">
        <f t="shared" si="42"/>
        <v>537549.01737969136</v>
      </c>
      <c r="W199" s="1">
        <f t="shared" si="43"/>
        <v>512819.83192180889</v>
      </c>
    </row>
    <row r="200" spans="1:23" x14ac:dyDescent="0.25">
      <c r="A200" s="3">
        <v>190</v>
      </c>
      <c r="B200" s="1">
        <f t="shared" si="44"/>
        <v>-128608.10475393264</v>
      </c>
      <c r="C200" s="1">
        <f t="shared" si="32"/>
        <v>-132.89504157906373</v>
      </c>
      <c r="D200" s="1">
        <f t="shared" si="35"/>
        <v>539116.86868038215</v>
      </c>
      <c r="E200" s="1">
        <f t="shared" si="36"/>
        <v>412899.2448151898</v>
      </c>
      <c r="G200" s="3">
        <v>190</v>
      </c>
      <c r="H200" s="1">
        <f t="shared" si="45"/>
        <v>-117111.11111111326</v>
      </c>
      <c r="I200" s="1">
        <f t="shared" si="37"/>
        <v>-121.01481481481704</v>
      </c>
      <c r="J200" s="1">
        <f t="shared" si="38"/>
        <v>539116.86868038215</v>
      </c>
      <c r="K200" s="1">
        <f t="shared" si="39"/>
        <v>391271.25667917531</v>
      </c>
      <c r="M200" s="3">
        <v>190</v>
      </c>
      <c r="N200" s="1">
        <f t="shared" si="46"/>
        <v>-203228.03928272473</v>
      </c>
      <c r="O200" s="1">
        <f t="shared" si="33"/>
        <v>-235.83564059214888</v>
      </c>
      <c r="P200" s="1">
        <f t="shared" si="40"/>
        <v>539116.86868038215</v>
      </c>
      <c r="Q200" s="1">
        <f t="shared" si="41"/>
        <v>524840.1714711556</v>
      </c>
      <c r="S200" s="3">
        <v>190</v>
      </c>
      <c r="T200" s="1">
        <f t="shared" si="47"/>
        <v>-198916.66666666482</v>
      </c>
      <c r="U200" s="1">
        <f t="shared" si="34"/>
        <v>-231.38055555555366</v>
      </c>
      <c r="V200" s="1">
        <f t="shared" si="42"/>
        <v>539116.86868038215</v>
      </c>
      <c r="W200" s="1">
        <f t="shared" si="43"/>
        <v>516729.67592015065</v>
      </c>
    </row>
    <row r="201" spans="1:23" x14ac:dyDescent="0.25">
      <c r="A201" s="3">
        <v>191</v>
      </c>
      <c r="B201" s="1">
        <f t="shared" si="44"/>
        <v>-127915.69977795923</v>
      </c>
      <c r="C201" s="1">
        <f t="shared" si="32"/>
        <v>-132.17955643722453</v>
      </c>
      <c r="D201" s="1">
        <f t="shared" si="35"/>
        <v>540689.29288069997</v>
      </c>
      <c r="E201" s="1">
        <f t="shared" si="36"/>
        <v>415908.53715817229</v>
      </c>
      <c r="G201" s="3">
        <v>191</v>
      </c>
      <c r="H201" s="1">
        <f t="shared" si="45"/>
        <v>-116422.22222222437</v>
      </c>
      <c r="I201" s="1">
        <f t="shared" si="37"/>
        <v>-120.30296296296518</v>
      </c>
      <c r="J201" s="1">
        <f t="shared" si="38"/>
        <v>540689.29288069997</v>
      </c>
      <c r="K201" s="1">
        <f t="shared" si="39"/>
        <v>394174.3693985003</v>
      </c>
      <c r="M201" s="3">
        <v>191</v>
      </c>
      <c r="N201" s="1">
        <f t="shared" si="46"/>
        <v>-202968.38741673471</v>
      </c>
      <c r="O201" s="1">
        <f t="shared" si="33"/>
        <v>-235.5673336639592</v>
      </c>
      <c r="P201" s="1">
        <f t="shared" si="40"/>
        <v>540689.29288069997</v>
      </c>
      <c r="Q201" s="1">
        <f t="shared" si="41"/>
        <v>528812.20659922203</v>
      </c>
      <c r="S201" s="3">
        <v>191</v>
      </c>
      <c r="T201" s="1">
        <f t="shared" si="47"/>
        <v>-198658.33333333148</v>
      </c>
      <c r="U201" s="1">
        <f t="shared" si="34"/>
        <v>-231.11361111110921</v>
      </c>
      <c r="V201" s="1">
        <f t="shared" si="42"/>
        <v>540689.29288069997</v>
      </c>
      <c r="W201" s="1">
        <f t="shared" si="43"/>
        <v>520661.89368934557</v>
      </c>
    </row>
    <row r="202" spans="1:23" x14ac:dyDescent="0.25">
      <c r="A202" s="3">
        <v>192</v>
      </c>
      <c r="B202" s="1">
        <f t="shared" si="44"/>
        <v>-127222.579316844</v>
      </c>
      <c r="C202" s="1">
        <f t="shared" ref="C202:C265" si="48">B202*int_a_80/12</f>
        <v>-131.4633319607388</v>
      </c>
      <c r="D202" s="1">
        <f t="shared" si="35"/>
        <v>542266.30331826874</v>
      </c>
      <c r="E202" s="1">
        <f t="shared" si="36"/>
        <v>418934.84447757521</v>
      </c>
      <c r="G202" s="3">
        <v>192</v>
      </c>
      <c r="H202" s="1">
        <f t="shared" si="45"/>
        <v>-115733.33333333548</v>
      </c>
      <c r="I202" s="1">
        <f t="shared" si="37"/>
        <v>-119.59111111111332</v>
      </c>
      <c r="J202" s="1">
        <f t="shared" si="38"/>
        <v>542266.30331826874</v>
      </c>
      <c r="K202" s="1">
        <f t="shared" si="39"/>
        <v>397094.60859106825</v>
      </c>
      <c r="M202" s="3">
        <v>192</v>
      </c>
      <c r="N202" s="1">
        <f t="shared" si="46"/>
        <v>-202708.4672438165</v>
      </c>
      <c r="O202" s="1">
        <f t="shared" ref="O202:O265" si="49">(N202+P$2)*int_a_80/12-P$3</f>
        <v>-235.29874948527706</v>
      </c>
      <c r="P202" s="1">
        <f t="shared" si="40"/>
        <v>542266.30331826874</v>
      </c>
      <c r="Q202" s="1">
        <f t="shared" si="41"/>
        <v>532806.70019138651</v>
      </c>
      <c r="S202" s="3">
        <v>192</v>
      </c>
      <c r="T202" s="1">
        <f t="shared" si="47"/>
        <v>-198399.99999999814</v>
      </c>
      <c r="U202" s="1">
        <f t="shared" ref="U202:U265" si="50">(T202+V$2)*int_l_80/12-V$3</f>
        <v>-230.84666666666473</v>
      </c>
      <c r="V202" s="1">
        <f t="shared" si="42"/>
        <v>542266.30331826874</v>
      </c>
      <c r="W202" s="1">
        <f t="shared" si="43"/>
        <v>524616.61173394683</v>
      </c>
    </row>
    <row r="203" spans="1:23" x14ac:dyDescent="0.25">
      <c r="A203" s="3">
        <v>193</v>
      </c>
      <c r="B203" s="1">
        <f t="shared" si="44"/>
        <v>-126528.74263125227</v>
      </c>
      <c r="C203" s="1">
        <f t="shared" si="48"/>
        <v>-130.74636738562734</v>
      </c>
      <c r="D203" s="1">
        <f t="shared" ref="D203:D266" si="51">D202*(1+groei_woning/12)</f>
        <v>543847.9133696137</v>
      </c>
      <c r="E203" s="1">
        <f t="shared" ref="E203:E266" si="52">E202*((1+groei_spaargeld)^(1/12))+(inleg-C$3)</f>
        <v>421978.262978549</v>
      </c>
      <c r="G203" s="3">
        <v>193</v>
      </c>
      <c r="H203" s="1">
        <f t="shared" si="45"/>
        <v>-115044.44444444659</v>
      </c>
      <c r="I203" s="1">
        <f t="shared" ref="I203:I266" si="53">H203*int_l_80/12</f>
        <v>-118.87925925926147</v>
      </c>
      <c r="J203" s="1">
        <f t="shared" ref="J203:J266" si="54">J202*(1+groei_woning/12)</f>
        <v>543847.9133696137</v>
      </c>
      <c r="K203" s="1">
        <f t="shared" ref="K203:K266" si="55">K202*((1+groei_spaargeld)^(1/12))+inleg+I203-I$2/360</f>
        <v>400032.07109244878</v>
      </c>
      <c r="M203" s="3">
        <v>193</v>
      </c>
      <c r="N203" s="1">
        <f t="shared" si="46"/>
        <v>-202448.27848671962</v>
      </c>
      <c r="O203" s="1">
        <f t="shared" si="49"/>
        <v>-235.02988776961027</v>
      </c>
      <c r="P203" s="1">
        <f t="shared" ref="P203:P266" si="56">P202*(1+groei_woning/12)</f>
        <v>543847.9133696137</v>
      </c>
      <c r="Q203" s="1">
        <f t="shared" ref="Q203:Q266" si="57">Q202*((1+groei_spaargeld)^(1/12))+(inleg-O$3-P$3)</f>
        <v>536823.77923107008</v>
      </c>
      <c r="S203" s="3">
        <v>193</v>
      </c>
      <c r="T203" s="1">
        <f t="shared" si="47"/>
        <v>-198141.66666666479</v>
      </c>
      <c r="U203" s="1">
        <f t="shared" si="50"/>
        <v>-230.57972222222028</v>
      </c>
      <c r="V203" s="1">
        <f t="shared" ref="V203:V266" si="58">V202*(1+groei_woning/12)</f>
        <v>543847.9133696137</v>
      </c>
      <c r="W203" s="1">
        <f t="shared" ref="W203:W266" si="59">W202*((1+groei_spaargeld)^(1/12))+inleg+U203-U$2/360</f>
        <v>528593.95727378293</v>
      </c>
    </row>
    <row r="204" spans="1:23" x14ac:dyDescent="0.25">
      <c r="A204" s="3">
        <v>194</v>
      </c>
      <c r="B204" s="1">
        <f t="shared" ref="B204:B267" si="60">B203+C$3+C203</f>
        <v>-125834.18898108543</v>
      </c>
      <c r="C204" s="1">
        <f t="shared" si="48"/>
        <v>-130.02866194712161</v>
      </c>
      <c r="D204" s="1">
        <f t="shared" si="51"/>
        <v>545434.13645027508</v>
      </c>
      <c r="E204" s="1">
        <f t="shared" si="52"/>
        <v>425038.88941020198</v>
      </c>
      <c r="G204" s="3">
        <v>194</v>
      </c>
      <c r="H204" s="1">
        <f t="shared" ref="H204:H267" si="61">H203+I$2/360</f>
        <v>-114355.5555555577</v>
      </c>
      <c r="I204" s="1">
        <f t="shared" si="53"/>
        <v>-118.16740740740961</v>
      </c>
      <c r="J204" s="1">
        <f t="shared" si="54"/>
        <v>545434.13645027508</v>
      </c>
      <c r="K204" s="1">
        <f t="shared" si="55"/>
        <v>402986.85428573401</v>
      </c>
      <c r="M204" s="3">
        <v>194</v>
      </c>
      <c r="N204" s="1">
        <f t="shared" ref="N204:N267" si="62">N203+O$3+(O203+P$3)</f>
        <v>-202187.82086790705</v>
      </c>
      <c r="O204" s="1">
        <f t="shared" si="49"/>
        <v>-234.76074823017061</v>
      </c>
      <c r="P204" s="1">
        <f t="shared" si="56"/>
        <v>545434.13645027508</v>
      </c>
      <c r="Q204" s="1">
        <f t="shared" si="57"/>
        <v>540863.57141967677</v>
      </c>
      <c r="S204" s="3">
        <v>194</v>
      </c>
      <c r="T204" s="1">
        <f t="shared" ref="T204:T267" si="63">T203+U$2/360</f>
        <v>-197883.33333333145</v>
      </c>
      <c r="U204" s="1">
        <f t="shared" si="50"/>
        <v>-230.31277777777584</v>
      </c>
      <c r="V204" s="1">
        <f t="shared" si="58"/>
        <v>545434.13645027508</v>
      </c>
      <c r="W204" s="1">
        <f t="shared" si="59"/>
        <v>532594.05824800162</v>
      </c>
    </row>
    <row r="205" spans="1:23" x14ac:dyDescent="0.25">
      <c r="A205" s="3">
        <v>195</v>
      </c>
      <c r="B205" s="1">
        <f t="shared" si="60"/>
        <v>-125138.91762548008</v>
      </c>
      <c r="C205" s="1">
        <f t="shared" si="48"/>
        <v>-129.31021487966277</v>
      </c>
      <c r="D205" s="1">
        <f t="shared" si="51"/>
        <v>547024.98601492168</v>
      </c>
      <c r="E205" s="1">
        <f t="shared" si="52"/>
        <v>428116.82106867607</v>
      </c>
      <c r="G205" s="3">
        <v>195</v>
      </c>
      <c r="H205" s="1">
        <f t="shared" si="61"/>
        <v>-113666.66666666881</v>
      </c>
      <c r="I205" s="1">
        <f t="shared" si="53"/>
        <v>-117.45555555555778</v>
      </c>
      <c r="J205" s="1">
        <f t="shared" si="54"/>
        <v>547024.98601492168</v>
      </c>
      <c r="K205" s="1">
        <f t="shared" si="55"/>
        <v>405959.05610463419</v>
      </c>
      <c r="M205" s="3">
        <v>195</v>
      </c>
      <c r="N205" s="1">
        <f t="shared" si="62"/>
        <v>-201927.09410955507</v>
      </c>
      <c r="O205" s="1">
        <f t="shared" si="49"/>
        <v>-234.49133057987356</v>
      </c>
      <c r="P205" s="1">
        <f t="shared" si="56"/>
        <v>547024.98601492168</v>
      </c>
      <c r="Q205" s="1">
        <f t="shared" si="57"/>
        <v>544926.20518065267</v>
      </c>
      <c r="S205" s="3">
        <v>195</v>
      </c>
      <c r="T205" s="1">
        <f t="shared" si="63"/>
        <v>-197624.99999999811</v>
      </c>
      <c r="U205" s="1">
        <f t="shared" si="50"/>
        <v>-230.04583333333139</v>
      </c>
      <c r="V205" s="1">
        <f t="shared" si="58"/>
        <v>547024.98601492168</v>
      </c>
      <c r="W205" s="1">
        <f t="shared" si="59"/>
        <v>536617.0433191373</v>
      </c>
    </row>
    <row r="206" spans="1:23" x14ac:dyDescent="0.25">
      <c r="A206" s="3">
        <v>196</v>
      </c>
      <c r="B206" s="1">
        <f t="shared" si="60"/>
        <v>-124442.92782280728</v>
      </c>
      <c r="C206" s="1">
        <f t="shared" si="48"/>
        <v>-128.59102541690086</v>
      </c>
      <c r="D206" s="1">
        <f t="shared" si="51"/>
        <v>548620.47555746522</v>
      </c>
      <c r="E206" s="1">
        <f t="shared" si="52"/>
        <v>431212.15580023971</v>
      </c>
      <c r="G206" s="3">
        <v>196</v>
      </c>
      <c r="H206" s="1">
        <f t="shared" si="61"/>
        <v>-112977.77777777992</v>
      </c>
      <c r="I206" s="1">
        <f t="shared" si="53"/>
        <v>-116.74370370370592</v>
      </c>
      <c r="J206" s="1">
        <f t="shared" si="54"/>
        <v>548620.47555746522</v>
      </c>
      <c r="K206" s="1">
        <f t="shared" si="55"/>
        <v>408948.77503659105</v>
      </c>
      <c r="M206" s="3">
        <v>196</v>
      </c>
      <c r="N206" s="1">
        <f t="shared" si="62"/>
        <v>-201666.09793355278</v>
      </c>
      <c r="O206" s="1">
        <f t="shared" si="49"/>
        <v>-234.22163453133788</v>
      </c>
      <c r="P206" s="1">
        <f t="shared" si="56"/>
        <v>548620.47555746522</v>
      </c>
      <c r="Q206" s="1">
        <f t="shared" si="57"/>
        <v>549011.80966356897</v>
      </c>
      <c r="S206" s="3">
        <v>196</v>
      </c>
      <c r="T206" s="1">
        <f t="shared" si="63"/>
        <v>-197366.66666666477</v>
      </c>
      <c r="U206" s="1">
        <f t="shared" si="50"/>
        <v>-229.77888888888691</v>
      </c>
      <c r="V206" s="1">
        <f t="shared" si="58"/>
        <v>548620.47555746522</v>
      </c>
      <c r="W206" s="1">
        <f t="shared" si="59"/>
        <v>540663.04187720094</v>
      </c>
    </row>
    <row r="207" spans="1:23" x14ac:dyDescent="0.25">
      <c r="A207" s="3">
        <v>197</v>
      </c>
      <c r="B207" s="1">
        <f t="shared" si="60"/>
        <v>-123746.21883067171</v>
      </c>
      <c r="C207" s="1">
        <f t="shared" si="48"/>
        <v>-127.8710927916941</v>
      </c>
      <c r="D207" s="1">
        <f t="shared" si="51"/>
        <v>550220.61861117452</v>
      </c>
      <c r="E207" s="1">
        <f t="shared" si="52"/>
        <v>434324.99200439826</v>
      </c>
      <c r="G207" s="3">
        <v>197</v>
      </c>
      <c r="H207" s="1">
        <f t="shared" si="61"/>
        <v>-112288.88888889103</v>
      </c>
      <c r="I207" s="1">
        <f t="shared" si="53"/>
        <v>-116.03185185185406</v>
      </c>
      <c r="J207" s="1">
        <f t="shared" si="54"/>
        <v>550220.61861117452</v>
      </c>
      <c r="K207" s="1">
        <f t="shared" si="55"/>
        <v>411956.11012590851</v>
      </c>
      <c r="M207" s="3">
        <v>197</v>
      </c>
      <c r="N207" s="1">
        <f t="shared" si="62"/>
        <v>-201404.83206150195</v>
      </c>
      <c r="O207" s="1">
        <f t="shared" si="49"/>
        <v>-233.95165979688534</v>
      </c>
      <c r="P207" s="1">
        <f t="shared" si="56"/>
        <v>550220.61861117452</v>
      </c>
      <c r="Q207" s="1">
        <f t="shared" si="57"/>
        <v>553120.51474822708</v>
      </c>
      <c r="S207" s="3">
        <v>197</v>
      </c>
      <c r="T207" s="1">
        <f t="shared" si="63"/>
        <v>-197108.33333333142</v>
      </c>
      <c r="U207" s="1">
        <f t="shared" si="50"/>
        <v>-229.51194444444246</v>
      </c>
      <c r="V207" s="1">
        <f t="shared" si="58"/>
        <v>550220.61861117452</v>
      </c>
      <c r="W207" s="1">
        <f t="shared" si="59"/>
        <v>544732.18404379371</v>
      </c>
    </row>
    <row r="208" spans="1:23" x14ac:dyDescent="0.25">
      <c r="A208" s="3">
        <v>198</v>
      </c>
      <c r="B208" s="1">
        <f t="shared" si="60"/>
        <v>-123048.78990591095</v>
      </c>
      <c r="C208" s="1">
        <f t="shared" si="48"/>
        <v>-127.15041623610797</v>
      </c>
      <c r="D208" s="1">
        <f t="shared" si="51"/>
        <v>551825.42874879041</v>
      </c>
      <c r="E208" s="1">
        <f t="shared" si="52"/>
        <v>437455.42863702233</v>
      </c>
      <c r="G208" s="3">
        <v>198</v>
      </c>
      <c r="H208" s="1">
        <f t="shared" si="61"/>
        <v>-111600.00000000214</v>
      </c>
      <c r="I208" s="1">
        <f t="shared" si="53"/>
        <v>-115.32000000000221</v>
      </c>
      <c r="J208" s="1">
        <f t="shared" si="54"/>
        <v>551825.42874879041</v>
      </c>
      <c r="K208" s="1">
        <f t="shared" si="55"/>
        <v>414981.16097690148</v>
      </c>
      <c r="M208" s="3">
        <v>198</v>
      </c>
      <c r="N208" s="1">
        <f t="shared" si="62"/>
        <v>-201143.29621471665</v>
      </c>
      <c r="O208" s="1">
        <f t="shared" si="49"/>
        <v>-233.68140608854054</v>
      </c>
      <c r="P208" s="1">
        <f t="shared" si="56"/>
        <v>551825.42874879041</v>
      </c>
      <c r="Q208" s="1">
        <f t="shared" si="57"/>
        <v>557252.4510487878</v>
      </c>
      <c r="S208" s="3">
        <v>198</v>
      </c>
      <c r="T208" s="1">
        <f t="shared" si="63"/>
        <v>-196849.99999999808</v>
      </c>
      <c r="U208" s="1">
        <f t="shared" si="50"/>
        <v>-229.24499999999802</v>
      </c>
      <c r="V208" s="1">
        <f t="shared" si="58"/>
        <v>551825.42874879041</v>
      </c>
      <c r="W208" s="1">
        <f t="shared" si="59"/>
        <v>548824.60067624273</v>
      </c>
    </row>
    <row r="209" spans="1:23" x14ac:dyDescent="0.25">
      <c r="A209" s="3">
        <v>199</v>
      </c>
      <c r="B209" s="1">
        <f t="shared" si="60"/>
        <v>-122350.64030459459</v>
      </c>
      <c r="C209" s="1">
        <f t="shared" si="48"/>
        <v>-126.42899498141441</v>
      </c>
      <c r="D209" s="1">
        <f t="shared" si="51"/>
        <v>553434.9195826411</v>
      </c>
      <c r="E209" s="1">
        <f t="shared" si="52"/>
        <v>440603.5652134933</v>
      </c>
      <c r="G209" s="3">
        <v>199</v>
      </c>
      <c r="H209" s="1">
        <f t="shared" si="61"/>
        <v>-110911.11111111325</v>
      </c>
      <c r="I209" s="1">
        <f t="shared" si="53"/>
        <v>-114.60814814815035</v>
      </c>
      <c r="J209" s="1">
        <f t="shared" si="54"/>
        <v>553434.9195826411</v>
      </c>
      <c r="K209" s="1">
        <f t="shared" si="55"/>
        <v>418024.02775706205</v>
      </c>
      <c r="M209" s="3">
        <v>199</v>
      </c>
      <c r="N209" s="1">
        <f t="shared" si="62"/>
        <v>-200881.49011422304</v>
      </c>
      <c r="O209" s="1">
        <f t="shared" si="49"/>
        <v>-233.41087311803048</v>
      </c>
      <c r="P209" s="1">
        <f t="shared" si="56"/>
        <v>553434.9195826411</v>
      </c>
      <c r="Q209" s="1">
        <f t="shared" si="57"/>
        <v>561407.74991792347</v>
      </c>
      <c r="S209" s="3">
        <v>199</v>
      </c>
      <c r="T209" s="1">
        <f t="shared" si="63"/>
        <v>-196591.66666666474</v>
      </c>
      <c r="U209" s="1">
        <f t="shared" si="50"/>
        <v>-228.97805555555357</v>
      </c>
      <c r="V209" s="1">
        <f t="shared" si="58"/>
        <v>553434.9195826411</v>
      </c>
      <c r="W209" s="1">
        <f t="shared" si="59"/>
        <v>552940.42337176192</v>
      </c>
    </row>
    <row r="210" spans="1:23" x14ac:dyDescent="0.25">
      <c r="A210" s="3">
        <v>200</v>
      </c>
      <c r="B210" s="1">
        <f t="shared" si="60"/>
        <v>-121651.76928202354</v>
      </c>
      <c r="C210" s="1">
        <f t="shared" si="48"/>
        <v>-125.70682825809098</v>
      </c>
      <c r="D210" s="1">
        <f t="shared" si="51"/>
        <v>555049.1047647571</v>
      </c>
      <c r="E210" s="1">
        <f t="shared" si="52"/>
        <v>443769.50181186706</v>
      </c>
      <c r="G210" s="3">
        <v>200</v>
      </c>
      <c r="H210" s="1">
        <f t="shared" si="61"/>
        <v>-110222.22222222436</v>
      </c>
      <c r="I210" s="1">
        <f t="shared" si="53"/>
        <v>-113.8962962962985</v>
      </c>
      <c r="J210" s="1">
        <f t="shared" si="54"/>
        <v>555049.1047647571</v>
      </c>
      <c r="K210" s="1">
        <f t="shared" si="55"/>
        <v>421084.811200244</v>
      </c>
      <c r="M210" s="3">
        <v>200</v>
      </c>
      <c r="N210" s="1">
        <f t="shared" si="62"/>
        <v>-200619.4134807589</v>
      </c>
      <c r="O210" s="1">
        <f t="shared" si="49"/>
        <v>-233.1400605967842</v>
      </c>
      <c r="P210" s="1">
        <f t="shared" si="56"/>
        <v>555049.1047647571</v>
      </c>
      <c r="Q210" s="1">
        <f t="shared" si="57"/>
        <v>565586.54345099325</v>
      </c>
      <c r="S210" s="3">
        <v>200</v>
      </c>
      <c r="T210" s="1">
        <f t="shared" si="63"/>
        <v>-196333.33333333139</v>
      </c>
      <c r="U210" s="1">
        <f t="shared" si="50"/>
        <v>-228.71111111110909</v>
      </c>
      <c r="V210" s="1">
        <f t="shared" si="58"/>
        <v>555049.1047647571</v>
      </c>
      <c r="W210" s="1">
        <f t="shared" si="59"/>
        <v>557079.78447163478</v>
      </c>
    </row>
    <row r="211" spans="1:23" x14ac:dyDescent="0.25">
      <c r="A211" s="3">
        <v>201</v>
      </c>
      <c r="B211" s="1">
        <f t="shared" si="60"/>
        <v>-120952.17609272916</v>
      </c>
      <c r="C211" s="1">
        <f t="shared" si="48"/>
        <v>-124.98391529582013</v>
      </c>
      <c r="D211" s="1">
        <f t="shared" si="51"/>
        <v>556667.9979869877</v>
      </c>
      <c r="E211" s="1">
        <f t="shared" si="52"/>
        <v>446953.33907605533</v>
      </c>
      <c r="G211" s="3">
        <v>201</v>
      </c>
      <c r="H211" s="1">
        <f t="shared" si="61"/>
        <v>-109533.33333333547</v>
      </c>
      <c r="I211" s="1">
        <f t="shared" si="53"/>
        <v>-113.18444444444664</v>
      </c>
      <c r="J211" s="1">
        <f t="shared" si="54"/>
        <v>556667.9979869877</v>
      </c>
      <c r="K211" s="1">
        <f t="shared" si="55"/>
        <v>424163.61260986497</v>
      </c>
      <c r="M211" s="3">
        <v>201</v>
      </c>
      <c r="N211" s="1">
        <f t="shared" si="62"/>
        <v>-200357.06603477351</v>
      </c>
      <c r="O211" s="1">
        <f t="shared" si="49"/>
        <v>-232.86896823593261</v>
      </c>
      <c r="P211" s="1">
        <f t="shared" si="56"/>
        <v>556667.9979869877</v>
      </c>
      <c r="Q211" s="1">
        <f t="shared" si="57"/>
        <v>569788.964490243</v>
      </c>
      <c r="S211" s="3">
        <v>201</v>
      </c>
      <c r="T211" s="1">
        <f t="shared" si="63"/>
        <v>-196074.99999999805</v>
      </c>
      <c r="U211" s="1">
        <f t="shared" si="50"/>
        <v>-228.44416666666464</v>
      </c>
      <c r="V211" s="1">
        <f t="shared" si="58"/>
        <v>556667.9979869877</v>
      </c>
      <c r="W211" s="1">
        <f t="shared" si="59"/>
        <v>561242.81706542172</v>
      </c>
    </row>
    <row r="212" spans="1:23" x14ac:dyDescent="0.25">
      <c r="A212" s="3">
        <v>202</v>
      </c>
      <c r="B212" s="1">
        <f t="shared" si="60"/>
        <v>-120251.85999047251</v>
      </c>
      <c r="C212" s="1">
        <f t="shared" si="48"/>
        <v>-124.26025532348825</v>
      </c>
      <c r="D212" s="1">
        <f t="shared" si="51"/>
        <v>558291.6129811164</v>
      </c>
      <c r="E212" s="1">
        <f t="shared" si="52"/>
        <v>450155.17821902514</v>
      </c>
      <c r="G212" s="3">
        <v>202</v>
      </c>
      <c r="H212" s="1">
        <f t="shared" si="61"/>
        <v>-108844.44444444658</v>
      </c>
      <c r="I212" s="1">
        <f t="shared" si="53"/>
        <v>-112.47259259259478</v>
      </c>
      <c r="J212" s="1">
        <f t="shared" si="54"/>
        <v>558291.6129811164</v>
      </c>
      <c r="K212" s="1">
        <f t="shared" si="55"/>
        <v>427260.53386212676</v>
      </c>
      <c r="M212" s="3">
        <v>202</v>
      </c>
      <c r="N212" s="1">
        <f t="shared" si="62"/>
        <v>-200094.44749642728</v>
      </c>
      <c r="O212" s="1">
        <f t="shared" si="49"/>
        <v>-232.5975957463082</v>
      </c>
      <c r="P212" s="1">
        <f t="shared" si="56"/>
        <v>558291.6129811164</v>
      </c>
      <c r="Q212" s="1">
        <f t="shared" si="57"/>
        <v>574015.14662902779</v>
      </c>
      <c r="S212" s="3">
        <v>202</v>
      </c>
      <c r="T212" s="1">
        <f t="shared" si="63"/>
        <v>-195816.66666666471</v>
      </c>
      <c r="U212" s="1">
        <f t="shared" si="50"/>
        <v>-228.17722222222019</v>
      </c>
      <c r="V212" s="1">
        <f t="shared" si="58"/>
        <v>558291.6129811164</v>
      </c>
      <c r="W212" s="1">
        <f t="shared" si="59"/>
        <v>565429.65499519091</v>
      </c>
    </row>
    <row r="213" spans="1:23" x14ac:dyDescent="0.25">
      <c r="A213" s="3">
        <v>203</v>
      </c>
      <c r="B213" s="1">
        <f t="shared" si="60"/>
        <v>-119550.82022824354</v>
      </c>
      <c r="C213" s="1">
        <f t="shared" si="48"/>
        <v>-123.53584756918498</v>
      </c>
      <c r="D213" s="1">
        <f t="shared" si="51"/>
        <v>559919.96351897798</v>
      </c>
      <c r="E213" s="1">
        <f t="shared" si="52"/>
        <v>453375.12102601636</v>
      </c>
      <c r="G213" s="3">
        <v>203</v>
      </c>
      <c r="H213" s="1">
        <f t="shared" si="61"/>
        <v>-108155.55555555769</v>
      </c>
      <c r="I213" s="1">
        <f t="shared" si="53"/>
        <v>-111.76074074074295</v>
      </c>
      <c r="J213" s="1">
        <f t="shared" si="54"/>
        <v>559919.96351897798</v>
      </c>
      <c r="K213" s="1">
        <f t="shared" si="55"/>
        <v>430375.67740925401</v>
      </c>
      <c r="M213" s="3">
        <v>203</v>
      </c>
      <c r="N213" s="1">
        <f t="shared" si="62"/>
        <v>-199831.55758559142</v>
      </c>
      <c r="O213" s="1">
        <f t="shared" si="49"/>
        <v>-232.32594283844446</v>
      </c>
      <c r="P213" s="1">
        <f t="shared" si="56"/>
        <v>559919.96351897798</v>
      </c>
      <c r="Q213" s="1">
        <f t="shared" si="57"/>
        <v>578265.22421605885</v>
      </c>
      <c r="S213" s="3">
        <v>203</v>
      </c>
      <c r="T213" s="1">
        <f t="shared" si="63"/>
        <v>-195558.33333333136</v>
      </c>
      <c r="U213" s="1">
        <f t="shared" si="50"/>
        <v>-227.91027777777575</v>
      </c>
      <c r="V213" s="1">
        <f t="shared" si="58"/>
        <v>559919.96351897798</v>
      </c>
      <c r="W213" s="1">
        <f t="shared" si="59"/>
        <v>569640.43285977293</v>
      </c>
    </row>
    <row r="214" spans="1:23" x14ac:dyDescent="0.25">
      <c r="A214" s="3">
        <v>204</v>
      </c>
      <c r="B214" s="1">
        <f t="shared" si="60"/>
        <v>-118849.05605826026</v>
      </c>
      <c r="C214" s="1">
        <f t="shared" si="48"/>
        <v>-122.81069126020226</v>
      </c>
      <c r="D214" s="1">
        <f t="shared" si="51"/>
        <v>561553.06341257505</v>
      </c>
      <c r="E214" s="1">
        <f t="shared" si="52"/>
        <v>456613.26985777746</v>
      </c>
      <c r="G214" s="3">
        <v>204</v>
      </c>
      <c r="H214" s="1">
        <f t="shared" si="61"/>
        <v>-107466.6666666688</v>
      </c>
      <c r="I214" s="1">
        <f t="shared" si="53"/>
        <v>-111.04888888889109</v>
      </c>
      <c r="J214" s="1">
        <f t="shared" si="54"/>
        <v>561553.06341257505</v>
      </c>
      <c r="K214" s="1">
        <f t="shared" si="55"/>
        <v>433509.14628275117</v>
      </c>
      <c r="M214" s="3">
        <v>204</v>
      </c>
      <c r="N214" s="1">
        <f t="shared" si="62"/>
        <v>-199568.3960218477</v>
      </c>
      <c r="O214" s="1">
        <f t="shared" si="49"/>
        <v>-232.05400922257596</v>
      </c>
      <c r="P214" s="1">
        <f t="shared" si="56"/>
        <v>561553.06341257505</v>
      </c>
      <c r="Q214" s="1">
        <f t="shared" si="57"/>
        <v>582539.33235967474</v>
      </c>
      <c r="S214" s="3">
        <v>204</v>
      </c>
      <c r="T214" s="1">
        <f t="shared" si="63"/>
        <v>-195299.99999999802</v>
      </c>
      <c r="U214" s="1">
        <f t="shared" si="50"/>
        <v>-227.64333333333127</v>
      </c>
      <c r="V214" s="1">
        <f t="shared" si="58"/>
        <v>561553.06341257505</v>
      </c>
      <c r="W214" s="1">
        <f t="shared" si="59"/>
        <v>573875.28601903992</v>
      </c>
    </row>
    <row r="215" spans="1:23" x14ac:dyDescent="0.25">
      <c r="A215" s="3">
        <v>205</v>
      </c>
      <c r="B215" s="1">
        <f t="shared" si="60"/>
        <v>-118146.56673196801</v>
      </c>
      <c r="C215" s="1">
        <f t="shared" si="48"/>
        <v>-122.08478562303361</v>
      </c>
      <c r="D215" s="1">
        <f t="shared" si="51"/>
        <v>563190.92651419505</v>
      </c>
      <c r="E215" s="1">
        <f t="shared" si="52"/>
        <v>459869.72765381943</v>
      </c>
      <c r="G215" s="3">
        <v>205</v>
      </c>
      <c r="H215" s="1">
        <f t="shared" si="61"/>
        <v>-106777.77777777991</v>
      </c>
      <c r="I215" s="1">
        <f t="shared" si="53"/>
        <v>-110.33703703703924</v>
      </c>
      <c r="J215" s="1">
        <f t="shared" si="54"/>
        <v>563190.92651419505</v>
      </c>
      <c r="K215" s="1">
        <f t="shared" si="55"/>
        <v>436661.04409667791</v>
      </c>
      <c r="M215" s="3">
        <v>205</v>
      </c>
      <c r="N215" s="1">
        <f t="shared" si="62"/>
        <v>-199304.9625244881</v>
      </c>
      <c r="O215" s="1">
        <f t="shared" si="49"/>
        <v>-231.78179460863771</v>
      </c>
      <c r="P215" s="1">
        <f t="shared" si="56"/>
        <v>563190.92651419505</v>
      </c>
      <c r="Q215" s="1">
        <f t="shared" si="57"/>
        <v>586837.60693213611</v>
      </c>
      <c r="S215" s="3">
        <v>205</v>
      </c>
      <c r="T215" s="1">
        <f t="shared" si="63"/>
        <v>-195041.66666666468</v>
      </c>
      <c r="U215" s="1">
        <f t="shared" si="50"/>
        <v>-227.37638888888682</v>
      </c>
      <c r="V215" s="1">
        <f t="shared" si="58"/>
        <v>563190.92651419505</v>
      </c>
      <c r="W215" s="1">
        <f t="shared" si="59"/>
        <v>578134.35059820802</v>
      </c>
    </row>
    <row r="216" spans="1:23" x14ac:dyDescent="0.25">
      <c r="A216" s="3">
        <v>206</v>
      </c>
      <c r="B216" s="1">
        <f t="shared" si="60"/>
        <v>-117443.35150003858</v>
      </c>
      <c r="C216" s="1">
        <f t="shared" si="48"/>
        <v>-121.35812988337319</v>
      </c>
      <c r="D216" s="1">
        <f t="shared" si="51"/>
        <v>564833.56671652815</v>
      </c>
      <c r="E216" s="1">
        <f t="shared" si="52"/>
        <v>463144.59793568816</v>
      </c>
      <c r="G216" s="3">
        <v>206</v>
      </c>
      <c r="H216" s="1">
        <f t="shared" si="61"/>
        <v>-106088.88888889102</v>
      </c>
      <c r="I216" s="1">
        <f t="shared" si="53"/>
        <v>-109.62518518518738</v>
      </c>
      <c r="J216" s="1">
        <f t="shared" si="54"/>
        <v>564833.56671652815</v>
      </c>
      <c r="K216" s="1">
        <f t="shared" si="55"/>
        <v>439831.47505094268</v>
      </c>
      <c r="M216" s="3">
        <v>206</v>
      </c>
      <c r="N216" s="1">
        <f t="shared" si="62"/>
        <v>-199041.25681251456</v>
      </c>
      <c r="O216" s="1">
        <f t="shared" si="49"/>
        <v>-231.50929870626504</v>
      </c>
      <c r="P216" s="1">
        <f t="shared" si="56"/>
        <v>564833.56671652815</v>
      </c>
      <c r="Q216" s="1">
        <f t="shared" si="57"/>
        <v>591160.18457394524</v>
      </c>
      <c r="S216" s="3">
        <v>206</v>
      </c>
      <c r="T216" s="1">
        <f t="shared" si="63"/>
        <v>-194783.33333333133</v>
      </c>
      <c r="U216" s="1">
        <f t="shared" si="50"/>
        <v>-227.10944444444237</v>
      </c>
      <c r="V216" s="1">
        <f t="shared" si="58"/>
        <v>564833.56671652815</v>
      </c>
      <c r="W216" s="1">
        <f t="shared" si="59"/>
        <v>582417.7634921656</v>
      </c>
    </row>
    <row r="217" spans="1:23" x14ac:dyDescent="0.25">
      <c r="A217" s="3">
        <v>207</v>
      </c>
      <c r="B217" s="1">
        <f t="shared" si="60"/>
        <v>-116739.40961236949</v>
      </c>
      <c r="C217" s="1">
        <f t="shared" si="48"/>
        <v>-120.63072326611514</v>
      </c>
      <c r="D217" s="1">
        <f t="shared" si="51"/>
        <v>566480.99795278464</v>
      </c>
      <c r="E217" s="1">
        <f t="shared" si="52"/>
        <v>466437.98481025547</v>
      </c>
      <c r="G217" s="3">
        <v>207</v>
      </c>
      <c r="H217" s="1">
        <f t="shared" si="61"/>
        <v>-105400.00000000212</v>
      </c>
      <c r="I217" s="1">
        <f t="shared" si="53"/>
        <v>-108.91333333333553</v>
      </c>
      <c r="J217" s="1">
        <f t="shared" si="54"/>
        <v>566480.99795278464</v>
      </c>
      <c r="K217" s="1">
        <f t="shared" si="55"/>
        <v>443020.54393461545</v>
      </c>
      <c r="M217" s="3">
        <v>207</v>
      </c>
      <c r="N217" s="1">
        <f t="shared" si="62"/>
        <v>-198777.27860463865</v>
      </c>
      <c r="O217" s="1">
        <f t="shared" si="49"/>
        <v>-231.23652122479328</v>
      </c>
      <c r="P217" s="1">
        <f t="shared" si="56"/>
        <v>566480.99795278464</v>
      </c>
      <c r="Q217" s="1">
        <f t="shared" si="57"/>
        <v>595507.20269818953</v>
      </c>
      <c r="S217" s="3">
        <v>207</v>
      </c>
      <c r="T217" s="1">
        <f t="shared" si="63"/>
        <v>-194524.99999999799</v>
      </c>
      <c r="U217" s="1">
        <f t="shared" si="50"/>
        <v>-226.84249999999793</v>
      </c>
      <c r="V217" s="1">
        <f t="shared" si="58"/>
        <v>566480.99795278464</v>
      </c>
      <c r="W217" s="1">
        <f t="shared" si="59"/>
        <v>586725.66236982436</v>
      </c>
    </row>
    <row r="218" spans="1:23" x14ac:dyDescent="0.25">
      <c r="A218" s="3">
        <v>208</v>
      </c>
      <c r="B218" s="1">
        <f t="shared" si="60"/>
        <v>-116034.74031808315</v>
      </c>
      <c r="C218" s="1">
        <f t="shared" si="48"/>
        <v>-119.90256499535258</v>
      </c>
      <c r="D218" s="1">
        <f t="shared" si="51"/>
        <v>568133.23419681366</v>
      </c>
      <c r="E218" s="1">
        <f t="shared" si="52"/>
        <v>469749.99297302851</v>
      </c>
      <c r="G218" s="3">
        <v>208</v>
      </c>
      <c r="H218" s="1">
        <f t="shared" si="61"/>
        <v>-104711.11111111323</v>
      </c>
      <c r="I218" s="1">
        <f t="shared" si="53"/>
        <v>-108.20148148148367</v>
      </c>
      <c r="J218" s="1">
        <f t="shared" si="54"/>
        <v>568133.23419681366</v>
      </c>
      <c r="K218" s="1">
        <f t="shared" si="55"/>
        <v>446228.35612925875</v>
      </c>
      <c r="M218" s="3">
        <v>208</v>
      </c>
      <c r="N218" s="1">
        <f t="shared" si="62"/>
        <v>-198513.02761928126</v>
      </c>
      <c r="O218" s="1">
        <f t="shared" si="49"/>
        <v>-230.9634618732573</v>
      </c>
      <c r="P218" s="1">
        <f t="shared" si="56"/>
        <v>568133.23419681366</v>
      </c>
      <c r="Q218" s="1">
        <f t="shared" si="57"/>
        <v>599878.79949490994</v>
      </c>
      <c r="S218" s="3">
        <v>208</v>
      </c>
      <c r="T218" s="1">
        <f t="shared" si="63"/>
        <v>-194266.66666666465</v>
      </c>
      <c r="U218" s="1">
        <f t="shared" si="50"/>
        <v>-226.57555555555348</v>
      </c>
      <c r="V218" s="1">
        <f t="shared" si="58"/>
        <v>568133.23419681366</v>
      </c>
      <c r="W218" s="1">
        <f t="shared" si="59"/>
        <v>591058.18567849614</v>
      </c>
    </row>
    <row r="219" spans="1:23" x14ac:dyDescent="0.25">
      <c r="A219" s="3">
        <v>209</v>
      </c>
      <c r="B219" s="1">
        <f t="shared" si="60"/>
        <v>-115329.34286552604</v>
      </c>
      <c r="C219" s="1">
        <f t="shared" si="48"/>
        <v>-119.1736542943769</v>
      </c>
      <c r="D219" s="1">
        <f t="shared" si="51"/>
        <v>569790.2894632211</v>
      </c>
      <c r="E219" s="1">
        <f t="shared" si="52"/>
        <v>473080.72771147819</v>
      </c>
      <c r="G219" s="3">
        <v>209</v>
      </c>
      <c r="H219" s="1">
        <f t="shared" si="61"/>
        <v>-104022.22222222434</v>
      </c>
      <c r="I219" s="1">
        <f t="shared" si="53"/>
        <v>-107.48962962963181</v>
      </c>
      <c r="J219" s="1">
        <f t="shared" si="54"/>
        <v>569790.2894632211</v>
      </c>
      <c r="K219" s="1">
        <f t="shared" si="55"/>
        <v>449455.01761227794</v>
      </c>
      <c r="M219" s="3">
        <v>209</v>
      </c>
      <c r="N219" s="1">
        <f t="shared" si="62"/>
        <v>-198248.50357457236</v>
      </c>
      <c r="O219" s="1">
        <f t="shared" si="49"/>
        <v>-230.69012036039143</v>
      </c>
      <c r="P219" s="1">
        <f t="shared" si="56"/>
        <v>569790.2894632211</v>
      </c>
      <c r="Q219" s="1">
        <f t="shared" si="57"/>
        <v>604275.1139354941</v>
      </c>
      <c r="S219" s="3">
        <v>209</v>
      </c>
      <c r="T219" s="1">
        <f t="shared" si="63"/>
        <v>-194008.33333333131</v>
      </c>
      <c r="U219" s="1">
        <f t="shared" si="50"/>
        <v>-226.30861111110903</v>
      </c>
      <c r="V219" s="1">
        <f t="shared" si="58"/>
        <v>569790.2894632211</v>
      </c>
      <c r="W219" s="1">
        <f t="shared" si="59"/>
        <v>595415.47264829383</v>
      </c>
    </row>
    <row r="220" spans="1:23" x14ac:dyDescent="0.25">
      <c r="A220" s="3">
        <v>210</v>
      </c>
      <c r="B220" s="1">
        <f t="shared" si="60"/>
        <v>-114623.21650226795</v>
      </c>
      <c r="C220" s="1">
        <f t="shared" si="48"/>
        <v>-118.44399038567688</v>
      </c>
      <c r="D220" s="1">
        <f t="shared" si="51"/>
        <v>571452.17780748883</v>
      </c>
      <c r="E220" s="1">
        <f t="shared" si="52"/>
        <v>476430.2949083859</v>
      </c>
      <c r="G220" s="3">
        <v>210</v>
      </c>
      <c r="H220" s="1">
        <f t="shared" si="61"/>
        <v>-103333.33333333545</v>
      </c>
      <c r="I220" s="1">
        <f t="shared" si="53"/>
        <v>-106.77777777777997</v>
      </c>
      <c r="J220" s="1">
        <f t="shared" si="54"/>
        <v>571452.17780748883</v>
      </c>
      <c r="K220" s="1">
        <f t="shared" si="55"/>
        <v>452700.63496028993</v>
      </c>
      <c r="M220" s="3">
        <v>210</v>
      </c>
      <c r="N220" s="1">
        <f t="shared" si="62"/>
        <v>-197983.70618835057</v>
      </c>
      <c r="O220" s="1">
        <f t="shared" si="49"/>
        <v>-230.41649639462892</v>
      </c>
      <c r="P220" s="1">
        <f t="shared" si="56"/>
        <v>571452.17780748883</v>
      </c>
      <c r="Q220" s="1">
        <f t="shared" si="57"/>
        <v>608696.28577709408</v>
      </c>
      <c r="S220" s="3">
        <v>210</v>
      </c>
      <c r="T220" s="1">
        <f t="shared" si="63"/>
        <v>-193749.99999999796</v>
      </c>
      <c r="U220" s="1">
        <f t="shared" si="50"/>
        <v>-226.04166666666455</v>
      </c>
      <c r="V220" s="1">
        <f t="shared" si="58"/>
        <v>571452.17780748883</v>
      </c>
      <c r="W220" s="1">
        <f t="shared" si="59"/>
        <v>599797.66329655796</v>
      </c>
    </row>
    <row r="221" spans="1:23" x14ac:dyDescent="0.25">
      <c r="A221" s="3">
        <v>211</v>
      </c>
      <c r="B221" s="1">
        <f t="shared" si="60"/>
        <v>-113916.36047510117</v>
      </c>
      <c r="C221" s="1">
        <f t="shared" si="48"/>
        <v>-117.71357249093786</v>
      </c>
      <c r="D221" s="1">
        <f t="shared" si="51"/>
        <v>573118.91332609404</v>
      </c>
      <c r="E221" s="1">
        <f t="shared" si="52"/>
        <v>479798.80104520981</v>
      </c>
      <c r="G221" s="3">
        <v>211</v>
      </c>
      <c r="H221" s="1">
        <f t="shared" si="61"/>
        <v>-102644.44444444656</v>
      </c>
      <c r="I221" s="1">
        <f t="shared" si="53"/>
        <v>-106.06592592592811</v>
      </c>
      <c r="J221" s="1">
        <f t="shared" si="54"/>
        <v>573118.91332609404</v>
      </c>
      <c r="K221" s="1">
        <f t="shared" si="55"/>
        <v>455965.3153525113</v>
      </c>
      <c r="M221" s="3">
        <v>211</v>
      </c>
      <c r="N221" s="1">
        <f t="shared" si="62"/>
        <v>-197718.63517816304</v>
      </c>
      <c r="O221" s="1">
        <f t="shared" si="49"/>
        <v>-230.14258968410181</v>
      </c>
      <c r="P221" s="1">
        <f t="shared" si="56"/>
        <v>573118.91332609404</v>
      </c>
      <c r="Q221" s="1">
        <f t="shared" si="57"/>
        <v>613142.45556706924</v>
      </c>
      <c r="S221" s="3">
        <v>211</v>
      </c>
      <c r="T221" s="1">
        <f t="shared" si="63"/>
        <v>-193491.66666666462</v>
      </c>
      <c r="U221" s="1">
        <f t="shared" si="50"/>
        <v>-225.77472222222011</v>
      </c>
      <c r="V221" s="1">
        <f t="shared" si="58"/>
        <v>573118.91332609404</v>
      </c>
      <c r="W221" s="1">
        <f t="shared" si="59"/>
        <v>604204.89843230706</v>
      </c>
    </row>
    <row r="222" spans="1:23" x14ac:dyDescent="0.25">
      <c r="A222" s="3">
        <v>212</v>
      </c>
      <c r="B222" s="1">
        <f t="shared" si="60"/>
        <v>-113208.77403003964</v>
      </c>
      <c r="C222" s="1">
        <f t="shared" si="48"/>
        <v>-116.98239983104095</v>
      </c>
      <c r="D222" s="1">
        <f t="shared" si="51"/>
        <v>574790.51015662844</v>
      </c>
      <c r="E222" s="1">
        <f t="shared" si="52"/>
        <v>483186.35320546973</v>
      </c>
      <c r="G222" s="3">
        <v>212</v>
      </c>
      <c r="H222" s="1">
        <f t="shared" si="61"/>
        <v>-101955.55555555767</v>
      </c>
      <c r="I222" s="1">
        <f t="shared" si="53"/>
        <v>-105.35407407407627</v>
      </c>
      <c r="J222" s="1">
        <f t="shared" si="54"/>
        <v>574790.51015662844</v>
      </c>
      <c r="K222" s="1">
        <f t="shared" si="55"/>
        <v>459249.16657416557</v>
      </c>
      <c r="M222" s="3">
        <v>212</v>
      </c>
      <c r="N222" s="1">
        <f t="shared" si="62"/>
        <v>-197453.29026126498</v>
      </c>
      <c r="O222" s="1">
        <f t="shared" si="49"/>
        <v>-229.86839993664049</v>
      </c>
      <c r="P222" s="1">
        <f t="shared" si="56"/>
        <v>574790.51015662844</v>
      </c>
      <c r="Q222" s="1">
        <f t="shared" si="57"/>
        <v>617613.76464745391</v>
      </c>
      <c r="S222" s="3">
        <v>212</v>
      </c>
      <c r="T222" s="1">
        <f t="shared" si="63"/>
        <v>-193233.33333333128</v>
      </c>
      <c r="U222" s="1">
        <f t="shared" si="50"/>
        <v>-225.50777777777566</v>
      </c>
      <c r="V222" s="1">
        <f t="shared" si="58"/>
        <v>574790.51015662844</v>
      </c>
      <c r="W222" s="1">
        <f t="shared" si="59"/>
        <v>608637.31966071471</v>
      </c>
    </row>
    <row r="223" spans="1:23" x14ac:dyDescent="0.25">
      <c r="A223" s="3">
        <v>213</v>
      </c>
      <c r="B223" s="1">
        <f t="shared" si="60"/>
        <v>-112500.45641231822</v>
      </c>
      <c r="C223" s="1">
        <f t="shared" si="48"/>
        <v>-116.25047162606216</v>
      </c>
      <c r="D223" s="1">
        <f t="shared" si="51"/>
        <v>576466.98247791862</v>
      </c>
      <c r="E223" s="1">
        <f t="shared" si="52"/>
        <v>486593.05907815119</v>
      </c>
      <c r="G223" s="3">
        <v>213</v>
      </c>
      <c r="H223" s="1">
        <f t="shared" si="61"/>
        <v>-101266.66666666878</v>
      </c>
      <c r="I223" s="1">
        <f t="shared" si="53"/>
        <v>-104.6422222222244</v>
      </c>
      <c r="J223" s="1">
        <f t="shared" si="54"/>
        <v>576466.98247791862</v>
      </c>
      <c r="K223" s="1">
        <f t="shared" si="55"/>
        <v>462552.29701990949</v>
      </c>
      <c r="M223" s="3">
        <v>213</v>
      </c>
      <c r="N223" s="1">
        <f t="shared" si="62"/>
        <v>-197187.67115461946</v>
      </c>
      <c r="O223" s="1">
        <f t="shared" si="49"/>
        <v>-229.59392685977343</v>
      </c>
      <c r="P223" s="1">
        <f t="shared" si="56"/>
        <v>576466.98247791862</v>
      </c>
      <c r="Q223" s="1">
        <f t="shared" si="57"/>
        <v>622110.35515945114</v>
      </c>
      <c r="S223" s="3">
        <v>213</v>
      </c>
      <c r="T223" s="1">
        <f t="shared" si="63"/>
        <v>-192974.99999999793</v>
      </c>
      <c r="U223" s="1">
        <f t="shared" si="50"/>
        <v>-225.24083333333118</v>
      </c>
      <c r="V223" s="1">
        <f t="shared" si="58"/>
        <v>576466.98247791862</v>
      </c>
      <c r="W223" s="1">
        <f t="shared" si="59"/>
        <v>613095.0693876103</v>
      </c>
    </row>
    <row r="224" spans="1:23" x14ac:dyDescent="0.25">
      <c r="A224" s="3">
        <v>214</v>
      </c>
      <c r="B224" s="1">
        <f t="shared" si="60"/>
        <v>-111791.40686639182</v>
      </c>
      <c r="C224" s="1">
        <f t="shared" si="48"/>
        <v>-115.51778709527154</v>
      </c>
      <c r="D224" s="1">
        <f t="shared" si="51"/>
        <v>578148.34451014583</v>
      </c>
      <c r="E224" s="1">
        <f t="shared" si="52"/>
        <v>490019.02696112887</v>
      </c>
      <c r="G224" s="3">
        <v>214</v>
      </c>
      <c r="H224" s="1">
        <f t="shared" si="61"/>
        <v>-100577.77777777989</v>
      </c>
      <c r="I224" s="1">
        <f t="shared" si="53"/>
        <v>-103.93037037037254</v>
      </c>
      <c r="J224" s="1">
        <f t="shared" si="54"/>
        <v>578148.34451014583</v>
      </c>
      <c r="K224" s="1">
        <f t="shared" si="55"/>
        <v>465874.81569727906</v>
      </c>
      <c r="M224" s="3">
        <v>214</v>
      </c>
      <c r="N224" s="1">
        <f t="shared" si="62"/>
        <v>-196921.77757489707</v>
      </c>
      <c r="O224" s="1">
        <f t="shared" si="49"/>
        <v>-229.31917016072697</v>
      </c>
      <c r="P224" s="1">
        <f t="shared" si="56"/>
        <v>578148.34451014583</v>
      </c>
      <c r="Q224" s="1">
        <f t="shared" si="57"/>
        <v>626632.37004795088</v>
      </c>
      <c r="S224" s="3">
        <v>214</v>
      </c>
      <c r="T224" s="1">
        <f t="shared" si="63"/>
        <v>-192716.66666666459</v>
      </c>
      <c r="U224" s="1">
        <f t="shared" si="50"/>
        <v>-224.97388888888673</v>
      </c>
      <c r="V224" s="1">
        <f t="shared" si="58"/>
        <v>578148.34451014583</v>
      </c>
      <c r="W224" s="1">
        <f t="shared" si="59"/>
        <v>617578.29082400701</v>
      </c>
    </row>
    <row r="225" spans="1:23" x14ac:dyDescent="0.25">
      <c r="A225" s="3">
        <v>215</v>
      </c>
      <c r="B225" s="1">
        <f t="shared" si="60"/>
        <v>-111081.62463593463</v>
      </c>
      <c r="C225" s="1">
        <f t="shared" si="48"/>
        <v>-114.78434545713243</v>
      </c>
      <c r="D225" s="1">
        <f t="shared" si="51"/>
        <v>579834.61051496712</v>
      </c>
      <c r="E225" s="1">
        <f t="shared" si="52"/>
        <v>493464.36576460948</v>
      </c>
      <c r="G225" s="3">
        <v>215</v>
      </c>
      <c r="H225" s="1">
        <f t="shared" si="61"/>
        <v>-99888.888888891001</v>
      </c>
      <c r="I225" s="1">
        <f t="shared" si="53"/>
        <v>-103.2185185185207</v>
      </c>
      <c r="J225" s="1">
        <f t="shared" si="54"/>
        <v>579834.61051496712</v>
      </c>
      <c r="K225" s="1">
        <f t="shared" si="55"/>
        <v>469216.83223015472</v>
      </c>
      <c r="M225" s="3">
        <v>215</v>
      </c>
      <c r="N225" s="1">
        <f t="shared" si="62"/>
        <v>-196655.60923847562</v>
      </c>
      <c r="O225" s="1">
        <f t="shared" si="49"/>
        <v>-229.04412954642481</v>
      </c>
      <c r="P225" s="1">
        <f t="shared" si="56"/>
        <v>579834.61051496712</v>
      </c>
      <c r="Q225" s="1">
        <f t="shared" si="57"/>
        <v>631179.95306607417</v>
      </c>
      <c r="S225" s="3">
        <v>215</v>
      </c>
      <c r="T225" s="1">
        <f t="shared" si="63"/>
        <v>-192458.33333333125</v>
      </c>
      <c r="U225" s="1">
        <f t="shared" si="50"/>
        <v>-224.70694444444229</v>
      </c>
      <c r="V225" s="1">
        <f t="shared" si="58"/>
        <v>579834.61051496712</v>
      </c>
      <c r="W225" s="1">
        <f t="shared" si="59"/>
        <v>622087.12799065339</v>
      </c>
    </row>
    <row r="226" spans="1:23" x14ac:dyDescent="0.25">
      <c r="A226" s="3">
        <v>216</v>
      </c>
      <c r="B226" s="1">
        <f t="shared" si="60"/>
        <v>-110371.10896383929</v>
      </c>
      <c r="C226" s="1">
        <f t="shared" si="48"/>
        <v>-114.0501459293006</v>
      </c>
      <c r="D226" s="1">
        <f t="shared" si="51"/>
        <v>581525.79479563574</v>
      </c>
      <c r="E226" s="1">
        <f t="shared" si="52"/>
        <v>496929.18501459388</v>
      </c>
      <c r="G226" s="3">
        <v>216</v>
      </c>
      <c r="H226" s="1">
        <f t="shared" si="61"/>
        <v>-99200.00000000211</v>
      </c>
      <c r="I226" s="1">
        <f t="shared" si="53"/>
        <v>-102.50666666666883</v>
      </c>
      <c r="J226" s="1">
        <f t="shared" si="54"/>
        <v>581525.79479563574</v>
      </c>
      <c r="K226" s="1">
        <f t="shared" si="55"/>
        <v>472578.45686224621</v>
      </c>
      <c r="M226" s="3">
        <v>216</v>
      </c>
      <c r="N226" s="1">
        <f t="shared" si="62"/>
        <v>-196389.16586143986</v>
      </c>
      <c r="O226" s="1">
        <f t="shared" si="49"/>
        <v>-228.76880472348785</v>
      </c>
      <c r="P226" s="1">
        <f t="shared" si="56"/>
        <v>581525.79479563574</v>
      </c>
      <c r="Q226" s="1">
        <f t="shared" si="57"/>
        <v>635753.24877974321</v>
      </c>
      <c r="S226" s="3">
        <v>216</v>
      </c>
      <c r="T226" s="1">
        <f t="shared" si="63"/>
        <v>-192199.9999999979</v>
      </c>
      <c r="U226" s="1">
        <f t="shared" si="50"/>
        <v>-224.43999999999784</v>
      </c>
      <c r="V226" s="1">
        <f t="shared" si="58"/>
        <v>581525.79479563574</v>
      </c>
      <c r="W226" s="1">
        <f t="shared" si="59"/>
        <v>626621.72572261258</v>
      </c>
    </row>
    <row r="227" spans="1:23" x14ac:dyDescent="0.25">
      <c r="A227" s="3">
        <v>217</v>
      </c>
      <c r="B227" s="1">
        <f t="shared" si="60"/>
        <v>-109659.85909221612</v>
      </c>
      <c r="C227" s="1">
        <f t="shared" si="48"/>
        <v>-113.31518772862331</v>
      </c>
      <c r="D227" s="1">
        <f t="shared" si="51"/>
        <v>583221.91169712297</v>
      </c>
      <c r="E227" s="1">
        <f t="shared" si="52"/>
        <v>500413.59485635877</v>
      </c>
      <c r="G227" s="3">
        <v>217</v>
      </c>
      <c r="H227" s="1">
        <f t="shared" si="61"/>
        <v>-98511.11111111322</v>
      </c>
      <c r="I227" s="1">
        <f t="shared" si="53"/>
        <v>-101.794814814817</v>
      </c>
      <c r="J227" s="1">
        <f t="shared" si="54"/>
        <v>583221.91169712297</v>
      </c>
      <c r="K227" s="1">
        <f t="shared" si="55"/>
        <v>475959.80046059727</v>
      </c>
      <c r="M227" s="3">
        <v>217</v>
      </c>
      <c r="N227" s="1">
        <f t="shared" si="62"/>
        <v>-196122.44715958118</v>
      </c>
      <c r="O227" s="1">
        <f t="shared" si="49"/>
        <v>-228.49319539823387</v>
      </c>
      <c r="P227" s="1">
        <f t="shared" si="56"/>
        <v>583221.91169712297</v>
      </c>
      <c r="Q227" s="1">
        <f t="shared" si="57"/>
        <v>640352.402572277</v>
      </c>
      <c r="S227" s="3">
        <v>217</v>
      </c>
      <c r="T227" s="1">
        <f t="shared" si="63"/>
        <v>-191941.66666666456</v>
      </c>
      <c r="U227" s="1">
        <f t="shared" si="50"/>
        <v>-224.17305555555339</v>
      </c>
      <c r="V227" s="1">
        <f t="shared" si="58"/>
        <v>583221.91169712297</v>
      </c>
      <c r="W227" s="1">
        <f t="shared" si="59"/>
        <v>631182.22967386607</v>
      </c>
    </row>
    <row r="228" spans="1:23" x14ac:dyDescent="0.25">
      <c r="A228" s="3">
        <v>218</v>
      </c>
      <c r="B228" s="1">
        <f t="shared" si="60"/>
        <v>-108947.87426239229</v>
      </c>
      <c r="C228" s="1">
        <f t="shared" si="48"/>
        <v>-112.5794700711387</v>
      </c>
      <c r="D228" s="1">
        <f t="shared" si="51"/>
        <v>584922.97560623963</v>
      </c>
      <c r="E228" s="1">
        <f t="shared" si="52"/>
        <v>503917.7060579583</v>
      </c>
      <c r="G228" s="3">
        <v>218</v>
      </c>
      <c r="H228" s="1">
        <f t="shared" si="61"/>
        <v>-97822.222222224329</v>
      </c>
      <c r="I228" s="1">
        <f t="shared" si="53"/>
        <v>-101.08296296296514</v>
      </c>
      <c r="J228" s="1">
        <f t="shared" si="54"/>
        <v>584922.97560623963</v>
      </c>
      <c r="K228" s="1">
        <f t="shared" si="55"/>
        <v>479360.97451911005</v>
      </c>
      <c r="M228" s="3">
        <v>218</v>
      </c>
      <c r="N228" s="1">
        <f t="shared" si="62"/>
        <v>-195855.45284839725</v>
      </c>
      <c r="O228" s="1">
        <f t="shared" si="49"/>
        <v>-228.21730127667718</v>
      </c>
      <c r="P228" s="1">
        <f t="shared" si="56"/>
        <v>584922.97560623963</v>
      </c>
      <c r="Q228" s="1">
        <f t="shared" si="57"/>
        <v>644977.5606490128</v>
      </c>
      <c r="S228" s="3">
        <v>218</v>
      </c>
      <c r="T228" s="1">
        <f t="shared" si="63"/>
        <v>-191683.33333333122</v>
      </c>
      <c r="U228" s="1">
        <f t="shared" si="50"/>
        <v>-223.90611111110891</v>
      </c>
      <c r="V228" s="1">
        <f t="shared" si="58"/>
        <v>584922.97560623963</v>
      </c>
      <c r="W228" s="1">
        <f t="shared" si="59"/>
        <v>635768.78632194421</v>
      </c>
    </row>
    <row r="229" spans="1:23" x14ac:dyDescent="0.25">
      <c r="A229" s="3">
        <v>219</v>
      </c>
      <c r="B229" s="1">
        <f t="shared" si="60"/>
        <v>-108235.15371491096</v>
      </c>
      <c r="C229" s="1">
        <f t="shared" si="48"/>
        <v>-111.84299217207466</v>
      </c>
      <c r="D229" s="1">
        <f t="shared" si="51"/>
        <v>586629.00095175789</v>
      </c>
      <c r="E229" s="1">
        <f t="shared" si="52"/>
        <v>507441.63001374528</v>
      </c>
      <c r="G229" s="3">
        <v>219</v>
      </c>
      <c r="H229" s="1">
        <f t="shared" si="61"/>
        <v>-97133.333333335439</v>
      </c>
      <c r="I229" s="1">
        <f t="shared" si="53"/>
        <v>-100.37111111111328</v>
      </c>
      <c r="J229" s="1">
        <f t="shared" si="54"/>
        <v>586629.00095175789</v>
      </c>
      <c r="K229" s="1">
        <f t="shared" si="55"/>
        <v>482782.09116208937</v>
      </c>
      <c r="M229" s="3">
        <v>219</v>
      </c>
      <c r="N229" s="1">
        <f t="shared" si="62"/>
        <v>-195588.18264309177</v>
      </c>
      <c r="O229" s="1">
        <f t="shared" si="49"/>
        <v>-227.94112206452817</v>
      </c>
      <c r="P229" s="1">
        <f t="shared" si="56"/>
        <v>586629.00095175789</v>
      </c>
      <c r="Q229" s="1">
        <f t="shared" si="57"/>
        <v>649628.8700419541</v>
      </c>
      <c r="S229" s="3">
        <v>219</v>
      </c>
      <c r="T229" s="1">
        <f t="shared" si="63"/>
        <v>-191424.99999999788</v>
      </c>
      <c r="U229" s="1">
        <f t="shared" si="50"/>
        <v>-223.63916666666447</v>
      </c>
      <c r="V229" s="1">
        <f t="shared" si="58"/>
        <v>586629.00095175789</v>
      </c>
      <c r="W229" s="1">
        <f t="shared" si="59"/>
        <v>640381.54297258263</v>
      </c>
    </row>
    <row r="230" spans="1:23" x14ac:dyDescent="0.25">
      <c r="A230" s="3">
        <v>220</v>
      </c>
      <c r="B230" s="1">
        <f t="shared" si="60"/>
        <v>-107521.69668953058</v>
      </c>
      <c r="C230" s="1">
        <f t="shared" si="48"/>
        <v>-111.10575324584828</v>
      </c>
      <c r="D230" s="1">
        <f t="shared" si="51"/>
        <v>588340.0022045339</v>
      </c>
      <c r="E230" s="1">
        <f t="shared" si="52"/>
        <v>510985.47874791245</v>
      </c>
      <c r="G230" s="3">
        <v>220</v>
      </c>
      <c r="H230" s="1">
        <f t="shared" si="61"/>
        <v>-96444.444444446548</v>
      </c>
      <c r="I230" s="1">
        <f t="shared" si="53"/>
        <v>-99.659259259261432</v>
      </c>
      <c r="J230" s="1">
        <f t="shared" si="54"/>
        <v>588340.0022045339</v>
      </c>
      <c r="K230" s="1">
        <f t="shared" si="55"/>
        <v>486223.26314780727</v>
      </c>
      <c r="M230" s="3">
        <v>220</v>
      </c>
      <c r="N230" s="1">
        <f t="shared" si="62"/>
        <v>-195320.63625857414</v>
      </c>
      <c r="O230" s="1">
        <f t="shared" si="49"/>
        <v>-227.66465746719328</v>
      </c>
      <c r="P230" s="1">
        <f t="shared" si="56"/>
        <v>588340.0022045339</v>
      </c>
      <c r="Q230" s="1">
        <f t="shared" si="57"/>
        <v>654306.47861444496</v>
      </c>
      <c r="S230" s="3">
        <v>220</v>
      </c>
      <c r="T230" s="1">
        <f t="shared" si="63"/>
        <v>-191166.66666666453</v>
      </c>
      <c r="U230" s="1">
        <f t="shared" si="50"/>
        <v>-223.37222222222002</v>
      </c>
      <c r="V230" s="1">
        <f t="shared" si="58"/>
        <v>588340.0022045339</v>
      </c>
      <c r="W230" s="1">
        <f t="shared" si="59"/>
        <v>645020.64776440489</v>
      </c>
    </row>
    <row r="231" spans="1:23" x14ac:dyDescent="0.25">
      <c r="A231" s="3">
        <v>221</v>
      </c>
      <c r="B231" s="1">
        <f t="shared" si="60"/>
        <v>-106807.50242522397</v>
      </c>
      <c r="C231" s="1">
        <f t="shared" si="48"/>
        <v>-110.36775250606478</v>
      </c>
      <c r="D231" s="1">
        <f t="shared" si="51"/>
        <v>590055.99387763045</v>
      </c>
      <c r="E231" s="1">
        <f t="shared" si="52"/>
        <v>514549.36491805356</v>
      </c>
      <c r="G231" s="3">
        <v>221</v>
      </c>
      <c r="H231" s="1">
        <f t="shared" si="61"/>
        <v>-95755.555555557657</v>
      </c>
      <c r="I231" s="1">
        <f t="shared" si="53"/>
        <v>-98.947407407409571</v>
      </c>
      <c r="J231" s="1">
        <f t="shared" si="54"/>
        <v>590055.99387763045</v>
      </c>
      <c r="K231" s="1">
        <f t="shared" si="55"/>
        <v>489684.60387208732</v>
      </c>
      <c r="M231" s="3">
        <v>221</v>
      </c>
      <c r="N231" s="1">
        <f t="shared" si="62"/>
        <v>-195052.81340945917</v>
      </c>
      <c r="O231" s="1">
        <f t="shared" si="49"/>
        <v>-227.38790718977447</v>
      </c>
      <c r="P231" s="1">
        <f t="shared" si="56"/>
        <v>590055.99387763045</v>
      </c>
      <c r="Q231" s="1">
        <f t="shared" si="57"/>
        <v>659010.53506587003</v>
      </c>
      <c r="S231" s="3">
        <v>221</v>
      </c>
      <c r="T231" s="1">
        <f t="shared" si="63"/>
        <v>-190908.33333333119</v>
      </c>
      <c r="U231" s="1">
        <f t="shared" si="50"/>
        <v>-223.10527777777557</v>
      </c>
      <c r="V231" s="1">
        <f t="shared" si="58"/>
        <v>590055.99387763045</v>
      </c>
      <c r="W231" s="1">
        <f t="shared" si="59"/>
        <v>649686.24967363197</v>
      </c>
    </row>
    <row r="232" spans="1:23" x14ac:dyDescent="0.25">
      <c r="A232" s="3">
        <v>222</v>
      </c>
      <c r="B232" s="1">
        <f t="shared" si="60"/>
        <v>-106092.57016017757</v>
      </c>
      <c r="C232" s="1">
        <f t="shared" si="48"/>
        <v>-109.62898916551681</v>
      </c>
      <c r="D232" s="1">
        <f t="shared" si="51"/>
        <v>591776.9905264402</v>
      </c>
      <c r="E232" s="1">
        <f t="shared" si="52"/>
        <v>518133.40181874484</v>
      </c>
      <c r="G232" s="3">
        <v>222</v>
      </c>
      <c r="H232" s="1">
        <f t="shared" si="61"/>
        <v>-95066.666666668767</v>
      </c>
      <c r="I232" s="1">
        <f t="shared" si="53"/>
        <v>-98.235555555557724</v>
      </c>
      <c r="J232" s="1">
        <f t="shared" si="54"/>
        <v>591776.9905264402</v>
      </c>
      <c r="K232" s="1">
        <f t="shared" si="55"/>
        <v>493166.22737190966</v>
      </c>
      <c r="M232" s="3">
        <v>222</v>
      </c>
      <c r="N232" s="1">
        <f t="shared" si="62"/>
        <v>-194784.71381006678</v>
      </c>
      <c r="O232" s="1">
        <f t="shared" si="49"/>
        <v>-227.110870937069</v>
      </c>
      <c r="P232" s="1">
        <f t="shared" si="56"/>
        <v>591776.9905264402</v>
      </c>
      <c r="Q232" s="1">
        <f t="shared" si="57"/>
        <v>663741.18893638207</v>
      </c>
      <c r="S232" s="3">
        <v>222</v>
      </c>
      <c r="T232" s="1">
        <f t="shared" si="63"/>
        <v>-190649.99999999785</v>
      </c>
      <c r="U232" s="1">
        <f t="shared" si="50"/>
        <v>-222.83833333333109</v>
      </c>
      <c r="V232" s="1">
        <f t="shared" si="58"/>
        <v>591776.9905264402</v>
      </c>
      <c r="W232" s="1">
        <f t="shared" si="59"/>
        <v>654378.49851881806</v>
      </c>
    </row>
    <row r="233" spans="1:23" x14ac:dyDescent="0.25">
      <c r="A233" s="3">
        <v>223</v>
      </c>
      <c r="B233" s="1">
        <f t="shared" si="60"/>
        <v>-105376.89913179062</v>
      </c>
      <c r="C233" s="1">
        <f t="shared" si="48"/>
        <v>-108.88946243618363</v>
      </c>
      <c r="D233" s="1">
        <f t="shared" si="51"/>
        <v>593503.00674880901</v>
      </c>
      <c r="E233" s="1">
        <f t="shared" si="52"/>
        <v>521737.70338514645</v>
      </c>
      <c r="G233" s="3">
        <v>223</v>
      </c>
      <c r="H233" s="1">
        <f t="shared" si="61"/>
        <v>-94377.777777779876</v>
      </c>
      <c r="I233" s="1">
        <f t="shared" si="53"/>
        <v>-97.523703703705863</v>
      </c>
      <c r="J233" s="1">
        <f t="shared" si="54"/>
        <v>593503.00674880901</v>
      </c>
      <c r="K233" s="1">
        <f t="shared" si="55"/>
        <v>496668.248329036</v>
      </c>
      <c r="M233" s="3">
        <v>223</v>
      </c>
      <c r="N233" s="1">
        <f t="shared" si="62"/>
        <v>-194516.33717442167</v>
      </c>
      <c r="O233" s="1">
        <f t="shared" si="49"/>
        <v>-226.83354841356905</v>
      </c>
      <c r="P233" s="1">
        <f t="shared" si="56"/>
        <v>593503.00674880901</v>
      </c>
      <c r="Q233" s="1">
        <f t="shared" si="57"/>
        <v>668498.59061165538</v>
      </c>
      <c r="S233" s="3">
        <v>223</v>
      </c>
      <c r="T233" s="1">
        <f t="shared" si="63"/>
        <v>-190391.6666666645</v>
      </c>
      <c r="U233" s="1">
        <f t="shared" si="50"/>
        <v>-222.57138888888664</v>
      </c>
      <c r="V233" s="1">
        <f t="shared" si="58"/>
        <v>593503.00674880901</v>
      </c>
      <c r="W233" s="1">
        <f t="shared" si="59"/>
        <v>659097.54496561317</v>
      </c>
    </row>
    <row r="234" spans="1:23" x14ac:dyDescent="0.25">
      <c r="A234" s="3">
        <v>224</v>
      </c>
      <c r="B234" s="1">
        <f t="shared" si="60"/>
        <v>-104660.48857667434</v>
      </c>
      <c r="C234" s="1">
        <f t="shared" si="48"/>
        <v>-108.14917152923014</v>
      </c>
      <c r="D234" s="1">
        <f t="shared" si="51"/>
        <v>595234.05718515976</v>
      </c>
      <c r="E234" s="1">
        <f t="shared" si="52"/>
        <v>525362.38419662451</v>
      </c>
      <c r="G234" s="3">
        <v>224</v>
      </c>
      <c r="H234" s="1">
        <f t="shared" si="61"/>
        <v>-93688.888888890986</v>
      </c>
      <c r="I234" s="1">
        <f t="shared" si="53"/>
        <v>-96.811851851854001</v>
      </c>
      <c r="J234" s="1">
        <f t="shared" si="54"/>
        <v>595234.05718515976</v>
      </c>
      <c r="K234" s="1">
        <f t="shared" si="55"/>
        <v>500190.78207365551</v>
      </c>
      <c r="M234" s="3">
        <v>224</v>
      </c>
      <c r="N234" s="1">
        <f t="shared" si="62"/>
        <v>-194247.68321625306</v>
      </c>
      <c r="O234" s="1">
        <f t="shared" si="49"/>
        <v>-226.5559393234615</v>
      </c>
      <c r="P234" s="1">
        <f t="shared" si="56"/>
        <v>595234.05718515976</v>
      </c>
      <c r="Q234" s="1">
        <f t="shared" si="57"/>
        <v>673282.89132766705</v>
      </c>
      <c r="S234" s="3">
        <v>224</v>
      </c>
      <c r="T234" s="1">
        <f t="shared" si="63"/>
        <v>-190133.33333333116</v>
      </c>
      <c r="U234" s="1">
        <f t="shared" si="50"/>
        <v>-222.3044444444422</v>
      </c>
      <c r="V234" s="1">
        <f t="shared" si="58"/>
        <v>595234.05718515976</v>
      </c>
      <c r="W234" s="1">
        <f t="shared" si="59"/>
        <v>663843.54053155275</v>
      </c>
    </row>
    <row r="235" spans="1:23" x14ac:dyDescent="0.25">
      <c r="A235" s="3">
        <v>225</v>
      </c>
      <c r="B235" s="1">
        <f t="shared" si="60"/>
        <v>-103943.33773065111</v>
      </c>
      <c r="C235" s="1">
        <f t="shared" si="48"/>
        <v>-107.40811565500614</v>
      </c>
      <c r="D235" s="1">
        <f t="shared" si="51"/>
        <v>596970.15651861648</v>
      </c>
      <c r="E235" s="1">
        <f t="shared" si="52"/>
        <v>529007.55948039365</v>
      </c>
      <c r="G235" s="3">
        <v>225</v>
      </c>
      <c r="H235" s="1">
        <f t="shared" si="61"/>
        <v>-93000.000000002095</v>
      </c>
      <c r="I235" s="1">
        <f t="shared" si="53"/>
        <v>-96.100000000002169</v>
      </c>
      <c r="J235" s="1">
        <f t="shared" si="54"/>
        <v>596970.15651861648</v>
      </c>
      <c r="K235" s="1">
        <f t="shared" si="55"/>
        <v>503733.94458805106</v>
      </c>
      <c r="M235" s="3">
        <v>225</v>
      </c>
      <c r="N235" s="1">
        <f t="shared" si="62"/>
        <v>-193978.75164899437</v>
      </c>
      <c r="O235" s="1">
        <f t="shared" si="49"/>
        <v>-226.2780433706275</v>
      </c>
      <c r="P235" s="1">
        <f t="shared" si="56"/>
        <v>596970.15651861648</v>
      </c>
      <c r="Q235" s="1">
        <f t="shared" si="57"/>
        <v>678094.24317550415</v>
      </c>
      <c r="S235" s="3">
        <v>225</v>
      </c>
      <c r="T235" s="1">
        <f t="shared" si="63"/>
        <v>-189874.99999999782</v>
      </c>
      <c r="U235" s="1">
        <f t="shared" si="50"/>
        <v>-222.03749999999775</v>
      </c>
      <c r="V235" s="1">
        <f t="shared" si="58"/>
        <v>596970.15651861648</v>
      </c>
      <c r="W235" s="1">
        <f t="shared" si="59"/>
        <v>668616.63759087468</v>
      </c>
    </row>
    <row r="236" spans="1:23" x14ac:dyDescent="0.25">
      <c r="A236" s="3">
        <v>226</v>
      </c>
      <c r="B236" s="1">
        <f t="shared" si="60"/>
        <v>-103225.44582875365</v>
      </c>
      <c r="C236" s="1">
        <f t="shared" si="48"/>
        <v>-106.66629402304544</v>
      </c>
      <c r="D236" s="1">
        <f t="shared" si="51"/>
        <v>598711.31947512913</v>
      </c>
      <c r="E236" s="1">
        <f t="shared" si="52"/>
        <v>532673.34511517978</v>
      </c>
      <c r="G236" s="3">
        <v>226</v>
      </c>
      <c r="H236" s="1">
        <f t="shared" si="61"/>
        <v>-92311.111111113205</v>
      </c>
      <c r="I236" s="1">
        <f t="shared" si="53"/>
        <v>-95.388148148150307</v>
      </c>
      <c r="J236" s="1">
        <f t="shared" si="54"/>
        <v>598711.31947512913</v>
      </c>
      <c r="K236" s="1">
        <f t="shared" si="55"/>
        <v>507297.85251028603</v>
      </c>
      <c r="M236" s="3">
        <v>226</v>
      </c>
      <c r="N236" s="1">
        <f t="shared" si="62"/>
        <v>-193709.54218578283</v>
      </c>
      <c r="O236" s="1">
        <f t="shared" si="49"/>
        <v>-225.99986025864226</v>
      </c>
      <c r="P236" s="1">
        <f t="shared" si="56"/>
        <v>598711.31947512913</v>
      </c>
      <c r="Q236" s="1">
        <f t="shared" si="57"/>
        <v>682932.79910619883</v>
      </c>
      <c r="S236" s="3">
        <v>226</v>
      </c>
      <c r="T236" s="1">
        <f t="shared" si="63"/>
        <v>-189616.66666666447</v>
      </c>
      <c r="U236" s="1">
        <f t="shared" si="50"/>
        <v>-221.7705555555533</v>
      </c>
      <c r="V236" s="1">
        <f t="shared" si="58"/>
        <v>598711.31947512913</v>
      </c>
      <c r="W236" s="1">
        <f t="shared" si="59"/>
        <v>673416.98937936255</v>
      </c>
    </row>
    <row r="237" spans="1:23" x14ac:dyDescent="0.25">
      <c r="A237" s="3">
        <v>227</v>
      </c>
      <c r="B237" s="1">
        <f t="shared" si="60"/>
        <v>-102506.81210522423</v>
      </c>
      <c r="C237" s="1">
        <f t="shared" si="48"/>
        <v>-105.92370584206503</v>
      </c>
      <c r="D237" s="1">
        <f t="shared" si="51"/>
        <v>600457.56082359829</v>
      </c>
      <c r="E237" s="1">
        <f t="shared" si="52"/>
        <v>536359.8576349041</v>
      </c>
      <c r="G237" s="3">
        <v>227</v>
      </c>
      <c r="H237" s="1">
        <f t="shared" si="61"/>
        <v>-91622.222222224314</v>
      </c>
      <c r="I237" s="1">
        <f t="shared" si="53"/>
        <v>-94.67629629629846</v>
      </c>
      <c r="J237" s="1">
        <f t="shared" si="54"/>
        <v>600457.56082359829</v>
      </c>
      <c r="K237" s="1">
        <f t="shared" si="55"/>
        <v>510882.62313791248</v>
      </c>
      <c r="M237" s="3">
        <v>227</v>
      </c>
      <c r="N237" s="1">
        <f t="shared" si="62"/>
        <v>-193440.05453945932</v>
      </c>
      <c r="O237" s="1">
        <f t="shared" si="49"/>
        <v>-225.72138969077463</v>
      </c>
      <c r="P237" s="1">
        <f t="shared" si="56"/>
        <v>600457.56082359829</v>
      </c>
      <c r="Q237" s="1">
        <f t="shared" si="57"/>
        <v>687798.71293559077</v>
      </c>
      <c r="S237" s="3">
        <v>227</v>
      </c>
      <c r="T237" s="1">
        <f t="shared" si="63"/>
        <v>-189358.33333333113</v>
      </c>
      <c r="U237" s="1">
        <f t="shared" si="50"/>
        <v>-221.50361111110882</v>
      </c>
      <c r="V237" s="1">
        <f t="shared" si="58"/>
        <v>600457.56082359829</v>
      </c>
      <c r="W237" s="1">
        <f t="shared" si="59"/>
        <v>678244.74999921781</v>
      </c>
    </row>
    <row r="238" spans="1:23" x14ac:dyDescent="0.25">
      <c r="A238" s="3">
        <v>228</v>
      </c>
      <c r="B238" s="1">
        <f t="shared" si="60"/>
        <v>-101787.43579351384</v>
      </c>
      <c r="C238" s="1">
        <f t="shared" si="48"/>
        <v>-105.1803503199643</v>
      </c>
      <c r="D238" s="1">
        <f t="shared" si="51"/>
        <v>602208.89537600044</v>
      </c>
      <c r="E238" s="1">
        <f t="shared" si="52"/>
        <v>540067.21423238737</v>
      </c>
      <c r="G238" s="3">
        <v>228</v>
      </c>
      <c r="H238" s="1">
        <f t="shared" si="61"/>
        <v>-90933.333333335424</v>
      </c>
      <c r="I238" s="1">
        <f t="shared" si="53"/>
        <v>-93.964444444446599</v>
      </c>
      <c r="J238" s="1">
        <f t="shared" si="54"/>
        <v>602208.89537600044</v>
      </c>
      <c r="K238" s="1">
        <f t="shared" si="55"/>
        <v>514488.37443169986</v>
      </c>
      <c r="M238" s="3">
        <v>228</v>
      </c>
      <c r="N238" s="1">
        <f t="shared" si="62"/>
        <v>-193170.28842256792</v>
      </c>
      <c r="O238" s="1">
        <f t="shared" si="49"/>
        <v>-225.44263136998686</v>
      </c>
      <c r="P238" s="1">
        <f t="shared" si="56"/>
        <v>602208.89537600044</v>
      </c>
      <c r="Q238" s="1">
        <f t="shared" si="57"/>
        <v>692692.1393492166</v>
      </c>
      <c r="S238" s="3">
        <v>228</v>
      </c>
      <c r="T238" s="1">
        <f t="shared" si="63"/>
        <v>-189099.99999999779</v>
      </c>
      <c r="U238" s="1">
        <f t="shared" si="50"/>
        <v>-221.23666666666438</v>
      </c>
      <c r="V238" s="1">
        <f t="shared" si="58"/>
        <v>602208.89537600044</v>
      </c>
      <c r="W238" s="1">
        <f t="shared" si="59"/>
        <v>683100.07442395762</v>
      </c>
    </row>
    <row r="239" spans="1:23" x14ac:dyDescent="0.25">
      <c r="A239" s="3">
        <v>229</v>
      </c>
      <c r="B239" s="1">
        <f t="shared" si="60"/>
        <v>-101067.31612628134</v>
      </c>
      <c r="C239" s="1">
        <f t="shared" si="48"/>
        <v>-104.43622666382406</v>
      </c>
      <c r="D239" s="1">
        <f t="shared" si="51"/>
        <v>603965.33798751375</v>
      </c>
      <c r="E239" s="1">
        <f t="shared" si="52"/>
        <v>543795.53276307578</v>
      </c>
      <c r="G239" s="3">
        <v>229</v>
      </c>
      <c r="H239" s="1">
        <f t="shared" si="61"/>
        <v>-90244.444444446533</v>
      </c>
      <c r="I239" s="1">
        <f t="shared" si="53"/>
        <v>-93.252592592594752</v>
      </c>
      <c r="J239" s="1">
        <f t="shared" si="54"/>
        <v>603965.33798751375</v>
      </c>
      <c r="K239" s="1">
        <f t="shared" si="55"/>
        <v>518115.22501938499</v>
      </c>
      <c r="M239" s="3">
        <v>229</v>
      </c>
      <c r="N239" s="1">
        <f t="shared" si="62"/>
        <v>-192900.24354735573</v>
      </c>
      <c r="O239" s="1">
        <f t="shared" si="49"/>
        <v>-225.16358499893425</v>
      </c>
      <c r="P239" s="1">
        <f t="shared" si="56"/>
        <v>603965.33798751375</v>
      </c>
      <c r="Q239" s="1">
        <f t="shared" si="57"/>
        <v>697613.23390722764</v>
      </c>
      <c r="S239" s="3">
        <v>229</v>
      </c>
      <c r="T239" s="1">
        <f t="shared" si="63"/>
        <v>-188841.66666666445</v>
      </c>
      <c r="U239" s="1">
        <f t="shared" si="50"/>
        <v>-220.96972222221993</v>
      </c>
      <c r="V239" s="1">
        <f t="shared" si="58"/>
        <v>603965.33798751375</v>
      </c>
      <c r="W239" s="1">
        <f t="shared" si="59"/>
        <v>687983.1185033425</v>
      </c>
    </row>
    <row r="240" spans="1:23" x14ac:dyDescent="0.25">
      <c r="A240" s="3">
        <v>230</v>
      </c>
      <c r="B240" s="1">
        <f t="shared" si="60"/>
        <v>-100346.45233539269</v>
      </c>
      <c r="C240" s="1">
        <f t="shared" si="48"/>
        <v>-103.69133407990579</v>
      </c>
      <c r="D240" s="1">
        <f t="shared" si="51"/>
        <v>605726.90355664399</v>
      </c>
      <c r="E240" s="1">
        <f t="shared" si="52"/>
        <v>547544.93174878729</v>
      </c>
      <c r="G240" s="3">
        <v>230</v>
      </c>
      <c r="H240" s="1">
        <f t="shared" si="61"/>
        <v>-89555.555555557643</v>
      </c>
      <c r="I240" s="1">
        <f t="shared" si="53"/>
        <v>-92.540740740742891</v>
      </c>
      <c r="J240" s="1">
        <f t="shared" si="54"/>
        <v>605726.90355664399</v>
      </c>
      <c r="K240" s="1">
        <f t="shared" si="55"/>
        <v>521763.29419944319</v>
      </c>
      <c r="M240" s="3">
        <v>230</v>
      </c>
      <c r="N240" s="1">
        <f t="shared" si="62"/>
        <v>-192629.91962577248</v>
      </c>
      <c r="O240" s="1">
        <f t="shared" si="49"/>
        <v>-224.8842502799649</v>
      </c>
      <c r="P240" s="1">
        <f t="shared" si="56"/>
        <v>605726.90355664399</v>
      </c>
      <c r="Q240" s="1">
        <f t="shared" si="57"/>
        <v>702562.15304933488</v>
      </c>
      <c r="S240" s="3">
        <v>230</v>
      </c>
      <c r="T240" s="1">
        <f t="shared" si="63"/>
        <v>-188583.3333333311</v>
      </c>
      <c r="U240" s="1">
        <f t="shared" si="50"/>
        <v>-220.70277777777548</v>
      </c>
      <c r="V240" s="1">
        <f t="shared" si="58"/>
        <v>605726.90355664399</v>
      </c>
      <c r="W240" s="1">
        <f t="shared" si="59"/>
        <v>692894.03896832967</v>
      </c>
    </row>
    <row r="241" spans="1:23" x14ac:dyDescent="0.25">
      <c r="A241" s="3">
        <v>231</v>
      </c>
      <c r="B241" s="1">
        <f t="shared" si="60"/>
        <v>-99624.843651920135</v>
      </c>
      <c r="C241" s="1">
        <f t="shared" si="48"/>
        <v>-102.9456717736508</v>
      </c>
      <c r="D241" s="1">
        <f t="shared" si="51"/>
        <v>607493.60702535091</v>
      </c>
      <c r="E241" s="1">
        <f t="shared" si="52"/>
        <v>551315.53038147942</v>
      </c>
      <c r="G241" s="3">
        <v>231</v>
      </c>
      <c r="H241" s="1">
        <f t="shared" si="61"/>
        <v>-88866.666666668752</v>
      </c>
      <c r="I241" s="1">
        <f t="shared" si="53"/>
        <v>-91.828888888891029</v>
      </c>
      <c r="J241" s="1">
        <f t="shared" si="54"/>
        <v>607493.60702535091</v>
      </c>
      <c r="K241" s="1">
        <f t="shared" si="55"/>
        <v>525432.70194488054</v>
      </c>
      <c r="M241" s="3">
        <v>231</v>
      </c>
      <c r="N241" s="1">
        <f t="shared" si="62"/>
        <v>-192359.31636947027</v>
      </c>
      <c r="O241" s="1">
        <f t="shared" si="49"/>
        <v>-224.60462691511927</v>
      </c>
      <c r="P241" s="1">
        <f t="shared" si="56"/>
        <v>607493.60702535091</v>
      </c>
      <c r="Q241" s="1">
        <f t="shared" si="57"/>
        <v>707539.05409978214</v>
      </c>
      <c r="S241" s="3">
        <v>231</v>
      </c>
      <c r="T241" s="1">
        <f t="shared" si="63"/>
        <v>-188324.99999999776</v>
      </c>
      <c r="U241" s="1">
        <f t="shared" si="50"/>
        <v>-220.435833333331</v>
      </c>
      <c r="V241" s="1">
        <f t="shared" si="58"/>
        <v>607493.60702535091</v>
      </c>
      <c r="W241" s="1">
        <f t="shared" si="59"/>
        <v>697832.99343605642</v>
      </c>
    </row>
    <row r="242" spans="1:23" x14ac:dyDescent="0.25">
      <c r="A242" s="3">
        <v>232</v>
      </c>
      <c r="B242" s="1">
        <f t="shared" si="60"/>
        <v>-98902.489306141317</v>
      </c>
      <c r="C242" s="1">
        <f t="shared" si="48"/>
        <v>-102.19923894967935</v>
      </c>
      <c r="D242" s="1">
        <f t="shared" si="51"/>
        <v>609265.46337917482</v>
      </c>
      <c r="E242" s="1">
        <f t="shared" si="52"/>
        <v>555107.44852703833</v>
      </c>
      <c r="G242" s="3">
        <v>232</v>
      </c>
      <c r="H242" s="1">
        <f t="shared" si="61"/>
        <v>-88177.777777779862</v>
      </c>
      <c r="I242" s="1">
        <f t="shared" si="53"/>
        <v>-91.117037037039196</v>
      </c>
      <c r="J242" s="1">
        <f t="shared" si="54"/>
        <v>609265.46337917482</v>
      </c>
      <c r="K242" s="1">
        <f t="shared" si="55"/>
        <v>529123.5689070482</v>
      </c>
      <c r="M242" s="3">
        <v>232</v>
      </c>
      <c r="N242" s="1">
        <f t="shared" si="62"/>
        <v>-192088.43348980322</v>
      </c>
      <c r="O242" s="1">
        <f t="shared" si="49"/>
        <v>-224.32471460612999</v>
      </c>
      <c r="P242" s="1">
        <f t="shared" si="56"/>
        <v>609265.46337917482</v>
      </c>
      <c r="Q242" s="1">
        <f t="shared" si="57"/>
        <v>712544.09527234733</v>
      </c>
      <c r="S242" s="3">
        <v>232</v>
      </c>
      <c r="T242" s="1">
        <f t="shared" si="63"/>
        <v>-188066.66666666442</v>
      </c>
      <c r="U242" s="1">
        <f t="shared" si="50"/>
        <v>-220.16888888888656</v>
      </c>
      <c r="V242" s="1">
        <f t="shared" si="58"/>
        <v>609265.46337917482</v>
      </c>
      <c r="W242" s="1">
        <f t="shared" si="59"/>
        <v>702800.14041484986</v>
      </c>
    </row>
    <row r="243" spans="1:23" x14ac:dyDescent="0.25">
      <c r="A243" s="3">
        <v>233</v>
      </c>
      <c r="B243" s="1">
        <f t="shared" si="60"/>
        <v>-98179.388527538526</v>
      </c>
      <c r="C243" s="1">
        <f t="shared" si="48"/>
        <v>-101.45203481178982</v>
      </c>
      <c r="D243" s="1">
        <f t="shared" si="51"/>
        <v>611042.48764736403</v>
      </c>
      <c r="E243" s="1">
        <f t="shared" si="52"/>
        <v>558920.80672908935</v>
      </c>
      <c r="G243" s="3">
        <v>233</v>
      </c>
      <c r="H243" s="1">
        <f t="shared" si="61"/>
        <v>-87488.888888890971</v>
      </c>
      <c r="I243" s="1">
        <f t="shared" si="53"/>
        <v>-90.405185185187335</v>
      </c>
      <c r="J243" s="1">
        <f t="shared" si="54"/>
        <v>611042.48764736403</v>
      </c>
      <c r="K243" s="1">
        <f t="shared" si="55"/>
        <v>532836.01641947741</v>
      </c>
      <c r="M243" s="3">
        <v>233</v>
      </c>
      <c r="N243" s="1">
        <f t="shared" si="62"/>
        <v>-191817.27069782719</v>
      </c>
      <c r="O243" s="1">
        <f t="shared" si="49"/>
        <v>-224.04451305442143</v>
      </c>
      <c r="P243" s="1">
        <f t="shared" si="56"/>
        <v>611042.48764736403</v>
      </c>
      <c r="Q243" s="1">
        <f t="shared" si="57"/>
        <v>717577.43567537214</v>
      </c>
      <c r="S243" s="3">
        <v>233</v>
      </c>
      <c r="T243" s="1">
        <f t="shared" si="63"/>
        <v>-187808.33333333107</v>
      </c>
      <c r="U243" s="1">
        <f t="shared" si="50"/>
        <v>-219.90194444444211</v>
      </c>
      <c r="V243" s="1">
        <f t="shared" si="58"/>
        <v>611042.48764736403</v>
      </c>
      <c r="W243" s="1">
        <f t="shared" si="59"/>
        <v>707795.63930926647</v>
      </c>
    </row>
    <row r="244" spans="1:23" x14ac:dyDescent="0.25">
      <c r="A244" s="3">
        <v>234</v>
      </c>
      <c r="B244" s="1">
        <f t="shared" si="60"/>
        <v>-97455.540544797856</v>
      </c>
      <c r="C244" s="1">
        <f t="shared" si="48"/>
        <v>-100.70405856295777</v>
      </c>
      <c r="D244" s="1">
        <f t="shared" si="51"/>
        <v>612824.69490300224</v>
      </c>
      <c r="E244" s="1">
        <f t="shared" si="52"/>
        <v>562755.726212829</v>
      </c>
      <c r="G244" s="3">
        <v>234</v>
      </c>
      <c r="H244" s="1">
        <f t="shared" si="61"/>
        <v>-86800.000000002081</v>
      </c>
      <c r="I244" s="1">
        <f t="shared" si="53"/>
        <v>-89.693333333335488</v>
      </c>
      <c r="J244" s="1">
        <f t="shared" si="54"/>
        <v>612824.69490300224</v>
      </c>
      <c r="K244" s="1">
        <f t="shared" si="55"/>
        <v>536570.16650173673</v>
      </c>
      <c r="M244" s="3">
        <v>234</v>
      </c>
      <c r="N244" s="1">
        <f t="shared" si="62"/>
        <v>-191545.82770429945</v>
      </c>
      <c r="O244" s="1">
        <f t="shared" si="49"/>
        <v>-223.76402196110942</v>
      </c>
      <c r="P244" s="1">
        <f t="shared" si="56"/>
        <v>612824.69490300224</v>
      </c>
      <c r="Q244" s="1">
        <f t="shared" si="57"/>
        <v>722639.23531681998</v>
      </c>
      <c r="S244" s="3">
        <v>234</v>
      </c>
      <c r="T244" s="1">
        <f t="shared" si="63"/>
        <v>-187549.99999999773</v>
      </c>
      <c r="U244" s="1">
        <f t="shared" si="50"/>
        <v>-219.63499999999766</v>
      </c>
      <c r="V244" s="1">
        <f t="shared" si="58"/>
        <v>612824.69490300224</v>
      </c>
      <c r="W244" s="1">
        <f t="shared" si="59"/>
        <v>712819.65042515914</v>
      </c>
    </row>
    <row r="245" spans="1:23" x14ac:dyDescent="0.25">
      <c r="A245" s="3">
        <v>235</v>
      </c>
      <c r="B245" s="1">
        <f t="shared" si="60"/>
        <v>-96730.944585808349</v>
      </c>
      <c r="C245" s="1">
        <f t="shared" si="48"/>
        <v>-99.955309405335299</v>
      </c>
      <c r="D245" s="1">
        <f t="shared" si="51"/>
        <v>614612.10026313597</v>
      </c>
      <c r="E245" s="1">
        <f t="shared" si="52"/>
        <v>566612.32888887869</v>
      </c>
      <c r="G245" s="3">
        <v>235</v>
      </c>
      <c r="H245" s="1">
        <f t="shared" si="61"/>
        <v>-86111.11111111319</v>
      </c>
      <c r="I245" s="1">
        <f t="shared" si="53"/>
        <v>-88.981481481483627</v>
      </c>
      <c r="J245" s="1">
        <f t="shared" si="54"/>
        <v>614612.10026313597</v>
      </c>
      <c r="K245" s="1">
        <f t="shared" si="55"/>
        <v>540326.14186331152</v>
      </c>
      <c r="M245" s="3">
        <v>235</v>
      </c>
      <c r="N245" s="1">
        <f t="shared" si="62"/>
        <v>-191274.10421967838</v>
      </c>
      <c r="O245" s="1">
        <f t="shared" si="49"/>
        <v>-223.48324102700099</v>
      </c>
      <c r="P245" s="1">
        <f t="shared" si="56"/>
        <v>614612.10026313597</v>
      </c>
      <c r="Q245" s="1">
        <f t="shared" si="57"/>
        <v>727729.65510936244</v>
      </c>
      <c r="S245" s="3">
        <v>235</v>
      </c>
      <c r="T245" s="1">
        <f t="shared" si="63"/>
        <v>-187291.66666666439</v>
      </c>
      <c r="U245" s="1">
        <f t="shared" si="50"/>
        <v>-219.36805555555321</v>
      </c>
      <c r="V245" s="1">
        <f t="shared" si="58"/>
        <v>614612.10026313597</v>
      </c>
      <c r="W245" s="1">
        <f t="shared" si="59"/>
        <v>717872.33497477346</v>
      </c>
    </row>
    <row r="246" spans="1:23" x14ac:dyDescent="0.25">
      <c r="A246" s="3">
        <v>236</v>
      </c>
      <c r="B246" s="1">
        <f t="shared" si="60"/>
        <v>-96005.599877661225</v>
      </c>
      <c r="C246" s="1">
        <f t="shared" si="48"/>
        <v>-99.205786540249917</v>
      </c>
      <c r="D246" s="1">
        <f t="shared" si="51"/>
        <v>616404.7188889035</v>
      </c>
      <c r="E246" s="1">
        <f t="shared" si="52"/>
        <v>570490.73735716031</v>
      </c>
      <c r="G246" s="3">
        <v>236</v>
      </c>
      <c r="H246" s="1">
        <f t="shared" si="61"/>
        <v>-85422.2222222243</v>
      </c>
      <c r="I246" s="1">
        <f t="shared" si="53"/>
        <v>-88.269629629631766</v>
      </c>
      <c r="J246" s="1">
        <f t="shared" si="54"/>
        <v>616404.7188889035</v>
      </c>
      <c r="K246" s="1">
        <f t="shared" si="55"/>
        <v>544104.06590750394</v>
      </c>
      <c r="M246" s="3">
        <v>236</v>
      </c>
      <c r="N246" s="1">
        <f t="shared" si="62"/>
        <v>-191002.0999541232</v>
      </c>
      <c r="O246" s="1">
        <f t="shared" si="49"/>
        <v>-223.20216995259398</v>
      </c>
      <c r="P246" s="1">
        <f t="shared" si="56"/>
        <v>616404.7188889035</v>
      </c>
      <c r="Q246" s="1">
        <f t="shared" si="57"/>
        <v>732848.85687549494</v>
      </c>
      <c r="S246" s="3">
        <v>236</v>
      </c>
      <c r="T246" s="1">
        <f t="shared" si="63"/>
        <v>-187033.33333333104</v>
      </c>
      <c r="U246" s="1">
        <f t="shared" si="50"/>
        <v>-219.10111111110874</v>
      </c>
      <c r="V246" s="1">
        <f t="shared" si="58"/>
        <v>616404.7188889035</v>
      </c>
      <c r="W246" s="1">
        <f t="shared" si="59"/>
        <v>722953.85508187243</v>
      </c>
    </row>
    <row r="247" spans="1:23" x14ac:dyDescent="0.25">
      <c r="A247" s="3">
        <v>237</v>
      </c>
      <c r="B247" s="1">
        <f t="shared" si="60"/>
        <v>-95279.505646649006</v>
      </c>
      <c r="C247" s="1">
        <f t="shared" si="48"/>
        <v>-98.455489168203982</v>
      </c>
      <c r="D247" s="1">
        <f t="shared" si="51"/>
        <v>618202.56598566286</v>
      </c>
      <c r="E247" s="1">
        <f t="shared" si="52"/>
        <v>574391.07491079334</v>
      </c>
      <c r="G247" s="3">
        <v>237</v>
      </c>
      <c r="H247" s="1">
        <f t="shared" si="61"/>
        <v>-84733.333333335409</v>
      </c>
      <c r="I247" s="1">
        <f t="shared" si="53"/>
        <v>-87.557777777779918</v>
      </c>
      <c r="J247" s="1">
        <f t="shared" si="54"/>
        <v>618202.56598566286</v>
      </c>
      <c r="K247" s="1">
        <f t="shared" si="55"/>
        <v>547904.06273535662</v>
      </c>
      <c r="M247" s="3">
        <v>237</v>
      </c>
      <c r="N247" s="1">
        <f t="shared" si="62"/>
        <v>-190729.81461749363</v>
      </c>
      <c r="O247" s="1">
        <f t="shared" si="49"/>
        <v>-222.92080843807673</v>
      </c>
      <c r="P247" s="1">
        <f t="shared" si="56"/>
        <v>618202.56598566286</v>
      </c>
      <c r="Q247" s="1">
        <f t="shared" si="57"/>
        <v>737997.00335268059</v>
      </c>
      <c r="S247" s="3">
        <v>237</v>
      </c>
      <c r="T247" s="1">
        <f t="shared" si="63"/>
        <v>-186774.9999999977</v>
      </c>
      <c r="U247" s="1">
        <f t="shared" si="50"/>
        <v>-218.83416666666429</v>
      </c>
      <c r="V247" s="1">
        <f t="shared" si="58"/>
        <v>618202.56598566286</v>
      </c>
      <c r="W247" s="1">
        <f t="shared" si="59"/>
        <v>728064.37378689053</v>
      </c>
    </row>
    <row r="248" spans="1:23" x14ac:dyDescent="0.25">
      <c r="A248" s="3">
        <v>238</v>
      </c>
      <c r="B248" s="1">
        <f t="shared" si="60"/>
        <v>-94552.661118264747</v>
      </c>
      <c r="C248" s="1">
        <f t="shared" si="48"/>
        <v>-97.704416488873562</v>
      </c>
      <c r="D248" s="1">
        <f t="shared" si="51"/>
        <v>620005.65680312109</v>
      </c>
      <c r="E248" s="1">
        <f t="shared" si="52"/>
        <v>578313.46554001456</v>
      </c>
      <c r="G248" s="3">
        <v>238</v>
      </c>
      <c r="H248" s="1">
        <f t="shared" si="61"/>
        <v>-84044.444444446519</v>
      </c>
      <c r="I248" s="1">
        <f t="shared" si="53"/>
        <v>-86.845925925928057</v>
      </c>
      <c r="J248" s="1">
        <f t="shared" si="54"/>
        <v>620005.65680312109</v>
      </c>
      <c r="K248" s="1">
        <f t="shared" si="55"/>
        <v>551726.25714959763</v>
      </c>
      <c r="M248" s="3">
        <v>238</v>
      </c>
      <c r="N248" s="1">
        <f t="shared" si="62"/>
        <v>-190457.24791934952</v>
      </c>
      <c r="O248" s="1">
        <f t="shared" si="49"/>
        <v>-222.63915618332783</v>
      </c>
      <c r="P248" s="1">
        <f t="shared" si="56"/>
        <v>620005.65680312109</v>
      </c>
      <c r="Q248" s="1">
        <f t="shared" si="57"/>
        <v>743174.25819852389</v>
      </c>
      <c r="S248" s="3">
        <v>238</v>
      </c>
      <c r="T248" s="1">
        <f t="shared" si="63"/>
        <v>-186516.66666666436</v>
      </c>
      <c r="U248" s="1">
        <f t="shared" si="50"/>
        <v>-218.56722222221984</v>
      </c>
      <c r="V248" s="1">
        <f t="shared" si="58"/>
        <v>620005.65680312109</v>
      </c>
      <c r="W248" s="1">
        <f t="shared" si="59"/>
        <v>733204.05505211616</v>
      </c>
    </row>
    <row r="249" spans="1:23" x14ac:dyDescent="0.25">
      <c r="A249" s="3">
        <v>239</v>
      </c>
      <c r="B249" s="1">
        <f t="shared" si="60"/>
        <v>-93825.065517201161</v>
      </c>
      <c r="C249" s="1">
        <f t="shared" si="48"/>
        <v>-96.952567701107867</v>
      </c>
      <c r="D249" s="1">
        <f t="shared" si="51"/>
        <v>621814.00663546356</v>
      </c>
      <c r="E249" s="1">
        <f t="shared" si="52"/>
        <v>582258.03393611952</v>
      </c>
      <c r="G249" s="3">
        <v>239</v>
      </c>
      <c r="H249" s="1">
        <f t="shared" si="61"/>
        <v>-83355.555555557628</v>
      </c>
      <c r="I249" s="1">
        <f t="shared" si="53"/>
        <v>-86.134074074076224</v>
      </c>
      <c r="J249" s="1">
        <f t="shared" si="54"/>
        <v>621814.00663546356</v>
      </c>
      <c r="K249" s="1">
        <f t="shared" si="55"/>
        <v>555570.77465860744</v>
      </c>
      <c r="M249" s="3">
        <v>239</v>
      </c>
      <c r="N249" s="1">
        <f t="shared" si="62"/>
        <v>-190184.39956895067</v>
      </c>
      <c r="O249" s="1">
        <f t="shared" si="49"/>
        <v>-222.35721288791569</v>
      </c>
      <c r="P249" s="1">
        <f t="shared" si="56"/>
        <v>621814.00663546356</v>
      </c>
      <c r="Q249" s="1">
        <f t="shared" si="57"/>
        <v>748380.78599597327</v>
      </c>
      <c r="S249" s="3">
        <v>239</v>
      </c>
      <c r="T249" s="1">
        <f t="shared" si="63"/>
        <v>-186258.33333333101</v>
      </c>
      <c r="U249" s="1">
        <f t="shared" si="50"/>
        <v>-218.30027777777539</v>
      </c>
      <c r="V249" s="1">
        <f t="shared" si="58"/>
        <v>621814.00663546356</v>
      </c>
      <c r="W249" s="1">
        <f t="shared" si="59"/>
        <v>738373.06376690476</v>
      </c>
    </row>
    <row r="250" spans="1:23" x14ac:dyDescent="0.25">
      <c r="A250" s="3">
        <v>240</v>
      </c>
      <c r="B250" s="1">
        <f t="shared" si="60"/>
        <v>-93096.718067349808</v>
      </c>
      <c r="C250" s="1">
        <f t="shared" si="48"/>
        <v>-96.19994200292814</v>
      </c>
      <c r="D250" s="1">
        <f t="shared" si="51"/>
        <v>623627.63082148368</v>
      </c>
      <c r="E250" s="1">
        <f t="shared" si="52"/>
        <v>586224.90549542662</v>
      </c>
      <c r="G250" s="3">
        <v>240</v>
      </c>
      <c r="H250" s="1">
        <f t="shared" si="61"/>
        <v>-82666.666666668738</v>
      </c>
      <c r="I250" s="1">
        <f t="shared" si="53"/>
        <v>-85.422222222224363</v>
      </c>
      <c r="J250" s="1">
        <f t="shared" si="54"/>
        <v>623627.63082148368</v>
      </c>
      <c r="K250" s="1">
        <f t="shared" si="55"/>
        <v>559437.74148040952</v>
      </c>
      <c r="M250" s="3">
        <v>240</v>
      </c>
      <c r="N250" s="1">
        <f t="shared" si="62"/>
        <v>-189911.2692752564</v>
      </c>
      <c r="O250" s="1">
        <f t="shared" si="49"/>
        <v>-222.07497825109829</v>
      </c>
      <c r="P250" s="1">
        <f t="shared" si="56"/>
        <v>623627.63082148368</v>
      </c>
      <c r="Q250" s="1">
        <f t="shared" si="57"/>
        <v>753616.75225855294</v>
      </c>
      <c r="S250" s="3">
        <v>240</v>
      </c>
      <c r="T250" s="1">
        <f t="shared" si="63"/>
        <v>-185999.99999999767</v>
      </c>
      <c r="U250" s="1">
        <f t="shared" si="50"/>
        <v>-218.03333333333092</v>
      </c>
      <c r="V250" s="1">
        <f t="shared" si="58"/>
        <v>623627.63082148368</v>
      </c>
      <c r="W250" s="1">
        <f t="shared" si="59"/>
        <v>743571.56575292</v>
      </c>
    </row>
    <row r="251" spans="1:23" x14ac:dyDescent="0.25">
      <c r="A251" s="3">
        <v>241</v>
      </c>
      <c r="B251" s="1">
        <f t="shared" si="60"/>
        <v>-92367.617991800274</v>
      </c>
      <c r="C251" s="1">
        <f t="shared" si="48"/>
        <v>-95.446538591526959</v>
      </c>
      <c r="D251" s="1">
        <f t="shared" si="51"/>
        <v>625446.544744713</v>
      </c>
      <c r="E251" s="1">
        <f t="shared" si="52"/>
        <v>590214.20632326324</v>
      </c>
      <c r="G251" s="3">
        <v>241</v>
      </c>
      <c r="H251" s="1">
        <f t="shared" si="61"/>
        <v>-81977.777777779847</v>
      </c>
      <c r="I251" s="1">
        <f t="shared" si="53"/>
        <v>-84.710370370372502</v>
      </c>
      <c r="J251" s="1">
        <f t="shared" si="54"/>
        <v>625446.544744713</v>
      </c>
      <c r="K251" s="1">
        <f t="shared" si="55"/>
        <v>563327.28454668215</v>
      </c>
      <c r="M251" s="3">
        <v>241</v>
      </c>
      <c r="N251" s="1">
        <f t="shared" si="62"/>
        <v>-189637.85674692533</v>
      </c>
      <c r="O251" s="1">
        <f t="shared" si="49"/>
        <v>-221.79245197182286</v>
      </c>
      <c r="P251" s="1">
        <f t="shared" si="56"/>
        <v>625446.544744713</v>
      </c>
      <c r="Q251" s="1">
        <f t="shared" si="57"/>
        <v>758882.32343562483</v>
      </c>
      <c r="S251" s="3">
        <v>241</v>
      </c>
      <c r="T251" s="1">
        <f t="shared" si="63"/>
        <v>-185741.66666666433</v>
      </c>
      <c r="U251" s="1">
        <f t="shared" si="50"/>
        <v>-217.76638888888647</v>
      </c>
      <c r="V251" s="1">
        <f t="shared" si="58"/>
        <v>625446.544744713</v>
      </c>
      <c r="W251" s="1">
        <f t="shared" si="59"/>
        <v>748799.72776940523</v>
      </c>
    </row>
    <row r="252" spans="1:23" x14ac:dyDescent="0.25">
      <c r="A252" s="3">
        <v>242</v>
      </c>
      <c r="B252" s="1">
        <f t="shared" si="60"/>
        <v>-91637.764512839334</v>
      </c>
      <c r="C252" s="1">
        <f t="shared" si="48"/>
        <v>-94.692356663267319</v>
      </c>
      <c r="D252" s="1">
        <f t="shared" si="51"/>
        <v>627270.76383355178</v>
      </c>
      <c r="E252" s="1">
        <f t="shared" si="52"/>
        <v>594226.06323797454</v>
      </c>
      <c r="G252" s="3">
        <v>242</v>
      </c>
      <c r="H252" s="1">
        <f t="shared" si="61"/>
        <v>-81288.888888890957</v>
      </c>
      <c r="I252" s="1">
        <f t="shared" si="53"/>
        <v>-83.998518518520655</v>
      </c>
      <c r="J252" s="1">
        <f t="shared" si="54"/>
        <v>627270.76383355178</v>
      </c>
      <c r="K252" s="1">
        <f t="shared" si="55"/>
        <v>567239.53150679392</v>
      </c>
      <c r="M252" s="3">
        <v>242</v>
      </c>
      <c r="N252" s="1">
        <f t="shared" si="62"/>
        <v>-189364.16169231498</v>
      </c>
      <c r="O252" s="1">
        <f t="shared" si="49"/>
        <v>-221.50963374872549</v>
      </c>
      <c r="P252" s="1">
        <f t="shared" si="56"/>
        <v>627270.76383355178</v>
      </c>
      <c r="Q252" s="1">
        <f t="shared" si="57"/>
        <v>764177.6669176796</v>
      </c>
      <c r="S252" s="3">
        <v>242</v>
      </c>
      <c r="T252" s="1">
        <f t="shared" si="63"/>
        <v>-185483.33333333099</v>
      </c>
      <c r="U252" s="1">
        <f t="shared" si="50"/>
        <v>-217.49944444444202</v>
      </c>
      <c r="V252" s="1">
        <f t="shared" si="58"/>
        <v>627270.76383355178</v>
      </c>
      <c r="W252" s="1">
        <f t="shared" si="59"/>
        <v>754057.71751848515</v>
      </c>
    </row>
    <row r="253" spans="1:23" x14ac:dyDescent="0.25">
      <c r="A253" s="3">
        <v>243</v>
      </c>
      <c r="B253" s="1">
        <f t="shared" si="60"/>
        <v>-90907.156851950131</v>
      </c>
      <c r="C253" s="1">
        <f t="shared" si="48"/>
        <v>-93.937395413681784</v>
      </c>
      <c r="D253" s="1">
        <f t="shared" si="51"/>
        <v>629100.30356139969</v>
      </c>
      <c r="E253" s="1">
        <f t="shared" si="52"/>
        <v>598260.60377495503</v>
      </c>
      <c r="G253" s="3">
        <v>243</v>
      </c>
      <c r="H253" s="1">
        <f t="shared" si="61"/>
        <v>-80600.000000002066</v>
      </c>
      <c r="I253" s="1">
        <f t="shared" si="53"/>
        <v>-83.286666666668808</v>
      </c>
      <c r="J253" s="1">
        <f t="shared" si="54"/>
        <v>629100.30356139969</v>
      </c>
      <c r="K253" s="1">
        <f t="shared" si="55"/>
        <v>571174.61073186144</v>
      </c>
      <c r="M253" s="3">
        <v>243</v>
      </c>
      <c r="N253" s="1">
        <f t="shared" si="62"/>
        <v>-189090.18381948155</v>
      </c>
      <c r="O253" s="1">
        <f t="shared" si="49"/>
        <v>-221.22652328013095</v>
      </c>
      <c r="P253" s="1">
        <f t="shared" si="56"/>
        <v>629100.30356139969</v>
      </c>
      <c r="Q253" s="1">
        <f t="shared" si="57"/>
        <v>769502.95104165818</v>
      </c>
      <c r="S253" s="3">
        <v>243</v>
      </c>
      <c r="T253" s="1">
        <f t="shared" si="63"/>
        <v>-185224.99999999764</v>
      </c>
      <c r="U253" s="1">
        <f t="shared" si="50"/>
        <v>-217.23249999999757</v>
      </c>
      <c r="V253" s="1">
        <f t="shared" si="58"/>
        <v>629100.30356139969</v>
      </c>
      <c r="W253" s="1">
        <f t="shared" si="59"/>
        <v>759345.7036504962</v>
      </c>
    </row>
    <row r="254" spans="1:23" x14ac:dyDescent="0.25">
      <c r="A254" s="3">
        <v>244</v>
      </c>
      <c r="B254" s="1">
        <f t="shared" si="60"/>
        <v>-90175.794229811348</v>
      </c>
      <c r="C254" s="1">
        <f t="shared" si="48"/>
        <v>-93.181654037471731</v>
      </c>
      <c r="D254" s="1">
        <f t="shared" si="51"/>
        <v>630935.17944678711</v>
      </c>
      <c r="E254" s="1">
        <f t="shared" si="52"/>
        <v>602317.95619070309</v>
      </c>
      <c r="G254" s="3">
        <v>244</v>
      </c>
      <c r="H254" s="1">
        <f t="shared" si="61"/>
        <v>-79911.111111113176</v>
      </c>
      <c r="I254" s="1">
        <f t="shared" si="53"/>
        <v>-82.574814814816946</v>
      </c>
      <c r="J254" s="1">
        <f t="shared" si="54"/>
        <v>630935.17944678711</v>
      </c>
      <c r="K254" s="1">
        <f t="shared" si="55"/>
        <v>575132.65131883032</v>
      </c>
      <c r="M254" s="3">
        <v>244</v>
      </c>
      <c r="N254" s="1">
        <f t="shared" si="62"/>
        <v>-188815.92283617952</v>
      </c>
      <c r="O254" s="1">
        <f t="shared" si="49"/>
        <v>-220.94312026405217</v>
      </c>
      <c r="P254" s="1">
        <f t="shared" si="56"/>
        <v>630935.17944678711</v>
      </c>
      <c r="Q254" s="1">
        <f t="shared" si="57"/>
        <v>774858.34509630292</v>
      </c>
      <c r="S254" s="3">
        <v>244</v>
      </c>
      <c r="T254" s="1">
        <f t="shared" si="63"/>
        <v>-184966.6666666643</v>
      </c>
      <c r="U254" s="1">
        <f t="shared" si="50"/>
        <v>-216.96555555555312</v>
      </c>
      <c r="V254" s="1">
        <f t="shared" si="58"/>
        <v>630935.17944678711</v>
      </c>
      <c r="W254" s="1">
        <f t="shared" si="59"/>
        <v>764663.8557693488</v>
      </c>
    </row>
    <row r="255" spans="1:23" x14ac:dyDescent="0.25">
      <c r="A255" s="3">
        <v>245</v>
      </c>
      <c r="B255" s="1">
        <f t="shared" si="60"/>
        <v>-89443.675866296355</v>
      </c>
      <c r="C255" s="1">
        <f t="shared" si="48"/>
        <v>-92.42513172850623</v>
      </c>
      <c r="D255" s="1">
        <f t="shared" si="51"/>
        <v>632775.40705350693</v>
      </c>
      <c r="E255" s="1">
        <f t="shared" si="52"/>
        <v>606398.24946689769</v>
      </c>
      <c r="G255" s="3">
        <v>245</v>
      </c>
      <c r="H255" s="1">
        <f t="shared" si="61"/>
        <v>-79222.222222224285</v>
      </c>
      <c r="I255" s="1">
        <f t="shared" si="53"/>
        <v>-81.862962962965085</v>
      </c>
      <c r="J255" s="1">
        <f t="shared" si="54"/>
        <v>632775.40705350693</v>
      </c>
      <c r="K255" s="1">
        <f t="shared" si="55"/>
        <v>579113.783094579</v>
      </c>
      <c r="M255" s="3">
        <v>245</v>
      </c>
      <c r="N255" s="1">
        <f t="shared" si="62"/>
        <v>-188541.3784498614</v>
      </c>
      <c r="O255" s="1">
        <f t="shared" si="49"/>
        <v>-220.65942439819011</v>
      </c>
      <c r="P255" s="1">
        <f t="shared" si="56"/>
        <v>632775.40705350693</v>
      </c>
      <c r="Q255" s="1">
        <f t="shared" si="57"/>
        <v>780244.01932753948</v>
      </c>
      <c r="S255" s="3">
        <v>245</v>
      </c>
      <c r="T255" s="1">
        <f t="shared" si="63"/>
        <v>-184708.33333333096</v>
      </c>
      <c r="U255" s="1">
        <f t="shared" si="50"/>
        <v>-216.69861111110865</v>
      </c>
      <c r="V255" s="1">
        <f t="shared" si="58"/>
        <v>632775.40705350693</v>
      </c>
      <c r="W255" s="1">
        <f t="shared" si="59"/>
        <v>770012.34443791804</v>
      </c>
    </row>
    <row r="256" spans="1:23" x14ac:dyDescent="0.25">
      <c r="A256" s="3">
        <v>246</v>
      </c>
      <c r="B256" s="1">
        <f t="shared" si="60"/>
        <v>-88710.800980472399</v>
      </c>
      <c r="C256" s="1">
        <f t="shared" si="48"/>
        <v>-91.667827679821471</v>
      </c>
      <c r="D256" s="1">
        <f t="shared" si="51"/>
        <v>634621.00199074636</v>
      </c>
      <c r="E256" s="1">
        <f t="shared" si="52"/>
        <v>610501.61331449915</v>
      </c>
      <c r="G256" s="3">
        <v>246</v>
      </c>
      <c r="H256" s="1">
        <f t="shared" si="61"/>
        <v>-78533.333333335395</v>
      </c>
      <c r="I256" s="1">
        <f t="shared" si="53"/>
        <v>-81.151111111113238</v>
      </c>
      <c r="J256" s="1">
        <f t="shared" si="54"/>
        <v>634621.00199074636</v>
      </c>
      <c r="K256" s="1">
        <f t="shared" si="55"/>
        <v>583118.13662004599</v>
      </c>
      <c r="M256" s="3">
        <v>246</v>
      </c>
      <c r="N256" s="1">
        <f t="shared" si="62"/>
        <v>-188266.55036767741</v>
      </c>
      <c r="O256" s="1">
        <f t="shared" si="49"/>
        <v>-220.37543537993332</v>
      </c>
      <c r="P256" s="1">
        <f t="shared" si="56"/>
        <v>634621.00199074636</v>
      </c>
      <c r="Q256" s="1">
        <f t="shared" si="57"/>
        <v>785660.14494388865</v>
      </c>
      <c r="S256" s="3">
        <v>246</v>
      </c>
      <c r="T256" s="1">
        <f t="shared" si="63"/>
        <v>-184449.99999999761</v>
      </c>
      <c r="U256" s="1">
        <f t="shared" si="50"/>
        <v>-216.4316666666642</v>
      </c>
      <c r="V256" s="1">
        <f t="shared" si="58"/>
        <v>634621.00199074636</v>
      </c>
      <c r="W256" s="1">
        <f t="shared" si="59"/>
        <v>775391.34118346684</v>
      </c>
    </row>
    <row r="257" spans="1:23" x14ac:dyDescent="0.25">
      <c r="A257" s="3">
        <v>247</v>
      </c>
      <c r="B257" s="1">
        <f t="shared" si="60"/>
        <v>-87977.168790599753</v>
      </c>
      <c r="C257" s="1">
        <f t="shared" si="48"/>
        <v>-90.909741083619735</v>
      </c>
      <c r="D257" s="1">
        <f t="shared" si="51"/>
        <v>636471.97991321934</v>
      </c>
      <c r="E257" s="1">
        <f t="shared" si="52"/>
        <v>614628.17817787232</v>
      </c>
      <c r="G257" s="3">
        <v>247</v>
      </c>
      <c r="H257" s="1">
        <f t="shared" si="61"/>
        <v>-77844.444444446504</v>
      </c>
      <c r="I257" s="1">
        <f t="shared" si="53"/>
        <v>-80.439259259261391</v>
      </c>
      <c r="J257" s="1">
        <f t="shared" si="54"/>
        <v>636471.97991321934</v>
      </c>
      <c r="K257" s="1">
        <f t="shared" si="55"/>
        <v>587145.8431943804</v>
      </c>
      <c r="M257" s="3">
        <v>247</v>
      </c>
      <c r="N257" s="1">
        <f t="shared" si="62"/>
        <v>-187991.43829647519</v>
      </c>
      <c r="O257" s="1">
        <f t="shared" si="49"/>
        <v>-220.09115290635771</v>
      </c>
      <c r="P257" s="1">
        <f t="shared" si="56"/>
        <v>636471.97991321934</v>
      </c>
      <c r="Q257" s="1">
        <f t="shared" si="57"/>
        <v>791106.89412190916</v>
      </c>
      <c r="S257" s="3">
        <v>247</v>
      </c>
      <c r="T257" s="1">
        <f t="shared" si="63"/>
        <v>-184191.66666666427</v>
      </c>
      <c r="U257" s="1">
        <f t="shared" si="50"/>
        <v>-216.16472222221975</v>
      </c>
      <c r="V257" s="1">
        <f t="shared" si="58"/>
        <v>636471.97991321934</v>
      </c>
      <c r="W257" s="1">
        <f t="shared" si="59"/>
        <v>780801.0185030977</v>
      </c>
    </row>
    <row r="258" spans="1:23" x14ac:dyDescent="0.25">
      <c r="A258" s="3">
        <v>248</v>
      </c>
      <c r="B258" s="1">
        <f t="shared" si="60"/>
        <v>-87242.778514130914</v>
      </c>
      <c r="C258" s="1">
        <f t="shared" si="48"/>
        <v>-90.150871131268616</v>
      </c>
      <c r="D258" s="1">
        <f t="shared" si="51"/>
        <v>638328.35652129957</v>
      </c>
      <c r="E258" s="1">
        <f t="shared" si="52"/>
        <v>618778.07523893355</v>
      </c>
      <c r="G258" s="3">
        <v>248</v>
      </c>
      <c r="H258" s="1">
        <f t="shared" si="61"/>
        <v>-77155.555555557614</v>
      </c>
      <c r="I258" s="1">
        <f t="shared" si="53"/>
        <v>-79.72740740740953</v>
      </c>
      <c r="J258" s="1">
        <f t="shared" si="54"/>
        <v>638328.35652129957</v>
      </c>
      <c r="K258" s="1">
        <f t="shared" si="55"/>
        <v>591197.03485911584</v>
      </c>
      <c r="M258" s="3">
        <v>248</v>
      </c>
      <c r="N258" s="1">
        <f t="shared" si="62"/>
        <v>-187716.04194279938</v>
      </c>
      <c r="O258" s="1">
        <f t="shared" si="49"/>
        <v>-219.80657667422602</v>
      </c>
      <c r="P258" s="1">
        <f t="shared" si="56"/>
        <v>638328.35652129957</v>
      </c>
      <c r="Q258" s="1">
        <f t="shared" si="57"/>
        <v>796584.44001167093</v>
      </c>
      <c r="S258" s="3">
        <v>248</v>
      </c>
      <c r="T258" s="1">
        <f t="shared" si="63"/>
        <v>-183933.33333333093</v>
      </c>
      <c r="U258" s="1">
        <f t="shared" si="50"/>
        <v>-215.89777777777527</v>
      </c>
      <c r="V258" s="1">
        <f t="shared" si="58"/>
        <v>638328.35652129957</v>
      </c>
      <c r="W258" s="1">
        <f t="shared" si="59"/>
        <v>786241.54986923723</v>
      </c>
    </row>
    <row r="259" spans="1:23" x14ac:dyDescent="0.25">
      <c r="A259" s="3">
        <v>249</v>
      </c>
      <c r="B259" s="1">
        <f t="shared" si="60"/>
        <v>-86507.629367709713</v>
      </c>
      <c r="C259" s="1">
        <f t="shared" si="48"/>
        <v>-89.391217013300036</v>
      </c>
      <c r="D259" s="1">
        <f t="shared" si="51"/>
        <v>640190.1475611534</v>
      </c>
      <c r="E259" s="1">
        <f t="shared" si="52"/>
        <v>622951.43642132089</v>
      </c>
      <c r="G259" s="3">
        <v>249</v>
      </c>
      <c r="H259" s="1">
        <f t="shared" si="61"/>
        <v>-76466.666666668723</v>
      </c>
      <c r="I259" s="1">
        <f t="shared" si="53"/>
        <v>-79.015555555557683</v>
      </c>
      <c r="J259" s="1">
        <f t="shared" si="54"/>
        <v>640190.1475611534</v>
      </c>
      <c r="K259" s="1">
        <f t="shared" si="55"/>
        <v>595271.84440236771</v>
      </c>
      <c r="M259" s="3">
        <v>249</v>
      </c>
      <c r="N259" s="1">
        <f t="shared" si="62"/>
        <v>-187440.36101289143</v>
      </c>
      <c r="O259" s="1">
        <f t="shared" si="49"/>
        <v>-219.52170637998782</v>
      </c>
      <c r="P259" s="1">
        <f t="shared" si="56"/>
        <v>640190.1475611534</v>
      </c>
      <c r="Q259" s="1">
        <f t="shared" si="57"/>
        <v>802092.95674225956</v>
      </c>
      <c r="S259" s="3">
        <v>249</v>
      </c>
      <c r="T259" s="1">
        <f t="shared" si="63"/>
        <v>-183674.99999999758</v>
      </c>
      <c r="U259" s="1">
        <f t="shared" si="50"/>
        <v>-215.63083333333083</v>
      </c>
      <c r="V259" s="1">
        <f t="shared" si="58"/>
        <v>640190.1475611534</v>
      </c>
      <c r="W259" s="1">
        <f t="shared" si="59"/>
        <v>791713.10973515001</v>
      </c>
    </row>
    <row r="260" spans="1:23" x14ac:dyDescent="0.25">
      <c r="A260" s="3">
        <v>250</v>
      </c>
      <c r="B260" s="1">
        <f t="shared" si="60"/>
        <v>-85771.720567170545</v>
      </c>
      <c r="C260" s="1">
        <f t="shared" si="48"/>
        <v>-88.630777919409567</v>
      </c>
      <c r="D260" s="1">
        <f t="shared" si="51"/>
        <v>642057.36882487347</v>
      </c>
      <c r="E260" s="1">
        <f t="shared" si="52"/>
        <v>627148.39439458749</v>
      </c>
      <c r="G260" s="3">
        <v>250</v>
      </c>
      <c r="H260" s="1">
        <f t="shared" si="61"/>
        <v>-75777.777777779833</v>
      </c>
      <c r="I260" s="1">
        <f t="shared" si="53"/>
        <v>-78.303703703705821</v>
      </c>
      <c r="J260" s="1">
        <f t="shared" si="54"/>
        <v>642057.36882487347</v>
      </c>
      <c r="K260" s="1">
        <f t="shared" si="55"/>
        <v>599370.40536305506</v>
      </c>
      <c r="M260" s="3">
        <v>250</v>
      </c>
      <c r="N260" s="1">
        <f t="shared" si="62"/>
        <v>-187164.39521268924</v>
      </c>
      <c r="O260" s="1">
        <f t="shared" si="49"/>
        <v>-219.23654171977887</v>
      </c>
      <c r="P260" s="1">
        <f t="shared" si="56"/>
        <v>642057.36882487347</v>
      </c>
      <c r="Q260" s="1">
        <f t="shared" si="57"/>
        <v>807632.61942731193</v>
      </c>
      <c r="S260" s="3">
        <v>250</v>
      </c>
      <c r="T260" s="1">
        <f t="shared" si="63"/>
        <v>-183416.66666666424</v>
      </c>
      <c r="U260" s="1">
        <f t="shared" si="50"/>
        <v>-215.36388888888638</v>
      </c>
      <c r="V260" s="1">
        <f t="shared" si="58"/>
        <v>642057.36882487347</v>
      </c>
      <c r="W260" s="1">
        <f t="shared" si="59"/>
        <v>797215.87354048504</v>
      </c>
    </row>
    <row r="261" spans="1:23" x14ac:dyDescent="0.25">
      <c r="A261" s="3">
        <v>251</v>
      </c>
      <c r="B261" s="1">
        <f t="shared" si="60"/>
        <v>-85035.051327537483</v>
      </c>
      <c r="C261" s="1">
        <f t="shared" si="48"/>
        <v>-87.869553038455408</v>
      </c>
      <c r="D261" s="1">
        <f t="shared" si="51"/>
        <v>643930.03615061264</v>
      </c>
      <c r="E261" s="1">
        <f t="shared" si="52"/>
        <v>631369.08257841982</v>
      </c>
      <c r="G261" s="3">
        <v>251</v>
      </c>
      <c r="H261" s="1">
        <f t="shared" si="61"/>
        <v>-75088.888888890942</v>
      </c>
      <c r="I261" s="1">
        <f t="shared" si="53"/>
        <v>-77.591851851853974</v>
      </c>
      <c r="J261" s="1">
        <f t="shared" si="54"/>
        <v>643930.03615061264</v>
      </c>
      <c r="K261" s="1">
        <f t="shared" si="55"/>
        <v>603492.85203514504</v>
      </c>
      <c r="M261" s="3">
        <v>251</v>
      </c>
      <c r="N261" s="1">
        <f t="shared" si="62"/>
        <v>-186888.14424782686</v>
      </c>
      <c r="O261" s="1">
        <f t="shared" si="49"/>
        <v>-218.95108238942109</v>
      </c>
      <c r="P261" s="1">
        <f t="shared" si="56"/>
        <v>643930.03615061264</v>
      </c>
      <c r="Q261" s="1">
        <f t="shared" si="57"/>
        <v>813203.60417058272</v>
      </c>
      <c r="S261" s="3">
        <v>251</v>
      </c>
      <c r="T261" s="1">
        <f t="shared" si="63"/>
        <v>-183158.3333333309</v>
      </c>
      <c r="U261" s="1">
        <f t="shared" si="50"/>
        <v>-215.09694444444193</v>
      </c>
      <c r="V261" s="1">
        <f t="shared" si="58"/>
        <v>643930.03615061264</v>
      </c>
      <c r="W261" s="1">
        <f t="shared" si="59"/>
        <v>802750.01771685237</v>
      </c>
    </row>
    <row r="262" spans="1:23" x14ac:dyDescent="0.25">
      <c r="A262" s="3">
        <v>252</v>
      </c>
      <c r="B262" s="1">
        <f t="shared" si="60"/>
        <v>-84297.620863023476</v>
      </c>
      <c r="C262" s="1">
        <f t="shared" si="48"/>
        <v>-87.107541558457584</v>
      </c>
      <c r="D262" s="1">
        <f t="shared" si="51"/>
        <v>645808.16542271862</v>
      </c>
      <c r="E262" s="1">
        <f t="shared" si="52"/>
        <v>635613.63514687843</v>
      </c>
      <c r="G262" s="3">
        <v>252</v>
      </c>
      <c r="H262" s="1">
        <f t="shared" si="61"/>
        <v>-74400.000000002052</v>
      </c>
      <c r="I262" s="1">
        <f t="shared" si="53"/>
        <v>-76.880000000002113</v>
      </c>
      <c r="J262" s="1">
        <f t="shared" si="54"/>
        <v>645808.16542271862</v>
      </c>
      <c r="K262" s="1">
        <f t="shared" si="55"/>
        <v>607639.3194719227</v>
      </c>
      <c r="M262" s="3">
        <v>252</v>
      </c>
      <c r="N262" s="1">
        <f t="shared" si="62"/>
        <v>-186611.60782363411</v>
      </c>
      <c r="O262" s="1">
        <f t="shared" si="49"/>
        <v>-218.6653280844219</v>
      </c>
      <c r="P262" s="1">
        <f t="shared" si="56"/>
        <v>645808.16542271862</v>
      </c>
      <c r="Q262" s="1">
        <f t="shared" si="57"/>
        <v>818806.08807154302</v>
      </c>
      <c r="S262" s="3">
        <v>252</v>
      </c>
      <c r="T262" s="1">
        <f t="shared" si="63"/>
        <v>-182899.99999999756</v>
      </c>
      <c r="U262" s="1">
        <f t="shared" si="50"/>
        <v>-214.82999999999748</v>
      </c>
      <c r="V262" s="1">
        <f t="shared" si="58"/>
        <v>645808.16542271862</v>
      </c>
      <c r="W262" s="1">
        <f t="shared" si="59"/>
        <v>808315.71969343233</v>
      </c>
    </row>
    <row r="263" spans="1:23" x14ac:dyDescent="0.25">
      <c r="A263" s="3">
        <v>253</v>
      </c>
      <c r="B263" s="1">
        <f t="shared" si="60"/>
        <v>-83559.428387029475</v>
      </c>
      <c r="C263" s="1">
        <f t="shared" si="48"/>
        <v>-86.344742666597128</v>
      </c>
      <c r="D263" s="1">
        <f t="shared" si="51"/>
        <v>647691.77257186826</v>
      </c>
      <c r="E263" s="1">
        <f t="shared" si="52"/>
        <v>639882.18703266361</v>
      </c>
      <c r="G263" s="3">
        <v>253</v>
      </c>
      <c r="H263" s="1">
        <f t="shared" si="61"/>
        <v>-73711.111111113161</v>
      </c>
      <c r="I263" s="1">
        <f t="shared" si="53"/>
        <v>-76.168148148150266</v>
      </c>
      <c r="J263" s="1">
        <f t="shared" si="54"/>
        <v>647691.77257186826</v>
      </c>
      <c r="K263" s="1">
        <f t="shared" si="55"/>
        <v>611809.94349028403</v>
      </c>
      <c r="M263" s="3">
        <v>253</v>
      </c>
      <c r="N263" s="1">
        <f t="shared" si="62"/>
        <v>-186334.78564513638</v>
      </c>
      <c r="O263" s="1">
        <f t="shared" si="49"/>
        <v>-218.37927849997425</v>
      </c>
      <c r="P263" s="1">
        <f t="shared" si="56"/>
        <v>647691.77257186826</v>
      </c>
      <c r="Q263" s="1">
        <f t="shared" si="57"/>
        <v>824440.24923100998</v>
      </c>
      <c r="S263" s="3">
        <v>253</v>
      </c>
      <c r="T263" s="1">
        <f t="shared" si="63"/>
        <v>-182641.66666666421</v>
      </c>
      <c r="U263" s="1">
        <f t="shared" si="50"/>
        <v>-214.56305555555301</v>
      </c>
      <c r="V263" s="1">
        <f t="shared" si="58"/>
        <v>647691.77257186826</v>
      </c>
      <c r="W263" s="1">
        <f t="shared" si="59"/>
        <v>813913.15790261514</v>
      </c>
    </row>
    <row r="264" spans="1:23" x14ac:dyDescent="0.25">
      <c r="A264" s="3">
        <v>254</v>
      </c>
      <c r="B264" s="1">
        <f t="shared" si="60"/>
        <v>-82820.473112143605</v>
      </c>
      <c r="C264" s="1">
        <f t="shared" si="48"/>
        <v>-85.581155549215055</v>
      </c>
      <c r="D264" s="1">
        <f t="shared" si="51"/>
        <v>649580.87357520289</v>
      </c>
      <c r="E264" s="1">
        <f t="shared" si="52"/>
        <v>644174.87393140467</v>
      </c>
      <c r="G264" s="3">
        <v>254</v>
      </c>
      <c r="H264" s="1">
        <f t="shared" si="61"/>
        <v>-73022.222222224271</v>
      </c>
      <c r="I264" s="1">
        <f t="shared" si="53"/>
        <v>-75.456296296298419</v>
      </c>
      <c r="J264" s="1">
        <f t="shared" si="54"/>
        <v>649580.87357520289</v>
      </c>
      <c r="K264" s="1">
        <f t="shared" si="55"/>
        <v>616004.86067505309</v>
      </c>
      <c r="M264" s="3">
        <v>254</v>
      </c>
      <c r="N264" s="1">
        <f t="shared" si="62"/>
        <v>-186057.67741705419</v>
      </c>
      <c r="O264" s="1">
        <f t="shared" si="49"/>
        <v>-218.09293333095599</v>
      </c>
      <c r="P264" s="1">
        <f t="shared" si="56"/>
        <v>649580.87357520289</v>
      </c>
      <c r="Q264" s="1">
        <f t="shared" si="57"/>
        <v>830106.26675680862</v>
      </c>
      <c r="S264" s="3">
        <v>254</v>
      </c>
      <c r="T264" s="1">
        <f t="shared" si="63"/>
        <v>-182383.33333333087</v>
      </c>
      <c r="U264" s="1">
        <f t="shared" si="50"/>
        <v>-214.29611111110856</v>
      </c>
      <c r="V264" s="1">
        <f t="shared" si="58"/>
        <v>649580.87357520289</v>
      </c>
      <c r="W264" s="1">
        <f t="shared" si="59"/>
        <v>819542.51178567426</v>
      </c>
    </row>
    <row r="265" spans="1:23" x14ac:dyDescent="0.25">
      <c r="A265" s="3">
        <v>255</v>
      </c>
      <c r="B265" s="1">
        <f t="shared" si="60"/>
        <v>-82080.754250140351</v>
      </c>
      <c r="C265" s="1">
        <f t="shared" si="48"/>
        <v>-84.816779391811693</v>
      </c>
      <c r="D265" s="1">
        <f t="shared" si="51"/>
        <v>651475.48445646395</v>
      </c>
      <c r="E265" s="1">
        <f t="shared" si="52"/>
        <v>648491.83230597386</v>
      </c>
      <c r="G265" s="3">
        <v>255</v>
      </c>
      <c r="H265" s="1">
        <f t="shared" si="61"/>
        <v>-72333.33333333538</v>
      </c>
      <c r="I265" s="1">
        <f t="shared" si="53"/>
        <v>-74.744444444446557</v>
      </c>
      <c r="J265" s="1">
        <f t="shared" si="54"/>
        <v>651475.48445646395</v>
      </c>
      <c r="K265" s="1">
        <f t="shared" si="55"/>
        <v>620224.20838332491</v>
      </c>
      <c r="M265" s="3">
        <v>255</v>
      </c>
      <c r="N265" s="1">
        <f t="shared" si="62"/>
        <v>-185780.28284380297</v>
      </c>
      <c r="O265" s="1">
        <f t="shared" si="49"/>
        <v>-217.80629227192975</v>
      </c>
      <c r="P265" s="1">
        <f t="shared" si="56"/>
        <v>651475.48445646395</v>
      </c>
      <c r="Q265" s="1">
        <f t="shared" si="57"/>
        <v>835804.32076946564</v>
      </c>
      <c r="S265" s="3">
        <v>255</v>
      </c>
      <c r="T265" s="1">
        <f t="shared" si="63"/>
        <v>-182124.99999999753</v>
      </c>
      <c r="U265" s="1">
        <f t="shared" si="50"/>
        <v>-214.02916666666411</v>
      </c>
      <c r="V265" s="1">
        <f t="shared" si="58"/>
        <v>651475.48445646395</v>
      </c>
      <c r="W265" s="1">
        <f t="shared" si="59"/>
        <v>825203.96179846977</v>
      </c>
    </row>
    <row r="266" spans="1:23" x14ac:dyDescent="0.25">
      <c r="A266" s="3">
        <v>256</v>
      </c>
      <c r="B266" s="1">
        <f t="shared" si="60"/>
        <v>-81340.271011979698</v>
      </c>
      <c r="C266" s="1">
        <f t="shared" ref="C266:C329" si="64">B266*int_a_80/12</f>
        <v>-84.051613379045691</v>
      </c>
      <c r="D266" s="1">
        <f t="shared" si="51"/>
        <v>653375.62128612865</v>
      </c>
      <c r="E266" s="1">
        <f t="shared" si="52"/>
        <v>652833.19939082419</v>
      </c>
      <c r="G266" s="3">
        <v>256</v>
      </c>
      <c r="H266" s="1">
        <f t="shared" si="61"/>
        <v>-71644.44444444649</v>
      </c>
      <c r="I266" s="1">
        <f t="shared" si="53"/>
        <v>-74.032592592594696</v>
      </c>
      <c r="J266" s="1">
        <f t="shared" si="54"/>
        <v>653375.62128612865</v>
      </c>
      <c r="K266" s="1">
        <f t="shared" si="55"/>
        <v>624468.12474883103</v>
      </c>
      <c r="M266" s="3">
        <v>256</v>
      </c>
      <c r="N266" s="1">
        <f t="shared" si="62"/>
        <v>-185502.60162949274</v>
      </c>
      <c r="O266" s="1">
        <f t="shared" ref="O266:O329" si="65">(N266+P$2)*int_a_80/12-P$3</f>
        <v>-217.51935501714249</v>
      </c>
      <c r="P266" s="1">
        <f t="shared" si="56"/>
        <v>653375.62128612865</v>
      </c>
      <c r="Q266" s="1">
        <f t="shared" si="57"/>
        <v>841534.59240793553</v>
      </c>
      <c r="S266" s="3">
        <v>256</v>
      </c>
      <c r="T266" s="1">
        <f t="shared" si="63"/>
        <v>-181866.66666666418</v>
      </c>
      <c r="U266" s="1">
        <f t="shared" ref="U266:U329" si="66">(T266+V$2)*int_l_80/12-V$3</f>
        <v>-213.76222222221966</v>
      </c>
      <c r="V266" s="1">
        <f t="shared" si="58"/>
        <v>653375.62128612865</v>
      </c>
      <c r="W266" s="1">
        <f t="shared" si="59"/>
        <v>830897.68941718561</v>
      </c>
    </row>
    <row r="267" spans="1:23" x14ac:dyDescent="0.25">
      <c r="A267" s="3">
        <v>257</v>
      </c>
      <c r="B267" s="1">
        <f t="shared" si="60"/>
        <v>-80599.022607806284</v>
      </c>
      <c r="C267" s="1">
        <f t="shared" si="64"/>
        <v>-83.285656694733163</v>
      </c>
      <c r="D267" s="1">
        <f t="shared" ref="D267:D330" si="67">D266*(1+groei_woning/12)</f>
        <v>655281.30018154648</v>
      </c>
      <c r="E267" s="1">
        <f t="shared" ref="E267:E330" si="68">E266*((1+groei_spaargeld)^(1/12))+(inleg-C$3)</f>
        <v>657199.11319635238</v>
      </c>
      <c r="G267" s="3">
        <v>257</v>
      </c>
      <c r="H267" s="1">
        <f t="shared" si="61"/>
        <v>-70955.555555557599</v>
      </c>
      <c r="I267" s="1">
        <f t="shared" ref="I267:I330" si="69">H267*int_l_80/12</f>
        <v>-73.320740740742849</v>
      </c>
      <c r="J267" s="1">
        <f t="shared" ref="J267:J330" si="70">J266*(1+groei_woning/12)</f>
        <v>655281.30018154648</v>
      </c>
      <c r="K267" s="1">
        <f t="shared" ref="K267:K330" si="71">K266*((1+groei_spaargeld)^(1/12))+inleg+I267-I$2/360</f>
        <v>628736.74868633167</v>
      </c>
      <c r="M267" s="3">
        <v>257</v>
      </c>
      <c r="N267" s="1">
        <f t="shared" si="62"/>
        <v>-185224.63347792771</v>
      </c>
      <c r="O267" s="1">
        <f t="shared" si="65"/>
        <v>-217.2321212605253</v>
      </c>
      <c r="P267" s="1">
        <f t="shared" ref="P267:P330" si="72">P266*(1+groei_woning/12)</f>
        <v>655281.30018154648</v>
      </c>
      <c r="Q267" s="1">
        <f t="shared" ref="Q267:Q330" si="73">Q266*((1+groei_spaargeld)^(1/12))+(inleg-O$3-P$3)</f>
        <v>847297.26383535867</v>
      </c>
      <c r="S267" s="3">
        <v>257</v>
      </c>
      <c r="T267" s="1">
        <f t="shared" si="63"/>
        <v>-181608.33333333084</v>
      </c>
      <c r="U267" s="1">
        <f t="shared" si="66"/>
        <v>-213.49527777777519</v>
      </c>
      <c r="V267" s="1">
        <f t="shared" ref="V267:V330" si="74">V266*(1+groei_woning/12)</f>
        <v>655281.30018154648</v>
      </c>
      <c r="W267" s="1">
        <f t="shared" ref="W267:W330" si="75">W266*((1+groei_spaargeld)^(1/12))+inleg+U267-U$2/360</f>
        <v>836623.87714409828</v>
      </c>
    </row>
    <row r="268" spans="1:23" x14ac:dyDescent="0.25">
      <c r="A268" s="3">
        <v>258</v>
      </c>
      <c r="B268" s="1">
        <f t="shared" ref="B268:B331" si="76">B267+C$3+C267</f>
        <v>-79857.00824694855</v>
      </c>
      <c r="C268" s="1">
        <f t="shared" si="64"/>
        <v>-82.518908521846825</v>
      </c>
      <c r="D268" s="1">
        <f t="shared" si="67"/>
        <v>657192.53730707604</v>
      </c>
      <c r="E268" s="1">
        <f t="shared" si="68"/>
        <v>661589.71251328592</v>
      </c>
      <c r="G268" s="3">
        <v>258</v>
      </c>
      <c r="H268" s="1">
        <f t="shared" ref="H268:H331" si="77">H267+I$2/360</f>
        <v>-70266.666666668709</v>
      </c>
      <c r="I268" s="1">
        <f t="shared" si="69"/>
        <v>-72.608888888891002</v>
      </c>
      <c r="J268" s="1">
        <f t="shared" si="70"/>
        <v>657192.53730707604</v>
      </c>
      <c r="K268" s="1">
        <f t="shared" si="71"/>
        <v>633030.21989603096</v>
      </c>
      <c r="M268" s="3">
        <v>258</v>
      </c>
      <c r="N268" s="1">
        <f t="shared" ref="N268:N331" si="78">N267+O$3+(O267+P$3)</f>
        <v>-184946.37809260606</v>
      </c>
      <c r="O268" s="1">
        <f t="shared" si="65"/>
        <v>-216.94459069569291</v>
      </c>
      <c r="P268" s="1">
        <f t="shared" si="72"/>
        <v>657192.53730707604</v>
      </c>
      <c r="Q268" s="1">
        <f t="shared" si="73"/>
        <v>853092.51824485231</v>
      </c>
      <c r="S268" s="3">
        <v>258</v>
      </c>
      <c r="T268" s="1">
        <f t="shared" ref="T268:T331" si="79">T267+U$2/360</f>
        <v>-181349.9999999975</v>
      </c>
      <c r="U268" s="1">
        <f t="shared" si="66"/>
        <v>-213.22833333333074</v>
      </c>
      <c r="V268" s="1">
        <f t="shared" si="74"/>
        <v>657192.53730707604</v>
      </c>
      <c r="W268" s="1">
        <f t="shared" si="75"/>
        <v>842382.7085133791</v>
      </c>
    </row>
    <row r="269" spans="1:23" x14ac:dyDescent="0.25">
      <c r="A269" s="3">
        <v>259</v>
      </c>
      <c r="B269" s="1">
        <f t="shared" si="76"/>
        <v>-79114.227137917929</v>
      </c>
      <c r="C269" s="1">
        <f t="shared" si="64"/>
        <v>-81.751368042515182</v>
      </c>
      <c r="D269" s="1">
        <f t="shared" si="67"/>
        <v>659109.34887422167</v>
      </c>
      <c r="E269" s="1">
        <f t="shared" si="68"/>
        <v>666005.13691709528</v>
      </c>
      <c r="G269" s="3">
        <v>259</v>
      </c>
      <c r="H269" s="1">
        <f t="shared" si="77"/>
        <v>-69577.777777779818</v>
      </c>
      <c r="I269" s="1">
        <f t="shared" si="69"/>
        <v>-71.897037037039141</v>
      </c>
      <c r="J269" s="1">
        <f t="shared" si="70"/>
        <v>659109.34887422167</v>
      </c>
      <c r="K269" s="1">
        <f t="shared" si="71"/>
        <v>637348.67886801832</v>
      </c>
      <c r="M269" s="3">
        <v>259</v>
      </c>
      <c r="N269" s="1">
        <f t="shared" si="78"/>
        <v>-184667.83517671959</v>
      </c>
      <c r="O269" s="1">
        <f t="shared" si="65"/>
        <v>-216.65676301594357</v>
      </c>
      <c r="P269" s="1">
        <f t="shared" si="72"/>
        <v>659109.34887422167</v>
      </c>
      <c r="Q269" s="1">
        <f t="shared" si="73"/>
        <v>858920.53986533417</v>
      </c>
      <c r="S269" s="3">
        <v>259</v>
      </c>
      <c r="T269" s="1">
        <f t="shared" si="79"/>
        <v>-181091.66666666415</v>
      </c>
      <c r="U269" s="1">
        <f t="shared" si="66"/>
        <v>-212.96138888888629</v>
      </c>
      <c r="V269" s="1">
        <f t="shared" si="74"/>
        <v>659109.34887422167</v>
      </c>
      <c r="W269" s="1">
        <f t="shared" si="75"/>
        <v>848174.36809692776</v>
      </c>
    </row>
    <row r="270" spans="1:23" x14ac:dyDescent="0.25">
      <c r="A270" s="3">
        <v>260</v>
      </c>
      <c r="B270" s="1">
        <f t="shared" si="76"/>
        <v>-78370.678488407983</v>
      </c>
      <c r="C270" s="1">
        <f t="shared" si="64"/>
        <v>-80.983034438021576</v>
      </c>
      <c r="D270" s="1">
        <f t="shared" si="67"/>
        <v>661031.75114177144</v>
      </c>
      <c r="E270" s="1">
        <f t="shared" si="68"/>
        <v>670445.52677243087</v>
      </c>
      <c r="G270" s="3">
        <v>260</v>
      </c>
      <c r="H270" s="1">
        <f t="shared" si="77"/>
        <v>-68888.888888890928</v>
      </c>
      <c r="I270" s="1">
        <f t="shared" si="69"/>
        <v>-71.185185185187294</v>
      </c>
      <c r="J270" s="1">
        <f t="shared" si="70"/>
        <v>661031.75114177144</v>
      </c>
      <c r="K270" s="1">
        <f t="shared" si="71"/>
        <v>641692.26688673475</v>
      </c>
      <c r="M270" s="3">
        <v>260</v>
      </c>
      <c r="N270" s="1">
        <f t="shared" si="78"/>
        <v>-184389.00443315337</v>
      </c>
      <c r="O270" s="1">
        <f t="shared" si="65"/>
        <v>-216.3686379142585</v>
      </c>
      <c r="P270" s="1">
        <f t="shared" si="72"/>
        <v>661031.75114177144</v>
      </c>
      <c r="Q270" s="1">
        <f t="shared" si="73"/>
        <v>864781.51396737923</v>
      </c>
      <c r="S270" s="3">
        <v>260</v>
      </c>
      <c r="T270" s="1">
        <f t="shared" si="79"/>
        <v>-180833.33333333081</v>
      </c>
      <c r="U270" s="1">
        <f t="shared" si="66"/>
        <v>-212.69444444444184</v>
      </c>
      <c r="V270" s="1">
        <f t="shared" si="74"/>
        <v>661031.75114177144</v>
      </c>
      <c r="W270" s="1">
        <f t="shared" si="75"/>
        <v>853999.04151024052</v>
      </c>
    </row>
    <row r="271" spans="1:23" x14ac:dyDescent="0.25">
      <c r="A271" s="3">
        <v>261</v>
      </c>
      <c r="B271" s="1">
        <f t="shared" si="76"/>
        <v>-77626.361505293535</v>
      </c>
      <c r="C271" s="1">
        <f t="shared" si="64"/>
        <v>-80.213906888803322</v>
      </c>
      <c r="D271" s="1">
        <f t="shared" si="67"/>
        <v>662959.76041593496</v>
      </c>
      <c r="E271" s="1">
        <f t="shared" si="68"/>
        <v>674911.02323758521</v>
      </c>
      <c r="G271" s="3">
        <v>261</v>
      </c>
      <c r="H271" s="1">
        <f t="shared" si="77"/>
        <v>-68200.000000002037</v>
      </c>
      <c r="I271" s="1">
        <f t="shared" si="69"/>
        <v>-70.473333333335432</v>
      </c>
      <c r="J271" s="1">
        <f t="shared" si="70"/>
        <v>662959.76041593496</v>
      </c>
      <c r="K271" s="1">
        <f t="shared" si="71"/>
        <v>646061.12603546376</v>
      </c>
      <c r="M271" s="3">
        <v>261</v>
      </c>
      <c r="N271" s="1">
        <f t="shared" si="78"/>
        <v>-184109.88556448545</v>
      </c>
      <c r="O271" s="1">
        <f t="shared" si="65"/>
        <v>-216.08021508330162</v>
      </c>
      <c r="P271" s="1">
        <f t="shared" si="72"/>
        <v>662959.76041593496</v>
      </c>
      <c r="Q271" s="1">
        <f t="shared" si="73"/>
        <v>870675.62686910911</v>
      </c>
      <c r="S271" s="3">
        <v>261</v>
      </c>
      <c r="T271" s="1">
        <f t="shared" si="79"/>
        <v>-180574.99999999747</v>
      </c>
      <c r="U271" s="1">
        <f t="shared" si="66"/>
        <v>-212.42749999999739</v>
      </c>
      <c r="V271" s="1">
        <f t="shared" si="74"/>
        <v>662959.76041593496</v>
      </c>
      <c r="W271" s="1">
        <f t="shared" si="75"/>
        <v>859856.91541831079</v>
      </c>
    </row>
    <row r="272" spans="1:23" x14ac:dyDescent="0.25">
      <c r="A272" s="3">
        <v>262</v>
      </c>
      <c r="B272" s="1">
        <f t="shared" si="76"/>
        <v>-76881.275394629876</v>
      </c>
      <c r="C272" s="1">
        <f t="shared" si="64"/>
        <v>-79.443984574450866</v>
      </c>
      <c r="D272" s="1">
        <f t="shared" si="67"/>
        <v>664893.39305048145</v>
      </c>
      <c r="E272" s="1">
        <f t="shared" si="68"/>
        <v>679401.76826898055</v>
      </c>
      <c r="G272" s="3">
        <v>262</v>
      </c>
      <c r="H272" s="1">
        <f t="shared" si="77"/>
        <v>-67511.111111113147</v>
      </c>
      <c r="I272" s="1">
        <f t="shared" si="69"/>
        <v>-69.761481481483585</v>
      </c>
      <c r="J272" s="1">
        <f t="shared" si="70"/>
        <v>664893.39305048145</v>
      </c>
      <c r="K272" s="1">
        <f t="shared" si="71"/>
        <v>650455.39920084865</v>
      </c>
      <c r="M272" s="3">
        <v>262</v>
      </c>
      <c r="N272" s="1">
        <f t="shared" si="78"/>
        <v>-183830.47827298657</v>
      </c>
      <c r="O272" s="1">
        <f t="shared" si="65"/>
        <v>-215.79149421541945</v>
      </c>
      <c r="P272" s="1">
        <f t="shared" si="72"/>
        <v>664893.39305048145</v>
      </c>
      <c r="Q272" s="1">
        <f t="shared" si="73"/>
        <v>876603.06594211515</v>
      </c>
      <c r="S272" s="3">
        <v>262</v>
      </c>
      <c r="T272" s="1">
        <f t="shared" si="79"/>
        <v>-180316.66666666412</v>
      </c>
      <c r="U272" s="1">
        <f t="shared" si="66"/>
        <v>-212.16055555555292</v>
      </c>
      <c r="V272" s="1">
        <f t="shared" si="74"/>
        <v>664893.39305048145</v>
      </c>
      <c r="W272" s="1">
        <f t="shared" si="75"/>
        <v>865748.17754156282</v>
      </c>
    </row>
    <row r="273" spans="1:23" x14ac:dyDescent="0.25">
      <c r="A273" s="3">
        <v>263</v>
      </c>
      <c r="B273" s="1">
        <f t="shared" si="76"/>
        <v>-76135.419361651861</v>
      </c>
      <c r="C273" s="1">
        <f t="shared" si="64"/>
        <v>-78.67326667370692</v>
      </c>
      <c r="D273" s="1">
        <f t="shared" si="67"/>
        <v>666832.66544687864</v>
      </c>
      <c r="E273" s="1">
        <f t="shared" si="68"/>
        <v>683917.90462568111</v>
      </c>
      <c r="G273" s="3">
        <v>263</v>
      </c>
      <c r="H273" s="1">
        <f t="shared" si="77"/>
        <v>-66822.222222224256</v>
      </c>
      <c r="I273" s="1">
        <f t="shared" si="69"/>
        <v>-69.049629629631724</v>
      </c>
      <c r="J273" s="1">
        <f t="shared" si="70"/>
        <v>666832.66544687864</v>
      </c>
      <c r="K273" s="1">
        <f t="shared" si="71"/>
        <v>654875.23007743456</v>
      </c>
      <c r="M273" s="3">
        <v>263</v>
      </c>
      <c r="N273" s="1">
        <f t="shared" si="78"/>
        <v>-183550.78226061983</v>
      </c>
      <c r="O273" s="1">
        <f t="shared" si="65"/>
        <v>-215.50247500264049</v>
      </c>
      <c r="P273" s="1">
        <f t="shared" si="72"/>
        <v>666832.66544687864</v>
      </c>
      <c r="Q273" s="1">
        <f t="shared" si="73"/>
        <v>882564.01961741492</v>
      </c>
      <c r="S273" s="3">
        <v>263</v>
      </c>
      <c r="T273" s="1">
        <f t="shared" si="79"/>
        <v>-180058.33333333078</v>
      </c>
      <c r="U273" s="1">
        <f t="shared" si="66"/>
        <v>-211.89361111110847</v>
      </c>
      <c r="V273" s="1">
        <f t="shared" si="74"/>
        <v>666832.66544687864</v>
      </c>
      <c r="W273" s="1">
        <f t="shared" si="75"/>
        <v>871673.01666181954</v>
      </c>
    </row>
    <row r="274" spans="1:23" x14ac:dyDescent="0.25">
      <c r="A274" s="3">
        <v>264</v>
      </c>
      <c r="B274" s="1">
        <f t="shared" si="76"/>
        <v>-75388.792610773104</v>
      </c>
      <c r="C274" s="1">
        <f t="shared" si="64"/>
        <v>-77.901752364465537</v>
      </c>
      <c r="D274" s="1">
        <f t="shared" si="67"/>
        <v>668777.594054432</v>
      </c>
      <c r="E274" s="1">
        <f t="shared" si="68"/>
        <v>688459.57587393187</v>
      </c>
      <c r="G274" s="3">
        <v>264</v>
      </c>
      <c r="H274" s="1">
        <f t="shared" si="77"/>
        <v>-66133.333333335366</v>
      </c>
      <c r="I274" s="1">
        <f t="shared" si="69"/>
        <v>-68.337777777779877</v>
      </c>
      <c r="J274" s="1">
        <f t="shared" si="70"/>
        <v>668777.594054432</v>
      </c>
      <c r="K274" s="1">
        <f t="shared" si="71"/>
        <v>659320.76317223615</v>
      </c>
      <c r="M274" s="3">
        <v>264</v>
      </c>
      <c r="N274" s="1">
        <f t="shared" si="78"/>
        <v>-183270.7972290403</v>
      </c>
      <c r="O274" s="1">
        <f t="shared" si="65"/>
        <v>-215.21315713667497</v>
      </c>
      <c r="P274" s="1">
        <f t="shared" si="72"/>
        <v>668777.594054432</v>
      </c>
      <c r="Q274" s="1">
        <f t="shared" si="73"/>
        <v>888558.67739144247</v>
      </c>
      <c r="S274" s="3">
        <v>264</v>
      </c>
      <c r="T274" s="1">
        <f t="shared" si="79"/>
        <v>-179799.99999999744</v>
      </c>
      <c r="U274" s="1">
        <f t="shared" si="66"/>
        <v>-211.62666666666402</v>
      </c>
      <c r="V274" s="1">
        <f t="shared" si="74"/>
        <v>668777.594054432</v>
      </c>
      <c r="W274" s="1">
        <f t="shared" si="75"/>
        <v>877631.62262830348</v>
      </c>
    </row>
    <row r="275" spans="1:23" x14ac:dyDescent="0.25">
      <c r="A275" s="3">
        <v>265</v>
      </c>
      <c r="B275" s="1">
        <f t="shared" si="76"/>
        <v>-74641.394345585111</v>
      </c>
      <c r="C275" s="1">
        <f t="shared" si="64"/>
        <v>-77.129440823771276</v>
      </c>
      <c r="D275" s="1">
        <f t="shared" si="67"/>
        <v>670728.19537042407</v>
      </c>
      <c r="E275" s="1">
        <f t="shared" si="68"/>
        <v>693026.92639172205</v>
      </c>
      <c r="G275" s="3">
        <v>265</v>
      </c>
      <c r="H275" s="1">
        <f t="shared" si="77"/>
        <v>-65444.444444446475</v>
      </c>
      <c r="I275" s="1">
        <f t="shared" si="69"/>
        <v>-67.62592592592803</v>
      </c>
      <c r="J275" s="1">
        <f t="shared" si="70"/>
        <v>670728.19537042407</v>
      </c>
      <c r="K275" s="1">
        <f t="shared" si="71"/>
        <v>663792.14380933216</v>
      </c>
      <c r="M275" s="3">
        <v>265</v>
      </c>
      <c r="N275" s="1">
        <f t="shared" si="78"/>
        <v>-182990.52287959479</v>
      </c>
      <c r="O275" s="1">
        <f t="shared" si="65"/>
        <v>-214.92354030891462</v>
      </c>
      <c r="P275" s="1">
        <f t="shared" si="72"/>
        <v>670728.19537042407</v>
      </c>
      <c r="Q275" s="1">
        <f t="shared" si="73"/>
        <v>894587.22983207204</v>
      </c>
      <c r="S275" s="3">
        <v>265</v>
      </c>
      <c r="T275" s="1">
        <f t="shared" si="79"/>
        <v>-179541.6666666641</v>
      </c>
      <c r="U275" s="1">
        <f t="shared" si="66"/>
        <v>-211.35972222221957</v>
      </c>
      <c r="V275" s="1">
        <f t="shared" si="74"/>
        <v>670728.19537042407</v>
      </c>
      <c r="W275" s="1">
        <f t="shared" si="75"/>
        <v>883624.18636367272</v>
      </c>
    </row>
    <row r="276" spans="1:23" x14ac:dyDescent="0.25">
      <c r="A276" s="3">
        <v>266</v>
      </c>
      <c r="B276" s="1">
        <f t="shared" si="76"/>
        <v>-73893.22376885642</v>
      </c>
      <c r="C276" s="1">
        <f t="shared" si="64"/>
        <v>-76.356331227818302</v>
      </c>
      <c r="D276" s="1">
        <f t="shared" si="67"/>
        <v>672684.48594025453</v>
      </c>
      <c r="E276" s="1">
        <f t="shared" si="68"/>
        <v>697620.10137337504</v>
      </c>
      <c r="G276" s="3">
        <v>266</v>
      </c>
      <c r="H276" s="1">
        <f t="shared" si="77"/>
        <v>-64755.555555557585</v>
      </c>
      <c r="I276" s="1">
        <f t="shared" si="69"/>
        <v>-66.914074074076169</v>
      </c>
      <c r="J276" s="1">
        <f t="shared" si="70"/>
        <v>672684.48594025453</v>
      </c>
      <c r="K276" s="1">
        <f t="shared" si="71"/>
        <v>668289.51813448453</v>
      </c>
      <c r="M276" s="3">
        <v>266</v>
      </c>
      <c r="N276" s="1">
        <f t="shared" si="78"/>
        <v>-182709.95891332155</v>
      </c>
      <c r="O276" s="1">
        <f t="shared" si="65"/>
        <v>-214.63362421043226</v>
      </c>
      <c r="P276" s="1">
        <f t="shared" si="72"/>
        <v>672684.48594025453</v>
      </c>
      <c r="Q276" s="1">
        <f t="shared" si="73"/>
        <v>900649.86858467653</v>
      </c>
      <c r="S276" s="3">
        <v>266</v>
      </c>
      <c r="T276" s="1">
        <f t="shared" si="79"/>
        <v>-179283.33333333075</v>
      </c>
      <c r="U276" s="1">
        <f t="shared" si="66"/>
        <v>-211.0927777777751</v>
      </c>
      <c r="V276" s="1">
        <f t="shared" si="74"/>
        <v>672684.48594025453</v>
      </c>
      <c r="W276" s="1">
        <f t="shared" si="75"/>
        <v>889650.89987008949</v>
      </c>
    </row>
    <row r="277" spans="1:23" x14ac:dyDescent="0.25">
      <c r="A277" s="3">
        <v>267</v>
      </c>
      <c r="B277" s="1">
        <f t="shared" si="76"/>
        <v>-73144.280082531768</v>
      </c>
      <c r="C277" s="1">
        <f t="shared" si="64"/>
        <v>-75.582422751949494</v>
      </c>
      <c r="D277" s="1">
        <f t="shared" si="67"/>
        <v>674646.48235758033</v>
      </c>
      <c r="E277" s="1">
        <f t="shared" si="68"/>
        <v>702239.24683416402</v>
      </c>
      <c r="G277" s="3">
        <v>267</v>
      </c>
      <c r="H277" s="1">
        <f t="shared" si="77"/>
        <v>-64066.666666668694</v>
      </c>
      <c r="I277" s="1">
        <f t="shared" si="69"/>
        <v>-66.202222222224307</v>
      </c>
      <c r="J277" s="1">
        <f t="shared" si="70"/>
        <v>674646.48235758033</v>
      </c>
      <c r="K277" s="1">
        <f t="shared" si="71"/>
        <v>672813.03311978478</v>
      </c>
      <c r="M277" s="3">
        <v>267</v>
      </c>
      <c r="N277" s="1">
        <f t="shared" si="78"/>
        <v>-182429.10503094981</v>
      </c>
      <c r="O277" s="1">
        <f t="shared" si="65"/>
        <v>-214.34340853198148</v>
      </c>
      <c r="P277" s="1">
        <f t="shared" si="72"/>
        <v>674646.48235758033</v>
      </c>
      <c r="Q277" s="1">
        <f t="shared" si="73"/>
        <v>906746.78637821961</v>
      </c>
      <c r="S277" s="3">
        <v>267</v>
      </c>
      <c r="T277" s="1">
        <f t="shared" si="79"/>
        <v>-179024.99999999741</v>
      </c>
      <c r="U277" s="1">
        <f t="shared" si="66"/>
        <v>-210.82583333333065</v>
      </c>
      <c r="V277" s="1">
        <f t="shared" si="74"/>
        <v>674646.48235758033</v>
      </c>
      <c r="W277" s="1">
        <f t="shared" si="75"/>
        <v>895711.95623532427</v>
      </c>
    </row>
    <row r="278" spans="1:23" x14ac:dyDescent="0.25">
      <c r="A278" s="3">
        <v>268</v>
      </c>
      <c r="B278" s="1">
        <f t="shared" si="76"/>
        <v>-72394.562487731251</v>
      </c>
      <c r="C278" s="1">
        <f t="shared" si="64"/>
        <v>-74.807714570655619</v>
      </c>
      <c r="D278" s="1">
        <f t="shared" si="67"/>
        <v>676614.20126445661</v>
      </c>
      <c r="E278" s="1">
        <f t="shared" si="68"/>
        <v>706884.50961495389</v>
      </c>
      <c r="G278" s="3">
        <v>268</v>
      </c>
      <c r="H278" s="1">
        <f t="shared" si="77"/>
        <v>-63377.777777779804</v>
      </c>
      <c r="I278" s="1">
        <f t="shared" si="69"/>
        <v>-65.49037037037246</v>
      </c>
      <c r="J278" s="1">
        <f t="shared" si="70"/>
        <v>676614.20126445661</v>
      </c>
      <c r="K278" s="1">
        <f t="shared" si="71"/>
        <v>677362.83656832599</v>
      </c>
      <c r="M278" s="3">
        <v>268</v>
      </c>
      <c r="N278" s="1">
        <f t="shared" si="78"/>
        <v>-182147.96093289962</v>
      </c>
      <c r="O278" s="1">
        <f t="shared" si="65"/>
        <v>-214.05289296399627</v>
      </c>
      <c r="P278" s="1">
        <f t="shared" si="72"/>
        <v>676614.20126445661</v>
      </c>
      <c r="Q278" s="1">
        <f t="shared" si="73"/>
        <v>912878.17703138245</v>
      </c>
      <c r="S278" s="3">
        <v>268</v>
      </c>
      <c r="T278" s="1">
        <f t="shared" si="79"/>
        <v>-178766.66666666407</v>
      </c>
      <c r="U278" s="1">
        <f t="shared" si="66"/>
        <v>-210.5588888888862</v>
      </c>
      <c r="V278" s="1">
        <f t="shared" si="74"/>
        <v>676614.20126445661</v>
      </c>
      <c r="W278" s="1">
        <f t="shared" si="75"/>
        <v>901807.54963889369</v>
      </c>
    </row>
    <row r="279" spans="1:23" x14ac:dyDescent="0.25">
      <c r="A279" s="3">
        <v>269</v>
      </c>
      <c r="B279" s="1">
        <f t="shared" si="76"/>
        <v>-71644.070184749435</v>
      </c>
      <c r="C279" s="1">
        <f t="shared" si="64"/>
        <v>-74.032205857574411</v>
      </c>
      <c r="D279" s="1">
        <f t="shared" si="67"/>
        <v>678587.65935147798</v>
      </c>
      <c r="E279" s="1">
        <f t="shared" si="68"/>
        <v>711556.03738686908</v>
      </c>
      <c r="G279" s="3">
        <v>269</v>
      </c>
      <c r="H279" s="1">
        <f t="shared" si="77"/>
        <v>-62688.888888890913</v>
      </c>
      <c r="I279" s="1">
        <f t="shared" si="69"/>
        <v>-64.778518518520613</v>
      </c>
      <c r="J279" s="1">
        <f t="shared" si="70"/>
        <v>678587.65935147798</v>
      </c>
      <c r="K279" s="1">
        <f t="shared" si="71"/>
        <v>681939.07711890107</v>
      </c>
      <c r="M279" s="3">
        <v>269</v>
      </c>
      <c r="N279" s="1">
        <f t="shared" si="78"/>
        <v>-181866.52631928143</v>
      </c>
      <c r="O279" s="1">
        <f t="shared" si="65"/>
        <v>-213.76207719659081</v>
      </c>
      <c r="P279" s="1">
        <f t="shared" si="72"/>
        <v>678587.65935147798</v>
      </c>
      <c r="Q279" s="1">
        <f t="shared" si="73"/>
        <v>919044.23545872525</v>
      </c>
      <c r="S279" s="3">
        <v>269</v>
      </c>
      <c r="T279" s="1">
        <f t="shared" si="79"/>
        <v>-178508.33333333072</v>
      </c>
      <c r="U279" s="1">
        <f t="shared" si="66"/>
        <v>-210.29194444444175</v>
      </c>
      <c r="V279" s="1">
        <f t="shared" si="74"/>
        <v>678587.65935147798</v>
      </c>
      <c r="W279" s="1">
        <f t="shared" si="75"/>
        <v>907937.87535823393</v>
      </c>
    </row>
    <row r="280" spans="1:23" x14ac:dyDescent="0.25">
      <c r="A280" s="3">
        <v>270</v>
      </c>
      <c r="B280" s="1">
        <f t="shared" si="76"/>
        <v>-70892.802373054539</v>
      </c>
      <c r="C280" s="1">
        <f t="shared" si="64"/>
        <v>-73.255895785489685</v>
      </c>
      <c r="D280" s="1">
        <f t="shared" si="67"/>
        <v>680566.87335791974</v>
      </c>
      <c r="E280" s="1">
        <f t="shared" si="68"/>
        <v>716253.978655988</v>
      </c>
      <c r="G280" s="3">
        <v>270</v>
      </c>
      <c r="H280" s="1">
        <f t="shared" si="77"/>
        <v>-62000.000000002023</v>
      </c>
      <c r="I280" s="1">
        <f t="shared" si="69"/>
        <v>-64.066666666668752</v>
      </c>
      <c r="J280" s="1">
        <f t="shared" si="70"/>
        <v>680566.87335791974</v>
      </c>
      <c r="K280" s="1">
        <f t="shared" si="71"/>
        <v>686541.90425072878</v>
      </c>
      <c r="M280" s="3">
        <v>270</v>
      </c>
      <c r="N280" s="1">
        <f t="shared" si="78"/>
        <v>-181584.80088989585</v>
      </c>
      <c r="O280" s="1">
        <f t="shared" si="65"/>
        <v>-213.47096091955905</v>
      </c>
      <c r="P280" s="1">
        <f t="shared" si="72"/>
        <v>680566.87335791974</v>
      </c>
      <c r="Q280" s="1">
        <f t="shared" si="73"/>
        <v>925245.15767688339</v>
      </c>
      <c r="S280" s="3">
        <v>270</v>
      </c>
      <c r="T280" s="1">
        <f t="shared" si="79"/>
        <v>-178249.99999999738</v>
      </c>
      <c r="U280" s="1">
        <f t="shared" si="66"/>
        <v>-210.02499999999731</v>
      </c>
      <c r="V280" s="1">
        <f t="shared" si="74"/>
        <v>680566.87335791974</v>
      </c>
      <c r="W280" s="1">
        <f t="shared" si="75"/>
        <v>914103.12977490784</v>
      </c>
    </row>
    <row r="281" spans="1:23" x14ac:dyDescent="0.25">
      <c r="A281" s="3">
        <v>271</v>
      </c>
      <c r="B281" s="1">
        <f t="shared" si="76"/>
        <v>-70140.758251287567</v>
      </c>
      <c r="C281" s="1">
        <f t="shared" si="64"/>
        <v>-72.478783526330474</v>
      </c>
      <c r="D281" s="1">
        <f t="shared" si="67"/>
        <v>682551.86007188039</v>
      </c>
      <c r="E281" s="1">
        <f t="shared" si="68"/>
        <v>720978.48276806402</v>
      </c>
      <c r="G281" s="3">
        <v>271</v>
      </c>
      <c r="H281" s="1">
        <f t="shared" si="77"/>
        <v>-61311.111111113132</v>
      </c>
      <c r="I281" s="1">
        <f t="shared" si="69"/>
        <v>-63.354814814816905</v>
      </c>
      <c r="J281" s="1">
        <f t="shared" si="70"/>
        <v>682551.86007188039</v>
      </c>
      <c r="K281" s="1">
        <f t="shared" si="71"/>
        <v>691171.46828820475</v>
      </c>
      <c r="M281" s="3">
        <v>271</v>
      </c>
      <c r="N281" s="1">
        <f t="shared" si="78"/>
        <v>-181302.78434423325</v>
      </c>
      <c r="O281" s="1">
        <f t="shared" si="65"/>
        <v>-213.17954382237437</v>
      </c>
      <c r="P281" s="1">
        <f t="shared" si="72"/>
        <v>682551.86007188039</v>
      </c>
      <c r="Q281" s="1">
        <f t="shared" si="73"/>
        <v>931481.14081079909</v>
      </c>
      <c r="S281" s="3">
        <v>271</v>
      </c>
      <c r="T281" s="1">
        <f t="shared" si="79"/>
        <v>-177991.66666666404</v>
      </c>
      <c r="U281" s="1">
        <f t="shared" si="66"/>
        <v>-209.75805555555283</v>
      </c>
      <c r="V281" s="1">
        <f t="shared" si="74"/>
        <v>682551.86007188039</v>
      </c>
      <c r="W281" s="1">
        <f t="shared" si="75"/>
        <v>920303.51038084843</v>
      </c>
    </row>
    <row r="282" spans="1:23" x14ac:dyDescent="0.25">
      <c r="A282" s="3">
        <v>272</v>
      </c>
      <c r="B282" s="1">
        <f t="shared" si="76"/>
        <v>-69387.937017261429</v>
      </c>
      <c r="C282" s="1">
        <f t="shared" si="64"/>
        <v>-71.700868251170149</v>
      </c>
      <c r="D282" s="1">
        <f t="shared" si="67"/>
        <v>684542.63633042341</v>
      </c>
      <c r="E282" s="1">
        <f t="shared" si="68"/>
        <v>725729.6999132731</v>
      </c>
      <c r="G282" s="3">
        <v>272</v>
      </c>
      <c r="H282" s="1">
        <f t="shared" si="77"/>
        <v>-60622.222222224242</v>
      </c>
      <c r="I282" s="1">
        <f t="shared" si="69"/>
        <v>-62.642962962965044</v>
      </c>
      <c r="J282" s="1">
        <f t="shared" si="70"/>
        <v>684542.63633042341</v>
      </c>
      <c r="K282" s="1">
        <f t="shared" si="71"/>
        <v>695827.92040568078</v>
      </c>
      <c r="M282" s="3">
        <v>272</v>
      </c>
      <c r="N282" s="1">
        <f t="shared" si="78"/>
        <v>-181020.47638147345</v>
      </c>
      <c r="O282" s="1">
        <f t="shared" si="65"/>
        <v>-212.88782559418922</v>
      </c>
      <c r="P282" s="1">
        <f t="shared" si="72"/>
        <v>684542.63633042341</v>
      </c>
      <c r="Q282" s="1">
        <f t="shared" si="73"/>
        <v>937752.38309998729</v>
      </c>
      <c r="S282" s="3">
        <v>272</v>
      </c>
      <c r="T282" s="1">
        <f t="shared" si="79"/>
        <v>-177733.33333333069</v>
      </c>
      <c r="U282" s="1">
        <f t="shared" si="66"/>
        <v>-209.49111111110838</v>
      </c>
      <c r="V282" s="1">
        <f t="shared" si="74"/>
        <v>684542.63633042341</v>
      </c>
      <c r="W282" s="1">
        <f t="shared" si="75"/>
        <v>926539.21578463668</v>
      </c>
    </row>
    <row r="283" spans="1:23" x14ac:dyDescent="0.25">
      <c r="A283" s="3">
        <v>273</v>
      </c>
      <c r="B283" s="1">
        <f t="shared" si="76"/>
        <v>-68634.33786796013</v>
      </c>
      <c r="C283" s="1">
        <f t="shared" si="64"/>
        <v>-70.922149130225463</v>
      </c>
      <c r="D283" s="1">
        <f t="shared" si="67"/>
        <v>686539.21901972045</v>
      </c>
      <c r="E283" s="1">
        <f t="shared" si="68"/>
        <v>730507.78113098827</v>
      </c>
      <c r="G283" s="3">
        <v>273</v>
      </c>
      <c r="H283" s="1">
        <f t="shared" si="77"/>
        <v>-59933.333333335351</v>
      </c>
      <c r="I283" s="1">
        <f t="shared" si="69"/>
        <v>-61.931111111113189</v>
      </c>
      <c r="J283" s="1">
        <f t="shared" si="70"/>
        <v>686539.21901972045</v>
      </c>
      <c r="K283" s="1">
        <f t="shared" si="71"/>
        <v>700511.41263227037</v>
      </c>
      <c r="M283" s="3">
        <v>273</v>
      </c>
      <c r="N283" s="1">
        <f t="shared" si="78"/>
        <v>-180737.87670048547</v>
      </c>
      <c r="O283" s="1">
        <f t="shared" si="65"/>
        <v>-212.59580592383497</v>
      </c>
      <c r="P283" s="1">
        <f t="shared" si="72"/>
        <v>686539.21901972045</v>
      </c>
      <c r="Q283" s="1">
        <f t="shared" si="73"/>
        <v>944059.08390483819</v>
      </c>
      <c r="S283" s="3">
        <v>273</v>
      </c>
      <c r="T283" s="1">
        <f t="shared" si="79"/>
        <v>-177474.99999999735</v>
      </c>
      <c r="U283" s="1">
        <f t="shared" si="66"/>
        <v>-209.22416666666393</v>
      </c>
      <c r="V283" s="1">
        <f t="shared" si="74"/>
        <v>686539.21901972045</v>
      </c>
      <c r="W283" s="1">
        <f t="shared" si="75"/>
        <v>932810.44571781543</v>
      </c>
    </row>
    <row r="284" spans="1:23" x14ac:dyDescent="0.25">
      <c r="A284" s="3">
        <v>274</v>
      </c>
      <c r="B284" s="1">
        <f t="shared" si="76"/>
        <v>-67879.959999537896</v>
      </c>
      <c r="C284" s="1">
        <f t="shared" si="64"/>
        <v>-70.142625332855815</v>
      </c>
      <c r="D284" s="1">
        <f t="shared" si="67"/>
        <v>688541.62507519464</v>
      </c>
      <c r="E284" s="1">
        <f t="shared" si="68"/>
        <v>735312.87831458123</v>
      </c>
      <c r="G284" s="3">
        <v>274</v>
      </c>
      <c r="H284" s="1">
        <f t="shared" si="77"/>
        <v>-59244.444444446461</v>
      </c>
      <c r="I284" s="1">
        <f t="shared" si="69"/>
        <v>-61.219259259261342</v>
      </c>
      <c r="J284" s="1">
        <f t="shared" si="70"/>
        <v>688541.62507519464</v>
      </c>
      <c r="K284" s="1">
        <f t="shared" si="71"/>
        <v>705222.09785668168</v>
      </c>
      <c r="M284" s="3">
        <v>274</v>
      </c>
      <c r="N284" s="1">
        <f t="shared" si="78"/>
        <v>-180454.98499982714</v>
      </c>
      <c r="O284" s="1">
        <f t="shared" si="65"/>
        <v>-212.30348449982137</v>
      </c>
      <c r="P284" s="1">
        <f t="shared" si="72"/>
        <v>688541.62507519464</v>
      </c>
      <c r="Q284" s="1">
        <f t="shared" si="73"/>
        <v>950401.44371295464</v>
      </c>
      <c r="S284" s="3">
        <v>274</v>
      </c>
      <c r="T284" s="1">
        <f t="shared" si="79"/>
        <v>-177216.66666666401</v>
      </c>
      <c r="U284" s="1">
        <f t="shared" si="66"/>
        <v>-208.95722222221949</v>
      </c>
      <c r="V284" s="1">
        <f t="shared" si="74"/>
        <v>688541.62507519464</v>
      </c>
      <c r="W284" s="1">
        <f t="shared" si="75"/>
        <v>939117.40104123869</v>
      </c>
    </row>
    <row r="285" spans="1:23" x14ac:dyDescent="0.25">
      <c r="A285" s="3">
        <v>275</v>
      </c>
      <c r="B285" s="1">
        <f t="shared" si="76"/>
        <v>-67124.802607318285</v>
      </c>
      <c r="C285" s="1">
        <f t="shared" si="64"/>
        <v>-69.362296027562223</v>
      </c>
      <c r="D285" s="1">
        <f t="shared" si="67"/>
        <v>690549.87148166401</v>
      </c>
      <c r="E285" s="1">
        <f t="shared" si="68"/>
        <v>740145.14421625086</v>
      </c>
      <c r="G285" s="3">
        <v>275</v>
      </c>
      <c r="H285" s="1">
        <f t="shared" si="77"/>
        <v>-58555.55555555757</v>
      </c>
      <c r="I285" s="1">
        <f t="shared" si="69"/>
        <v>-60.507407407409488</v>
      </c>
      <c r="J285" s="1">
        <f t="shared" si="70"/>
        <v>690549.87148166401</v>
      </c>
      <c r="K285" s="1">
        <f t="shared" si="71"/>
        <v>709960.129832078</v>
      </c>
      <c r="M285" s="3">
        <v>275</v>
      </c>
      <c r="N285" s="1">
        <f t="shared" si="78"/>
        <v>-180171.8009777448</v>
      </c>
      <c r="O285" s="1">
        <f t="shared" si="65"/>
        <v>-212.0108610103363</v>
      </c>
      <c r="P285" s="1">
        <f t="shared" si="72"/>
        <v>690549.87148166401</v>
      </c>
      <c r="Q285" s="1">
        <f t="shared" si="73"/>
        <v>956779.66414552543</v>
      </c>
      <c r="S285" s="3">
        <v>275</v>
      </c>
      <c r="T285" s="1">
        <f t="shared" si="79"/>
        <v>-176958.33333333067</v>
      </c>
      <c r="U285" s="1">
        <f t="shared" si="66"/>
        <v>-208.69027777777501</v>
      </c>
      <c r="V285" s="1">
        <f t="shared" si="74"/>
        <v>690549.87148166401</v>
      </c>
      <c r="W285" s="1">
        <f t="shared" si="75"/>
        <v>945460.28375145688</v>
      </c>
    </row>
    <row r="286" spans="1:23" x14ac:dyDescent="0.25">
      <c r="A286" s="3">
        <v>276</v>
      </c>
      <c r="B286" s="1">
        <f t="shared" si="76"/>
        <v>-66368.864885793388</v>
      </c>
      <c r="C286" s="1">
        <f t="shared" si="64"/>
        <v>-68.581160381986493</v>
      </c>
      <c r="D286" s="1">
        <f t="shared" si="67"/>
        <v>692563.97527348553</v>
      </c>
      <c r="E286" s="1">
        <f t="shared" si="68"/>
        <v>745004.73245187919</v>
      </c>
      <c r="G286" s="3">
        <v>276</v>
      </c>
      <c r="H286" s="1">
        <f t="shared" si="77"/>
        <v>-57866.66666666868</v>
      </c>
      <c r="I286" s="1">
        <f t="shared" si="69"/>
        <v>-59.795555555557634</v>
      </c>
      <c r="J286" s="1">
        <f t="shared" si="70"/>
        <v>692563.97527348553</v>
      </c>
      <c r="K286" s="1">
        <f t="shared" si="71"/>
        <v>714725.66318096523</v>
      </c>
      <c r="M286" s="3">
        <v>276</v>
      </c>
      <c r="N286" s="1">
        <f t="shared" si="78"/>
        <v>-179888.32433217298</v>
      </c>
      <c r="O286" s="1">
        <f t="shared" si="65"/>
        <v>-211.71793514324543</v>
      </c>
      <c r="P286" s="1">
        <f t="shared" si="72"/>
        <v>692563.97527348553</v>
      </c>
      <c r="Q286" s="1">
        <f t="shared" si="73"/>
        <v>963193.94796373486</v>
      </c>
      <c r="S286" s="3">
        <v>276</v>
      </c>
      <c r="T286" s="1">
        <f t="shared" si="79"/>
        <v>-176699.99999999732</v>
      </c>
      <c r="U286" s="1">
        <f t="shared" si="66"/>
        <v>-208.42333333333056</v>
      </c>
      <c r="V286" s="1">
        <f t="shared" si="74"/>
        <v>692563.97527348553</v>
      </c>
      <c r="W286" s="1">
        <f t="shared" si="75"/>
        <v>951839.29698713834</v>
      </c>
    </row>
    <row r="287" spans="1:23" x14ac:dyDescent="0.25">
      <c r="A287" s="3">
        <v>277</v>
      </c>
      <c r="B287" s="1">
        <f t="shared" si="76"/>
        <v>-65612.146028622912</v>
      </c>
      <c r="C287" s="1">
        <f t="shared" si="64"/>
        <v>-67.799217562910343</v>
      </c>
      <c r="D287" s="1">
        <f t="shared" si="67"/>
        <v>694583.95353469986</v>
      </c>
      <c r="E287" s="1">
        <f t="shared" si="68"/>
        <v>749891.79750591458</v>
      </c>
      <c r="G287" s="3">
        <v>277</v>
      </c>
      <c r="H287" s="1">
        <f t="shared" si="77"/>
        <v>-57177.777777779789</v>
      </c>
      <c r="I287" s="1">
        <f t="shared" si="69"/>
        <v>-59.083703703705787</v>
      </c>
      <c r="J287" s="1">
        <f t="shared" si="70"/>
        <v>694583.95353469986</v>
      </c>
      <c r="K287" s="1">
        <f t="shared" si="71"/>
        <v>719518.85340010747</v>
      </c>
      <c r="M287" s="3">
        <v>277</v>
      </c>
      <c r="N287" s="1">
        <f t="shared" si="78"/>
        <v>-179604.55476073406</v>
      </c>
      <c r="O287" s="1">
        <f t="shared" si="65"/>
        <v>-211.42470658609187</v>
      </c>
      <c r="P287" s="1">
        <f t="shared" si="72"/>
        <v>694583.95353469986</v>
      </c>
      <c r="Q287" s="1">
        <f t="shared" si="73"/>
        <v>969644.49907520856</v>
      </c>
      <c r="S287" s="3">
        <v>277</v>
      </c>
      <c r="T287" s="1">
        <f t="shared" si="79"/>
        <v>-176441.66666666398</v>
      </c>
      <c r="U287" s="1">
        <f t="shared" si="66"/>
        <v>-208.15638888888611</v>
      </c>
      <c r="V287" s="1">
        <f t="shared" si="74"/>
        <v>694583.95353469986</v>
      </c>
      <c r="W287" s="1">
        <f t="shared" si="75"/>
        <v>958254.64503552706</v>
      </c>
    </row>
    <row r="288" spans="1:23" x14ac:dyDescent="0.25">
      <c r="A288" s="3">
        <v>278</v>
      </c>
      <c r="B288" s="1">
        <f t="shared" si="76"/>
        <v>-64854.645228633366</v>
      </c>
      <c r="C288" s="1">
        <f t="shared" si="64"/>
        <v>-67.016466736254472</v>
      </c>
      <c r="D288" s="1">
        <f t="shared" si="67"/>
        <v>696609.82339917612</v>
      </c>
      <c r="E288" s="1">
        <f t="shared" si="68"/>
        <v>754806.4947362832</v>
      </c>
      <c r="G288" s="3">
        <v>278</v>
      </c>
      <c r="H288" s="1">
        <f t="shared" si="77"/>
        <v>-56488.888888890899</v>
      </c>
      <c r="I288" s="1">
        <f t="shared" si="69"/>
        <v>-58.371851851853926</v>
      </c>
      <c r="J288" s="1">
        <f t="shared" si="70"/>
        <v>696609.82339917612</v>
      </c>
      <c r="K288" s="1">
        <f t="shared" si="71"/>
        <v>724339.85686547018</v>
      </c>
      <c r="M288" s="3">
        <v>278</v>
      </c>
      <c r="N288" s="1">
        <f t="shared" si="78"/>
        <v>-179320.49196073797</v>
      </c>
      <c r="O288" s="1">
        <f t="shared" si="65"/>
        <v>-211.13117502609589</v>
      </c>
      <c r="P288" s="1">
        <f t="shared" si="72"/>
        <v>696609.82339917612</v>
      </c>
      <c r="Q288" s="1">
        <f t="shared" si="73"/>
        <v>976131.52254049538</v>
      </c>
      <c r="S288" s="3">
        <v>278</v>
      </c>
      <c r="T288" s="1">
        <f t="shared" si="79"/>
        <v>-176183.33333333064</v>
      </c>
      <c r="U288" s="1">
        <f t="shared" si="66"/>
        <v>-207.88944444444166</v>
      </c>
      <c r="V288" s="1">
        <f t="shared" si="74"/>
        <v>696609.82339917612</v>
      </c>
      <c r="W288" s="1">
        <f t="shared" si="75"/>
        <v>964706.53333893651</v>
      </c>
    </row>
    <row r="289" spans="1:23" x14ac:dyDescent="0.25">
      <c r="A289" s="3">
        <v>279</v>
      </c>
      <c r="B289" s="1">
        <f t="shared" si="76"/>
        <v>-64096.361677817164</v>
      </c>
      <c r="C289" s="1">
        <f t="shared" si="64"/>
        <v>-66.232907067077733</v>
      </c>
      <c r="D289" s="1">
        <f t="shared" si="67"/>
        <v>698641.60205075704</v>
      </c>
      <c r="E289" s="1">
        <f t="shared" si="68"/>
        <v>759748.98037932743</v>
      </c>
      <c r="G289" s="3">
        <v>279</v>
      </c>
      <c r="H289" s="1">
        <f t="shared" si="77"/>
        <v>-55800.000000002008</v>
      </c>
      <c r="I289" s="1">
        <f t="shared" si="69"/>
        <v>-57.660000000002071</v>
      </c>
      <c r="J289" s="1">
        <f t="shared" si="70"/>
        <v>698641.60205075704</v>
      </c>
      <c r="K289" s="1">
        <f t="shared" si="71"/>
        <v>729188.83083719097</v>
      </c>
      <c r="M289" s="3">
        <v>279</v>
      </c>
      <c r="N289" s="1">
        <f t="shared" si="78"/>
        <v>-179036.1356291819</v>
      </c>
      <c r="O289" s="1">
        <f t="shared" si="65"/>
        <v>-210.83734015015463</v>
      </c>
      <c r="P289" s="1">
        <f t="shared" si="72"/>
        <v>698641.60205075704</v>
      </c>
      <c r="Q289" s="1">
        <f t="shared" si="73"/>
        <v>982655.22457958641</v>
      </c>
      <c r="S289" s="3">
        <v>279</v>
      </c>
      <c r="T289" s="1">
        <f t="shared" si="79"/>
        <v>-175924.99999999729</v>
      </c>
      <c r="U289" s="1">
        <f t="shared" si="66"/>
        <v>-207.62249999999722</v>
      </c>
      <c r="V289" s="1">
        <f t="shared" si="74"/>
        <v>698641.60205075704</v>
      </c>
      <c r="W289" s="1">
        <f t="shared" si="75"/>
        <v>971195.1685012813</v>
      </c>
    </row>
    <row r="290" spans="1:23" x14ac:dyDescent="0.25">
      <c r="A290" s="3">
        <v>280</v>
      </c>
      <c r="B290" s="1">
        <f t="shared" si="76"/>
        <v>-63337.294567331781</v>
      </c>
      <c r="C290" s="1">
        <f t="shared" si="64"/>
        <v>-65.44853771957618</v>
      </c>
      <c r="D290" s="1">
        <f t="shared" si="67"/>
        <v>700679.30672340514</v>
      </c>
      <c r="E290" s="1">
        <f t="shared" si="68"/>
        <v>764719.41155477264</v>
      </c>
      <c r="G290" s="3">
        <v>280</v>
      </c>
      <c r="H290" s="1">
        <f t="shared" si="77"/>
        <v>-55111.111111113118</v>
      </c>
      <c r="I290" s="1">
        <f t="shared" si="69"/>
        <v>-56.948148148150217</v>
      </c>
      <c r="J290" s="1">
        <f t="shared" si="70"/>
        <v>700679.30672340514</v>
      </c>
      <c r="K290" s="1">
        <f t="shared" si="71"/>
        <v>734065.93346457952</v>
      </c>
      <c r="M290" s="3">
        <v>280</v>
      </c>
      <c r="N290" s="1">
        <f t="shared" si="78"/>
        <v>-178751.48546274987</v>
      </c>
      <c r="O290" s="1">
        <f t="shared" si="65"/>
        <v>-210.54320164484153</v>
      </c>
      <c r="P290" s="1">
        <f t="shared" si="72"/>
        <v>700679.30672340514</v>
      </c>
      <c r="Q290" s="1">
        <f t="shared" si="73"/>
        <v>989215.81257847056</v>
      </c>
      <c r="S290" s="3">
        <v>280</v>
      </c>
      <c r="T290" s="1">
        <f t="shared" si="79"/>
        <v>-175666.66666666395</v>
      </c>
      <c r="U290" s="1">
        <f t="shared" si="66"/>
        <v>-207.35555555555274</v>
      </c>
      <c r="V290" s="1">
        <f t="shared" si="74"/>
        <v>700679.30672340514</v>
      </c>
      <c r="W290" s="1">
        <f t="shared" si="75"/>
        <v>977720.75829464418</v>
      </c>
    </row>
    <row r="291" spans="1:23" x14ac:dyDescent="0.25">
      <c r="A291" s="3">
        <v>281</v>
      </c>
      <c r="B291" s="1">
        <f t="shared" si="76"/>
        <v>-62577.443087498898</v>
      </c>
      <c r="C291" s="1">
        <f t="shared" si="64"/>
        <v>-64.66335785708219</v>
      </c>
      <c r="D291" s="1">
        <f t="shared" si="67"/>
        <v>702722.95470134844</v>
      </c>
      <c r="E291" s="1">
        <f t="shared" si="68"/>
        <v>769717.94627072185</v>
      </c>
      <c r="G291" s="3">
        <v>281</v>
      </c>
      <c r="H291" s="1">
        <f t="shared" si="77"/>
        <v>-54422.222222224227</v>
      </c>
      <c r="I291" s="1">
        <f t="shared" si="69"/>
        <v>-56.23629629629837</v>
      </c>
      <c r="J291" s="1">
        <f t="shared" si="70"/>
        <v>702722.95470134844</v>
      </c>
      <c r="K291" s="1">
        <f t="shared" si="71"/>
        <v>738971.32379114442</v>
      </c>
      <c r="M291" s="3">
        <v>281</v>
      </c>
      <c r="N291" s="1">
        <f t="shared" si="78"/>
        <v>-178466.54115781255</v>
      </c>
      <c r="O291" s="1">
        <f t="shared" si="65"/>
        <v>-210.2487591964063</v>
      </c>
      <c r="P291" s="1">
        <f t="shared" si="72"/>
        <v>702722.95470134844</v>
      </c>
      <c r="Q291" s="1">
        <f t="shared" si="73"/>
        <v>995813.49509572727</v>
      </c>
      <c r="S291" s="3">
        <v>281</v>
      </c>
      <c r="T291" s="1">
        <f t="shared" si="79"/>
        <v>-175408.33333333061</v>
      </c>
      <c r="U291" s="1">
        <f t="shared" si="66"/>
        <v>-207.08861111110829</v>
      </c>
      <c r="V291" s="1">
        <f t="shared" si="74"/>
        <v>702722.95470134844</v>
      </c>
      <c r="W291" s="1">
        <f t="shared" si="75"/>
        <v>984283.51166588173</v>
      </c>
    </row>
    <row r="292" spans="1:23" x14ac:dyDescent="0.25">
      <c r="A292" s="3">
        <v>282</v>
      </c>
      <c r="B292" s="1">
        <f t="shared" si="76"/>
        <v>-61816.806427803524</v>
      </c>
      <c r="C292" s="1">
        <f t="shared" si="64"/>
        <v>-63.877366642063635</v>
      </c>
      <c r="D292" s="1">
        <f t="shared" si="67"/>
        <v>704772.56331922743</v>
      </c>
      <c r="E292" s="1">
        <f t="shared" si="68"/>
        <v>774744.74342867907</v>
      </c>
      <c r="G292" s="3">
        <v>282</v>
      </c>
      <c r="H292" s="1">
        <f t="shared" si="77"/>
        <v>-53733.333333335337</v>
      </c>
      <c r="I292" s="1">
        <f t="shared" si="69"/>
        <v>-55.524444444446516</v>
      </c>
      <c r="J292" s="1">
        <f t="shared" si="70"/>
        <v>704772.56331922743</v>
      </c>
      <c r="K292" s="1">
        <f t="shared" si="71"/>
        <v>743905.16175964952</v>
      </c>
      <c r="M292" s="3">
        <v>282</v>
      </c>
      <c r="N292" s="1">
        <f t="shared" si="78"/>
        <v>-178181.30241042678</v>
      </c>
      <c r="O292" s="1">
        <f t="shared" si="65"/>
        <v>-209.95401249077435</v>
      </c>
      <c r="P292" s="1">
        <f t="shared" si="72"/>
        <v>704772.56331922743</v>
      </c>
      <c r="Q292" s="1">
        <f t="shared" si="73"/>
        <v>1002448.4818691565</v>
      </c>
      <c r="S292" s="3">
        <v>282</v>
      </c>
      <c r="T292" s="1">
        <f t="shared" si="79"/>
        <v>-175149.99999999726</v>
      </c>
      <c r="U292" s="1">
        <f t="shared" si="66"/>
        <v>-206.82166666666384</v>
      </c>
      <c r="V292" s="1">
        <f t="shared" si="74"/>
        <v>704772.56331922743</v>
      </c>
      <c r="W292" s="1">
        <f t="shared" si="75"/>
        <v>990883.63874326646</v>
      </c>
    </row>
    <row r="293" spans="1:23" x14ac:dyDescent="0.25">
      <c r="A293" s="3">
        <v>283</v>
      </c>
      <c r="B293" s="1">
        <f t="shared" si="76"/>
        <v>-61055.383776893126</v>
      </c>
      <c r="C293" s="1">
        <f t="shared" si="64"/>
        <v>-63.090563236122897</v>
      </c>
      <c r="D293" s="1">
        <f t="shared" si="67"/>
        <v>706828.14996224188</v>
      </c>
      <c r="E293" s="1">
        <f t="shared" si="68"/>
        <v>779799.96282860031</v>
      </c>
      <c r="G293" s="3">
        <v>283</v>
      </c>
      <c r="H293" s="1">
        <f t="shared" si="77"/>
        <v>-53044.444444446446</v>
      </c>
      <c r="I293" s="1">
        <f t="shared" si="69"/>
        <v>-54.812592592594655</v>
      </c>
      <c r="J293" s="1">
        <f t="shared" si="70"/>
        <v>706828.14996224188</v>
      </c>
      <c r="K293" s="1">
        <f t="shared" si="71"/>
        <v>748867.6082171984</v>
      </c>
      <c r="M293" s="3">
        <v>283</v>
      </c>
      <c r="N293" s="1">
        <f t="shared" si="78"/>
        <v>-177895.76891633539</v>
      </c>
      <c r="O293" s="1">
        <f t="shared" si="65"/>
        <v>-209.65896121354658</v>
      </c>
      <c r="P293" s="1">
        <f t="shared" si="72"/>
        <v>706828.14996224188</v>
      </c>
      <c r="Q293" s="1">
        <f t="shared" si="73"/>
        <v>1009120.9838224462</v>
      </c>
      <c r="S293" s="3">
        <v>283</v>
      </c>
      <c r="T293" s="1">
        <f t="shared" si="79"/>
        <v>-174891.66666666392</v>
      </c>
      <c r="U293" s="1">
        <f t="shared" si="66"/>
        <v>-206.5547222222194</v>
      </c>
      <c r="V293" s="1">
        <f t="shared" si="74"/>
        <v>706828.14996224188</v>
      </c>
      <c r="W293" s="1">
        <f t="shared" si="75"/>
        <v>997521.35084316647</v>
      </c>
    </row>
    <row r="294" spans="1:23" x14ac:dyDescent="0.25">
      <c r="A294" s="3">
        <v>284</v>
      </c>
      <c r="B294" s="1">
        <f t="shared" si="76"/>
        <v>-60293.174322576793</v>
      </c>
      <c r="C294" s="1">
        <f t="shared" si="64"/>
        <v>-62.302946799996022</v>
      </c>
      <c r="D294" s="1">
        <f t="shared" si="67"/>
        <v>708889.73206629837</v>
      </c>
      <c r="E294" s="1">
        <f t="shared" si="68"/>
        <v>784883.76517397398</v>
      </c>
      <c r="G294" s="3">
        <v>284</v>
      </c>
      <c r="H294" s="1">
        <f t="shared" si="77"/>
        <v>-52355.555555557556</v>
      </c>
      <c r="I294" s="1">
        <f t="shared" si="69"/>
        <v>-54.1007407407428</v>
      </c>
      <c r="J294" s="1">
        <f t="shared" si="70"/>
        <v>708889.73206629837</v>
      </c>
      <c r="K294" s="1">
        <f t="shared" si="71"/>
        <v>753858.82492034719</v>
      </c>
      <c r="M294" s="3">
        <v>284</v>
      </c>
      <c r="N294" s="1">
        <f t="shared" si="78"/>
        <v>-177609.94037096677</v>
      </c>
      <c r="O294" s="1">
        <f t="shared" si="65"/>
        <v>-209.36360504999899</v>
      </c>
      <c r="P294" s="1">
        <f t="shared" si="72"/>
        <v>708889.73206629837</v>
      </c>
      <c r="Q294" s="1">
        <f t="shared" si="73"/>
        <v>1015831.2130718776</v>
      </c>
      <c r="S294" s="3">
        <v>284</v>
      </c>
      <c r="T294" s="1">
        <f t="shared" si="79"/>
        <v>-174633.33333333058</v>
      </c>
      <c r="U294" s="1">
        <f t="shared" si="66"/>
        <v>-206.28777777777492</v>
      </c>
      <c r="V294" s="1">
        <f t="shared" si="74"/>
        <v>708889.73206629837</v>
      </c>
      <c r="W294" s="1">
        <f t="shared" si="75"/>
        <v>1004196.8604767635</v>
      </c>
    </row>
    <row r="295" spans="1:23" x14ac:dyDescent="0.25">
      <c r="A295" s="3">
        <v>285</v>
      </c>
      <c r="B295" s="1">
        <f t="shared" si="76"/>
        <v>-59530.177251824331</v>
      </c>
      <c r="C295" s="1">
        <f t="shared" si="64"/>
        <v>-61.51451649355181</v>
      </c>
      <c r="D295" s="1">
        <f t="shared" si="67"/>
        <v>710957.32711815846</v>
      </c>
      <c r="E295" s="1">
        <f t="shared" si="68"/>
        <v>789996.31207692926</v>
      </c>
      <c r="G295" s="3">
        <v>285</v>
      </c>
      <c r="H295" s="1">
        <f t="shared" si="77"/>
        <v>-51666.666666668665</v>
      </c>
      <c r="I295" s="1">
        <f t="shared" si="69"/>
        <v>-53.388888888890953</v>
      </c>
      <c r="J295" s="1">
        <f t="shared" si="70"/>
        <v>710957.32711815846</v>
      </c>
      <c r="K295" s="1">
        <f t="shared" si="71"/>
        <v>758878.97454024758</v>
      </c>
      <c r="M295" s="3">
        <v>285</v>
      </c>
      <c r="N295" s="1">
        <f t="shared" si="78"/>
        <v>-177323.81646943459</v>
      </c>
      <c r="O295" s="1">
        <f t="shared" si="65"/>
        <v>-209.06794368508241</v>
      </c>
      <c r="P295" s="1">
        <f t="shared" si="72"/>
        <v>710957.32711815846</v>
      </c>
      <c r="Q295" s="1">
        <f t="shared" si="73"/>
        <v>1022579.3829330681</v>
      </c>
      <c r="S295" s="3">
        <v>285</v>
      </c>
      <c r="T295" s="1">
        <f t="shared" si="79"/>
        <v>-174374.99999999724</v>
      </c>
      <c r="U295" s="1">
        <f t="shared" si="66"/>
        <v>-206.02083333333047</v>
      </c>
      <c r="V295" s="1">
        <f t="shared" si="74"/>
        <v>710957.32711815846</v>
      </c>
      <c r="W295" s="1">
        <f t="shared" si="75"/>
        <v>1010910.3813568082</v>
      </c>
    </row>
    <row r="296" spans="1:23" x14ac:dyDescent="0.25">
      <c r="A296" s="3">
        <v>286</v>
      </c>
      <c r="B296" s="1">
        <f t="shared" si="76"/>
        <v>-58766.391750765426</v>
      </c>
      <c r="C296" s="1">
        <f t="shared" si="64"/>
        <v>-60.72527147579094</v>
      </c>
      <c r="D296" s="1">
        <f t="shared" si="67"/>
        <v>713030.95265558641</v>
      </c>
      <c r="E296" s="1">
        <f t="shared" si="68"/>
        <v>795137.76606337377</v>
      </c>
      <c r="G296" s="3">
        <v>286</v>
      </c>
      <c r="H296" s="1">
        <f t="shared" si="77"/>
        <v>-50977.777777779775</v>
      </c>
      <c r="I296" s="1">
        <f t="shared" si="69"/>
        <v>-52.677037037039099</v>
      </c>
      <c r="J296" s="1">
        <f t="shared" si="70"/>
        <v>713030.95265558641</v>
      </c>
      <c r="K296" s="1">
        <f t="shared" si="71"/>
        <v>763928.22066781716</v>
      </c>
      <c r="M296" s="3">
        <v>286</v>
      </c>
      <c r="N296" s="1">
        <f t="shared" si="78"/>
        <v>-177037.3969065375</v>
      </c>
      <c r="O296" s="1">
        <f t="shared" si="65"/>
        <v>-208.77197680342209</v>
      </c>
      <c r="P296" s="1">
        <f t="shared" si="72"/>
        <v>713030.95265558641</v>
      </c>
      <c r="Q296" s="1">
        <f t="shared" si="73"/>
        <v>1029365.7079277526</v>
      </c>
      <c r="S296" s="3">
        <v>286</v>
      </c>
      <c r="T296" s="1">
        <f t="shared" si="79"/>
        <v>-174116.66666666389</v>
      </c>
      <c r="U296" s="1">
        <f t="shared" si="66"/>
        <v>-205.75388888888602</v>
      </c>
      <c r="V296" s="1">
        <f t="shared" si="74"/>
        <v>713030.95265558641</v>
      </c>
      <c r="W296" s="1">
        <f t="shared" si="75"/>
        <v>1017662.1284044147</v>
      </c>
    </row>
    <row r="297" spans="1:23" x14ac:dyDescent="0.25">
      <c r="A297" s="3">
        <v>287</v>
      </c>
      <c r="B297" s="1">
        <f t="shared" si="76"/>
        <v>-58001.817004688761</v>
      </c>
      <c r="C297" s="1">
        <f t="shared" si="64"/>
        <v>-59.935210904845057</v>
      </c>
      <c r="D297" s="1">
        <f t="shared" si="67"/>
        <v>715110.62626749859</v>
      </c>
      <c r="E297" s="1">
        <f t="shared" si="68"/>
        <v>800308.29057816032</v>
      </c>
      <c r="G297" s="3">
        <v>287</v>
      </c>
      <c r="H297" s="1">
        <f t="shared" si="77"/>
        <v>-50288.888888890884</v>
      </c>
      <c r="I297" s="1">
        <f t="shared" si="69"/>
        <v>-51.965185185187245</v>
      </c>
      <c r="J297" s="1">
        <f t="shared" si="70"/>
        <v>715110.62626749859</v>
      </c>
      <c r="K297" s="1">
        <f t="shared" si="71"/>
        <v>769006.72781894077</v>
      </c>
      <c r="M297" s="3">
        <v>287</v>
      </c>
      <c r="N297" s="1">
        <f t="shared" si="78"/>
        <v>-176750.68137675876</v>
      </c>
      <c r="O297" s="1">
        <f t="shared" si="65"/>
        <v>-208.47570408931739</v>
      </c>
      <c r="P297" s="1">
        <f t="shared" si="72"/>
        <v>715110.62626749859</v>
      </c>
      <c r="Q297" s="1">
        <f t="shared" si="73"/>
        <v>1036190.4037906033</v>
      </c>
      <c r="S297" s="3">
        <v>287</v>
      </c>
      <c r="T297" s="1">
        <f t="shared" si="79"/>
        <v>-173858.33333333055</v>
      </c>
      <c r="U297" s="1">
        <f t="shared" si="66"/>
        <v>-205.48694444444158</v>
      </c>
      <c r="V297" s="1">
        <f t="shared" si="74"/>
        <v>715110.62626749859</v>
      </c>
      <c r="W297" s="1">
        <f t="shared" si="75"/>
        <v>1024452.3177558917</v>
      </c>
    </row>
    <row r="298" spans="1:23" x14ac:dyDescent="0.25">
      <c r="A298" s="3">
        <v>288</v>
      </c>
      <c r="B298" s="1">
        <f t="shared" si="76"/>
        <v>-57236.452198041152</v>
      </c>
      <c r="C298" s="1">
        <f t="shared" si="64"/>
        <v>-59.144333937975858</v>
      </c>
      <c r="D298" s="1">
        <f t="shared" si="67"/>
        <v>717196.36559411208</v>
      </c>
      <c r="E298" s="1">
        <f t="shared" si="68"/>
        <v>805508.04999028263</v>
      </c>
      <c r="G298" s="3">
        <v>288</v>
      </c>
      <c r="H298" s="1">
        <f t="shared" si="77"/>
        <v>-49600.000000001994</v>
      </c>
      <c r="I298" s="1">
        <f t="shared" si="69"/>
        <v>-51.253333333335398</v>
      </c>
      <c r="J298" s="1">
        <f t="shared" si="70"/>
        <v>717196.36559411208</v>
      </c>
      <c r="K298" s="1">
        <f t="shared" si="71"/>
        <v>774114.6614396997</v>
      </c>
      <c r="M298" s="3">
        <v>288</v>
      </c>
      <c r="N298" s="1">
        <f t="shared" si="78"/>
        <v>-176463.66957426592</v>
      </c>
      <c r="O298" s="1">
        <f t="shared" si="65"/>
        <v>-208.17912522674146</v>
      </c>
      <c r="P298" s="1">
        <f t="shared" si="72"/>
        <v>717196.36559411208</v>
      </c>
      <c r="Q298" s="1">
        <f t="shared" si="73"/>
        <v>1043053.6874760874</v>
      </c>
      <c r="S298" s="3">
        <v>288</v>
      </c>
      <c r="T298" s="1">
        <f t="shared" si="79"/>
        <v>-173599.99999999721</v>
      </c>
      <c r="U298" s="1">
        <f t="shared" si="66"/>
        <v>-205.2199999999971</v>
      </c>
      <c r="V298" s="1">
        <f t="shared" si="74"/>
        <v>717196.36559411208</v>
      </c>
      <c r="W298" s="1">
        <f t="shared" si="75"/>
        <v>1031281.1667696144</v>
      </c>
    </row>
    <row r="299" spans="1:23" x14ac:dyDescent="0.25">
      <c r="A299" s="3">
        <v>289</v>
      </c>
      <c r="B299" s="1">
        <f t="shared" si="76"/>
        <v>-56470.296514426671</v>
      </c>
      <c r="C299" s="1">
        <f t="shared" si="64"/>
        <v>-58.352639731574222</v>
      </c>
      <c r="D299" s="1">
        <f t="shared" si="67"/>
        <v>719288.18832709489</v>
      </c>
      <c r="E299" s="1">
        <f t="shared" si="68"/>
        <v>810737.20959810051</v>
      </c>
      <c r="G299" s="3">
        <v>289</v>
      </c>
      <c r="H299" s="1">
        <f t="shared" si="77"/>
        <v>-48911.111111113103</v>
      </c>
      <c r="I299" s="1">
        <f t="shared" si="69"/>
        <v>-50.541481481483537</v>
      </c>
      <c r="J299" s="1">
        <f t="shared" si="70"/>
        <v>719288.18832709489</v>
      </c>
      <c r="K299" s="1">
        <f t="shared" si="71"/>
        <v>779252.18791163142</v>
      </c>
      <c r="M299" s="3">
        <v>289</v>
      </c>
      <c r="N299" s="1">
        <f t="shared" si="78"/>
        <v>-176176.3611929105</v>
      </c>
      <c r="O299" s="1">
        <f t="shared" si="65"/>
        <v>-207.88223989934085</v>
      </c>
      <c r="P299" s="1">
        <f t="shared" si="72"/>
        <v>719288.18832709489</v>
      </c>
      <c r="Q299" s="1">
        <f t="shared" si="73"/>
        <v>1049955.7771653642</v>
      </c>
      <c r="S299" s="3">
        <v>289</v>
      </c>
      <c r="T299" s="1">
        <f t="shared" si="79"/>
        <v>-173341.66666666386</v>
      </c>
      <c r="U299" s="1">
        <f t="shared" si="66"/>
        <v>-204.95305555555265</v>
      </c>
      <c r="V299" s="1">
        <f t="shared" si="74"/>
        <v>719288.18832709489</v>
      </c>
      <c r="W299" s="1">
        <f t="shared" si="75"/>
        <v>1038148.8940329339</v>
      </c>
    </row>
    <row r="300" spans="1:23" x14ac:dyDescent="0.25">
      <c r="A300" s="3">
        <v>290</v>
      </c>
      <c r="B300" s="1">
        <f t="shared" si="76"/>
        <v>-55703.349136605786</v>
      </c>
      <c r="C300" s="1">
        <f t="shared" si="64"/>
        <v>-57.560127441159317</v>
      </c>
      <c r="D300" s="1">
        <f t="shared" si="67"/>
        <v>721386.11220971565</v>
      </c>
      <c r="E300" s="1">
        <f t="shared" si="68"/>
        <v>815995.93563459499</v>
      </c>
      <c r="G300" s="3">
        <v>290</v>
      </c>
      <c r="H300" s="1">
        <f t="shared" si="77"/>
        <v>-48222.222222224213</v>
      </c>
      <c r="I300" s="1">
        <f t="shared" si="69"/>
        <v>-49.829629629631683</v>
      </c>
      <c r="J300" s="1">
        <f t="shared" si="70"/>
        <v>721386.11220971565</v>
      </c>
      <c r="K300" s="1">
        <f t="shared" si="71"/>
        <v>784419.47455701896</v>
      </c>
      <c r="M300" s="3">
        <v>290</v>
      </c>
      <c r="N300" s="1">
        <f t="shared" si="78"/>
        <v>-175888.75592622766</v>
      </c>
      <c r="O300" s="1">
        <f t="shared" si="65"/>
        <v>-207.58504779043525</v>
      </c>
      <c r="P300" s="1">
        <f t="shared" si="72"/>
        <v>721386.11220971565</v>
      </c>
      <c r="Q300" s="1">
        <f t="shared" si="73"/>
        <v>1056896.8922732212</v>
      </c>
      <c r="S300" s="3">
        <v>290</v>
      </c>
      <c r="T300" s="1">
        <f t="shared" si="79"/>
        <v>-173083.33333333052</v>
      </c>
      <c r="U300" s="1">
        <f t="shared" si="66"/>
        <v>-204.6861111111082</v>
      </c>
      <c r="V300" s="1">
        <f t="shared" si="74"/>
        <v>721386.11220971565</v>
      </c>
      <c r="W300" s="1">
        <f t="shared" si="75"/>
        <v>1045055.7193691257</v>
      </c>
    </row>
    <row r="301" spans="1:23" x14ac:dyDescent="0.25">
      <c r="A301" s="3">
        <v>291</v>
      </c>
      <c r="B301" s="1">
        <f t="shared" si="76"/>
        <v>-54935.609246494489</v>
      </c>
      <c r="C301" s="1">
        <f t="shared" si="64"/>
        <v>-56.766796221377632</v>
      </c>
      <c r="D301" s="1">
        <f t="shared" si="67"/>
        <v>723490.15503699402</v>
      </c>
      <c r="E301" s="1">
        <f t="shared" si="68"/>
        <v>821284.39527265239</v>
      </c>
      <c r="G301" s="3">
        <v>291</v>
      </c>
      <c r="H301" s="1">
        <f t="shared" si="77"/>
        <v>-47533.333333335322</v>
      </c>
      <c r="I301" s="1">
        <f t="shared" si="69"/>
        <v>-49.117777777779828</v>
      </c>
      <c r="J301" s="1">
        <f t="shared" si="70"/>
        <v>723490.15503699402</v>
      </c>
      <c r="K301" s="1">
        <f t="shared" si="71"/>
        <v>789616.68964420969</v>
      </c>
      <c r="M301" s="3">
        <v>291</v>
      </c>
      <c r="N301" s="1">
        <f t="shared" si="78"/>
        <v>-175600.85346743593</v>
      </c>
      <c r="O301" s="1">
        <f t="shared" si="65"/>
        <v>-207.28754858301713</v>
      </c>
      <c r="P301" s="1">
        <f t="shared" si="72"/>
        <v>723490.15503699402</v>
      </c>
      <c r="Q301" s="1">
        <f t="shared" si="73"/>
        <v>1063877.2534550487</v>
      </c>
      <c r="S301" s="3">
        <v>291</v>
      </c>
      <c r="T301" s="1">
        <f t="shared" si="79"/>
        <v>-172824.99999999718</v>
      </c>
      <c r="U301" s="1">
        <f t="shared" si="66"/>
        <v>-204.41916666666376</v>
      </c>
      <c r="V301" s="1">
        <f t="shared" si="74"/>
        <v>723490.15503699402</v>
      </c>
      <c r="W301" s="1">
        <f t="shared" si="75"/>
        <v>1052001.8638443782</v>
      </c>
    </row>
    <row r="302" spans="1:23" x14ac:dyDescent="0.25">
      <c r="A302" s="3">
        <v>292</v>
      </c>
      <c r="B302" s="1">
        <f t="shared" si="76"/>
        <v>-54167.076025163406</v>
      </c>
      <c r="C302" s="1">
        <f t="shared" si="64"/>
        <v>-55.972645226002186</v>
      </c>
      <c r="D302" s="1">
        <f t="shared" si="67"/>
        <v>725600.33465585194</v>
      </c>
      <c r="E302" s="1">
        <f t="shared" si="68"/>
        <v>826602.75663037878</v>
      </c>
      <c r="G302" s="3">
        <v>292</v>
      </c>
      <c r="H302" s="1">
        <f t="shared" si="77"/>
        <v>-46844.444444446432</v>
      </c>
      <c r="I302" s="1">
        <f t="shared" si="69"/>
        <v>-48.405925925927981</v>
      </c>
      <c r="J302" s="1">
        <f t="shared" si="70"/>
        <v>725600.33465585194</v>
      </c>
      <c r="K302" s="1">
        <f t="shared" si="71"/>
        <v>794844.0023929649</v>
      </c>
      <c r="M302" s="3">
        <v>292</v>
      </c>
      <c r="N302" s="1">
        <f t="shared" si="78"/>
        <v>-175312.65350943679</v>
      </c>
      <c r="O302" s="1">
        <f t="shared" si="65"/>
        <v>-206.98974195975134</v>
      </c>
      <c r="P302" s="1">
        <f t="shared" si="72"/>
        <v>725600.33465585194</v>
      </c>
      <c r="Q302" s="1">
        <f t="shared" si="73"/>
        <v>1070897.0826138547</v>
      </c>
      <c r="S302" s="3">
        <v>292</v>
      </c>
      <c r="T302" s="1">
        <f t="shared" si="79"/>
        <v>-172566.66666666383</v>
      </c>
      <c r="U302" s="1">
        <f t="shared" si="66"/>
        <v>-204.15222222221928</v>
      </c>
      <c r="V302" s="1">
        <f t="shared" si="74"/>
        <v>725600.33465585194</v>
      </c>
      <c r="W302" s="1">
        <f t="shared" si="75"/>
        <v>1058987.5497748202</v>
      </c>
    </row>
    <row r="303" spans="1:23" x14ac:dyDescent="0.25">
      <c r="A303" s="3">
        <v>293</v>
      </c>
      <c r="B303" s="1">
        <f t="shared" si="76"/>
        <v>-53397.748652836948</v>
      </c>
      <c r="C303" s="1">
        <f t="shared" si="64"/>
        <v>-55.177673607931517</v>
      </c>
      <c r="D303" s="1">
        <f t="shared" si="67"/>
        <v>727716.66896526481</v>
      </c>
      <c r="E303" s="1">
        <f t="shared" si="68"/>
        <v>831951.18877644441</v>
      </c>
      <c r="G303" s="3">
        <v>293</v>
      </c>
      <c r="H303" s="1">
        <f t="shared" si="77"/>
        <v>-46155.555555557541</v>
      </c>
      <c r="I303" s="1">
        <f t="shared" si="69"/>
        <v>-47.694074074076127</v>
      </c>
      <c r="J303" s="1">
        <f t="shared" si="70"/>
        <v>727716.66896526481</v>
      </c>
      <c r="K303" s="1">
        <f t="shared" si="71"/>
        <v>800101.58297983895</v>
      </c>
      <c r="M303" s="3">
        <v>293</v>
      </c>
      <c r="N303" s="1">
        <f t="shared" si="78"/>
        <v>-175024.15574481437</v>
      </c>
      <c r="O303" s="1">
        <f t="shared" si="65"/>
        <v>-206.69162760297485</v>
      </c>
      <c r="P303" s="1">
        <f t="shared" si="72"/>
        <v>727716.66896526481</v>
      </c>
      <c r="Q303" s="1">
        <f t="shared" si="73"/>
        <v>1077956.6029073193</v>
      </c>
      <c r="S303" s="3">
        <v>293</v>
      </c>
      <c r="T303" s="1">
        <f t="shared" si="79"/>
        <v>-172308.33333333049</v>
      </c>
      <c r="U303" s="1">
        <f t="shared" si="66"/>
        <v>-203.88527777777483</v>
      </c>
      <c r="V303" s="1">
        <f t="shared" si="74"/>
        <v>727716.66896526481</v>
      </c>
      <c r="W303" s="1">
        <f t="shared" si="75"/>
        <v>1066013.0007335881</v>
      </c>
    </row>
    <row r="304" spans="1:23" x14ac:dyDescent="0.25">
      <c r="A304" s="3">
        <v>294</v>
      </c>
      <c r="B304" s="1">
        <f t="shared" si="76"/>
        <v>-52627.626308892424</v>
      </c>
      <c r="C304" s="1">
        <f t="shared" si="64"/>
        <v>-54.381880519188833</v>
      </c>
      <c r="D304" s="1">
        <f t="shared" si="67"/>
        <v>729839.17591641354</v>
      </c>
      <c r="E304" s="1">
        <f t="shared" si="68"/>
        <v>837329.8617354586</v>
      </c>
      <c r="G304" s="3">
        <v>294</v>
      </c>
      <c r="H304" s="1">
        <f t="shared" si="77"/>
        <v>-45466.666666668651</v>
      </c>
      <c r="I304" s="1">
        <f t="shared" si="69"/>
        <v>-46.982222222224273</v>
      </c>
      <c r="J304" s="1">
        <f t="shared" si="70"/>
        <v>729839.17591641354</v>
      </c>
      <c r="K304" s="1">
        <f t="shared" si="71"/>
        <v>805389.60254358896</v>
      </c>
      <c r="M304" s="3">
        <v>294</v>
      </c>
      <c r="N304" s="1">
        <f t="shared" si="78"/>
        <v>-174735.35986583517</v>
      </c>
      <c r="O304" s="1">
        <f t="shared" si="65"/>
        <v>-206.39320519469635</v>
      </c>
      <c r="P304" s="1">
        <f t="shared" si="72"/>
        <v>729839.17591641354</v>
      </c>
      <c r="Q304" s="1">
        <f t="shared" si="73"/>
        <v>1085056.0387548886</v>
      </c>
      <c r="S304" s="3">
        <v>294</v>
      </c>
      <c r="T304" s="1">
        <f t="shared" si="79"/>
        <v>-172049.99999999715</v>
      </c>
      <c r="U304" s="1">
        <f t="shared" si="66"/>
        <v>-203.61833333333038</v>
      </c>
      <c r="V304" s="1">
        <f t="shared" si="74"/>
        <v>729839.17591641354</v>
      </c>
      <c r="W304" s="1">
        <f t="shared" si="75"/>
        <v>1073078.4415579333</v>
      </c>
    </row>
    <row r="305" spans="1:23" x14ac:dyDescent="0.25">
      <c r="A305" s="3">
        <v>295</v>
      </c>
      <c r="B305" s="1">
        <f t="shared" si="76"/>
        <v>-51856.708171859158</v>
      </c>
      <c r="C305" s="1">
        <f t="shared" si="64"/>
        <v>-53.585265110921135</v>
      </c>
      <c r="D305" s="1">
        <f t="shared" si="67"/>
        <v>731967.87351283641</v>
      </c>
      <c r="E305" s="1">
        <f t="shared" si="68"/>
        <v>842738.94649337442</v>
      </c>
      <c r="G305" s="3">
        <v>295</v>
      </c>
      <c r="H305" s="1">
        <f t="shared" si="77"/>
        <v>-44777.77777777976</v>
      </c>
      <c r="I305" s="1">
        <f t="shared" si="69"/>
        <v>-46.270370370372412</v>
      </c>
      <c r="J305" s="1">
        <f t="shared" si="70"/>
        <v>731967.87351283641</v>
      </c>
      <c r="K305" s="1">
        <f t="shared" si="71"/>
        <v>810708.23319061578</v>
      </c>
      <c r="M305" s="3">
        <v>295</v>
      </c>
      <c r="N305" s="1">
        <f t="shared" si="78"/>
        <v>-174446.26556444771</v>
      </c>
      <c r="O305" s="1">
        <f t="shared" si="65"/>
        <v>-206.09447441659597</v>
      </c>
      <c r="P305" s="1">
        <f t="shared" si="72"/>
        <v>731967.87351283641</v>
      </c>
      <c r="Q305" s="1">
        <f t="shared" si="73"/>
        <v>1092195.6158449086</v>
      </c>
      <c r="S305" s="3">
        <v>295</v>
      </c>
      <c r="T305" s="1">
        <f t="shared" si="79"/>
        <v>-171791.6666666638</v>
      </c>
      <c r="U305" s="1">
        <f t="shared" si="66"/>
        <v>-203.35138888888594</v>
      </c>
      <c r="V305" s="1">
        <f t="shared" si="74"/>
        <v>731967.87351283641</v>
      </c>
      <c r="W305" s="1">
        <f t="shared" si="75"/>
        <v>1080184.0983563701</v>
      </c>
    </row>
    <row r="306" spans="1:23" x14ac:dyDescent="0.25">
      <c r="A306" s="3">
        <v>296</v>
      </c>
      <c r="B306" s="1">
        <f t="shared" si="76"/>
        <v>-51084.993419417624</v>
      </c>
      <c r="C306" s="1">
        <f t="shared" si="64"/>
        <v>-52.78782653339821</v>
      </c>
      <c r="D306" s="1">
        <f t="shared" si="67"/>
        <v>734102.77981058217</v>
      </c>
      <c r="E306" s="1">
        <f t="shared" si="68"/>
        <v>848178.61500292423</v>
      </c>
      <c r="G306" s="3">
        <v>296</v>
      </c>
      <c r="H306" s="1">
        <f t="shared" si="77"/>
        <v>-44088.88888889087</v>
      </c>
      <c r="I306" s="1">
        <f t="shared" si="69"/>
        <v>-45.558518518520565</v>
      </c>
      <c r="J306" s="1">
        <f t="shared" si="70"/>
        <v>734102.77981058217</v>
      </c>
      <c r="K306" s="1">
        <f t="shared" si="71"/>
        <v>816057.64800043451</v>
      </c>
      <c r="M306" s="3">
        <v>296</v>
      </c>
      <c r="N306" s="1">
        <f t="shared" si="78"/>
        <v>-174156.87253228214</v>
      </c>
      <c r="O306" s="1">
        <f t="shared" si="65"/>
        <v>-205.79543495002488</v>
      </c>
      <c r="P306" s="1">
        <f t="shared" si="72"/>
        <v>734102.77981058217</v>
      </c>
      <c r="Q306" s="1">
        <f t="shared" si="73"/>
        <v>1099375.5611418001</v>
      </c>
      <c r="S306" s="3">
        <v>296</v>
      </c>
      <c r="T306" s="1">
        <f t="shared" si="79"/>
        <v>-171533.33333333046</v>
      </c>
      <c r="U306" s="1">
        <f t="shared" si="66"/>
        <v>-203.08444444444149</v>
      </c>
      <c r="V306" s="1">
        <f t="shared" si="74"/>
        <v>734102.77981058217</v>
      </c>
      <c r="W306" s="1">
        <f t="shared" si="75"/>
        <v>1087330.1985158627</v>
      </c>
    </row>
    <row r="307" spans="1:23" x14ac:dyDescent="0.25">
      <c r="A307" s="3">
        <v>297</v>
      </c>
      <c r="B307" s="1">
        <f t="shared" si="76"/>
        <v>-50312.481228398567</v>
      </c>
      <c r="C307" s="1">
        <f t="shared" si="64"/>
        <v>-51.989563936011848</v>
      </c>
      <c r="D307" s="1">
        <f t="shared" si="67"/>
        <v>736243.912918363</v>
      </c>
      <c r="E307" s="1">
        <f t="shared" si="68"/>
        <v>853649.04018908634</v>
      </c>
      <c r="G307" s="3">
        <v>297</v>
      </c>
      <c r="H307" s="1">
        <f t="shared" si="77"/>
        <v>-43400.000000001979</v>
      </c>
      <c r="I307" s="1">
        <f t="shared" si="69"/>
        <v>-44.84666666666871</v>
      </c>
      <c r="J307" s="1">
        <f t="shared" si="70"/>
        <v>736243.912918363</v>
      </c>
      <c r="K307" s="1">
        <f t="shared" si="71"/>
        <v>821438.02103117737</v>
      </c>
      <c r="M307" s="3">
        <v>297</v>
      </c>
      <c r="N307" s="1">
        <f t="shared" si="78"/>
        <v>-173867.18046065001</v>
      </c>
      <c r="O307" s="1">
        <f t="shared" si="65"/>
        <v>-205.49608647600502</v>
      </c>
      <c r="P307" s="1">
        <f t="shared" si="72"/>
        <v>736243.912918363</v>
      </c>
      <c r="Q307" s="1">
        <f t="shared" si="73"/>
        <v>1106596.102893274</v>
      </c>
      <c r="S307" s="3">
        <v>297</v>
      </c>
      <c r="T307" s="1">
        <f t="shared" si="79"/>
        <v>-171274.99999999712</v>
      </c>
      <c r="U307" s="1">
        <f t="shared" si="66"/>
        <v>-202.81749999999701</v>
      </c>
      <c r="V307" s="1">
        <f t="shared" si="74"/>
        <v>736243.912918363</v>
      </c>
      <c r="W307" s="1">
        <f t="shared" si="75"/>
        <v>1094516.9707090545</v>
      </c>
    </row>
    <row r="308" spans="1:23" x14ac:dyDescent="0.25">
      <c r="A308" s="3">
        <v>298</v>
      </c>
      <c r="B308" s="1">
        <f t="shared" si="76"/>
        <v>-49539.17077478212</v>
      </c>
      <c r="C308" s="1">
        <f t="shared" si="64"/>
        <v>-51.190476467274856</v>
      </c>
      <c r="D308" s="1">
        <f t="shared" si="67"/>
        <v>738391.29099770822</v>
      </c>
      <c r="E308" s="1">
        <f t="shared" si="68"/>
        <v>859150.39595458191</v>
      </c>
      <c r="G308" s="3">
        <v>298</v>
      </c>
      <c r="H308" s="1">
        <f t="shared" si="77"/>
        <v>-42711.111111113089</v>
      </c>
      <c r="I308" s="1">
        <f t="shared" si="69"/>
        <v>-44.134814814816856</v>
      </c>
      <c r="J308" s="1">
        <f t="shared" si="70"/>
        <v>738391.29099770822</v>
      </c>
      <c r="K308" s="1">
        <f t="shared" si="71"/>
        <v>826849.52732512646</v>
      </c>
      <c r="M308" s="3">
        <v>298</v>
      </c>
      <c r="N308" s="1">
        <f t="shared" si="78"/>
        <v>-173577.18904054383</v>
      </c>
      <c r="O308" s="1">
        <f t="shared" si="65"/>
        <v>-205.19642867522862</v>
      </c>
      <c r="P308" s="1">
        <f t="shared" si="72"/>
        <v>738391.29099770822</v>
      </c>
      <c r="Q308" s="1">
        <f t="shared" si="73"/>
        <v>1113857.4706375864</v>
      </c>
      <c r="S308" s="3">
        <v>298</v>
      </c>
      <c r="T308" s="1">
        <f t="shared" si="79"/>
        <v>-171016.66666666378</v>
      </c>
      <c r="U308" s="1">
        <f t="shared" si="66"/>
        <v>-202.55055555555256</v>
      </c>
      <c r="V308" s="1">
        <f t="shared" si="74"/>
        <v>738391.29099770822</v>
      </c>
      <c r="W308" s="1">
        <f t="shared" si="75"/>
        <v>1101744.6449015371</v>
      </c>
    </row>
    <row r="309" spans="1:23" x14ac:dyDescent="0.25">
      <c r="A309" s="3">
        <v>299</v>
      </c>
      <c r="B309" s="1">
        <f t="shared" si="76"/>
        <v>-48765.061233696935</v>
      </c>
      <c r="C309" s="1">
        <f t="shared" si="64"/>
        <v>-50.39056327482016</v>
      </c>
      <c r="D309" s="1">
        <f t="shared" si="67"/>
        <v>740544.93226311821</v>
      </c>
      <c r="E309" s="1">
        <f t="shared" si="68"/>
        <v>864682.85718540347</v>
      </c>
      <c r="G309" s="3">
        <v>299</v>
      </c>
      <c r="H309" s="1">
        <f t="shared" si="77"/>
        <v>-42022.222222224198</v>
      </c>
      <c r="I309" s="1">
        <f t="shared" si="69"/>
        <v>-43.422962962965009</v>
      </c>
      <c r="J309" s="1">
        <f t="shared" si="70"/>
        <v>740544.93226311821</v>
      </c>
      <c r="K309" s="1">
        <f t="shared" si="71"/>
        <v>832292.34291427815</v>
      </c>
      <c r="M309" s="3">
        <v>299</v>
      </c>
      <c r="N309" s="1">
        <f t="shared" si="78"/>
        <v>-173286.8979626369</v>
      </c>
      <c r="O309" s="1">
        <f t="shared" si="65"/>
        <v>-204.89646122805812</v>
      </c>
      <c r="P309" s="1">
        <f t="shared" si="72"/>
        <v>740544.93226311821</v>
      </c>
      <c r="Q309" s="1">
        <f t="shared" si="73"/>
        <v>1121159.8952108368</v>
      </c>
      <c r="S309" s="3">
        <v>299</v>
      </c>
      <c r="T309" s="1">
        <f t="shared" si="79"/>
        <v>-170758.33333333043</v>
      </c>
      <c r="U309" s="1">
        <f t="shared" si="66"/>
        <v>-202.28361111110812</v>
      </c>
      <c r="V309" s="1">
        <f t="shared" si="74"/>
        <v>740544.93226311821</v>
      </c>
      <c r="W309" s="1">
        <f t="shared" si="75"/>
        <v>1109013.4523591613</v>
      </c>
    </row>
    <row r="310" spans="1:23" x14ac:dyDescent="0.25">
      <c r="A310" s="3">
        <v>300</v>
      </c>
      <c r="B310" s="1">
        <f t="shared" si="76"/>
        <v>-47990.151779419299</v>
      </c>
      <c r="C310" s="1">
        <f t="shared" si="64"/>
        <v>-49.589823505399941</v>
      </c>
      <c r="D310" s="1">
        <f t="shared" si="67"/>
        <v>742704.85498221894</v>
      </c>
      <c r="E310" s="1">
        <f t="shared" si="68"/>
        <v>870246.59975637426</v>
      </c>
      <c r="G310" s="3">
        <v>300</v>
      </c>
      <c r="H310" s="1">
        <f t="shared" si="77"/>
        <v>-41333.333333335308</v>
      </c>
      <c r="I310" s="1">
        <f t="shared" si="69"/>
        <v>-42.711111111113148</v>
      </c>
      <c r="J310" s="1">
        <f t="shared" si="70"/>
        <v>742704.85498221894</v>
      </c>
      <c r="K310" s="1">
        <f t="shared" si="71"/>
        <v>837766.64482593967</v>
      </c>
      <c r="M310" s="3">
        <v>300</v>
      </c>
      <c r="N310" s="1">
        <f t="shared" si="78"/>
        <v>-172996.30691728278</v>
      </c>
      <c r="O310" s="1">
        <f t="shared" si="65"/>
        <v>-204.59618381452555</v>
      </c>
      <c r="P310" s="1">
        <f t="shared" si="72"/>
        <v>742704.85498221894</v>
      </c>
      <c r="Q310" s="1">
        <f t="shared" si="73"/>
        <v>1128503.6087543047</v>
      </c>
      <c r="S310" s="3">
        <v>300</v>
      </c>
      <c r="T310" s="1">
        <f t="shared" si="79"/>
        <v>-170499.99999999709</v>
      </c>
      <c r="U310" s="1">
        <f t="shared" si="66"/>
        <v>-202.01666666666367</v>
      </c>
      <c r="V310" s="1">
        <f t="shared" si="74"/>
        <v>742704.85498221894</v>
      </c>
      <c r="W310" s="1">
        <f t="shared" si="75"/>
        <v>1116323.6256553885</v>
      </c>
    </row>
    <row r="311" spans="1:23" x14ac:dyDescent="0.25">
      <c r="A311" s="3">
        <v>301</v>
      </c>
      <c r="B311" s="1">
        <f t="shared" si="76"/>
        <v>-47214.441585372238</v>
      </c>
      <c r="C311" s="1">
        <f t="shared" si="64"/>
        <v>-48.788256304884641</v>
      </c>
      <c r="D311" s="1">
        <f t="shared" si="67"/>
        <v>744871.07747591706</v>
      </c>
      <c r="E311" s="1">
        <f t="shared" si="68"/>
        <v>875841.80053673941</v>
      </c>
      <c r="G311" s="3">
        <v>301</v>
      </c>
      <c r="H311" s="1">
        <f t="shared" si="77"/>
        <v>-40644.444444446417</v>
      </c>
      <c r="I311" s="1">
        <f t="shared" si="69"/>
        <v>-41.999259259261301</v>
      </c>
      <c r="J311" s="1">
        <f t="shared" si="70"/>
        <v>744871.07747591706</v>
      </c>
      <c r="K311" s="1">
        <f t="shared" si="71"/>
        <v>843272.611088356</v>
      </c>
      <c r="M311" s="3">
        <v>301</v>
      </c>
      <c r="N311" s="1">
        <f t="shared" si="78"/>
        <v>-172705.41559451513</v>
      </c>
      <c r="O311" s="1">
        <f t="shared" si="65"/>
        <v>-204.29559611433228</v>
      </c>
      <c r="P311" s="1">
        <f t="shared" si="72"/>
        <v>744871.07747591706</v>
      </c>
      <c r="Q311" s="1">
        <f t="shared" si="73"/>
        <v>1135888.8447218309</v>
      </c>
      <c r="S311" s="3">
        <v>301</v>
      </c>
      <c r="T311" s="1">
        <f t="shared" si="79"/>
        <v>-170241.66666666375</v>
      </c>
      <c r="U311" s="1">
        <f t="shared" si="66"/>
        <v>-201.74972222221919</v>
      </c>
      <c r="V311" s="1">
        <f t="shared" si="74"/>
        <v>744871.07747591706</v>
      </c>
      <c r="W311" s="1">
        <f t="shared" si="75"/>
        <v>1123675.3986786839</v>
      </c>
    </row>
    <row r="312" spans="1:23" x14ac:dyDescent="0.25">
      <c r="A312" s="3">
        <v>302</v>
      </c>
      <c r="B312" s="1">
        <f t="shared" si="76"/>
        <v>-46437.929824124665</v>
      </c>
      <c r="C312" s="1">
        <f t="shared" si="64"/>
        <v>-47.985860818262154</v>
      </c>
      <c r="D312" s="1">
        <f t="shared" si="67"/>
        <v>747043.61811855517</v>
      </c>
      <c r="E312" s="1">
        <f t="shared" si="68"/>
        <v>881468.63739578845</v>
      </c>
      <c r="G312" s="3">
        <v>302</v>
      </c>
      <c r="H312" s="1">
        <f t="shared" si="77"/>
        <v>-39955.555555557527</v>
      </c>
      <c r="I312" s="1">
        <f t="shared" si="69"/>
        <v>-41.287407407409439</v>
      </c>
      <c r="J312" s="1">
        <f t="shared" si="70"/>
        <v>747043.61811855517</v>
      </c>
      <c r="K312" s="1">
        <f t="shared" si="71"/>
        <v>848810.42073637014</v>
      </c>
      <c r="M312" s="3">
        <v>302</v>
      </c>
      <c r="N312" s="1">
        <f t="shared" si="78"/>
        <v>-172414.22368404729</v>
      </c>
      <c r="O312" s="1">
        <f t="shared" si="65"/>
        <v>-203.99469780684888</v>
      </c>
      <c r="P312" s="1">
        <f t="shared" si="72"/>
        <v>747043.61811855517</v>
      </c>
      <c r="Q312" s="1">
        <f t="shared" si="73"/>
        <v>1143315.8378872378</v>
      </c>
      <c r="S312" s="3">
        <v>302</v>
      </c>
      <c r="T312" s="1">
        <f t="shared" si="79"/>
        <v>-169983.3333333304</v>
      </c>
      <c r="U312" s="1">
        <f t="shared" si="66"/>
        <v>-201.48277777777474</v>
      </c>
      <c r="V312" s="1">
        <f t="shared" si="74"/>
        <v>747043.61811855517</v>
      </c>
      <c r="W312" s="1">
        <f t="shared" si="75"/>
        <v>1131069.0066399528</v>
      </c>
    </row>
    <row r="313" spans="1:23" x14ac:dyDescent="0.25">
      <c r="A313" s="3">
        <v>303</v>
      </c>
      <c r="B313" s="1">
        <f t="shared" si="76"/>
        <v>-45660.61566739047</v>
      </c>
      <c r="C313" s="1">
        <f t="shared" si="64"/>
        <v>-47.182636189636817</v>
      </c>
      <c r="D313" s="1">
        <f t="shared" si="67"/>
        <v>749222.49533806765</v>
      </c>
      <c r="E313" s="1">
        <f t="shared" si="68"/>
        <v>887127.28920850984</v>
      </c>
      <c r="G313" s="3">
        <v>303</v>
      </c>
      <c r="H313" s="1">
        <f t="shared" si="77"/>
        <v>-39266.666666668636</v>
      </c>
      <c r="I313" s="1">
        <f t="shared" si="69"/>
        <v>-40.575555555557592</v>
      </c>
      <c r="J313" s="1">
        <f t="shared" si="70"/>
        <v>749222.49533806765</v>
      </c>
      <c r="K313" s="1">
        <f t="shared" si="71"/>
        <v>854380.25381711381</v>
      </c>
      <c r="M313" s="3">
        <v>303</v>
      </c>
      <c r="N313" s="1">
        <f t="shared" si="78"/>
        <v>-172122.73087527198</v>
      </c>
      <c r="O313" s="1">
        <f t="shared" si="65"/>
        <v>-203.69348857111439</v>
      </c>
      <c r="P313" s="1">
        <f t="shared" si="72"/>
        <v>749222.49533806765</v>
      </c>
      <c r="Q313" s="1">
        <f t="shared" si="73"/>
        <v>1150784.8243517932</v>
      </c>
      <c r="S313" s="3">
        <v>303</v>
      </c>
      <c r="T313" s="1">
        <f t="shared" si="79"/>
        <v>-169724.99999999706</v>
      </c>
      <c r="U313" s="1">
        <f t="shared" si="66"/>
        <v>-201.21583333333029</v>
      </c>
      <c r="V313" s="1">
        <f t="shared" si="74"/>
        <v>749222.49533806765</v>
      </c>
      <c r="W313" s="1">
        <f t="shared" si="75"/>
        <v>1138504.6860800167</v>
      </c>
    </row>
    <row r="314" spans="1:23" x14ac:dyDescent="0.25">
      <c r="A314" s="3">
        <v>304</v>
      </c>
      <c r="B314" s="1">
        <f t="shared" si="76"/>
        <v>-44882.49828602765</v>
      </c>
      <c r="C314" s="1">
        <f t="shared" si="64"/>
        <v>-46.378581562228568</v>
      </c>
      <c r="D314" s="1">
        <f t="shared" si="67"/>
        <v>751407.72761613701</v>
      </c>
      <c r="E314" s="1">
        <f t="shared" si="68"/>
        <v>892817.93586127704</v>
      </c>
      <c r="G314" s="3">
        <v>304</v>
      </c>
      <c r="H314" s="1">
        <f t="shared" si="77"/>
        <v>-38577.777777779746</v>
      </c>
      <c r="I314" s="1">
        <f t="shared" si="69"/>
        <v>-39.863703703705731</v>
      </c>
      <c r="J314" s="1">
        <f t="shared" si="70"/>
        <v>751407.72761613701</v>
      </c>
      <c r="K314" s="1">
        <f t="shared" si="71"/>
        <v>859982.29139573139</v>
      </c>
      <c r="M314" s="3">
        <v>304</v>
      </c>
      <c r="N314" s="1">
        <f t="shared" si="78"/>
        <v>-171830.93685726094</v>
      </c>
      <c r="O314" s="1">
        <f t="shared" si="65"/>
        <v>-203.39196808583631</v>
      </c>
      <c r="P314" s="1">
        <f t="shared" si="72"/>
        <v>751407.72761613701</v>
      </c>
      <c r="Q314" s="1">
        <f t="shared" si="73"/>
        <v>1158296.0415517157</v>
      </c>
      <c r="S314" s="3">
        <v>304</v>
      </c>
      <c r="T314" s="1">
        <f t="shared" si="79"/>
        <v>-169466.66666666372</v>
      </c>
      <c r="U314" s="1">
        <f t="shared" si="66"/>
        <v>-200.94888888888585</v>
      </c>
      <c r="V314" s="1">
        <f t="shared" si="74"/>
        <v>751407.72761613701</v>
      </c>
      <c r="W314" s="1">
        <f t="shared" si="75"/>
        <v>1145982.6748771332</v>
      </c>
    </row>
    <row r="315" spans="1:23" x14ac:dyDescent="0.25">
      <c r="A315" s="3">
        <v>305</v>
      </c>
      <c r="B315" s="1">
        <f t="shared" si="76"/>
        <v>-44103.576850037418</v>
      </c>
      <c r="C315" s="1">
        <f t="shared" si="64"/>
        <v>-45.573696078371995</v>
      </c>
      <c r="D315" s="1">
        <f t="shared" si="67"/>
        <v>753599.33348835073</v>
      </c>
      <c r="E315" s="1">
        <f t="shared" si="68"/>
        <v>898540.7582575673</v>
      </c>
      <c r="G315" s="3">
        <v>305</v>
      </c>
      <c r="H315" s="1">
        <f t="shared" si="77"/>
        <v>-37888.888888890855</v>
      </c>
      <c r="I315" s="1">
        <f t="shared" si="69"/>
        <v>-39.151851851853884</v>
      </c>
      <c r="J315" s="1">
        <f t="shared" si="70"/>
        <v>753599.33348835073</v>
      </c>
      <c r="K315" s="1">
        <f t="shared" si="71"/>
        <v>865616.71556113602</v>
      </c>
      <c r="M315" s="3">
        <v>305</v>
      </c>
      <c r="N315" s="1">
        <f t="shared" si="78"/>
        <v>-171538.84131876461</v>
      </c>
      <c r="O315" s="1">
        <f t="shared" si="65"/>
        <v>-203.0901360293901</v>
      </c>
      <c r="P315" s="1">
        <f t="shared" si="72"/>
        <v>753599.33348835073</v>
      </c>
      <c r="Q315" s="1">
        <f t="shared" si="73"/>
        <v>1165849.728265723</v>
      </c>
      <c r="S315" s="3">
        <v>305</v>
      </c>
      <c r="T315" s="1">
        <f t="shared" si="79"/>
        <v>-169208.33333333037</v>
      </c>
      <c r="U315" s="1">
        <f t="shared" si="66"/>
        <v>-200.6819444444414</v>
      </c>
      <c r="V315" s="1">
        <f t="shared" si="74"/>
        <v>753599.33348835073</v>
      </c>
      <c r="W315" s="1">
        <f t="shared" si="75"/>
        <v>1153503.2122545582</v>
      </c>
    </row>
    <row r="316" spans="1:23" x14ac:dyDescent="0.25">
      <c r="A316" s="3">
        <v>306</v>
      </c>
      <c r="B316" s="1">
        <f t="shared" si="76"/>
        <v>-43323.850528563329</v>
      </c>
      <c r="C316" s="1">
        <f t="shared" si="64"/>
        <v>-44.767978879515432</v>
      </c>
      <c r="D316" s="1">
        <f t="shared" si="67"/>
        <v>755797.3315443584</v>
      </c>
      <c r="E316" s="1">
        <f t="shared" si="68"/>
        <v>904295.93832371256</v>
      </c>
      <c r="G316" s="3">
        <v>306</v>
      </c>
      <c r="H316" s="1">
        <f t="shared" si="77"/>
        <v>-37200.000000001965</v>
      </c>
      <c r="I316" s="1">
        <f t="shared" si="69"/>
        <v>-38.44000000000203</v>
      </c>
      <c r="J316" s="1">
        <f t="shared" si="70"/>
        <v>755797.3315443584</v>
      </c>
      <c r="K316" s="1">
        <f t="shared" si="71"/>
        <v>871283.70943179808</v>
      </c>
      <c r="M316" s="3">
        <v>306</v>
      </c>
      <c r="N316" s="1">
        <f t="shared" si="78"/>
        <v>-171246.44394821182</v>
      </c>
      <c r="O316" s="1">
        <f t="shared" si="65"/>
        <v>-202.78799207981888</v>
      </c>
      <c r="P316" s="1">
        <f t="shared" si="72"/>
        <v>755797.3315443584</v>
      </c>
      <c r="Q316" s="1">
        <f t="shared" si="73"/>
        <v>1173446.124622622</v>
      </c>
      <c r="S316" s="3">
        <v>306</v>
      </c>
      <c r="T316" s="1">
        <f t="shared" si="79"/>
        <v>-168949.99999999703</v>
      </c>
      <c r="U316" s="1">
        <f t="shared" si="66"/>
        <v>-200.41499999999692</v>
      </c>
      <c r="V316" s="1">
        <f t="shared" si="74"/>
        <v>755797.3315443584</v>
      </c>
      <c r="W316" s="1">
        <f t="shared" si="75"/>
        <v>1161066.5387881512</v>
      </c>
    </row>
    <row r="317" spans="1:23" x14ac:dyDescent="0.25">
      <c r="A317" s="3">
        <v>307</v>
      </c>
      <c r="B317" s="1">
        <f t="shared" si="76"/>
        <v>-42543.318489890386</v>
      </c>
      <c r="C317" s="1">
        <f t="shared" si="64"/>
        <v>-43.961429106220066</v>
      </c>
      <c r="D317" s="1">
        <f t="shared" si="67"/>
        <v>758001.74042802944</v>
      </c>
      <c r="E317" s="1">
        <f t="shared" si="68"/>
        <v>910083.6590146824</v>
      </c>
      <c r="G317" s="3">
        <v>307</v>
      </c>
      <c r="H317" s="1">
        <f t="shared" si="77"/>
        <v>-36511.111111113074</v>
      </c>
      <c r="I317" s="1">
        <f t="shared" si="69"/>
        <v>-37.728148148150176</v>
      </c>
      <c r="J317" s="1">
        <f t="shared" si="70"/>
        <v>758001.74042802944</v>
      </c>
      <c r="K317" s="1">
        <f t="shared" si="71"/>
        <v>876983.45716156624</v>
      </c>
      <c r="M317" s="3">
        <v>307</v>
      </c>
      <c r="N317" s="1">
        <f t="shared" si="78"/>
        <v>-170953.74443370948</v>
      </c>
      <c r="O317" s="1">
        <f t="shared" si="65"/>
        <v>-202.48553591483312</v>
      </c>
      <c r="P317" s="1">
        <f t="shared" si="72"/>
        <v>758001.74042802944</v>
      </c>
      <c r="Q317" s="1">
        <f t="shared" si="73"/>
        <v>1181085.4721089434</v>
      </c>
      <c r="S317" s="3">
        <v>307</v>
      </c>
      <c r="T317" s="1">
        <f t="shared" si="79"/>
        <v>-168691.66666666369</v>
      </c>
      <c r="U317" s="1">
        <f t="shared" si="66"/>
        <v>-200.14805555555247</v>
      </c>
      <c r="V317" s="1">
        <f t="shared" si="74"/>
        <v>758001.74042802944</v>
      </c>
      <c r="W317" s="1">
        <f t="shared" si="75"/>
        <v>1168672.896414022</v>
      </c>
    </row>
    <row r="318" spans="1:23" x14ac:dyDescent="0.25">
      <c r="A318" s="3">
        <v>308</v>
      </c>
      <c r="B318" s="1">
        <f t="shared" si="76"/>
        <v>-41761.979901444145</v>
      </c>
      <c r="C318" s="1">
        <f t="shared" si="64"/>
        <v>-43.154045898158948</v>
      </c>
      <c r="D318" s="1">
        <f t="shared" si="67"/>
        <v>760212.57883761125</v>
      </c>
      <c r="E318" s="1">
        <f t="shared" si="68"/>
        <v>915904.10431990074</v>
      </c>
      <c r="G318" s="3">
        <v>308</v>
      </c>
      <c r="H318" s="1">
        <f t="shared" si="77"/>
        <v>-35822.222222224183</v>
      </c>
      <c r="I318" s="1">
        <f t="shared" si="69"/>
        <v>-37.016296296298322</v>
      </c>
      <c r="J318" s="1">
        <f t="shared" si="70"/>
        <v>760212.57883761125</v>
      </c>
      <c r="K318" s="1">
        <f t="shared" si="71"/>
        <v>882716.14394552191</v>
      </c>
      <c r="M318" s="3">
        <v>308</v>
      </c>
      <c r="N318" s="1">
        <f t="shared" si="78"/>
        <v>-170660.74246304214</v>
      </c>
      <c r="O318" s="1">
        <f t="shared" si="65"/>
        <v>-202.18276721181022</v>
      </c>
      <c r="P318" s="1">
        <f t="shared" si="72"/>
        <v>760212.57883761125</v>
      </c>
      <c r="Q318" s="1">
        <f t="shared" si="73"/>
        <v>1188768.0135766175</v>
      </c>
      <c r="S318" s="3">
        <v>308</v>
      </c>
      <c r="T318" s="1">
        <f t="shared" si="79"/>
        <v>-168433.33333333035</v>
      </c>
      <c r="U318" s="1">
        <f t="shared" si="66"/>
        <v>-199.88111111110803</v>
      </c>
      <c r="V318" s="1">
        <f t="shared" si="74"/>
        <v>760212.57883761125</v>
      </c>
      <c r="W318" s="1">
        <f t="shared" si="75"/>
        <v>1176322.5284362226</v>
      </c>
    </row>
    <row r="319" spans="1:23" x14ac:dyDescent="0.25">
      <c r="A319" s="3">
        <v>309</v>
      </c>
      <c r="B319" s="1">
        <f t="shared" si="76"/>
        <v>-40979.833929789849</v>
      </c>
      <c r="C319" s="1">
        <f t="shared" si="64"/>
        <v>-42.345828394116175</v>
      </c>
      <c r="D319" s="1">
        <f t="shared" si="67"/>
        <v>762429.86552588758</v>
      </c>
      <c r="E319" s="1">
        <f t="shared" si="68"/>
        <v>921757.45926909416</v>
      </c>
      <c r="G319" s="3">
        <v>309</v>
      </c>
      <c r="H319" s="1">
        <f t="shared" si="77"/>
        <v>-35133.333333335293</v>
      </c>
      <c r="I319" s="1">
        <f t="shared" si="69"/>
        <v>-36.304444444446467</v>
      </c>
      <c r="J319" s="1">
        <f t="shared" si="70"/>
        <v>762429.86552588758</v>
      </c>
      <c r="K319" s="1">
        <f t="shared" si="71"/>
        <v>888481.95602586633</v>
      </c>
      <c r="M319" s="3">
        <v>309</v>
      </c>
      <c r="N319" s="1">
        <f t="shared" si="78"/>
        <v>-170367.43772367178</v>
      </c>
      <c r="O319" s="1">
        <f t="shared" si="65"/>
        <v>-201.87968564779419</v>
      </c>
      <c r="P319" s="1">
        <f t="shared" si="72"/>
        <v>762429.86552588758</v>
      </c>
      <c r="Q319" s="1">
        <f t="shared" si="73"/>
        <v>1196493.9932506944</v>
      </c>
      <c r="S319" s="3">
        <v>309</v>
      </c>
      <c r="T319" s="1">
        <f t="shared" si="79"/>
        <v>-168174.999999997</v>
      </c>
      <c r="U319" s="1">
        <f t="shared" si="66"/>
        <v>-199.61416666666358</v>
      </c>
      <c r="V319" s="1">
        <f t="shared" si="74"/>
        <v>762429.86552588758</v>
      </c>
      <c r="W319" s="1">
        <f t="shared" si="75"/>
        <v>1184015.6795344811</v>
      </c>
    </row>
    <row r="320" spans="1:23" x14ac:dyDescent="0.25">
      <c r="A320" s="3">
        <v>310</v>
      </c>
      <c r="B320" s="1">
        <f t="shared" si="76"/>
        <v>-40196.879740631506</v>
      </c>
      <c r="C320" s="1">
        <f t="shared" si="64"/>
        <v>-41.536775731985891</v>
      </c>
      <c r="D320" s="1">
        <f t="shared" si="67"/>
        <v>764653.61930033809</v>
      </c>
      <c r="E320" s="1">
        <f t="shared" si="68"/>
        <v>927643.90993817442</v>
      </c>
      <c r="G320" s="3">
        <v>310</v>
      </c>
      <c r="H320" s="1">
        <f t="shared" si="77"/>
        <v>-34444.444444446402</v>
      </c>
      <c r="I320" s="1">
        <f t="shared" si="69"/>
        <v>-35.592592592594613</v>
      </c>
      <c r="J320" s="1">
        <f t="shared" si="70"/>
        <v>764653.61930033809</v>
      </c>
      <c r="K320" s="1">
        <f t="shared" si="71"/>
        <v>894281.08069784136</v>
      </c>
      <c r="M320" s="3">
        <v>310</v>
      </c>
      <c r="N320" s="1">
        <f t="shared" si="78"/>
        <v>-170073.8299027374</v>
      </c>
      <c r="O320" s="1">
        <f t="shared" si="65"/>
        <v>-201.57629089949532</v>
      </c>
      <c r="P320" s="1">
        <f t="shared" si="72"/>
        <v>764653.61930033809</v>
      </c>
      <c r="Q320" s="1">
        <f t="shared" si="73"/>
        <v>1204263.6567371087</v>
      </c>
      <c r="S320" s="3">
        <v>310</v>
      </c>
      <c r="T320" s="1">
        <f t="shared" si="79"/>
        <v>-167916.66666666366</v>
      </c>
      <c r="U320" s="1">
        <f t="shared" si="66"/>
        <v>-199.3472222222191</v>
      </c>
      <c r="V320" s="1">
        <f t="shared" si="74"/>
        <v>764653.61930033809</v>
      </c>
      <c r="W320" s="1">
        <f t="shared" si="75"/>
        <v>1191752.5957719809</v>
      </c>
    </row>
    <row r="321" spans="1:23" x14ac:dyDescent="0.25">
      <c r="A321" s="3">
        <v>311</v>
      </c>
      <c r="B321" s="1">
        <f t="shared" si="76"/>
        <v>-39413.116498811032</v>
      </c>
      <c r="C321" s="1">
        <f t="shared" si="64"/>
        <v>-40.726887048771395</v>
      </c>
      <c r="D321" s="1">
        <f t="shared" si="67"/>
        <v>766883.85902329744</v>
      </c>
      <c r="E321" s="1">
        <f t="shared" si="68"/>
        <v>933563.64345515345</v>
      </c>
      <c r="G321" s="3">
        <v>311</v>
      </c>
      <c r="H321" s="1">
        <f t="shared" si="77"/>
        <v>-33755.555555557512</v>
      </c>
      <c r="I321" s="1">
        <f t="shared" si="69"/>
        <v>-34.880740740742759</v>
      </c>
      <c r="J321" s="1">
        <f t="shared" si="70"/>
        <v>766883.85902329744</v>
      </c>
      <c r="K321" s="1">
        <f t="shared" si="71"/>
        <v>900113.70631568332</v>
      </c>
      <c r="M321" s="3">
        <v>311</v>
      </c>
      <c r="N321" s="1">
        <f t="shared" si="78"/>
        <v>-169779.91868705474</v>
      </c>
      <c r="O321" s="1">
        <f t="shared" si="65"/>
        <v>-201.27258264328989</v>
      </c>
      <c r="P321" s="1">
        <f t="shared" si="72"/>
        <v>766883.85902329744</v>
      </c>
      <c r="Q321" s="1">
        <f t="shared" si="73"/>
        <v>1212077.2510304865</v>
      </c>
      <c r="S321" s="3">
        <v>311</v>
      </c>
      <c r="T321" s="1">
        <f t="shared" si="79"/>
        <v>-167658.33333333032</v>
      </c>
      <c r="U321" s="1">
        <f t="shared" si="66"/>
        <v>-199.08027777777465</v>
      </c>
      <c r="V321" s="1">
        <f t="shared" si="74"/>
        <v>766883.85902329744</v>
      </c>
      <c r="W321" s="1">
        <f t="shared" si="75"/>
        <v>1199533.5246031824</v>
      </c>
    </row>
    <row r="322" spans="1:23" x14ac:dyDescent="0.25">
      <c r="A322" s="3">
        <v>312</v>
      </c>
      <c r="B322" s="1">
        <f t="shared" si="76"/>
        <v>-38628.543368307342</v>
      </c>
      <c r="C322" s="1">
        <f t="shared" si="64"/>
        <v>-39.91616148058425</v>
      </c>
      <c r="D322" s="1">
        <f t="shared" si="67"/>
        <v>769120.60361211537</v>
      </c>
      <c r="E322" s="1">
        <f t="shared" si="68"/>
        <v>939516.84800609224</v>
      </c>
      <c r="G322" s="3">
        <v>312</v>
      </c>
      <c r="H322" s="1">
        <f t="shared" si="77"/>
        <v>-33066.666666668621</v>
      </c>
      <c r="I322" s="1">
        <f t="shared" si="69"/>
        <v>-34.168888888890912</v>
      </c>
      <c r="J322" s="1">
        <f t="shared" si="70"/>
        <v>769120.60361211537</v>
      </c>
      <c r="K322" s="1">
        <f t="shared" si="71"/>
        <v>905980.02229861065</v>
      </c>
      <c r="M322" s="3">
        <v>312</v>
      </c>
      <c r="N322" s="1">
        <f t="shared" si="78"/>
        <v>-169485.70376311586</v>
      </c>
      <c r="O322" s="1">
        <f t="shared" si="65"/>
        <v>-200.96856055521971</v>
      </c>
      <c r="P322" s="1">
        <f t="shared" si="72"/>
        <v>769120.60361211537</v>
      </c>
      <c r="Q322" s="1">
        <f t="shared" si="73"/>
        <v>1219935.0245219972</v>
      </c>
      <c r="S322" s="3">
        <v>312</v>
      </c>
      <c r="T322" s="1">
        <f t="shared" si="79"/>
        <v>-167399.99999999697</v>
      </c>
      <c r="U322" s="1">
        <f t="shared" si="66"/>
        <v>-198.81333333333021</v>
      </c>
      <c r="V322" s="1">
        <f t="shared" si="74"/>
        <v>769120.60361211537</v>
      </c>
      <c r="W322" s="1">
        <f t="shared" si="75"/>
        <v>1207358.7148816891</v>
      </c>
    </row>
    <row r="323" spans="1:23" x14ac:dyDescent="0.25">
      <c r="A323" s="3">
        <v>313</v>
      </c>
      <c r="B323" s="1">
        <f t="shared" si="76"/>
        <v>-37843.15951223547</v>
      </c>
      <c r="C323" s="1">
        <f t="shared" si="64"/>
        <v>-39.10459816264332</v>
      </c>
      <c r="D323" s="1">
        <f t="shared" si="67"/>
        <v>771363.87203931739</v>
      </c>
      <c r="E323" s="1">
        <f t="shared" si="68"/>
        <v>945503.71284108295</v>
      </c>
      <c r="G323" s="3">
        <v>313</v>
      </c>
      <c r="H323" s="1">
        <f t="shared" si="77"/>
        <v>-32377.777777779731</v>
      </c>
      <c r="I323" s="1">
        <f t="shared" si="69"/>
        <v>-33.457037037039051</v>
      </c>
      <c r="J323" s="1">
        <f t="shared" si="70"/>
        <v>771363.87203931739</v>
      </c>
      <c r="K323" s="1">
        <f t="shared" si="71"/>
        <v>911880.21913684579</v>
      </c>
      <c r="M323" s="3">
        <v>313</v>
      </c>
      <c r="N323" s="1">
        <f t="shared" si="78"/>
        <v>-169191.18481708891</v>
      </c>
      <c r="O323" s="1">
        <f t="shared" si="65"/>
        <v>-200.66422431099187</v>
      </c>
      <c r="P323" s="1">
        <f t="shared" si="72"/>
        <v>771363.87203931739</v>
      </c>
      <c r="Q323" s="1">
        <f t="shared" si="73"/>
        <v>1227837.2270072503</v>
      </c>
      <c r="S323" s="3">
        <v>313</v>
      </c>
      <c r="T323" s="1">
        <f t="shared" si="79"/>
        <v>-167141.66666666363</v>
      </c>
      <c r="U323" s="1">
        <f t="shared" si="66"/>
        <v>-198.54638888888576</v>
      </c>
      <c r="V323" s="1">
        <f t="shared" si="74"/>
        <v>771363.87203931739</v>
      </c>
      <c r="W323" s="1">
        <f t="shared" si="75"/>
        <v>1215228.4168681586</v>
      </c>
    </row>
    <row r="324" spans="1:23" x14ac:dyDescent="0.25">
      <c r="A324" s="3">
        <v>314</v>
      </c>
      <c r="B324" s="1">
        <f t="shared" si="76"/>
        <v>-37056.964092845657</v>
      </c>
      <c r="C324" s="1">
        <f t="shared" si="64"/>
        <v>-38.292196229273848</v>
      </c>
      <c r="D324" s="1">
        <f t="shared" si="67"/>
        <v>773613.68333276536</v>
      </c>
      <c r="E324" s="1">
        <f t="shared" si="68"/>
        <v>951524.42828026542</v>
      </c>
      <c r="G324" s="3">
        <v>314</v>
      </c>
      <c r="H324" s="1">
        <f t="shared" si="77"/>
        <v>-31688.88888889084</v>
      </c>
      <c r="I324" s="1">
        <f t="shared" si="69"/>
        <v>-32.745185185187204</v>
      </c>
      <c r="J324" s="1">
        <f t="shared" si="70"/>
        <v>773613.68333276536</v>
      </c>
      <c r="K324" s="1">
        <f t="shared" si="71"/>
        <v>917814.48839767044</v>
      </c>
      <c r="M324" s="3">
        <v>314</v>
      </c>
      <c r="N324" s="1">
        <f t="shared" si="78"/>
        <v>-168896.36153481773</v>
      </c>
      <c r="O324" s="1">
        <f t="shared" si="65"/>
        <v>-200.35957358597832</v>
      </c>
      <c r="P324" s="1">
        <f t="shared" si="72"/>
        <v>773613.68333276536</v>
      </c>
      <c r="Q324" s="1">
        <f t="shared" si="73"/>
        <v>1235784.1096942357</v>
      </c>
      <c r="S324" s="3">
        <v>314</v>
      </c>
      <c r="T324" s="1">
        <f t="shared" si="79"/>
        <v>-166883.33333333029</v>
      </c>
      <c r="U324" s="1">
        <f t="shared" si="66"/>
        <v>-198.27944444444131</v>
      </c>
      <c r="V324" s="1">
        <f t="shared" si="74"/>
        <v>773613.68333276536</v>
      </c>
      <c r="W324" s="1">
        <f t="shared" si="75"/>
        <v>1223142.8822382598</v>
      </c>
    </row>
    <row r="325" spans="1:23" x14ac:dyDescent="0.25">
      <c r="A325" s="3">
        <v>315</v>
      </c>
      <c r="B325" s="1">
        <f t="shared" si="76"/>
        <v>-36269.956271522475</v>
      </c>
      <c r="C325" s="1">
        <f t="shared" si="64"/>
        <v>-37.478954813906554</v>
      </c>
      <c r="D325" s="1">
        <f t="shared" si="67"/>
        <v>775870.05657581927</v>
      </c>
      <c r="E325" s="1">
        <f t="shared" si="68"/>
        <v>957579.18571987725</v>
      </c>
      <c r="G325" s="3">
        <v>315</v>
      </c>
      <c r="H325" s="1">
        <f t="shared" si="77"/>
        <v>-31000.00000000195</v>
      </c>
      <c r="I325" s="1">
        <f t="shared" si="69"/>
        <v>-32.033333333335349</v>
      </c>
      <c r="J325" s="1">
        <f t="shared" si="70"/>
        <v>775870.05657581927</v>
      </c>
      <c r="K325" s="1">
        <f t="shared" si="71"/>
        <v>923783.0227315157</v>
      </c>
      <c r="M325" s="3">
        <v>315</v>
      </c>
      <c r="N325" s="1">
        <f t="shared" si="78"/>
        <v>-168601.23360182153</v>
      </c>
      <c r="O325" s="1">
        <f t="shared" si="65"/>
        <v>-200.05460805521557</v>
      </c>
      <c r="P325" s="1">
        <f t="shared" si="72"/>
        <v>775870.05657581927</v>
      </c>
      <c r="Q325" s="1">
        <f t="shared" si="73"/>
        <v>1243775.9252113099</v>
      </c>
      <c r="S325" s="3">
        <v>315</v>
      </c>
      <c r="T325" s="1">
        <f t="shared" si="79"/>
        <v>-166624.99999999694</v>
      </c>
      <c r="U325" s="1">
        <f t="shared" si="66"/>
        <v>-198.01249999999683</v>
      </c>
      <c r="V325" s="1">
        <f t="shared" si="74"/>
        <v>775870.05657581927</v>
      </c>
      <c r="W325" s="1">
        <f t="shared" si="75"/>
        <v>1231102.3640906715</v>
      </c>
    </row>
    <row r="326" spans="1:23" x14ac:dyDescent="0.25">
      <c r="A326" s="3">
        <v>316</v>
      </c>
      <c r="B326" s="1">
        <f t="shared" si="76"/>
        <v>-35482.135208783926</v>
      </c>
      <c r="C326" s="1">
        <f t="shared" si="64"/>
        <v>-36.664873049076725</v>
      </c>
      <c r="D326" s="1">
        <f t="shared" si="67"/>
        <v>778133.01090749877</v>
      </c>
      <c r="E326" s="1">
        <f t="shared" si="68"/>
        <v>963668.17763833818</v>
      </c>
      <c r="G326" s="3">
        <v>316</v>
      </c>
      <c r="H326" s="1">
        <f t="shared" si="77"/>
        <v>-30311.111111113059</v>
      </c>
      <c r="I326" s="1">
        <f t="shared" si="69"/>
        <v>-31.321481481483492</v>
      </c>
      <c r="J326" s="1">
        <f t="shared" si="70"/>
        <v>778133.01090749877</v>
      </c>
      <c r="K326" s="1">
        <f t="shared" si="71"/>
        <v>929786.01587808609</v>
      </c>
      <c r="M326" s="3">
        <v>316</v>
      </c>
      <c r="N326" s="1">
        <f t="shared" si="78"/>
        <v>-168305.80070329458</v>
      </c>
      <c r="O326" s="1">
        <f t="shared" si="65"/>
        <v>-199.7493273934044</v>
      </c>
      <c r="P326" s="1">
        <f t="shared" si="72"/>
        <v>778133.01090749877</v>
      </c>
      <c r="Q326" s="1">
        <f t="shared" si="73"/>
        <v>1251812.9276152269</v>
      </c>
      <c r="S326" s="3">
        <v>316</v>
      </c>
      <c r="T326" s="1">
        <f t="shared" si="79"/>
        <v>-166366.6666666636</v>
      </c>
      <c r="U326" s="1">
        <f t="shared" si="66"/>
        <v>-197.74555555555239</v>
      </c>
      <c r="V326" s="1">
        <f t="shared" si="74"/>
        <v>778133.01090749877</v>
      </c>
      <c r="W326" s="1">
        <f t="shared" si="75"/>
        <v>1239107.1169551299</v>
      </c>
    </row>
    <row r="327" spans="1:23" x14ac:dyDescent="0.25">
      <c r="A327" s="3">
        <v>317</v>
      </c>
      <c r="B327" s="1">
        <f t="shared" si="76"/>
        <v>-34693.500064280546</v>
      </c>
      <c r="C327" s="1">
        <f t="shared" si="64"/>
        <v>-35.849950066423226</v>
      </c>
      <c r="D327" s="1">
        <f t="shared" si="67"/>
        <v>780402.5655226456</v>
      </c>
      <c r="E327" s="1">
        <f t="shared" si="68"/>
        <v>969791.5976023688</v>
      </c>
      <c r="G327" s="3">
        <v>317</v>
      </c>
      <c r="H327" s="1">
        <f t="shared" si="77"/>
        <v>-29622.222222224169</v>
      </c>
      <c r="I327" s="1">
        <f t="shared" si="69"/>
        <v>-30.609629629631641</v>
      </c>
      <c r="J327" s="1">
        <f t="shared" si="70"/>
        <v>780402.5655226456</v>
      </c>
      <c r="K327" s="1">
        <f t="shared" si="71"/>
        <v>935823.66267251864</v>
      </c>
      <c r="M327" s="3">
        <v>317</v>
      </c>
      <c r="N327" s="1">
        <f t="shared" si="78"/>
        <v>-168010.0625241058</v>
      </c>
      <c r="O327" s="1">
        <f t="shared" si="65"/>
        <v>-199.44373127490934</v>
      </c>
      <c r="P327" s="1">
        <f t="shared" si="72"/>
        <v>780402.5655226456</v>
      </c>
      <c r="Q327" s="1">
        <f t="shared" si="73"/>
        <v>1259895.3723992147</v>
      </c>
      <c r="S327" s="3">
        <v>317</v>
      </c>
      <c r="T327" s="1">
        <f t="shared" si="79"/>
        <v>-166108.33333333026</v>
      </c>
      <c r="U327" s="1">
        <f t="shared" si="66"/>
        <v>-197.47861111110794</v>
      </c>
      <c r="V327" s="1">
        <f t="shared" si="74"/>
        <v>780402.5655226456</v>
      </c>
      <c r="W327" s="1">
        <f t="shared" si="75"/>
        <v>1247157.3968005183</v>
      </c>
    </row>
    <row r="328" spans="1:23" x14ac:dyDescent="0.25">
      <c r="A328" s="3">
        <v>318</v>
      </c>
      <c r="B328" s="1">
        <f t="shared" si="76"/>
        <v>-33904.049996794514</v>
      </c>
      <c r="C328" s="1">
        <f t="shared" si="64"/>
        <v>-35.034184996687664</v>
      </c>
      <c r="D328" s="1">
        <f t="shared" si="67"/>
        <v>782678.73967208667</v>
      </c>
      <c r="E328" s="1">
        <f t="shared" si="68"/>
        <v>975949.64027314412</v>
      </c>
      <c r="G328" s="3">
        <v>318</v>
      </c>
      <c r="H328" s="1">
        <f t="shared" si="77"/>
        <v>-28933.333333335278</v>
      </c>
      <c r="I328" s="1">
        <f t="shared" si="69"/>
        <v>-29.897777777779783</v>
      </c>
      <c r="J328" s="1">
        <f t="shared" si="70"/>
        <v>782678.73967208667</v>
      </c>
      <c r="K328" s="1">
        <f t="shared" si="71"/>
        <v>941896.15905157651</v>
      </c>
      <c r="M328" s="3">
        <v>318</v>
      </c>
      <c r="N328" s="1">
        <f t="shared" si="78"/>
        <v>-167714.01874879855</v>
      </c>
      <c r="O328" s="1">
        <f t="shared" si="65"/>
        <v>-199.1378193737585</v>
      </c>
      <c r="P328" s="1">
        <f t="shared" si="72"/>
        <v>782678.73967208667</v>
      </c>
      <c r="Q328" s="1">
        <f t="shared" si="73"/>
        <v>1268023.5165010968</v>
      </c>
      <c r="S328" s="3">
        <v>318</v>
      </c>
      <c r="T328" s="1">
        <f t="shared" si="79"/>
        <v>-165849.99999999691</v>
      </c>
      <c r="U328" s="1">
        <f t="shared" si="66"/>
        <v>-197.21166666666349</v>
      </c>
      <c r="V328" s="1">
        <f t="shared" si="74"/>
        <v>782678.73967208667</v>
      </c>
      <c r="W328" s="1">
        <f t="shared" si="75"/>
        <v>1255253.4610430063</v>
      </c>
    </row>
    <row r="329" spans="1:23" x14ac:dyDescent="0.25">
      <c r="A329" s="3">
        <v>319</v>
      </c>
      <c r="B329" s="1">
        <f t="shared" si="76"/>
        <v>-33113.784164238743</v>
      </c>
      <c r="C329" s="1">
        <f t="shared" si="64"/>
        <v>-34.21757696971337</v>
      </c>
      <c r="D329" s="1">
        <f t="shared" si="67"/>
        <v>784961.55266279692</v>
      </c>
      <c r="E329" s="1">
        <f t="shared" si="68"/>
        <v>982142.50141248188</v>
      </c>
      <c r="G329" s="3">
        <v>319</v>
      </c>
      <c r="H329" s="1">
        <f t="shared" si="77"/>
        <v>-28244.444444446388</v>
      </c>
      <c r="I329" s="1">
        <f t="shared" si="69"/>
        <v>-29.185925925927933</v>
      </c>
      <c r="J329" s="1">
        <f t="shared" si="70"/>
        <v>784961.55266279692</v>
      </c>
      <c r="K329" s="1">
        <f t="shared" si="71"/>
        <v>948003.70205987792</v>
      </c>
      <c r="M329" s="3">
        <v>319</v>
      </c>
      <c r="N329" s="1">
        <f t="shared" si="78"/>
        <v>-167417.66906159013</v>
      </c>
      <c r="O329" s="1">
        <f t="shared" si="65"/>
        <v>-198.83159136364313</v>
      </c>
      <c r="P329" s="1">
        <f t="shared" si="72"/>
        <v>784961.55266279692</v>
      </c>
      <c r="Q329" s="1">
        <f t="shared" si="73"/>
        <v>1276197.6183114606</v>
      </c>
      <c r="S329" s="3">
        <v>319</v>
      </c>
      <c r="T329" s="1">
        <f t="shared" si="79"/>
        <v>-165591.66666666357</v>
      </c>
      <c r="U329" s="1">
        <f t="shared" si="66"/>
        <v>-196.94472222221901</v>
      </c>
      <c r="V329" s="1">
        <f t="shared" si="74"/>
        <v>784961.55266279692</v>
      </c>
      <c r="W329" s="1">
        <f t="shared" si="75"/>
        <v>1263395.5685542317</v>
      </c>
    </row>
    <row r="330" spans="1:23" x14ac:dyDescent="0.25">
      <c r="A330" s="3">
        <v>320</v>
      </c>
      <c r="B330" s="1">
        <f t="shared" si="76"/>
        <v>-32322.701723655999</v>
      </c>
      <c r="C330" s="1">
        <f t="shared" ref="C330:C370" si="80">B330*int_a_80/12</f>
        <v>-33.400125114444528</v>
      </c>
      <c r="D330" s="1">
        <f t="shared" si="67"/>
        <v>787251.02385806339</v>
      </c>
      <c r="E330" s="1">
        <f t="shared" si="68"/>
        <v>988370.37788906554</v>
      </c>
      <c r="G330" s="3">
        <v>320</v>
      </c>
      <c r="H330" s="1">
        <f t="shared" si="77"/>
        <v>-27555.555555557497</v>
      </c>
      <c r="I330" s="1">
        <f t="shared" si="69"/>
        <v>-28.474074074076082</v>
      </c>
      <c r="J330" s="1">
        <f t="shared" si="70"/>
        <v>787251.02385806339</v>
      </c>
      <c r="K330" s="1">
        <f t="shared" si="71"/>
        <v>954146.48985616001</v>
      </c>
      <c r="M330" s="3">
        <v>320</v>
      </c>
      <c r="N330" s="1">
        <f t="shared" si="78"/>
        <v>-167121.01314637161</v>
      </c>
      <c r="O330" s="1">
        <f t="shared" ref="O330:O370" si="81">(N330+P$2)*int_a_80/12-P$3</f>
        <v>-198.52504691791734</v>
      </c>
      <c r="P330" s="1">
        <f t="shared" si="72"/>
        <v>787251.02385806339</v>
      </c>
      <c r="Q330" s="1">
        <f t="shared" si="73"/>
        <v>1284417.9376818717</v>
      </c>
      <c r="S330" s="3">
        <v>320</v>
      </c>
      <c r="T330" s="1">
        <f t="shared" si="79"/>
        <v>-165333.33333333023</v>
      </c>
      <c r="U330" s="1">
        <f t="shared" ref="U330:U370" si="82">(T330+V$2)*int_l_80/12-V$3</f>
        <v>-196.67777777777457</v>
      </c>
      <c r="V330" s="1">
        <f t="shared" si="74"/>
        <v>787251.02385806339</v>
      </c>
      <c r="W330" s="1">
        <f t="shared" si="75"/>
        <v>1271583.9796695299</v>
      </c>
    </row>
    <row r="331" spans="1:23" x14ac:dyDescent="0.25">
      <c r="A331" s="3">
        <v>321</v>
      </c>
      <c r="B331" s="1">
        <f t="shared" si="76"/>
        <v>-31530.801831217985</v>
      </c>
      <c r="C331" s="1">
        <f t="shared" si="80"/>
        <v>-32.581828558925245</v>
      </c>
      <c r="D331" s="1">
        <f t="shared" ref="D331:D370" si="83">D330*(1+groei_woning/12)</f>
        <v>789547.17267764942</v>
      </c>
      <c r="E331" s="1">
        <f t="shared" ref="E331:E370" si="84">E330*((1+groei_spaargeld)^(1/12))+(inleg-C$3)</f>
        <v>994633.4676847026</v>
      </c>
      <c r="G331" s="3">
        <v>321</v>
      </c>
      <c r="H331" s="1">
        <f t="shared" si="77"/>
        <v>-26866.666666668607</v>
      </c>
      <c r="I331" s="1">
        <f t="shared" ref="I331:I370" si="85">H331*int_l_80/12</f>
        <v>-27.762222222224224</v>
      </c>
      <c r="J331" s="1">
        <f t="shared" ref="J331:J370" si="86">J330*(1+groei_woning/12)</f>
        <v>789547.17267764942</v>
      </c>
      <c r="K331" s="1">
        <f t="shared" ref="K331:K370" si="87">K330*((1+groei_spaargeld)^(1/12))+inleg+I331-I$2/360</f>
        <v>960324.72171957814</v>
      </c>
      <c r="M331" s="3">
        <v>321</v>
      </c>
      <c r="N331" s="1">
        <f t="shared" si="78"/>
        <v>-166824.05068670737</v>
      </c>
      <c r="O331" s="1">
        <f t="shared" si="81"/>
        <v>-198.21818570959761</v>
      </c>
      <c r="P331" s="1">
        <f t="shared" ref="P331:P370" si="88">P330*(1+groei_woning/12)</f>
        <v>789547.17267764942</v>
      </c>
      <c r="Q331" s="1">
        <f t="shared" ref="Q331:Q394" si="89">Q330*((1+groei_spaargeld)^(1/12))+(inleg-O$3-P$3)</f>
        <v>1292684.7359331341</v>
      </c>
      <c r="S331" s="3">
        <v>321</v>
      </c>
      <c r="T331" s="1">
        <f t="shared" si="79"/>
        <v>-165074.99999999689</v>
      </c>
      <c r="U331" s="1">
        <f t="shared" si="82"/>
        <v>-196.41083333333012</v>
      </c>
      <c r="V331" s="1">
        <f t="shared" ref="V331:V370" si="90">V330*(1+groei_woning/12)</f>
        <v>789547.17267764942</v>
      </c>
      <c r="W331" s="1">
        <f t="shared" ref="W331:W370" si="91">W330*((1+groei_spaargeld)^(1/12))+inleg+U331-U$2/360</f>
        <v>1279818.9561962101</v>
      </c>
    </row>
    <row r="332" spans="1:23" x14ac:dyDescent="0.25">
      <c r="A332" s="3">
        <v>322</v>
      </c>
      <c r="B332" s="1">
        <f t="shared" ref="B332:B370" si="92">B331+C$3+C331</f>
        <v>-30738.083642224454</v>
      </c>
      <c r="C332" s="1">
        <f t="shared" si="80"/>
        <v>-31.762686430298601</v>
      </c>
      <c r="D332" s="1">
        <f t="shared" si="83"/>
        <v>791850.01859795919</v>
      </c>
      <c r="E332" s="1">
        <f t="shared" si="84"/>
        <v>1000931.9699006185</v>
      </c>
      <c r="G332" s="3">
        <v>322</v>
      </c>
      <c r="H332" s="1">
        <f t="shared" ref="H332:H370" si="93">H331+I$2/360</f>
        <v>-26177.777777779716</v>
      </c>
      <c r="I332" s="1">
        <f t="shared" si="85"/>
        <v>-27.050370370372374</v>
      </c>
      <c r="J332" s="1">
        <f t="shared" si="86"/>
        <v>791850.01859795919</v>
      </c>
      <c r="K332" s="1">
        <f t="shared" si="87"/>
        <v>966538.59805604094</v>
      </c>
      <c r="M332" s="3">
        <v>322</v>
      </c>
      <c r="N332" s="1">
        <f t="shared" ref="N332:N370" si="94">N331+O$3+(O331+P$3)</f>
        <v>-166526.78136583479</v>
      </c>
      <c r="O332" s="1">
        <f t="shared" si="81"/>
        <v>-197.91100741136262</v>
      </c>
      <c r="P332" s="1">
        <f t="shared" si="88"/>
        <v>791850.01859795919</v>
      </c>
      <c r="Q332" s="1">
        <f t="shared" si="89"/>
        <v>1300998.2758635974</v>
      </c>
      <c r="S332" s="3">
        <v>322</v>
      </c>
      <c r="T332" s="1">
        <f t="shared" ref="T332:T370" si="95">T331+U$2/360</f>
        <v>-164816.66666666354</v>
      </c>
      <c r="U332" s="1">
        <f t="shared" si="82"/>
        <v>-196.14388888888567</v>
      </c>
      <c r="V332" s="1">
        <f t="shared" si="90"/>
        <v>791850.01859795919</v>
      </c>
      <c r="W332" s="1">
        <f t="shared" si="91"/>
        <v>1288100.7614218786</v>
      </c>
    </row>
    <row r="333" spans="1:23" x14ac:dyDescent="0.25">
      <c r="A333" s="3">
        <v>323</v>
      </c>
      <c r="B333" s="1">
        <f t="shared" si="92"/>
        <v>-29944.546311102295</v>
      </c>
      <c r="C333" s="1">
        <f t="shared" si="80"/>
        <v>-30.942697854805704</v>
      </c>
      <c r="D333" s="1">
        <f t="shared" si="83"/>
        <v>794159.58115220326</v>
      </c>
      <c r="E333" s="1">
        <f t="shared" si="84"/>
        <v>1007266.0847637862</v>
      </c>
      <c r="G333" s="3">
        <v>323</v>
      </c>
      <c r="H333" s="1">
        <f t="shared" si="93"/>
        <v>-25488.888888890826</v>
      </c>
      <c r="I333" s="1">
        <f t="shared" si="85"/>
        <v>-26.33851851852052</v>
      </c>
      <c r="J333" s="1">
        <f t="shared" si="86"/>
        <v>794159.58115220326</v>
      </c>
      <c r="K333" s="1">
        <f t="shared" si="87"/>
        <v>972788.32040458126</v>
      </c>
      <c r="M333" s="3">
        <v>323</v>
      </c>
      <c r="N333" s="1">
        <f t="shared" si="94"/>
        <v>-166229.20486666399</v>
      </c>
      <c r="O333" s="1">
        <f t="shared" si="81"/>
        <v>-197.60351169555278</v>
      </c>
      <c r="P333" s="1">
        <f t="shared" si="88"/>
        <v>794159.58115220326</v>
      </c>
      <c r="Q333" s="1">
        <f t="shared" si="89"/>
        <v>1309358.8217575117</v>
      </c>
      <c r="S333" s="3">
        <v>323</v>
      </c>
      <c r="T333" s="1">
        <f t="shared" si="95"/>
        <v>-164558.3333333302</v>
      </c>
      <c r="U333" s="1">
        <f t="shared" si="82"/>
        <v>-195.87694444444119</v>
      </c>
      <c r="V333" s="1">
        <f t="shared" si="90"/>
        <v>794159.58115220326</v>
      </c>
      <c r="W333" s="1">
        <f t="shared" si="91"/>
        <v>1296429.6601228076</v>
      </c>
    </row>
    <row r="334" spans="1:23" x14ac:dyDescent="0.25">
      <c r="A334" s="3">
        <v>324</v>
      </c>
      <c r="B334" s="1">
        <f t="shared" si="92"/>
        <v>-29150.188991404644</v>
      </c>
      <c r="C334" s="1">
        <f t="shared" si="80"/>
        <v>-30.121861957784798</v>
      </c>
      <c r="D334" s="1">
        <f t="shared" si="83"/>
        <v>796475.87993056385</v>
      </c>
      <c r="E334" s="1">
        <f t="shared" si="84"/>
        <v>1013636.0136332907</v>
      </c>
      <c r="G334" s="3">
        <v>324</v>
      </c>
      <c r="H334" s="1">
        <f t="shared" si="93"/>
        <v>-24800.000000001935</v>
      </c>
      <c r="I334" s="1">
        <f t="shared" si="85"/>
        <v>-25.626666666668665</v>
      </c>
      <c r="J334" s="1">
        <f t="shared" si="86"/>
        <v>796475.87993056385</v>
      </c>
      <c r="K334" s="1">
        <f t="shared" si="87"/>
        <v>979074.091443763</v>
      </c>
      <c r="M334" s="3">
        <v>324</v>
      </c>
      <c r="N334" s="1">
        <f t="shared" si="94"/>
        <v>-165931.32087177737</v>
      </c>
      <c r="O334" s="1">
        <f t="shared" si="81"/>
        <v>-197.29569823416995</v>
      </c>
      <c r="P334" s="1">
        <f t="shared" si="88"/>
        <v>796475.87993056385</v>
      </c>
      <c r="Q334" s="1">
        <f t="shared" si="89"/>
        <v>1317766.6393934281</v>
      </c>
      <c r="S334" s="3">
        <v>324</v>
      </c>
      <c r="T334" s="1">
        <f t="shared" si="95"/>
        <v>-164299.99999999686</v>
      </c>
      <c r="U334" s="1">
        <f t="shared" si="82"/>
        <v>-195.60999999999675</v>
      </c>
      <c r="V334" s="1">
        <f t="shared" si="90"/>
        <v>796475.87993056385</v>
      </c>
      <c r="W334" s="1">
        <f t="shared" si="91"/>
        <v>1304805.918572353</v>
      </c>
    </row>
    <row r="335" spans="1:23" x14ac:dyDescent="0.25">
      <c r="A335" s="3">
        <v>325</v>
      </c>
      <c r="B335" s="1">
        <f t="shared" si="92"/>
        <v>-28355.010835809971</v>
      </c>
      <c r="C335" s="1">
        <f t="shared" si="80"/>
        <v>-29.300177863670303</v>
      </c>
      <c r="D335" s="1">
        <f t="shared" si="83"/>
        <v>798798.93458036135</v>
      </c>
      <c r="E335" s="1">
        <f t="shared" si="84"/>
        <v>1020041.9590067307</v>
      </c>
      <c r="G335" s="3">
        <v>325</v>
      </c>
      <c r="H335" s="1">
        <f t="shared" si="93"/>
        <v>-24111.111111113045</v>
      </c>
      <c r="I335" s="1">
        <f t="shared" si="85"/>
        <v>-24.914814814816811</v>
      </c>
      <c r="J335" s="1">
        <f t="shared" si="86"/>
        <v>798798.93458036135</v>
      </c>
      <c r="K335" s="1">
        <f t="shared" si="87"/>
        <v>985396.11499812407</v>
      </c>
      <c r="M335" s="3">
        <v>325</v>
      </c>
      <c r="N335" s="1">
        <f t="shared" si="94"/>
        <v>-165633.12906342937</v>
      </c>
      <c r="O335" s="1">
        <f t="shared" si="81"/>
        <v>-196.987566698877</v>
      </c>
      <c r="P335" s="1">
        <f t="shared" si="88"/>
        <v>798798.93458036135</v>
      </c>
      <c r="Q335" s="1">
        <f t="shared" si="89"/>
        <v>1326221.9960526489</v>
      </c>
      <c r="S335" s="3">
        <v>325</v>
      </c>
      <c r="T335" s="1">
        <f t="shared" si="95"/>
        <v>-164041.66666666351</v>
      </c>
      <c r="U335" s="1">
        <f t="shared" si="82"/>
        <v>-195.3430555555523</v>
      </c>
      <c r="V335" s="1">
        <f t="shared" si="90"/>
        <v>798798.93458036135</v>
      </c>
      <c r="W335" s="1">
        <f t="shared" si="91"/>
        <v>1313229.8045494191</v>
      </c>
    </row>
    <row r="336" spans="1:23" x14ac:dyDescent="0.25">
      <c r="A336" s="3">
        <v>326</v>
      </c>
      <c r="B336" s="1">
        <f t="shared" si="92"/>
        <v>-27559.010996121186</v>
      </c>
      <c r="C336" s="1">
        <f t="shared" si="80"/>
        <v>-28.477644695991888</v>
      </c>
      <c r="D336" s="1">
        <f t="shared" si="83"/>
        <v>801128.76480622077</v>
      </c>
      <c r="E336" s="1">
        <f t="shared" si="84"/>
        <v>1026484.124526656</v>
      </c>
      <c r="G336" s="3">
        <v>326</v>
      </c>
      <c r="H336" s="1">
        <f t="shared" si="93"/>
        <v>-23422.222222224154</v>
      </c>
      <c r="I336" s="1">
        <f t="shared" si="85"/>
        <v>-24.202962962964961</v>
      </c>
      <c r="J336" s="1">
        <f t="shared" si="86"/>
        <v>801128.76480622077</v>
      </c>
      <c r="K336" s="1">
        <f t="shared" si="87"/>
        <v>991754.59604465601</v>
      </c>
      <c r="M336" s="3">
        <v>326</v>
      </c>
      <c r="N336" s="1">
        <f t="shared" si="94"/>
        <v>-165334.62912354607</v>
      </c>
      <c r="O336" s="1">
        <f t="shared" si="81"/>
        <v>-196.6791167609976</v>
      </c>
      <c r="P336" s="1">
        <f t="shared" si="88"/>
        <v>801128.76480622077</v>
      </c>
      <c r="Q336" s="1">
        <f t="shared" si="89"/>
        <v>1334725.1605277231</v>
      </c>
      <c r="S336" s="3">
        <v>326</v>
      </c>
      <c r="T336" s="1">
        <f t="shared" si="95"/>
        <v>-163783.33333333017</v>
      </c>
      <c r="U336" s="1">
        <f t="shared" si="82"/>
        <v>-195.07611111110785</v>
      </c>
      <c r="V336" s="1">
        <f t="shared" si="90"/>
        <v>801128.76480622077</v>
      </c>
      <c r="W336" s="1">
        <f t="shared" si="91"/>
        <v>1321701.587346971</v>
      </c>
    </row>
    <row r="337" spans="1:23" x14ac:dyDescent="0.25">
      <c r="A337" s="3">
        <v>327</v>
      </c>
      <c r="B337" s="1">
        <f t="shared" si="92"/>
        <v>-26762.188623264719</v>
      </c>
      <c r="C337" s="1">
        <f t="shared" si="80"/>
        <v>-27.654261577373543</v>
      </c>
      <c r="D337" s="1">
        <f t="shared" si="83"/>
        <v>803465.39037023892</v>
      </c>
      <c r="E337" s="1">
        <f t="shared" si="84"/>
        <v>1032962.7149870407</v>
      </c>
      <c r="G337" s="3">
        <v>327</v>
      </c>
      <c r="H337" s="1">
        <f t="shared" si="93"/>
        <v>-22733.333333335264</v>
      </c>
      <c r="I337" s="1">
        <f t="shared" si="85"/>
        <v>-23.491111111113103</v>
      </c>
      <c r="J337" s="1">
        <f t="shared" si="86"/>
        <v>803465.39037023892</v>
      </c>
      <c r="K337" s="1">
        <f t="shared" si="87"/>
        <v>998149.7407193199</v>
      </c>
      <c r="M337" s="3">
        <v>327</v>
      </c>
      <c r="N337" s="1">
        <f t="shared" si="94"/>
        <v>-165035.82073372489</v>
      </c>
      <c r="O337" s="1">
        <f t="shared" si="81"/>
        <v>-196.37034809151572</v>
      </c>
      <c r="P337" s="1">
        <f t="shared" si="88"/>
        <v>803465.39037023892</v>
      </c>
      <c r="Q337" s="1">
        <f t="shared" si="89"/>
        <v>1343276.4031309925</v>
      </c>
      <c r="S337" s="3">
        <v>327</v>
      </c>
      <c r="T337" s="1">
        <f t="shared" si="95"/>
        <v>-163524.99999999683</v>
      </c>
      <c r="U337" s="1">
        <f t="shared" si="82"/>
        <v>-194.8091666666634</v>
      </c>
      <c r="V337" s="1">
        <f t="shared" si="90"/>
        <v>803465.39037023892</v>
      </c>
      <c r="W337" s="1">
        <f t="shared" si="91"/>
        <v>1330221.5377805952</v>
      </c>
    </row>
    <row r="338" spans="1:23" x14ac:dyDescent="0.25">
      <c r="A338" s="3">
        <v>328</v>
      </c>
      <c r="B338" s="1">
        <f t="shared" si="92"/>
        <v>-25964.542867289634</v>
      </c>
      <c r="C338" s="1">
        <f t="shared" si="80"/>
        <v>-26.830027629532623</v>
      </c>
      <c r="D338" s="1">
        <f t="shared" si="83"/>
        <v>805808.83109215216</v>
      </c>
      <c r="E338" s="1">
        <f t="shared" si="84"/>
        <v>1039477.9363397938</v>
      </c>
      <c r="G338" s="3">
        <v>328</v>
      </c>
      <c r="H338" s="1">
        <f t="shared" si="93"/>
        <v>-22044.444444446373</v>
      </c>
      <c r="I338" s="1">
        <f t="shared" si="85"/>
        <v>-22.779259259261252</v>
      </c>
      <c r="J338" s="1">
        <f t="shared" si="86"/>
        <v>805808.83109215216</v>
      </c>
      <c r="K338" s="1">
        <f t="shared" si="87"/>
        <v>1004581.7563235997</v>
      </c>
      <c r="M338" s="3">
        <v>328</v>
      </c>
      <c r="N338" s="1">
        <f t="shared" si="94"/>
        <v>-164736.70357523425</v>
      </c>
      <c r="O338" s="1">
        <f t="shared" si="81"/>
        <v>-196.0612603610754</v>
      </c>
      <c r="P338" s="1">
        <f t="shared" si="88"/>
        <v>805808.83109215216</v>
      </c>
      <c r="Q338" s="1">
        <f t="shared" si="89"/>
        <v>1351875.9957031838</v>
      </c>
      <c r="S338" s="3">
        <v>328</v>
      </c>
      <c r="T338" s="1">
        <f t="shared" si="95"/>
        <v>-163266.66666666348</v>
      </c>
      <c r="U338" s="1">
        <f t="shared" si="82"/>
        <v>-194.54222222221892</v>
      </c>
      <c r="V338" s="1">
        <f t="shared" si="90"/>
        <v>805808.83109215216</v>
      </c>
      <c r="W338" s="1">
        <f t="shared" si="91"/>
        <v>1338789.9281971089</v>
      </c>
    </row>
    <row r="339" spans="1:23" x14ac:dyDescent="0.25">
      <c r="A339" s="3">
        <v>329</v>
      </c>
      <c r="B339" s="1">
        <f t="shared" si="92"/>
        <v>-25166.072877366711</v>
      </c>
      <c r="C339" s="1">
        <f t="shared" si="80"/>
        <v>-26.004941973278932</v>
      </c>
      <c r="D339" s="1">
        <f t="shared" si="83"/>
        <v>808159.10684950429</v>
      </c>
      <c r="E339" s="1">
        <f t="shared" si="84"/>
        <v>1046029.9957013066</v>
      </c>
      <c r="G339" s="3">
        <v>329</v>
      </c>
      <c r="H339" s="1">
        <f t="shared" si="93"/>
        <v>-21355.555555557483</v>
      </c>
      <c r="I339" s="1">
        <f t="shared" si="85"/>
        <v>-22.067407407409402</v>
      </c>
      <c r="J339" s="1">
        <f t="shared" si="86"/>
        <v>808159.10684950429</v>
      </c>
      <c r="K339" s="1">
        <f t="shared" si="87"/>
        <v>1011050.851331092</v>
      </c>
      <c r="M339" s="3">
        <v>329</v>
      </c>
      <c r="N339" s="1">
        <f t="shared" si="94"/>
        <v>-164437.27732901316</v>
      </c>
      <c r="O339" s="1">
        <f t="shared" si="81"/>
        <v>-195.75185323998028</v>
      </c>
      <c r="P339" s="1">
        <f t="shared" si="88"/>
        <v>808159.10684950429</v>
      </c>
      <c r="Q339" s="1">
        <f t="shared" si="89"/>
        <v>1360524.2116220507</v>
      </c>
      <c r="S339" s="3">
        <v>329</v>
      </c>
      <c r="T339" s="1">
        <f t="shared" si="95"/>
        <v>-163008.33333333014</v>
      </c>
      <c r="U339" s="1">
        <f t="shared" si="82"/>
        <v>-194.27527777777448</v>
      </c>
      <c r="V339" s="1">
        <f t="shared" si="90"/>
        <v>808159.10684950429</v>
      </c>
      <c r="W339" s="1">
        <f t="shared" si="91"/>
        <v>1347407.0324832182</v>
      </c>
    </row>
    <row r="340" spans="1:23" x14ac:dyDescent="0.25">
      <c r="A340" s="3">
        <v>330</v>
      </c>
      <c r="B340" s="1">
        <f t="shared" si="92"/>
        <v>-24366.777801787532</v>
      </c>
      <c r="C340" s="1">
        <f t="shared" si="80"/>
        <v>-25.179003728513781</v>
      </c>
      <c r="D340" s="1">
        <f t="shared" si="83"/>
        <v>810516.23757781531</v>
      </c>
      <c r="E340" s="1">
        <f t="shared" si="84"/>
        <v>1052619.1013590363</v>
      </c>
      <c r="G340" s="3">
        <v>330</v>
      </c>
      <c r="H340" s="1">
        <f t="shared" si="93"/>
        <v>-20666.666666668592</v>
      </c>
      <c r="I340" s="1">
        <f t="shared" si="85"/>
        <v>-21.355555555557544</v>
      </c>
      <c r="J340" s="1">
        <f t="shared" si="86"/>
        <v>810516.23757781531</v>
      </c>
      <c r="K340" s="1">
        <f t="shared" si="87"/>
        <v>1017557.2353941334</v>
      </c>
      <c r="M340" s="3">
        <v>330</v>
      </c>
      <c r="N340" s="1">
        <f t="shared" si="94"/>
        <v>-164137.54167567097</v>
      </c>
      <c r="O340" s="1">
        <f t="shared" si="81"/>
        <v>-195.44212639819335</v>
      </c>
      <c r="P340" s="1">
        <f t="shared" si="88"/>
        <v>810516.23757781531</v>
      </c>
      <c r="Q340" s="1">
        <f t="shared" si="89"/>
        <v>1369221.3258110646</v>
      </c>
      <c r="S340" s="3">
        <v>330</v>
      </c>
      <c r="T340" s="1">
        <f t="shared" si="95"/>
        <v>-162749.9999999968</v>
      </c>
      <c r="U340" s="1">
        <f t="shared" si="82"/>
        <v>-194.00833333333003</v>
      </c>
      <c r="V340" s="1">
        <f t="shared" si="90"/>
        <v>810516.23757781531</v>
      </c>
      <c r="W340" s="1">
        <f t="shared" si="91"/>
        <v>1356073.126074224</v>
      </c>
    </row>
    <row r="341" spans="1:23" x14ac:dyDescent="0.25">
      <c r="A341" s="3">
        <v>331</v>
      </c>
      <c r="B341" s="1">
        <f t="shared" si="92"/>
        <v>-23566.656787963588</v>
      </c>
      <c r="C341" s="1">
        <f t="shared" si="80"/>
        <v>-24.352212014229039</v>
      </c>
      <c r="D341" s="1">
        <f t="shared" si="83"/>
        <v>812880.24327075062</v>
      </c>
      <c r="E341" s="1">
        <f t="shared" si="84"/>
        <v>1059245.4627781278</v>
      </c>
      <c r="G341" s="3">
        <v>331</v>
      </c>
      <c r="H341" s="1">
        <f t="shared" si="93"/>
        <v>-19977.777777779702</v>
      </c>
      <c r="I341" s="1">
        <f t="shared" si="85"/>
        <v>-20.643703703705693</v>
      </c>
      <c r="J341" s="1">
        <f t="shared" si="86"/>
        <v>812880.24327075062</v>
      </c>
      <c r="K341" s="1">
        <f t="shared" si="87"/>
        <v>1024101.1193504655</v>
      </c>
      <c r="M341" s="3">
        <v>331</v>
      </c>
      <c r="N341" s="1">
        <f t="shared" si="94"/>
        <v>-163837.49629548701</v>
      </c>
      <c r="O341" s="1">
        <f t="shared" si="81"/>
        <v>-195.13207950533658</v>
      </c>
      <c r="P341" s="1">
        <f t="shared" si="88"/>
        <v>812880.24327075062</v>
      </c>
      <c r="Q341" s="1">
        <f t="shared" si="89"/>
        <v>1377967.6147481541</v>
      </c>
      <c r="S341" s="3">
        <v>331</v>
      </c>
      <c r="T341" s="1">
        <f t="shared" si="95"/>
        <v>-162491.66666666346</v>
      </c>
      <c r="U341" s="1">
        <f t="shared" si="82"/>
        <v>-193.74138888888558</v>
      </c>
      <c r="V341" s="1">
        <f t="shared" si="90"/>
        <v>812880.24327075062</v>
      </c>
      <c r="W341" s="1">
        <f t="shared" si="91"/>
        <v>1364788.4859627788</v>
      </c>
    </row>
    <row r="342" spans="1:23" x14ac:dyDescent="0.25">
      <c r="A342" s="3">
        <v>332</v>
      </c>
      <c r="B342" s="1">
        <f t="shared" si="92"/>
        <v>-22765.70898242536</v>
      </c>
      <c r="C342" s="1">
        <f t="shared" si="80"/>
        <v>-23.524565948506204</v>
      </c>
      <c r="D342" s="1">
        <f t="shared" si="83"/>
        <v>815251.14398029028</v>
      </c>
      <c r="E342" s="1">
        <f t="shared" si="84"/>
        <v>1065909.2906080722</v>
      </c>
      <c r="G342" s="3">
        <v>332</v>
      </c>
      <c r="H342" s="1">
        <f t="shared" si="93"/>
        <v>-19288.888888890811</v>
      </c>
      <c r="I342" s="1">
        <f t="shared" si="85"/>
        <v>-19.931851851853839</v>
      </c>
      <c r="J342" s="1">
        <f t="shared" si="86"/>
        <v>815251.14398029028</v>
      </c>
      <c r="K342" s="1">
        <f t="shared" si="87"/>
        <v>1030682.7152299368</v>
      </c>
      <c r="M342" s="3">
        <v>332</v>
      </c>
      <c r="N342" s="1">
        <f t="shared" si="94"/>
        <v>-163537.14086841018</v>
      </c>
      <c r="O342" s="1">
        <f t="shared" si="81"/>
        <v>-194.82171223069051</v>
      </c>
      <c r="P342" s="1">
        <f t="shared" si="88"/>
        <v>815251.14398029028</v>
      </c>
      <c r="Q342" s="1">
        <f t="shared" si="89"/>
        <v>1386763.3564744941</v>
      </c>
      <c r="S342" s="3">
        <v>332</v>
      </c>
      <c r="T342" s="1">
        <f t="shared" si="95"/>
        <v>-162233.33333333011</v>
      </c>
      <c r="U342" s="1">
        <f t="shared" si="82"/>
        <v>-193.4744444444411</v>
      </c>
      <c r="V342" s="1">
        <f t="shared" si="90"/>
        <v>815251.14398029028</v>
      </c>
      <c r="W342" s="1">
        <f t="shared" si="91"/>
        <v>1373553.3907076912</v>
      </c>
    </row>
    <row r="343" spans="1:23" x14ac:dyDescent="0.25">
      <c r="A343" s="3">
        <v>333</v>
      </c>
      <c r="B343" s="1">
        <f t="shared" si="92"/>
        <v>-21963.933530821407</v>
      </c>
      <c r="C343" s="1">
        <f t="shared" si="80"/>
        <v>-22.696064648515456</v>
      </c>
      <c r="D343" s="1">
        <f t="shared" si="83"/>
        <v>817628.9598168995</v>
      </c>
      <c r="E343" s="1">
        <f t="shared" si="84"/>
        <v>1072610.7966894037</v>
      </c>
      <c r="G343" s="3">
        <v>333</v>
      </c>
      <c r="H343" s="1">
        <f t="shared" si="93"/>
        <v>-18600.000000001921</v>
      </c>
      <c r="I343" s="1">
        <f t="shared" si="85"/>
        <v>-19.220000000001985</v>
      </c>
      <c r="J343" s="1">
        <f t="shared" si="86"/>
        <v>817628.9598168995</v>
      </c>
      <c r="K343" s="1">
        <f t="shared" si="87"/>
        <v>1037302.2362612436</v>
      </c>
      <c r="M343" s="3">
        <v>333</v>
      </c>
      <c r="N343" s="1">
        <f t="shared" si="94"/>
        <v>-163236.47507405869</v>
      </c>
      <c r="O343" s="1">
        <f t="shared" si="81"/>
        <v>-194.51102424319399</v>
      </c>
      <c r="P343" s="1">
        <f t="shared" si="88"/>
        <v>817628.9598168995</v>
      </c>
      <c r="Q343" s="1">
        <f t="shared" si="89"/>
        <v>1395608.8306033448</v>
      </c>
      <c r="S343" s="3">
        <v>333</v>
      </c>
      <c r="T343" s="1">
        <f t="shared" si="95"/>
        <v>-161974.99999999677</v>
      </c>
      <c r="U343" s="1">
        <f t="shared" si="82"/>
        <v>-193.20749999999666</v>
      </c>
      <c r="V343" s="1">
        <f t="shared" si="90"/>
        <v>817628.9598168995</v>
      </c>
      <c r="W343" s="1">
        <f t="shared" si="91"/>
        <v>1382368.1204427828</v>
      </c>
    </row>
    <row r="344" spans="1:23" x14ac:dyDescent="0.25">
      <c r="A344" s="3">
        <v>334</v>
      </c>
      <c r="B344" s="1">
        <f t="shared" si="92"/>
        <v>-21161.329577917466</v>
      </c>
      <c r="C344" s="1">
        <f t="shared" si="80"/>
        <v>-21.866707230514717</v>
      </c>
      <c r="D344" s="1">
        <f t="shared" si="83"/>
        <v>820013.71094969881</v>
      </c>
      <c r="E344" s="1">
        <f t="shared" si="84"/>
        <v>1079350.1940604337</v>
      </c>
      <c r="G344" s="3">
        <v>334</v>
      </c>
      <c r="H344" s="1">
        <f t="shared" si="93"/>
        <v>-17911.11111111303</v>
      </c>
      <c r="I344" s="1">
        <f t="shared" si="85"/>
        <v>-18.508148148150131</v>
      </c>
      <c r="J344" s="1">
        <f t="shared" si="86"/>
        <v>820013.71094969881</v>
      </c>
      <c r="K344" s="1">
        <f t="shared" si="87"/>
        <v>1043959.8968787082</v>
      </c>
      <c r="M344" s="3">
        <v>334</v>
      </c>
      <c r="N344" s="1">
        <f t="shared" si="94"/>
        <v>-162935.49859171972</v>
      </c>
      <c r="O344" s="1">
        <f t="shared" si="81"/>
        <v>-194.20001521144371</v>
      </c>
      <c r="P344" s="1">
        <f t="shared" si="88"/>
        <v>820013.71094969881</v>
      </c>
      <c r="Q344" s="1">
        <f t="shared" si="89"/>
        <v>1404504.3183289405</v>
      </c>
      <c r="S344" s="3">
        <v>334</v>
      </c>
      <c r="T344" s="1">
        <f t="shared" si="95"/>
        <v>-161716.66666666343</v>
      </c>
      <c r="U344" s="1">
        <f t="shared" si="82"/>
        <v>-192.94055555555221</v>
      </c>
      <c r="V344" s="1">
        <f t="shared" si="90"/>
        <v>820013.71094969881</v>
      </c>
      <c r="W344" s="1">
        <f t="shared" si="91"/>
        <v>1391232.9568857916</v>
      </c>
    </row>
    <row r="345" spans="1:23" x14ac:dyDescent="0.25">
      <c r="A345" s="3">
        <v>335</v>
      </c>
      <c r="B345" s="1">
        <f t="shared" si="92"/>
        <v>-20357.896267595523</v>
      </c>
      <c r="C345" s="1">
        <f t="shared" si="80"/>
        <v>-21.036492809848706</v>
      </c>
      <c r="D345" s="1">
        <f t="shared" si="83"/>
        <v>822405.41760663548</v>
      </c>
      <c r="E345" s="1">
        <f t="shared" si="84"/>
        <v>1086127.6969640229</v>
      </c>
      <c r="G345" s="3">
        <v>335</v>
      </c>
      <c r="H345" s="1">
        <f t="shared" si="93"/>
        <v>-17222.22222222414</v>
      </c>
      <c r="I345" s="1">
        <f t="shared" si="85"/>
        <v>-17.796296296298276</v>
      </c>
      <c r="J345" s="1">
        <f t="shared" si="86"/>
        <v>822405.41760663548</v>
      </c>
      <c r="K345" s="1">
        <f t="shared" si="87"/>
        <v>1050655.9127290957</v>
      </c>
      <c r="M345" s="3">
        <v>335</v>
      </c>
      <c r="N345" s="1">
        <f t="shared" si="94"/>
        <v>-162634.211100349</v>
      </c>
      <c r="O345" s="1">
        <f t="shared" si="81"/>
        <v>-193.88868480369396</v>
      </c>
      <c r="P345" s="1">
        <f t="shared" si="88"/>
        <v>822405.41760663548</v>
      </c>
      <c r="Q345" s="1">
        <f t="shared" si="89"/>
        <v>1413450.1024354286</v>
      </c>
      <c r="S345" s="3">
        <v>335</v>
      </c>
      <c r="T345" s="1">
        <f t="shared" si="95"/>
        <v>-161458.33333333008</v>
      </c>
      <c r="U345" s="1">
        <f t="shared" si="82"/>
        <v>-192.67361111110776</v>
      </c>
      <c r="V345" s="1">
        <f t="shared" si="90"/>
        <v>822405.41760663548</v>
      </c>
      <c r="W345" s="1">
        <f t="shared" si="91"/>
        <v>1400148.1833473293</v>
      </c>
    </row>
    <row r="346" spans="1:23" x14ac:dyDescent="0.25">
      <c r="A346" s="3">
        <v>336</v>
      </c>
      <c r="B346" s="1">
        <f t="shared" si="92"/>
        <v>-19553.632742852915</v>
      </c>
      <c r="C346" s="1">
        <f t="shared" si="80"/>
        <v>-20.205420500948012</v>
      </c>
      <c r="D346" s="1">
        <f t="shared" si="83"/>
        <v>824804.10007465479</v>
      </c>
      <c r="E346" s="1">
        <f t="shared" si="84"/>
        <v>1092943.5208543928</v>
      </c>
      <c r="G346" s="3">
        <v>336</v>
      </c>
      <c r="H346" s="1">
        <f t="shared" si="93"/>
        <v>-16533.333333335249</v>
      </c>
      <c r="I346" s="1">
        <f t="shared" si="85"/>
        <v>-17.084444444446422</v>
      </c>
      <c r="J346" s="1">
        <f t="shared" si="86"/>
        <v>824804.10007465479</v>
      </c>
      <c r="K346" s="1">
        <f t="shared" si="87"/>
        <v>1057390.5006784697</v>
      </c>
      <c r="M346" s="3">
        <v>336</v>
      </c>
      <c r="N346" s="1">
        <f t="shared" si="94"/>
        <v>-162332.61227857054</v>
      </c>
      <c r="O346" s="1">
        <f t="shared" si="81"/>
        <v>-193.57703268785622</v>
      </c>
      <c r="P346" s="1">
        <f t="shared" si="88"/>
        <v>824804.10007465479</v>
      </c>
      <c r="Q346" s="1">
        <f t="shared" si="89"/>
        <v>1422446.4673058593</v>
      </c>
      <c r="S346" s="3">
        <v>336</v>
      </c>
      <c r="T346" s="1">
        <f t="shared" si="95"/>
        <v>-161199.99999999674</v>
      </c>
      <c r="U346" s="1">
        <f t="shared" si="82"/>
        <v>-192.40666666666328</v>
      </c>
      <c r="V346" s="1">
        <f t="shared" si="90"/>
        <v>824804.10007465479</v>
      </c>
      <c r="W346" s="1">
        <f t="shared" si="91"/>
        <v>1409114.0847398865</v>
      </c>
    </row>
    <row r="347" spans="1:23" x14ac:dyDescent="0.25">
      <c r="A347" s="3">
        <v>337</v>
      </c>
      <c r="B347" s="1">
        <f t="shared" si="92"/>
        <v>-18748.538145801405</v>
      </c>
      <c r="C347" s="1">
        <f t="shared" si="80"/>
        <v>-19.37348941732812</v>
      </c>
      <c r="D347" s="1">
        <f t="shared" si="83"/>
        <v>827209.77869987255</v>
      </c>
      <c r="E347" s="1">
        <f t="shared" si="84"/>
        <v>1099797.8824039737</v>
      </c>
      <c r="G347" s="3">
        <v>337</v>
      </c>
      <c r="H347" s="1">
        <f t="shared" si="93"/>
        <v>-15844.444444446361</v>
      </c>
      <c r="I347" s="1">
        <f t="shared" si="85"/>
        <v>-16.372592592594572</v>
      </c>
      <c r="J347" s="1">
        <f t="shared" si="86"/>
        <v>827209.77869987255</v>
      </c>
      <c r="K347" s="1">
        <f t="shared" si="87"/>
        <v>1064163.8788190854</v>
      </c>
      <c r="M347" s="3">
        <v>337</v>
      </c>
      <c r="N347" s="1">
        <f t="shared" si="94"/>
        <v>-162030.70180467624</v>
      </c>
      <c r="O347" s="1">
        <f t="shared" si="81"/>
        <v>-193.26505853149877</v>
      </c>
      <c r="P347" s="1">
        <f t="shared" si="88"/>
        <v>827209.77869987255</v>
      </c>
      <c r="Q347" s="1">
        <f t="shared" si="89"/>
        <v>1431493.6989312256</v>
      </c>
      <c r="S347" s="3">
        <v>337</v>
      </c>
      <c r="T347" s="1">
        <f t="shared" si="95"/>
        <v>-160941.6666666634</v>
      </c>
      <c r="U347" s="1">
        <f t="shared" si="82"/>
        <v>-192.13972222221884</v>
      </c>
      <c r="V347" s="1">
        <f t="shared" si="90"/>
        <v>827209.77869987255</v>
      </c>
      <c r="W347" s="1">
        <f t="shared" si="91"/>
        <v>1418130.9475868908</v>
      </c>
    </row>
    <row r="348" spans="1:23" x14ac:dyDescent="0.25">
      <c r="A348" s="3">
        <v>338</v>
      </c>
      <c r="B348" s="1">
        <f t="shared" si="92"/>
        <v>-17942.611617666276</v>
      </c>
      <c r="C348" s="1">
        <f t="shared" si="80"/>
        <v>-18.540698671588483</v>
      </c>
      <c r="D348" s="1">
        <f t="shared" si="83"/>
        <v>829622.47388774715</v>
      </c>
      <c r="E348" s="1">
        <f t="shared" si="84"/>
        <v>1106690.9995102938</v>
      </c>
      <c r="G348" s="3">
        <v>338</v>
      </c>
      <c r="H348" s="1">
        <f t="shared" si="93"/>
        <v>-15155.555555557472</v>
      </c>
      <c r="I348" s="1">
        <f t="shared" si="85"/>
        <v>-15.660740740742719</v>
      </c>
      <c r="J348" s="1">
        <f t="shared" si="86"/>
        <v>829622.47388774715</v>
      </c>
      <c r="K348" s="1">
        <f t="shared" si="87"/>
        <v>1070976.2664763238</v>
      </c>
      <c r="M348" s="3">
        <v>338</v>
      </c>
      <c r="N348" s="1">
        <f t="shared" si="94"/>
        <v>-161728.47935662558</v>
      </c>
      <c r="O348" s="1">
        <f t="shared" si="81"/>
        <v>-192.95276200184642</v>
      </c>
      <c r="P348" s="1">
        <f t="shared" si="88"/>
        <v>829622.47388774715</v>
      </c>
      <c r="Q348" s="1">
        <f t="shared" si="89"/>
        <v>1440592.0849195551</v>
      </c>
      <c r="S348" s="3">
        <v>338</v>
      </c>
      <c r="T348" s="1">
        <f t="shared" si="95"/>
        <v>-160683.33333333005</v>
      </c>
      <c r="U348" s="1">
        <f t="shared" si="82"/>
        <v>-191.87277777777439</v>
      </c>
      <c r="V348" s="1">
        <f t="shared" si="90"/>
        <v>829622.47388774715</v>
      </c>
      <c r="W348" s="1">
        <f t="shared" si="91"/>
        <v>1427199.060031815</v>
      </c>
    </row>
    <row r="349" spans="1:23" x14ac:dyDescent="0.25">
      <c r="A349" s="3">
        <v>339</v>
      </c>
      <c r="B349" s="1">
        <f t="shared" si="92"/>
        <v>-17135.852298785408</v>
      </c>
      <c r="C349" s="1">
        <f t="shared" si="80"/>
        <v>-17.707047375411587</v>
      </c>
      <c r="D349" s="1">
        <f t="shared" si="83"/>
        <v>832042.20610325306</v>
      </c>
      <c r="E349" s="1">
        <f t="shared" si="84"/>
        <v>1113623.0913029055</v>
      </c>
      <c r="G349" s="3">
        <v>339</v>
      </c>
      <c r="H349" s="1">
        <f t="shared" si="93"/>
        <v>-14466.666666668583</v>
      </c>
      <c r="I349" s="1">
        <f t="shared" si="85"/>
        <v>-14.948888888890869</v>
      </c>
      <c r="J349" s="1">
        <f t="shared" si="86"/>
        <v>832042.20610325306</v>
      </c>
      <c r="K349" s="1">
        <f t="shared" si="87"/>
        <v>1077827.8842156637</v>
      </c>
      <c r="M349" s="3">
        <v>339</v>
      </c>
      <c r="N349" s="1">
        <f t="shared" si="94"/>
        <v>-161425.94461204525</v>
      </c>
      <c r="O349" s="1">
        <f t="shared" si="81"/>
        <v>-192.6401427657801</v>
      </c>
      <c r="P349" s="1">
        <f t="shared" si="88"/>
        <v>832042.20610325306</v>
      </c>
      <c r="Q349" s="1">
        <f t="shared" si="89"/>
        <v>1449741.9145050533</v>
      </c>
      <c r="S349" s="3">
        <v>339</v>
      </c>
      <c r="T349" s="1">
        <f t="shared" si="95"/>
        <v>-160424.99999999671</v>
      </c>
      <c r="U349" s="1">
        <f t="shared" si="82"/>
        <v>-191.60583333332994</v>
      </c>
      <c r="V349" s="1">
        <f t="shared" si="90"/>
        <v>832042.20610325306</v>
      </c>
      <c r="W349" s="1">
        <f t="shared" si="91"/>
        <v>1436318.7118473365</v>
      </c>
    </row>
    <row r="350" spans="1:23" x14ac:dyDescent="0.25">
      <c r="A350" s="3">
        <v>340</v>
      </c>
      <c r="B350" s="1">
        <f t="shared" si="92"/>
        <v>-16328.259328608361</v>
      </c>
      <c r="C350" s="1">
        <f t="shared" si="80"/>
        <v>-16.872534639561973</v>
      </c>
      <c r="D350" s="1">
        <f t="shared" si="83"/>
        <v>834468.99587105424</v>
      </c>
      <c r="E350" s="1">
        <f t="shared" si="84"/>
        <v>1120594.3781503513</v>
      </c>
      <c r="G350" s="3">
        <v>340</v>
      </c>
      <c r="H350" s="1">
        <f t="shared" si="93"/>
        <v>-13777.777777779695</v>
      </c>
      <c r="I350" s="1">
        <f t="shared" si="85"/>
        <v>-14.237037037039016</v>
      </c>
      <c r="J350" s="1">
        <f t="shared" si="86"/>
        <v>834468.99587105424</v>
      </c>
      <c r="K350" s="1">
        <f t="shared" si="87"/>
        <v>1084718.9538496924</v>
      </c>
      <c r="M350" s="3">
        <v>340</v>
      </c>
      <c r="N350" s="1">
        <f t="shared" si="94"/>
        <v>-161123.09724822885</v>
      </c>
      <c r="O350" s="1">
        <f t="shared" si="81"/>
        <v>-192.32720048983649</v>
      </c>
      <c r="P350" s="1">
        <f t="shared" si="88"/>
        <v>834468.99587105424</v>
      </c>
      <c r="Q350" s="1">
        <f t="shared" si="89"/>
        <v>1458943.478557298</v>
      </c>
      <c r="S350" s="3">
        <v>340</v>
      </c>
      <c r="T350" s="1">
        <f t="shared" si="95"/>
        <v>-160166.66666666337</v>
      </c>
      <c r="U350" s="1">
        <f t="shared" si="82"/>
        <v>-191.33888888888549</v>
      </c>
      <c r="V350" s="1">
        <f t="shared" si="90"/>
        <v>834468.99587105424</v>
      </c>
      <c r="W350" s="1">
        <f t="shared" si="91"/>
        <v>1445490.1944445497</v>
      </c>
    </row>
    <row r="351" spans="1:23" x14ac:dyDescent="0.25">
      <c r="A351" s="3">
        <v>341</v>
      </c>
      <c r="B351" s="1">
        <f t="shared" si="92"/>
        <v>-15519.831845695464</v>
      </c>
      <c r="C351" s="1">
        <f t="shared" si="80"/>
        <v>-16.037159573885312</v>
      </c>
      <c r="D351" s="1">
        <f t="shared" si="83"/>
        <v>836902.86377567821</v>
      </c>
      <c r="E351" s="1">
        <f t="shared" si="84"/>
        <v>1127605.0816671699</v>
      </c>
      <c r="G351" s="3">
        <v>341</v>
      </c>
      <c r="H351" s="1">
        <f t="shared" si="93"/>
        <v>-13088.888888890806</v>
      </c>
      <c r="I351" s="1">
        <f t="shared" si="85"/>
        <v>-13.525185185187167</v>
      </c>
      <c r="J351" s="1">
        <f t="shared" si="86"/>
        <v>836902.86377567821</v>
      </c>
      <c r="K351" s="1">
        <f t="shared" si="87"/>
        <v>1091649.6984451585</v>
      </c>
      <c r="M351" s="3">
        <v>341</v>
      </c>
      <c r="N351" s="1">
        <f t="shared" si="94"/>
        <v>-160819.93694213653</v>
      </c>
      <c r="O351" s="1">
        <f t="shared" si="81"/>
        <v>-192.01393484020775</v>
      </c>
      <c r="P351" s="1">
        <f t="shared" si="88"/>
        <v>836902.86377567821</v>
      </c>
      <c r="Q351" s="1">
        <f t="shared" si="89"/>
        <v>1468197.0695904857</v>
      </c>
      <c r="S351" s="3">
        <v>341</v>
      </c>
      <c r="T351" s="1">
        <f t="shared" si="95"/>
        <v>-159908.33333333003</v>
      </c>
      <c r="U351" s="1">
        <f t="shared" si="82"/>
        <v>-191.07194444444102</v>
      </c>
      <c r="V351" s="1">
        <f t="shared" si="90"/>
        <v>836902.86377567821</v>
      </c>
      <c r="W351" s="1">
        <f t="shared" si="91"/>
        <v>1454713.8008822303</v>
      </c>
    </row>
    <row r="352" spans="1:23" x14ac:dyDescent="0.25">
      <c r="A352" s="3">
        <v>342</v>
      </c>
      <c r="B352" s="1">
        <f t="shared" si="92"/>
        <v>-14710.56898771689</v>
      </c>
      <c r="C352" s="1">
        <f t="shared" si="80"/>
        <v>-15.200921287307452</v>
      </c>
      <c r="D352" s="1">
        <f t="shared" si="83"/>
        <v>839343.83046169067</v>
      </c>
      <c r="E352" s="1">
        <f t="shared" si="84"/>
        <v>1134655.4247209406</v>
      </c>
      <c r="G352" s="3">
        <v>342</v>
      </c>
      <c r="H352" s="1">
        <f t="shared" si="93"/>
        <v>-12400.000000001917</v>
      </c>
      <c r="I352" s="1">
        <f t="shared" si="85"/>
        <v>-12.813333333335315</v>
      </c>
      <c r="J352" s="1">
        <f t="shared" si="86"/>
        <v>839343.83046169067</v>
      </c>
      <c r="K352" s="1">
        <f t="shared" si="87"/>
        <v>1098620.3423300623</v>
      </c>
      <c r="M352" s="3">
        <v>342</v>
      </c>
      <c r="N352" s="1">
        <f t="shared" si="94"/>
        <v>-160516.46337039457</v>
      </c>
      <c r="O352" s="1">
        <f t="shared" si="81"/>
        <v>-191.70034548274106</v>
      </c>
      <c r="P352" s="1">
        <f t="shared" si="88"/>
        <v>839343.83046169067</v>
      </c>
      <c r="Q352" s="1">
        <f t="shared" si="89"/>
        <v>1477502.9817727304</v>
      </c>
      <c r="S352" s="3">
        <v>342</v>
      </c>
      <c r="T352" s="1">
        <f t="shared" si="95"/>
        <v>-159649.99999999668</v>
      </c>
      <c r="U352" s="1">
        <f t="shared" si="82"/>
        <v>-190.80499999999657</v>
      </c>
      <c r="V352" s="1">
        <f t="shared" si="90"/>
        <v>839343.83046169067</v>
      </c>
      <c r="W352" s="1">
        <f t="shared" si="91"/>
        <v>1463989.82587615</v>
      </c>
    </row>
    <row r="353" spans="1:23" x14ac:dyDescent="0.25">
      <c r="A353" s="3">
        <v>343</v>
      </c>
      <c r="B353" s="1">
        <f t="shared" si="92"/>
        <v>-13900.469891451738</v>
      </c>
      <c r="C353" s="1">
        <f t="shared" si="80"/>
        <v>-14.363818887833462</v>
      </c>
      <c r="D353" s="1">
        <f t="shared" si="83"/>
        <v>841791.91663387057</v>
      </c>
      <c r="E353" s="1">
        <f t="shared" si="84"/>
        <v>1141745.6314393685</v>
      </c>
      <c r="G353" s="3">
        <v>343</v>
      </c>
      <c r="H353" s="1">
        <f t="shared" si="93"/>
        <v>-11711.111111113029</v>
      </c>
      <c r="I353" s="1">
        <f t="shared" si="85"/>
        <v>-12.101481481483463</v>
      </c>
      <c r="J353" s="1">
        <f t="shared" si="86"/>
        <v>841791.91663387057</v>
      </c>
      <c r="K353" s="1">
        <f t="shared" si="87"/>
        <v>1105631.1111007871</v>
      </c>
      <c r="M353" s="3">
        <v>343</v>
      </c>
      <c r="N353" s="1">
        <f t="shared" si="94"/>
        <v>-160212.67620929514</v>
      </c>
      <c r="O353" s="1">
        <f t="shared" si="81"/>
        <v>-191.38643208293831</v>
      </c>
      <c r="P353" s="1">
        <f t="shared" si="88"/>
        <v>841791.91663387057</v>
      </c>
      <c r="Q353" s="1">
        <f t="shared" si="89"/>
        <v>1486861.510935416</v>
      </c>
      <c r="S353" s="3">
        <v>343</v>
      </c>
      <c r="T353" s="1">
        <f t="shared" si="95"/>
        <v>-159391.66666666334</v>
      </c>
      <c r="U353" s="1">
        <f t="shared" si="82"/>
        <v>-190.53805555555212</v>
      </c>
      <c r="V353" s="1">
        <f t="shared" si="90"/>
        <v>841791.91663387057</v>
      </c>
      <c r="W353" s="1">
        <f t="shared" si="91"/>
        <v>1473318.5658084471</v>
      </c>
    </row>
    <row r="354" spans="1:23" x14ac:dyDescent="0.25">
      <c r="A354" s="3">
        <v>344</v>
      </c>
      <c r="B354" s="1">
        <f t="shared" si="92"/>
        <v>-13089.533692787112</v>
      </c>
      <c r="C354" s="1">
        <f t="shared" si="80"/>
        <v>-13.525851482546683</v>
      </c>
      <c r="D354" s="1">
        <f t="shared" si="83"/>
        <v>844247.14305738604</v>
      </c>
      <c r="E354" s="1">
        <f t="shared" si="84"/>
        <v>1148875.927217409</v>
      </c>
      <c r="G354" s="3">
        <v>344</v>
      </c>
      <c r="H354" s="1">
        <f t="shared" si="93"/>
        <v>-11022.22222222414</v>
      </c>
      <c r="I354" s="1">
        <f t="shared" si="85"/>
        <v>-11.389629629631612</v>
      </c>
      <c r="J354" s="1">
        <f t="shared" si="86"/>
        <v>844247.14305738604</v>
      </c>
      <c r="K354" s="1">
        <f t="shared" si="87"/>
        <v>1112682.2316292706</v>
      </c>
      <c r="M354" s="3">
        <v>344</v>
      </c>
      <c r="N354" s="1">
        <f t="shared" si="94"/>
        <v>-159908.57513479592</v>
      </c>
      <c r="O354" s="1">
        <f t="shared" si="81"/>
        <v>-191.07219430595578</v>
      </c>
      <c r="P354" s="1">
        <f t="shared" si="88"/>
        <v>844247.14305738604</v>
      </c>
      <c r="Q354" s="1">
        <f t="shared" si="89"/>
        <v>1496272.9545825997</v>
      </c>
      <c r="S354" s="3">
        <v>344</v>
      </c>
      <c r="T354" s="1">
        <f t="shared" si="95"/>
        <v>-159133.33333333</v>
      </c>
      <c r="U354" s="1">
        <f t="shared" si="82"/>
        <v>-190.27111111110767</v>
      </c>
      <c r="V354" s="1">
        <f t="shared" si="90"/>
        <v>844247.14305738604</v>
      </c>
      <c r="W354" s="1">
        <f t="shared" si="91"/>
        <v>1482700.318737047</v>
      </c>
    </row>
    <row r="355" spans="1:23" x14ac:dyDescent="0.25">
      <c r="A355" s="3">
        <v>345</v>
      </c>
      <c r="B355" s="1">
        <f t="shared" si="92"/>
        <v>-12277.7595267172</v>
      </c>
      <c r="C355" s="1">
        <f t="shared" si="80"/>
        <v>-12.687018177607774</v>
      </c>
      <c r="D355" s="1">
        <f t="shared" si="83"/>
        <v>846709.53055797005</v>
      </c>
      <c r="E355" s="1">
        <f t="shared" si="84"/>
        <v>1156046.5387244339</v>
      </c>
      <c r="G355" s="3">
        <v>345</v>
      </c>
      <c r="H355" s="1">
        <f t="shared" si="93"/>
        <v>-10333.333333335251</v>
      </c>
      <c r="I355" s="1">
        <f t="shared" si="85"/>
        <v>-10.67777777777976</v>
      </c>
      <c r="J355" s="1">
        <f t="shared" si="86"/>
        <v>846709.53055797005</v>
      </c>
      <c r="K355" s="1">
        <f t="shared" si="87"/>
        <v>1119773.9320702183</v>
      </c>
      <c r="M355" s="3">
        <v>345</v>
      </c>
      <c r="N355" s="1">
        <f t="shared" si="94"/>
        <v>-159604.15982251969</v>
      </c>
      <c r="O355" s="1">
        <f t="shared" si="81"/>
        <v>-190.75763181660369</v>
      </c>
      <c r="P355" s="1">
        <f t="shared" si="88"/>
        <v>846709.53055797005</v>
      </c>
      <c r="Q355" s="1">
        <f t="shared" si="89"/>
        <v>1505737.61190047</v>
      </c>
      <c r="S355" s="3">
        <v>345</v>
      </c>
      <c r="T355" s="1">
        <f t="shared" si="95"/>
        <v>-158874.99999999665</v>
      </c>
      <c r="U355" s="1">
        <f t="shared" si="82"/>
        <v>-190.0041666666632</v>
      </c>
      <c r="V355" s="1">
        <f t="shared" si="90"/>
        <v>846709.53055797005</v>
      </c>
      <c r="W355" s="1">
        <f t="shared" si="91"/>
        <v>1492135.3844051384</v>
      </c>
    </row>
    <row r="356" spans="1:23" x14ac:dyDescent="0.25">
      <c r="A356" s="3">
        <v>346</v>
      </c>
      <c r="B356" s="1">
        <f t="shared" si="92"/>
        <v>-11465.146527342349</v>
      </c>
      <c r="C356" s="1">
        <f t="shared" si="80"/>
        <v>-11.847318078253759</v>
      </c>
      <c r="D356" s="1">
        <f t="shared" si="83"/>
        <v>849179.10002209747</v>
      </c>
      <c r="E356" s="1">
        <f t="shared" si="84"/>
        <v>1163257.693911436</v>
      </c>
      <c r="G356" s="3">
        <v>346</v>
      </c>
      <c r="H356" s="1">
        <f t="shared" si="93"/>
        <v>-9644.4444444463625</v>
      </c>
      <c r="I356" s="1">
        <f t="shared" si="85"/>
        <v>-9.9659259259279072</v>
      </c>
      <c r="J356" s="1">
        <f t="shared" si="86"/>
        <v>849179.10002209747</v>
      </c>
      <c r="K356" s="1">
        <f t="shared" si="87"/>
        <v>1126906.4418683548</v>
      </c>
      <c r="M356" s="3">
        <v>346</v>
      </c>
      <c r="N356" s="1">
        <f t="shared" si="94"/>
        <v>-159299.42994775414</v>
      </c>
      <c r="O356" s="1">
        <f t="shared" si="81"/>
        <v>-190.44274427934593</v>
      </c>
      <c r="P356" s="1">
        <f t="shared" si="88"/>
        <v>849179.10002209747</v>
      </c>
      <c r="Q356" s="1">
        <f t="shared" si="89"/>
        <v>1515255.7837668576</v>
      </c>
      <c r="S356" s="3">
        <v>346</v>
      </c>
      <c r="T356" s="1">
        <f t="shared" si="95"/>
        <v>-158616.66666666331</v>
      </c>
      <c r="U356" s="1">
        <f t="shared" si="82"/>
        <v>-189.73722222221875</v>
      </c>
      <c r="V356" s="1">
        <f t="shared" si="90"/>
        <v>849179.10002209747</v>
      </c>
      <c r="W356" s="1">
        <f t="shared" si="91"/>
        <v>1501624.0642507016</v>
      </c>
    </row>
    <row r="357" spans="1:23" x14ac:dyDescent="0.25">
      <c r="A357" s="3">
        <v>347</v>
      </c>
      <c r="B357" s="1">
        <f t="shared" si="92"/>
        <v>-10651.693827868143</v>
      </c>
      <c r="C357" s="1">
        <f t="shared" si="80"/>
        <v>-11.006750288797081</v>
      </c>
      <c r="D357" s="1">
        <f t="shared" si="83"/>
        <v>851655.8723971619</v>
      </c>
      <c r="E357" s="1">
        <f t="shared" si="84"/>
        <v>1170509.6220182767</v>
      </c>
      <c r="G357" s="3">
        <v>347</v>
      </c>
      <c r="H357" s="1">
        <f t="shared" si="93"/>
        <v>-8955.5555555574738</v>
      </c>
      <c r="I357" s="1">
        <f t="shared" si="85"/>
        <v>-9.2540740740760565</v>
      </c>
      <c r="J357" s="1">
        <f t="shared" si="86"/>
        <v>851655.8723971619</v>
      </c>
      <c r="K357" s="1">
        <f t="shared" si="87"/>
        <v>1134079.9917657189</v>
      </c>
      <c r="M357" s="3">
        <v>347</v>
      </c>
      <c r="N357" s="1">
        <f t="shared" si="94"/>
        <v>-158994.38518545131</v>
      </c>
      <c r="O357" s="1">
        <f t="shared" si="81"/>
        <v>-190.12753135829968</v>
      </c>
      <c r="P357" s="1">
        <f t="shared" si="88"/>
        <v>851655.8723971619</v>
      </c>
      <c r="Q357" s="1">
        <f t="shared" si="89"/>
        <v>1524827.7727607999</v>
      </c>
      <c r="S357" s="3">
        <v>347</v>
      </c>
      <c r="T357" s="1">
        <f t="shared" si="95"/>
        <v>-158358.33333332997</v>
      </c>
      <c r="U357" s="1">
        <f t="shared" si="82"/>
        <v>-189.4702777777743</v>
      </c>
      <c r="V357" s="1">
        <f t="shared" si="90"/>
        <v>851655.8723971619</v>
      </c>
      <c r="W357" s="1">
        <f t="shared" si="91"/>
        <v>1511166.6614160903</v>
      </c>
    </row>
    <row r="358" spans="1:23" x14ac:dyDescent="0.25">
      <c r="A358" s="3">
        <v>348</v>
      </c>
      <c r="B358" s="1">
        <f t="shared" si="92"/>
        <v>-9837.4005606044811</v>
      </c>
      <c r="C358" s="1">
        <f t="shared" si="80"/>
        <v>-10.165313912624631</v>
      </c>
      <c r="D358" s="1">
        <f t="shared" si="83"/>
        <v>854139.8686916536</v>
      </c>
      <c r="E358" s="1">
        <f t="shared" si="84"/>
        <v>1177802.5535809724</v>
      </c>
      <c r="G358" s="3">
        <v>348</v>
      </c>
      <c r="H358" s="1">
        <f t="shared" si="93"/>
        <v>-8266.6666666685851</v>
      </c>
      <c r="I358" s="1">
        <f t="shared" si="85"/>
        <v>-8.5422222222242041</v>
      </c>
      <c r="J358" s="1">
        <f t="shared" si="86"/>
        <v>854139.8686916536</v>
      </c>
      <c r="K358" s="1">
        <f t="shared" si="87"/>
        <v>1141294.8138089983</v>
      </c>
      <c r="M358" s="3">
        <v>348</v>
      </c>
      <c r="N358" s="1">
        <f t="shared" si="94"/>
        <v>-158689.02521022744</v>
      </c>
      <c r="O358" s="1">
        <f t="shared" si="81"/>
        <v>-189.81199271723503</v>
      </c>
      <c r="P358" s="1">
        <f t="shared" si="88"/>
        <v>854139.8686916536</v>
      </c>
      <c r="Q358" s="1">
        <f t="shared" si="89"/>
        <v>1534453.8831721607</v>
      </c>
      <c r="S358" s="3">
        <v>348</v>
      </c>
      <c r="T358" s="1">
        <f t="shared" si="95"/>
        <v>-158099.99999999662</v>
      </c>
      <c r="U358" s="1">
        <f t="shared" si="82"/>
        <v>-189.20333333332985</v>
      </c>
      <c r="V358" s="1">
        <f t="shared" si="90"/>
        <v>854139.8686916536</v>
      </c>
      <c r="W358" s="1">
        <f t="shared" si="91"/>
        <v>1520763.48075767</v>
      </c>
    </row>
    <row r="359" spans="1:23" x14ac:dyDescent="0.25">
      <c r="A359" s="3">
        <v>349</v>
      </c>
      <c r="B359" s="1">
        <f t="shared" si="92"/>
        <v>-9022.2658569646464</v>
      </c>
      <c r="C359" s="1">
        <f t="shared" si="80"/>
        <v>-9.3230080521968013</v>
      </c>
      <c r="D359" s="1">
        <f t="shared" si="83"/>
        <v>856631.10997533763</v>
      </c>
      <c r="E359" s="1">
        <f t="shared" si="84"/>
        <v>1185136.720439024</v>
      </c>
      <c r="G359" s="3">
        <v>349</v>
      </c>
      <c r="H359" s="1">
        <f t="shared" si="93"/>
        <v>-7577.7777777796964</v>
      </c>
      <c r="I359" s="1">
        <f t="shared" si="85"/>
        <v>-7.8303703703723526</v>
      </c>
      <c r="J359" s="1">
        <f t="shared" si="86"/>
        <v>856631.10997533763</v>
      </c>
      <c r="K359" s="1">
        <f t="shared" si="87"/>
        <v>1148551.1413569069</v>
      </c>
      <c r="M359" s="3">
        <v>349</v>
      </c>
      <c r="N359" s="1">
        <f t="shared" si="94"/>
        <v>-158383.34969636251</v>
      </c>
      <c r="O359" s="1">
        <f t="shared" si="81"/>
        <v>-189.4961280195746</v>
      </c>
      <c r="P359" s="1">
        <f t="shared" si="88"/>
        <v>856631.10997533763</v>
      </c>
      <c r="Q359" s="1">
        <f t="shared" si="89"/>
        <v>1544134.4210113026</v>
      </c>
      <c r="S359" s="3">
        <v>349</v>
      </c>
      <c r="T359" s="1">
        <f t="shared" si="95"/>
        <v>-157841.66666666328</v>
      </c>
      <c r="U359" s="1">
        <f t="shared" si="82"/>
        <v>-188.9363888888854</v>
      </c>
      <c r="V359" s="1">
        <f t="shared" si="90"/>
        <v>856631.10997533763</v>
      </c>
      <c r="W359" s="1">
        <f t="shared" si="91"/>
        <v>1530414.8288555082</v>
      </c>
    </row>
    <row r="360" spans="1:23" x14ac:dyDescent="0.25">
      <c r="A360" s="3">
        <v>350</v>
      </c>
      <c r="B360" s="1">
        <f t="shared" si="92"/>
        <v>-8206.2888474643842</v>
      </c>
      <c r="C360" s="1">
        <f t="shared" si="80"/>
        <v>-8.4798318090465301</v>
      </c>
      <c r="D360" s="1">
        <f t="shared" si="83"/>
        <v>859129.61737943243</v>
      </c>
      <c r="E360" s="1">
        <f t="shared" si="84"/>
        <v>1192512.3557427865</v>
      </c>
      <c r="G360" s="3">
        <v>350</v>
      </c>
      <c r="H360" s="1">
        <f t="shared" si="93"/>
        <v>-6888.8888888908077</v>
      </c>
      <c r="I360" s="1">
        <f t="shared" si="85"/>
        <v>-7.1185185185205002</v>
      </c>
      <c r="J360" s="1">
        <f t="shared" si="86"/>
        <v>859129.61737943243</v>
      </c>
      <c r="K360" s="1">
        <f t="shared" si="87"/>
        <v>1155849.2090876016</v>
      </c>
      <c r="M360" s="3">
        <v>350</v>
      </c>
      <c r="N360" s="1">
        <f t="shared" si="94"/>
        <v>-158077.35831779992</v>
      </c>
      <c r="O360" s="1">
        <f t="shared" si="81"/>
        <v>-189.17993692839326</v>
      </c>
      <c r="P360" s="1">
        <f t="shared" si="88"/>
        <v>859129.61737943243</v>
      </c>
      <c r="Q360" s="1">
        <f t="shared" si="89"/>
        <v>1553869.6940188152</v>
      </c>
      <c r="S360" s="3">
        <v>350</v>
      </c>
      <c r="T360" s="1">
        <f t="shared" si="95"/>
        <v>-157583.33333332994</v>
      </c>
      <c r="U360" s="1">
        <f t="shared" si="82"/>
        <v>-188.66944444444093</v>
      </c>
      <c r="V360" s="1">
        <f t="shared" si="90"/>
        <v>859129.61737943243</v>
      </c>
      <c r="W360" s="1">
        <f t="shared" si="91"/>
        <v>1540121.0140231205</v>
      </c>
    </row>
    <row r="361" spans="1:23" x14ac:dyDescent="0.25">
      <c r="A361" s="3">
        <v>351</v>
      </c>
      <c r="B361" s="1">
        <f t="shared" si="92"/>
        <v>-7389.4686617209718</v>
      </c>
      <c r="C361" s="1">
        <f t="shared" si="80"/>
        <v>-7.6357842837783378</v>
      </c>
      <c r="D361" s="1">
        <f t="shared" si="83"/>
        <v>861635.41209678911</v>
      </c>
      <c r="E361" s="1">
        <f t="shared" si="84"/>
        <v>1199929.6939608809</v>
      </c>
      <c r="G361" s="3">
        <v>351</v>
      </c>
      <c r="H361" s="1">
        <f t="shared" si="93"/>
        <v>-6200.000000001919</v>
      </c>
      <c r="I361" s="1">
        <f t="shared" si="85"/>
        <v>-6.4066666666686496</v>
      </c>
      <c r="J361" s="1">
        <f t="shared" si="86"/>
        <v>861635.41209678911</v>
      </c>
      <c r="K361" s="1">
        <f t="shared" si="87"/>
        <v>1163189.2530061447</v>
      </c>
      <c r="M361" s="3">
        <v>351</v>
      </c>
      <c r="N361" s="1">
        <f t="shared" si="94"/>
        <v>-157771.05074814614</v>
      </c>
      <c r="O361" s="1">
        <f t="shared" si="81"/>
        <v>-188.86341910641767</v>
      </c>
      <c r="P361" s="1">
        <f t="shared" si="88"/>
        <v>861635.41209678911</v>
      </c>
      <c r="Q361" s="1">
        <f t="shared" si="89"/>
        <v>1563660.0116752984</v>
      </c>
      <c r="S361" s="3">
        <v>351</v>
      </c>
      <c r="T361" s="1">
        <f t="shared" si="95"/>
        <v>-157324.99999999659</v>
      </c>
      <c r="U361" s="1">
        <f t="shared" si="82"/>
        <v>-188.40249999999648</v>
      </c>
      <c r="V361" s="1">
        <f t="shared" si="90"/>
        <v>861635.41209678911</v>
      </c>
      <c r="W361" s="1">
        <f t="shared" si="91"/>
        <v>1549882.3463172719</v>
      </c>
    </row>
    <row r="362" spans="1:23" x14ac:dyDescent="0.25">
      <c r="A362" s="3">
        <v>352</v>
      </c>
      <c r="B362" s="1">
        <f t="shared" si="92"/>
        <v>-6571.8044284522921</v>
      </c>
      <c r="C362" s="1">
        <f t="shared" si="80"/>
        <v>-6.790864576067368</v>
      </c>
      <c r="D362" s="1">
        <f t="shared" si="83"/>
        <v>864148.51538207137</v>
      </c>
      <c r="E362" s="1">
        <f t="shared" si="84"/>
        <v>1207388.9708876479</v>
      </c>
      <c r="G362" s="3">
        <v>352</v>
      </c>
      <c r="H362" s="1">
        <f t="shared" si="93"/>
        <v>-5511.1111111130303</v>
      </c>
      <c r="I362" s="1">
        <f t="shared" si="85"/>
        <v>-5.6948148148167981</v>
      </c>
      <c r="J362" s="1">
        <f t="shared" si="86"/>
        <v>864148.51538207137</v>
      </c>
      <c r="K362" s="1">
        <f t="shared" si="87"/>
        <v>1170571.5104520051</v>
      </c>
      <c r="M362" s="3">
        <v>352</v>
      </c>
      <c r="N362" s="1">
        <f t="shared" si="94"/>
        <v>-157464.42666067037</v>
      </c>
      <c r="O362" s="1">
        <f t="shared" si="81"/>
        <v>-188.54657421602604</v>
      </c>
      <c r="P362" s="1">
        <f t="shared" si="88"/>
        <v>864148.51538207137</v>
      </c>
      <c r="Q362" s="1">
        <f t="shared" si="89"/>
        <v>1573505.6852112003</v>
      </c>
      <c r="S362" s="3">
        <v>352</v>
      </c>
      <c r="T362" s="1">
        <f t="shared" si="95"/>
        <v>-157066.66666666325</v>
      </c>
      <c r="U362" s="1">
        <f t="shared" si="82"/>
        <v>-188.13555555555203</v>
      </c>
      <c r="V362" s="1">
        <f t="shared" si="90"/>
        <v>864148.51538207137</v>
      </c>
      <c r="W362" s="1">
        <f t="shared" si="91"/>
        <v>1559699.1375478338</v>
      </c>
    </row>
    <row r="363" spans="1:23" x14ac:dyDescent="0.25">
      <c r="A363" s="3">
        <v>353</v>
      </c>
      <c r="B363" s="1">
        <f t="shared" si="92"/>
        <v>-5753.2952754759008</v>
      </c>
      <c r="C363" s="1">
        <f t="shared" si="80"/>
        <v>-5.9450717846584311</v>
      </c>
      <c r="D363" s="1">
        <f t="shared" si="83"/>
        <v>866668.94855193573</v>
      </c>
      <c r="E363" s="1">
        <f t="shared" si="84"/>
        <v>1214890.4236506438</v>
      </c>
      <c r="G363" s="3">
        <v>353</v>
      </c>
      <c r="H363" s="1">
        <f t="shared" si="93"/>
        <v>-4822.2222222241417</v>
      </c>
      <c r="I363" s="1">
        <f t="shared" si="85"/>
        <v>-4.9829629629649466</v>
      </c>
      <c r="J363" s="1">
        <f t="shared" si="86"/>
        <v>866668.94855193573</v>
      </c>
      <c r="K363" s="1">
        <f t="shared" si="87"/>
        <v>1177996.2201066033</v>
      </c>
      <c r="M363" s="3">
        <v>353</v>
      </c>
      <c r="N363" s="1">
        <f t="shared" si="94"/>
        <v>-157157.48572830422</v>
      </c>
      <c r="O363" s="1">
        <f t="shared" si="81"/>
        <v>-188.22940191924769</v>
      </c>
      <c r="P363" s="1">
        <f t="shared" si="88"/>
        <v>866668.94855193573</v>
      </c>
      <c r="Q363" s="1">
        <f t="shared" si="89"/>
        <v>1583407.0276167109</v>
      </c>
      <c r="S363" s="3">
        <v>353</v>
      </c>
      <c r="T363" s="1">
        <f t="shared" si="95"/>
        <v>-156808.33333332991</v>
      </c>
      <c r="U363" s="1">
        <f t="shared" si="82"/>
        <v>-187.86861111110758</v>
      </c>
      <c r="V363" s="1">
        <f t="shared" si="90"/>
        <v>866668.94855193573</v>
      </c>
      <c r="W363" s="1">
        <f t="shared" si="91"/>
        <v>1569571.7012876957</v>
      </c>
    </row>
    <row r="364" spans="1:23" x14ac:dyDescent="0.25">
      <c r="A364" s="3">
        <v>354</v>
      </c>
      <c r="B364" s="1">
        <f t="shared" si="92"/>
        <v>-4933.9403297081008</v>
      </c>
      <c r="C364" s="1">
        <f t="shared" si="80"/>
        <v>-5.0984050073650371</v>
      </c>
      <c r="D364" s="1">
        <f t="shared" si="83"/>
        <v>869196.73298521223</v>
      </c>
      <c r="E364" s="1">
        <f t="shared" si="84"/>
        <v>1222434.2907181785</v>
      </c>
      <c r="G364" s="3">
        <v>354</v>
      </c>
      <c r="H364" s="1">
        <f t="shared" si="93"/>
        <v>-4133.333333335253</v>
      </c>
      <c r="I364" s="1">
        <f t="shared" si="85"/>
        <v>-4.2711111111130942</v>
      </c>
      <c r="J364" s="1">
        <f t="shared" si="86"/>
        <v>869196.73298521223</v>
      </c>
      <c r="K364" s="1">
        <f t="shared" si="87"/>
        <v>1185463.6220008999</v>
      </c>
      <c r="M364" s="3">
        <v>354</v>
      </c>
      <c r="N364" s="1">
        <f t="shared" si="94"/>
        <v>-156850.22762364129</v>
      </c>
      <c r="O364" s="1">
        <f t="shared" si="81"/>
        <v>-187.91190187776266</v>
      </c>
      <c r="P364" s="1">
        <f t="shared" si="88"/>
        <v>869196.73298521223</v>
      </c>
      <c r="Q364" s="1">
        <f t="shared" si="89"/>
        <v>1593364.3536517129</v>
      </c>
      <c r="S364" s="3">
        <v>354</v>
      </c>
      <c r="T364" s="1">
        <f t="shared" si="95"/>
        <v>-156549.99999999657</v>
      </c>
      <c r="U364" s="1">
        <f t="shared" si="82"/>
        <v>-187.60166666666311</v>
      </c>
      <c r="V364" s="1">
        <f t="shared" si="90"/>
        <v>869196.73298521223</v>
      </c>
      <c r="W364" s="1">
        <f t="shared" si="91"/>
        <v>1579500.3528827336</v>
      </c>
    </row>
    <row r="365" spans="1:23" x14ac:dyDescent="0.25">
      <c r="A365" s="3">
        <v>355</v>
      </c>
      <c r="B365" s="1">
        <f t="shared" si="92"/>
        <v>-4113.7387171630071</v>
      </c>
      <c r="C365" s="1">
        <f t="shared" si="80"/>
        <v>-4.2508633410684409</v>
      </c>
      <c r="D365" s="1">
        <f t="shared" si="83"/>
        <v>871731.89012308582</v>
      </c>
      <c r="E365" s="1">
        <f t="shared" si="84"/>
        <v>1230020.8119068963</v>
      </c>
      <c r="G365" s="3">
        <v>355</v>
      </c>
      <c r="H365" s="1">
        <f t="shared" si="93"/>
        <v>-3444.4444444463643</v>
      </c>
      <c r="I365" s="1">
        <f t="shared" si="85"/>
        <v>-3.5592592592612431</v>
      </c>
      <c r="J365" s="1">
        <f t="shared" si="86"/>
        <v>871731.89012308582</v>
      </c>
      <c r="K365" s="1">
        <f t="shared" si="87"/>
        <v>1192973.9575230246</v>
      </c>
      <c r="M365" s="3">
        <v>355</v>
      </c>
      <c r="N365" s="1">
        <f t="shared" si="94"/>
        <v>-156542.65201893687</v>
      </c>
      <c r="O365" s="1">
        <f t="shared" si="81"/>
        <v>-187.59407375290144</v>
      </c>
      <c r="P365" s="1">
        <f t="shared" si="88"/>
        <v>871731.89012308582</v>
      </c>
      <c r="Q365" s="1">
        <f t="shared" si="89"/>
        <v>1603377.9798557865</v>
      </c>
      <c r="S365" s="3">
        <v>355</v>
      </c>
      <c r="T365" s="1">
        <f t="shared" si="95"/>
        <v>-156291.66666666322</v>
      </c>
      <c r="U365" s="1">
        <f t="shared" si="82"/>
        <v>-187.33472222221866</v>
      </c>
      <c r="V365" s="1">
        <f t="shared" si="90"/>
        <v>871731.89012308582</v>
      </c>
      <c r="W365" s="1">
        <f t="shared" si="91"/>
        <v>1589485.4094618349</v>
      </c>
    </row>
    <row r="366" spans="1:23" x14ac:dyDescent="0.25">
      <c r="A366" s="3">
        <v>356</v>
      </c>
      <c r="B366" s="1">
        <f t="shared" si="92"/>
        <v>-3292.6895629516171</v>
      </c>
      <c r="C366" s="1">
        <f t="shared" si="80"/>
        <v>-3.402445881716671</v>
      </c>
      <c r="D366" s="1">
        <f t="shared" si="83"/>
        <v>874274.44146927819</v>
      </c>
      <c r="E366" s="1">
        <f t="shared" si="84"/>
        <v>1237650.2283893998</v>
      </c>
      <c r="G366" s="3">
        <v>356</v>
      </c>
      <c r="H366" s="1">
        <f t="shared" si="93"/>
        <v>-2755.5555555574756</v>
      </c>
      <c r="I366" s="1">
        <f t="shared" si="85"/>
        <v>-2.8474074074093916</v>
      </c>
      <c r="J366" s="1">
        <f t="shared" si="86"/>
        <v>874274.44146927819</v>
      </c>
      <c r="K366" s="1">
        <f t="shared" si="87"/>
        <v>1200527.4694259518</v>
      </c>
      <c r="M366" s="3">
        <v>356</v>
      </c>
      <c r="N366" s="1">
        <f t="shared" si="94"/>
        <v>-156234.75858610761</v>
      </c>
      <c r="O366" s="1">
        <f t="shared" si="81"/>
        <v>-187.27591720564453</v>
      </c>
      <c r="P366" s="1">
        <f t="shared" si="88"/>
        <v>874274.44146927819</v>
      </c>
      <c r="Q366" s="1">
        <f t="shared" si="89"/>
        <v>1613448.2245582731</v>
      </c>
      <c r="S366" s="3">
        <v>356</v>
      </c>
      <c r="T366" s="1">
        <f t="shared" si="95"/>
        <v>-156033.33333332988</v>
      </c>
      <c r="U366" s="1">
        <f t="shared" si="82"/>
        <v>-187.06777777777421</v>
      </c>
      <c r="V366" s="1">
        <f t="shared" si="90"/>
        <v>874274.44146927819</v>
      </c>
      <c r="W366" s="1">
        <f t="shared" si="91"/>
        <v>1599527.1899469804</v>
      </c>
    </row>
    <row r="367" spans="1:23" x14ac:dyDescent="0.25">
      <c r="A367" s="3">
        <v>357</v>
      </c>
      <c r="B367" s="1">
        <f t="shared" si="92"/>
        <v>-2470.7919912808748</v>
      </c>
      <c r="C367" s="1">
        <f t="shared" si="80"/>
        <v>-2.5531517243235706</v>
      </c>
      <c r="D367" s="1">
        <f t="shared" si="83"/>
        <v>876824.40859023028</v>
      </c>
      <c r="E367" s="1">
        <f t="shared" si="84"/>
        <v>1245322.7827019163</v>
      </c>
      <c r="G367" s="3">
        <v>357</v>
      </c>
      <c r="H367" s="1">
        <f t="shared" si="93"/>
        <v>-2066.6666666685869</v>
      </c>
      <c r="I367" s="1">
        <f t="shared" si="85"/>
        <v>-2.1355555555575396</v>
      </c>
      <c r="J367" s="1">
        <f t="shared" si="86"/>
        <v>876824.40859023028</v>
      </c>
      <c r="K367" s="1">
        <f t="shared" si="87"/>
        <v>1208124.4018352153</v>
      </c>
      <c r="M367" s="3">
        <v>357</v>
      </c>
      <c r="N367" s="1">
        <f t="shared" si="94"/>
        <v>-155926.54699673108</v>
      </c>
      <c r="O367" s="1">
        <f t="shared" si="81"/>
        <v>-186.95743189662213</v>
      </c>
      <c r="P367" s="1">
        <f t="shared" si="88"/>
        <v>876824.40859023028</v>
      </c>
      <c r="Q367" s="1">
        <f t="shared" si="89"/>
        <v>1623575.4078883943</v>
      </c>
      <c r="S367" s="3">
        <v>357</v>
      </c>
      <c r="T367" s="1">
        <f t="shared" si="95"/>
        <v>-155774.99999999654</v>
      </c>
      <c r="U367" s="1">
        <f t="shared" si="82"/>
        <v>-186.80083333332976</v>
      </c>
      <c r="V367" s="1">
        <f t="shared" si="90"/>
        <v>876824.40859023028</v>
      </c>
      <c r="W367" s="1">
        <f t="shared" si="91"/>
        <v>1609626.015063382</v>
      </c>
    </row>
    <row r="368" spans="1:23" x14ac:dyDescent="0.25">
      <c r="A368" s="3">
        <v>358</v>
      </c>
      <c r="B368" s="1">
        <f t="shared" si="92"/>
        <v>-1648.0451254527395</v>
      </c>
      <c r="C368" s="1">
        <f t="shared" si="80"/>
        <v>-1.7029799629678308</v>
      </c>
      <c r="D368" s="1">
        <f t="shared" si="83"/>
        <v>879381.81311528513</v>
      </c>
      <c r="E368" s="1">
        <f t="shared" si="84"/>
        <v>1253038.7187520086</v>
      </c>
      <c r="G368" s="3">
        <v>358</v>
      </c>
      <c r="H368" s="1">
        <f t="shared" si="93"/>
        <v>-1377.777777779698</v>
      </c>
      <c r="I368" s="1">
        <f t="shared" si="85"/>
        <v>-1.4237037037056879</v>
      </c>
      <c r="J368" s="1">
        <f t="shared" si="86"/>
        <v>879381.81311528513</v>
      </c>
      <c r="K368" s="1">
        <f t="shared" si="87"/>
        <v>1215765.0002566709</v>
      </c>
      <c r="M368" s="3">
        <v>358</v>
      </c>
      <c r="N368" s="1">
        <f t="shared" si="94"/>
        <v>-155618.01692204553</v>
      </c>
      <c r="O368" s="1">
        <f t="shared" si="81"/>
        <v>-186.6386174861137</v>
      </c>
      <c r="P368" s="1">
        <f t="shared" si="88"/>
        <v>879381.81311528513</v>
      </c>
      <c r="Q368" s="1">
        <f t="shared" si="89"/>
        <v>1633759.8517854291</v>
      </c>
      <c r="S368" s="3">
        <v>358</v>
      </c>
      <c r="T368" s="1">
        <f t="shared" si="95"/>
        <v>-155516.66666666319</v>
      </c>
      <c r="U368" s="1">
        <f t="shared" si="82"/>
        <v>-186.53388888888529</v>
      </c>
      <c r="V368" s="1">
        <f t="shared" si="90"/>
        <v>879381.81311528513</v>
      </c>
      <c r="W368" s="1">
        <f t="shared" si="91"/>
        <v>1619782.207349678</v>
      </c>
    </row>
    <row r="369" spans="1:23" x14ac:dyDescent="0.25">
      <c r="A369" s="3">
        <v>359</v>
      </c>
      <c r="B369" s="1">
        <f t="shared" si="92"/>
        <v>-824.44808786324859</v>
      </c>
      <c r="C369" s="1">
        <f t="shared" si="80"/>
        <v>-0.85192969079202341</v>
      </c>
      <c r="D369" s="1">
        <f t="shared" si="83"/>
        <v>881946.67673687136</v>
      </c>
      <c r="E369" s="1">
        <f t="shared" si="84"/>
        <v>1260798.281826328</v>
      </c>
      <c r="G369" s="3">
        <v>359</v>
      </c>
      <c r="H369" s="1">
        <f t="shared" si="93"/>
        <v>-688.88888889080908</v>
      </c>
      <c r="I369" s="1">
        <f t="shared" si="85"/>
        <v>-0.71185185185383604</v>
      </c>
      <c r="J369" s="1">
        <f t="shared" si="86"/>
        <v>881946.67673687136</v>
      </c>
      <c r="K369" s="1">
        <f t="shared" si="87"/>
        <v>1223449.5115843001</v>
      </c>
      <c r="M369" s="3">
        <v>359</v>
      </c>
      <c r="N369" s="1">
        <f t="shared" si="94"/>
        <v>-155309.16803294947</v>
      </c>
      <c r="O369" s="1">
        <f t="shared" si="81"/>
        <v>-186.3194736340478</v>
      </c>
      <c r="P369" s="1">
        <f t="shared" si="88"/>
        <v>881946.67673687136</v>
      </c>
      <c r="Q369" s="1">
        <f t="shared" si="89"/>
        <v>1644001.8800089473</v>
      </c>
      <c r="S369" s="3">
        <v>359</v>
      </c>
      <c r="T369" s="1">
        <f t="shared" si="95"/>
        <v>-155258.33333332985</v>
      </c>
      <c r="U369" s="1">
        <f t="shared" si="82"/>
        <v>-186.26694444444084</v>
      </c>
      <c r="V369" s="1">
        <f t="shared" si="90"/>
        <v>881946.67673687136</v>
      </c>
      <c r="W369" s="1">
        <f t="shared" si="91"/>
        <v>1629996.0911681876</v>
      </c>
    </row>
    <row r="370" spans="1:23" x14ac:dyDescent="0.25">
      <c r="A370" s="3">
        <v>360</v>
      </c>
      <c r="B370" s="1">
        <f t="shared" si="92"/>
        <v>-1.5818996113026174E-9</v>
      </c>
      <c r="C370" s="1">
        <f t="shared" si="80"/>
        <v>-1.6346295983460381E-12</v>
      </c>
      <c r="D370" s="1">
        <f t="shared" si="83"/>
        <v>884519.02121068723</v>
      </c>
      <c r="E370" s="1">
        <f t="shared" si="84"/>
        <v>1268601.7185984123</v>
      </c>
      <c r="G370" s="3">
        <v>360</v>
      </c>
      <c r="H370" s="1">
        <f t="shared" si="93"/>
        <v>-1.9201706891180947E-9</v>
      </c>
      <c r="I370" s="1">
        <f t="shared" si="85"/>
        <v>-1.9841763787553645E-12</v>
      </c>
      <c r="J370" s="1">
        <f t="shared" si="86"/>
        <v>884519.02121068723</v>
      </c>
      <c r="K370" s="1">
        <f t="shared" si="87"/>
        <v>1231178.1841080587</v>
      </c>
      <c r="M370" s="3">
        <v>360</v>
      </c>
      <c r="N370" s="1">
        <f t="shared" si="94"/>
        <v>-155000.00000000134</v>
      </c>
      <c r="O370" s="1">
        <f t="shared" si="81"/>
        <v>-186.00000000000139</v>
      </c>
      <c r="P370" s="1">
        <f t="shared" si="88"/>
        <v>884519.02121068723</v>
      </c>
      <c r="Q370" s="1">
        <f t="shared" si="89"/>
        <v>1654301.8181491033</v>
      </c>
      <c r="S370" s="3">
        <v>360</v>
      </c>
      <c r="T370" s="1">
        <f t="shared" si="95"/>
        <v>-154999.99999999651</v>
      </c>
      <c r="U370" s="1">
        <f t="shared" si="82"/>
        <v>-185.99999999999639</v>
      </c>
      <c r="V370" s="1">
        <f t="shared" si="90"/>
        <v>884519.02121068723</v>
      </c>
      <c r="W370" s="1">
        <f t="shared" si="91"/>
        <v>1640267.9927152216</v>
      </c>
    </row>
  </sheetData>
  <mergeCells count="27">
    <mergeCell ref="A1:E1"/>
    <mergeCell ref="G1:K1"/>
    <mergeCell ref="M1:Q1"/>
    <mergeCell ref="S1:W1"/>
    <mergeCell ref="A2:B2"/>
    <mergeCell ref="G2:H2"/>
    <mergeCell ref="M2:N2"/>
    <mergeCell ref="S2:T2"/>
    <mergeCell ref="A3:B3"/>
    <mergeCell ref="G3:H3"/>
    <mergeCell ref="M3:N3"/>
    <mergeCell ref="S3:T3"/>
    <mergeCell ref="A4:B4"/>
    <mergeCell ref="M4:N4"/>
    <mergeCell ref="S4:T4"/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70" t="s">
        <v>30</v>
      </c>
      <c r="B1" s="70"/>
      <c r="C1" s="70"/>
      <c r="D1" s="70"/>
      <c r="E1" s="70"/>
      <c r="G1" s="70" t="s">
        <v>29</v>
      </c>
      <c r="H1" s="70"/>
      <c r="I1" s="70"/>
      <c r="J1" s="70"/>
      <c r="K1" s="70"/>
      <c r="M1" s="70" t="s">
        <v>31</v>
      </c>
      <c r="N1" s="70"/>
      <c r="O1" s="70"/>
      <c r="P1" s="70"/>
      <c r="Q1" s="70"/>
      <c r="S1" s="70" t="s">
        <v>33</v>
      </c>
      <c r="T1" s="70"/>
      <c r="U1" s="70"/>
      <c r="V1" s="70"/>
      <c r="W1" s="70"/>
    </row>
    <row r="2" spans="1:23" x14ac:dyDescent="0.25">
      <c r="A2" s="69" t="s">
        <v>21</v>
      </c>
      <c r="B2" s="69"/>
      <c r="C2" s="5">
        <f>MIN(maximale_hypotheek, woningwaarde*perc_70)</f>
        <v>217000</v>
      </c>
      <c r="D2" s="2"/>
      <c r="E2" s="4"/>
      <c r="G2" s="69" t="s">
        <v>21</v>
      </c>
      <c r="H2" s="69"/>
      <c r="I2" s="5">
        <f>MIN(maximale_hypotheek, woningwaarde*perc_70)</f>
        <v>217000</v>
      </c>
      <c r="J2" s="2"/>
      <c r="K2" s="4"/>
      <c r="M2" s="69" t="s">
        <v>21</v>
      </c>
      <c r="N2" s="69"/>
      <c r="O2" s="5">
        <f>MIN(maximale_hypotheek, woningwaarde*perc_70)-P2</f>
        <v>62000</v>
      </c>
      <c r="P2" s="6">
        <f>woningwaarde/2</f>
        <v>155000</v>
      </c>
      <c r="Q2" s="1">
        <f>SUM(O2:P2)</f>
        <v>217000</v>
      </c>
      <c r="S2" s="69" t="s">
        <v>21</v>
      </c>
      <c r="T2" s="69"/>
      <c r="U2" s="5">
        <f>MIN(maximale_hypotheek, woningwaarde*perc_70)-V2</f>
        <v>62000</v>
      </c>
      <c r="V2" s="6">
        <f>woningwaarde/2</f>
        <v>155000</v>
      </c>
      <c r="W2" s="1">
        <f>SUM(U2:V2)</f>
        <v>217000</v>
      </c>
    </row>
    <row r="3" spans="1:23" x14ac:dyDescent="0.25">
      <c r="A3" s="71" t="s">
        <v>25</v>
      </c>
      <c r="B3" s="71"/>
      <c r="C3" s="1">
        <f>PMT(int_a_70/12, 12 * 30, -$C$2)</f>
        <v>722.1375153584014</v>
      </c>
      <c r="D3" s="1"/>
      <c r="G3" s="71" t="s">
        <v>25</v>
      </c>
      <c r="H3" s="71"/>
      <c r="I3" s="1">
        <f>I2/360+I2*int_l_70/12</f>
        <v>827.01111111111118</v>
      </c>
      <c r="J3" s="1"/>
      <c r="M3" s="71" t="s">
        <v>25</v>
      </c>
      <c r="N3" s="71"/>
      <c r="O3" s="1">
        <f>PMT(int_a_70/12, 12 * 30, -O$2)</f>
        <v>206.32500438811468</v>
      </c>
      <c r="P3" s="1">
        <f>P2*intonly_70/12</f>
        <v>186</v>
      </c>
      <c r="Q3" s="1">
        <f>SUM(O3:P3)</f>
        <v>392.32500438811468</v>
      </c>
      <c r="S3" s="71" t="s">
        <v>25</v>
      </c>
      <c r="T3" s="71"/>
      <c r="U3" s="1">
        <f>U2/360+U2*int_l_70/12</f>
        <v>236.28888888888889</v>
      </c>
      <c r="V3" s="1">
        <f>V2*intonly_70/12</f>
        <v>186</v>
      </c>
      <c r="W3" s="1">
        <f>SUM(U3:V3)</f>
        <v>422.28888888888889</v>
      </c>
    </row>
    <row r="4" spans="1:23" x14ac:dyDescent="0.25">
      <c r="A4" s="71" t="s">
        <v>28</v>
      </c>
      <c r="B4" s="71"/>
      <c r="C4" s="1">
        <f>C3</f>
        <v>722.1375153584014</v>
      </c>
      <c r="D4" s="1"/>
      <c r="G4" s="3" t="s">
        <v>28</v>
      </c>
      <c r="I4" s="1">
        <f>I2/360-I369</f>
        <v>603.40064814814718</v>
      </c>
      <c r="J4" s="1"/>
      <c r="M4" s="71" t="s">
        <v>28</v>
      </c>
      <c r="N4" s="71"/>
      <c r="O4" s="1">
        <f>O3</f>
        <v>206.32500438811468</v>
      </c>
      <c r="P4" s="1">
        <f>P3</f>
        <v>186</v>
      </c>
      <c r="Q4" s="1">
        <f>SUM(O4:P4)</f>
        <v>392.32500438811468</v>
      </c>
      <c r="S4" s="71" t="s">
        <v>28</v>
      </c>
      <c r="T4" s="71"/>
      <c r="U4" s="1">
        <f>U2/360-U369-V4</f>
        <v>172.40018518518639</v>
      </c>
      <c r="V4" s="1">
        <f>V3</f>
        <v>186</v>
      </c>
      <c r="W4" s="1">
        <f>SUM(U4:V4)</f>
        <v>358.40018518518639</v>
      </c>
    </row>
    <row r="5" spans="1:23" x14ac:dyDescent="0.25">
      <c r="A5" s="71" t="s">
        <v>22</v>
      </c>
      <c r="B5" s="71"/>
      <c r="C5" s="1">
        <f>C$2-woningwaarde</f>
        <v>-93000</v>
      </c>
      <c r="D5" s="1"/>
      <c r="G5" s="71" t="s">
        <v>22</v>
      </c>
      <c r="H5" s="71"/>
      <c r="I5" s="1">
        <f>C$2-woningwaarde</f>
        <v>-93000</v>
      </c>
      <c r="J5" s="1"/>
      <c r="M5" s="71" t="s">
        <v>22</v>
      </c>
      <c r="N5" s="71"/>
      <c r="O5" s="1">
        <f>SUM(O2:P2)-woningwaarde</f>
        <v>-93000</v>
      </c>
      <c r="P5" s="1"/>
      <c r="S5" s="71" t="s">
        <v>22</v>
      </c>
      <c r="T5" s="71"/>
      <c r="U5" s="1">
        <f>SUM(U2:V2)-woningwaarde</f>
        <v>-93000</v>
      </c>
      <c r="V5" s="1"/>
    </row>
    <row r="6" spans="1:23" x14ac:dyDescent="0.25">
      <c r="A6" s="71" t="s">
        <v>26</v>
      </c>
      <c r="B6" s="71"/>
      <c r="C6" s="1">
        <f>SUM(B370,D370)</f>
        <v>884519.02121068642</v>
      </c>
      <c r="D6" s="1"/>
      <c r="G6" s="71" t="s">
        <v>26</v>
      </c>
      <c r="H6" s="71"/>
      <c r="I6" s="1">
        <f>SUM(H370,J370)</f>
        <v>884519.02121068817</v>
      </c>
      <c r="J6" s="1"/>
      <c r="M6" s="71" t="s">
        <v>26</v>
      </c>
      <c r="N6" s="71"/>
      <c r="O6" s="1">
        <f>SUM(N370,P370)</f>
        <v>729519.02121068607</v>
      </c>
      <c r="P6" s="1"/>
      <c r="S6" s="71" t="s">
        <v>26</v>
      </c>
      <c r="T6" s="71"/>
      <c r="U6" s="1">
        <f>SUM(T370,V370)</f>
        <v>729519.02121068607</v>
      </c>
      <c r="V6" s="1"/>
    </row>
    <row r="7" spans="1:23" x14ac:dyDescent="0.25">
      <c r="A7" s="71" t="s">
        <v>27</v>
      </c>
      <c r="B7" s="71"/>
      <c r="C7" s="1">
        <f>E370</f>
        <v>1153265.4690282885</v>
      </c>
      <c r="D7" s="1"/>
      <c r="G7" s="71" t="s">
        <v>27</v>
      </c>
      <c r="H7" s="71"/>
      <c r="I7" s="1">
        <f>K370</f>
        <v>1120519.8763492317</v>
      </c>
      <c r="J7" s="1"/>
      <c r="M7" s="71" t="s">
        <v>27</v>
      </c>
      <c r="N7" s="71"/>
      <c r="O7" s="1">
        <f>Q370</f>
        <v>1538965.5685789785</v>
      </c>
      <c r="P7" s="1"/>
      <c r="S7" s="71" t="s">
        <v>27</v>
      </c>
      <c r="T7" s="71"/>
      <c r="U7" s="1">
        <f>W370</f>
        <v>1529609.6849563795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-217000</v>
      </c>
      <c r="C10" s="1">
        <f t="shared" ref="C10:C73" si="0">B10*int_a_70/12</f>
        <v>-224.23333333333332</v>
      </c>
      <c r="D10" s="1">
        <f>woningwaarde</f>
        <v>310000</v>
      </c>
      <c r="E10" s="1">
        <f>SUM(overwaarde, eigen_geld,C$5)</f>
        <v>32000</v>
      </c>
      <c r="G10" s="3">
        <v>0</v>
      </c>
      <c r="H10" s="1">
        <f>-I$2</f>
        <v>-217000</v>
      </c>
      <c r="I10" s="1">
        <f>H10*int_a_70/12</f>
        <v>-224.23333333333332</v>
      </c>
      <c r="J10" s="1">
        <f>woningwaarde</f>
        <v>310000</v>
      </c>
      <c r="K10" s="1">
        <f>SUM(overwaarde, eigen_geld,I$5)</f>
        <v>32000</v>
      </c>
      <c r="M10" s="3">
        <v>0</v>
      </c>
      <c r="N10" s="1">
        <f>-SUM(O$2,P$2)</f>
        <v>-217000</v>
      </c>
      <c r="O10" s="1">
        <f t="shared" ref="O10:O73" si="1">(N10+P$2)*int_a_70/12-P$3</f>
        <v>-250.06666666666666</v>
      </c>
      <c r="P10" s="1">
        <f>woningwaarde</f>
        <v>310000</v>
      </c>
      <c r="Q10" s="1">
        <f>SUM(overwaarde, eigen_geld,O$5)</f>
        <v>32000</v>
      </c>
      <c r="R10" s="1"/>
      <c r="S10" s="3">
        <v>0</v>
      </c>
      <c r="T10" s="1">
        <f>-SUM(U$2,V$2)</f>
        <v>-217000</v>
      </c>
      <c r="U10" s="1">
        <f t="shared" ref="U10:U73" si="2">(T10+V$2)*int_l_70/12-V$3</f>
        <v>-250.06666666666666</v>
      </c>
      <c r="V10" s="1">
        <f>woningwaarde</f>
        <v>310000</v>
      </c>
      <c r="W10" s="1">
        <f>SUM(overwaarde, eigen_geld,U$5)</f>
        <v>32000</v>
      </c>
    </row>
    <row r="11" spans="1:23" x14ac:dyDescent="0.25">
      <c r="A11" s="3">
        <v>1</v>
      </c>
      <c r="B11" s="1">
        <f>B10+C$3+C10</f>
        <v>-216502.09581797494</v>
      </c>
      <c r="C11" s="1">
        <f t="shared" si="0"/>
        <v>-223.71883234524077</v>
      </c>
      <c r="D11" s="1">
        <f t="shared" ref="D11:D74" si="3">D10*(1+groei_woning/12)</f>
        <v>310904.16666666669</v>
      </c>
      <c r="E11" s="1">
        <f t="shared" ref="E11:E74" si="4">E10*((1+groei_spaargeld)^(1/12))+(inleg-C$3)</f>
        <v>32958.795137038564</v>
      </c>
      <c r="G11" s="3">
        <v>1</v>
      </c>
      <c r="H11" s="1">
        <f>H10+I$2/360</f>
        <v>-216397.22222222222</v>
      </c>
      <c r="I11" s="1">
        <f t="shared" ref="I11:I74" si="5">H11*int_l_70/12</f>
        <v>-223.61046296296297</v>
      </c>
      <c r="J11" s="1">
        <f t="shared" ref="J11:J74" si="6">J10*(1+groei_woning/12)</f>
        <v>310904.16666666669</v>
      </c>
      <c r="K11" s="1">
        <f t="shared" ref="K11:K74" si="7">K10*((1+groei_spaargeld)^(1/12))+inleg+I11-I$2/360</f>
        <v>32854.544411656221</v>
      </c>
      <c r="M11" s="3">
        <v>1</v>
      </c>
      <c r="N11" s="1">
        <f>N10+O$3+(O10+P$3)</f>
        <v>-216857.74166227857</v>
      </c>
      <c r="O11" s="1">
        <f t="shared" si="1"/>
        <v>-249.91966638435451</v>
      </c>
      <c r="P11" s="1">
        <f t="shared" ref="P11:P74" si="8">P10*(1+groei_woning/12)</f>
        <v>310904.16666666669</v>
      </c>
      <c r="Q11" s="1">
        <f t="shared" ref="Q11:Q74" si="9">Q10*((1+groei_spaargeld)^(1/12))+(inleg-O$3-P$3)</f>
        <v>33288.607648008852</v>
      </c>
      <c r="S11" s="3">
        <v>1</v>
      </c>
      <c r="T11" s="1">
        <f>T10+U$2/360</f>
        <v>-216827.77777777778</v>
      </c>
      <c r="U11" s="1">
        <f t="shared" si="2"/>
        <v>-249.8887037037037</v>
      </c>
      <c r="V11" s="1">
        <f t="shared" ref="V11:V74" si="10">V10*(1+groei_woning/12)</f>
        <v>310904.16666666669</v>
      </c>
      <c r="W11" s="1">
        <f t="shared" ref="W11:W74" si="11">W10*((1+groei_spaargeld)^(1/12))+inleg+U11-U$2/360</f>
        <v>33258.82172647104</v>
      </c>
    </row>
    <row r="12" spans="1:23" x14ac:dyDescent="0.25">
      <c r="A12" s="3">
        <v>2</v>
      </c>
      <c r="B12" s="1">
        <f t="shared" ref="B12:B75" si="12">B11+C$3+C11</f>
        <v>-216003.67713496179</v>
      </c>
      <c r="C12" s="1">
        <f t="shared" si="0"/>
        <v>-223.20379970612717</v>
      </c>
      <c r="D12" s="1">
        <f t="shared" si="3"/>
        <v>311810.97048611112</v>
      </c>
      <c r="E12" s="1">
        <f t="shared" si="4"/>
        <v>33923.011441178685</v>
      </c>
      <c r="G12" s="3">
        <v>2</v>
      </c>
      <c r="H12" s="1">
        <f t="shared" ref="H12:H75" si="13">H11+I$2/360</f>
        <v>-215794.44444444444</v>
      </c>
      <c r="I12" s="1">
        <f t="shared" si="5"/>
        <v>-222.98759259259259</v>
      </c>
      <c r="J12" s="1">
        <f t="shared" si="6"/>
        <v>311810.97048611112</v>
      </c>
      <c r="K12" s="1">
        <f t="shared" si="7"/>
        <v>33714.543412026316</v>
      </c>
      <c r="M12" s="3">
        <v>2</v>
      </c>
      <c r="N12" s="1">
        <f t="shared" ref="N12:N75" si="14">N11+O$3+(O11+P$3)</f>
        <v>-216715.3363242748</v>
      </c>
      <c r="O12" s="1">
        <f t="shared" si="1"/>
        <v>-249.77251420175062</v>
      </c>
      <c r="P12" s="1">
        <f t="shared" si="8"/>
        <v>311810.97048611112</v>
      </c>
      <c r="Q12" s="1">
        <f t="shared" si="9"/>
        <v>34584.50127100687</v>
      </c>
      <c r="S12" s="3">
        <v>2</v>
      </c>
      <c r="T12" s="1">
        <f t="shared" ref="T12:T75" si="15">T11+U$2/360</f>
        <v>-216655.55555555556</v>
      </c>
      <c r="U12" s="1">
        <f t="shared" si="2"/>
        <v>-249.71074074074073</v>
      </c>
      <c r="V12" s="1">
        <f t="shared" si="10"/>
        <v>311810.97048611112</v>
      </c>
      <c r="W12" s="1">
        <f t="shared" si="11"/>
        <v>34524.938976963342</v>
      </c>
    </row>
    <row r="13" spans="1:23" x14ac:dyDescent="0.25">
      <c r="A13" s="3">
        <v>3</v>
      </c>
      <c r="B13" s="1">
        <f t="shared" si="12"/>
        <v>-215504.74341930953</v>
      </c>
      <c r="C13" s="1">
        <f t="shared" si="0"/>
        <v>-222.68823486661984</v>
      </c>
      <c r="D13" s="1">
        <f t="shared" si="3"/>
        <v>312720.41915002896</v>
      </c>
      <c r="E13" s="1">
        <f t="shared" si="4"/>
        <v>34892.67956448732</v>
      </c>
      <c r="G13" s="3">
        <v>3</v>
      </c>
      <c r="H13" s="1">
        <f t="shared" si="13"/>
        <v>-215191.66666666666</v>
      </c>
      <c r="I13" s="1">
        <f t="shared" si="5"/>
        <v>-222.36472222222221</v>
      </c>
      <c r="J13" s="1">
        <f t="shared" si="6"/>
        <v>312720.41915002896</v>
      </c>
      <c r="K13" s="1">
        <f t="shared" si="7"/>
        <v>34580.027842147902</v>
      </c>
      <c r="M13" s="3">
        <v>3</v>
      </c>
      <c r="N13" s="1">
        <f t="shared" si="14"/>
        <v>-216572.78383408845</v>
      </c>
      <c r="O13" s="1">
        <f t="shared" si="1"/>
        <v>-249.62520996189139</v>
      </c>
      <c r="P13" s="1">
        <f t="shared" si="8"/>
        <v>312720.41915002896</v>
      </c>
      <c r="Q13" s="1">
        <f t="shared" si="9"/>
        <v>35887.722064955931</v>
      </c>
      <c r="S13" s="3">
        <v>3</v>
      </c>
      <c r="T13" s="1">
        <f t="shared" si="15"/>
        <v>-216483.33333333334</v>
      </c>
      <c r="U13" s="1">
        <f t="shared" si="2"/>
        <v>-249.5327777777778</v>
      </c>
      <c r="V13" s="1">
        <f t="shared" si="10"/>
        <v>312720.41915002896</v>
      </c>
      <c r="W13" s="1">
        <f t="shared" si="11"/>
        <v>35798.393001430391</v>
      </c>
    </row>
    <row r="14" spans="1:23" x14ac:dyDescent="0.25">
      <c r="A14" s="3">
        <v>4</v>
      </c>
      <c r="B14" s="1">
        <f t="shared" si="12"/>
        <v>-215005.29413881776</v>
      </c>
      <c r="C14" s="1">
        <f t="shared" si="0"/>
        <v>-222.17213727677836</v>
      </c>
      <c r="D14" s="1">
        <f t="shared" si="3"/>
        <v>313632.52037254989</v>
      </c>
      <c r="E14" s="1">
        <f t="shared" si="4"/>
        <v>35867.830332342674</v>
      </c>
      <c r="G14" s="3">
        <v>4</v>
      </c>
      <c r="H14" s="1">
        <f t="shared" si="13"/>
        <v>-214588.88888888888</v>
      </c>
      <c r="I14" s="1">
        <f t="shared" si="5"/>
        <v>-221.74185185185183</v>
      </c>
      <c r="J14" s="1">
        <f t="shared" si="6"/>
        <v>313632.52037254989</v>
      </c>
      <c r="K14" s="1">
        <f t="shared" si="7"/>
        <v>35451.02871743829</v>
      </c>
      <c r="M14" s="3">
        <v>4</v>
      </c>
      <c r="N14" s="1">
        <f t="shared" si="14"/>
        <v>-216430.08403966224</v>
      </c>
      <c r="O14" s="1">
        <f t="shared" si="1"/>
        <v>-249.47775350765099</v>
      </c>
      <c r="P14" s="1">
        <f t="shared" si="8"/>
        <v>313632.52037254989</v>
      </c>
      <c r="Q14" s="1">
        <f t="shared" si="9"/>
        <v>37198.311458745869</v>
      </c>
      <c r="S14" s="3">
        <v>4</v>
      </c>
      <c r="T14" s="1">
        <f t="shared" si="15"/>
        <v>-216311.11111111112</v>
      </c>
      <c r="U14" s="1">
        <f t="shared" si="2"/>
        <v>-249.35481481481483</v>
      </c>
      <c r="V14" s="1">
        <f t="shared" si="10"/>
        <v>313632.52037254989</v>
      </c>
      <c r="W14" s="1">
        <f t="shared" si="11"/>
        <v>37079.225283058913</v>
      </c>
    </row>
    <row r="15" spans="1:23" x14ac:dyDescent="0.25">
      <c r="A15" s="3">
        <v>5</v>
      </c>
      <c r="B15" s="1">
        <f t="shared" si="12"/>
        <v>-214505.32876073613</v>
      </c>
      <c r="C15" s="1">
        <f t="shared" si="0"/>
        <v>-221.65550638609398</v>
      </c>
      <c r="D15" s="1">
        <f t="shared" si="3"/>
        <v>314547.28189030319</v>
      </c>
      <c r="E15" s="1">
        <f t="shared" si="4"/>
        <v>36848.494744414122</v>
      </c>
      <c r="G15" s="3">
        <v>5</v>
      </c>
      <c r="H15" s="1">
        <f t="shared" si="13"/>
        <v>-213986.11111111109</v>
      </c>
      <c r="I15" s="1">
        <f t="shared" si="5"/>
        <v>-221.11898148148146</v>
      </c>
      <c r="J15" s="1">
        <f t="shared" si="6"/>
        <v>314547.28189030319</v>
      </c>
      <c r="K15" s="1">
        <f t="shared" si="7"/>
        <v>36327.577228680508</v>
      </c>
      <c r="M15" s="3">
        <v>5</v>
      </c>
      <c r="N15" s="1">
        <f t="shared" si="14"/>
        <v>-216287.23678878177</v>
      </c>
      <c r="O15" s="1">
        <f t="shared" si="1"/>
        <v>-249.33014468174116</v>
      </c>
      <c r="P15" s="1">
        <f t="shared" si="8"/>
        <v>314547.28189030319</v>
      </c>
      <c r="Q15" s="1">
        <f t="shared" si="9"/>
        <v>38516.311115511489</v>
      </c>
      <c r="S15" s="3">
        <v>5</v>
      </c>
      <c r="T15" s="1">
        <f t="shared" si="15"/>
        <v>-216138.88888888891</v>
      </c>
      <c r="U15" s="1">
        <f t="shared" si="2"/>
        <v>-249.17685185185186</v>
      </c>
      <c r="V15" s="1">
        <f t="shared" si="10"/>
        <v>314547.28189030319</v>
      </c>
      <c r="W15" s="1">
        <f t="shared" si="11"/>
        <v>38367.477539587613</v>
      </c>
    </row>
    <row r="16" spans="1:23" x14ac:dyDescent="0.25">
      <c r="A16" s="3">
        <v>6</v>
      </c>
      <c r="B16" s="1">
        <f t="shared" si="12"/>
        <v>-214004.84675176383</v>
      </c>
      <c r="C16" s="1">
        <f t="shared" si="0"/>
        <v>-221.1383416434893</v>
      </c>
      <c r="D16" s="1">
        <f t="shared" si="3"/>
        <v>315464.71146248322</v>
      </c>
      <c r="E16" s="1">
        <f t="shared" si="4"/>
        <v>37834.703975647673</v>
      </c>
      <c r="G16" s="3">
        <v>6</v>
      </c>
      <c r="H16" s="1">
        <f t="shared" si="13"/>
        <v>-213383.33333333331</v>
      </c>
      <c r="I16" s="1">
        <f t="shared" si="5"/>
        <v>-220.49611111111108</v>
      </c>
      <c r="J16" s="1">
        <f t="shared" si="6"/>
        <v>315464.71146248322</v>
      </c>
      <c r="K16" s="1">
        <f t="shared" si="7"/>
        <v>37209.704743014765</v>
      </c>
      <c r="M16" s="3">
        <v>6</v>
      </c>
      <c r="N16" s="1">
        <f t="shared" si="14"/>
        <v>-216144.24192907539</v>
      </c>
      <c r="O16" s="1">
        <f t="shared" si="1"/>
        <v>-249.18238332671123</v>
      </c>
      <c r="P16" s="1">
        <f t="shared" si="8"/>
        <v>315464.71146248322</v>
      </c>
      <c r="Q16" s="1">
        <f t="shared" si="9"/>
        <v>39841.762933957012</v>
      </c>
      <c r="S16" s="3">
        <v>6</v>
      </c>
      <c r="T16" s="1">
        <f t="shared" si="15"/>
        <v>-215966.66666666669</v>
      </c>
      <c r="U16" s="1">
        <f t="shared" si="2"/>
        <v>-248.9988888888889</v>
      </c>
      <c r="V16" s="1">
        <f t="shared" si="10"/>
        <v>315464.71146248322</v>
      </c>
      <c r="W16" s="1">
        <f t="shared" si="11"/>
        <v>39663.19172463334</v>
      </c>
    </row>
    <row r="17" spans="1:23" x14ac:dyDescent="0.25">
      <c r="A17" s="3">
        <v>7</v>
      </c>
      <c r="B17" s="1">
        <f t="shared" si="12"/>
        <v>-213503.84757804894</v>
      </c>
      <c r="C17" s="1">
        <f t="shared" si="0"/>
        <v>-220.62064249731722</v>
      </c>
      <c r="D17" s="1">
        <f t="shared" si="3"/>
        <v>316384.81687091547</v>
      </c>
      <c r="E17" s="1">
        <f t="shared" si="4"/>
        <v>38826.489377257021</v>
      </c>
      <c r="G17" s="3">
        <v>7</v>
      </c>
      <c r="H17" s="1">
        <f t="shared" si="13"/>
        <v>-212780.55555555553</v>
      </c>
      <c r="I17" s="1">
        <f t="shared" si="5"/>
        <v>-219.8732407407407</v>
      </c>
      <c r="J17" s="1">
        <f t="shared" si="6"/>
        <v>316384.81687091547</v>
      </c>
      <c r="K17" s="1">
        <f t="shared" si="7"/>
        <v>38097.442804935672</v>
      </c>
      <c r="M17" s="3">
        <v>7</v>
      </c>
      <c r="N17" s="1">
        <f t="shared" si="14"/>
        <v>-216001.09930801397</v>
      </c>
      <c r="O17" s="1">
        <f t="shared" si="1"/>
        <v>-249.03446928494776</v>
      </c>
      <c r="P17" s="1">
        <f t="shared" si="8"/>
        <v>316384.81687091547</v>
      </c>
      <c r="Q17" s="1">
        <f t="shared" si="9"/>
        <v>41174.709049688026</v>
      </c>
      <c r="S17" s="3">
        <v>7</v>
      </c>
      <c r="T17" s="1">
        <f t="shared" si="15"/>
        <v>-215794.44444444447</v>
      </c>
      <c r="U17" s="1">
        <f t="shared" si="2"/>
        <v>-248.82092592592593</v>
      </c>
      <c r="V17" s="1">
        <f t="shared" si="10"/>
        <v>316384.81687091547</v>
      </c>
      <c r="W17" s="1">
        <f t="shared" si="11"/>
        <v>40966.410029024802</v>
      </c>
    </row>
    <row r="18" spans="1:23" x14ac:dyDescent="0.25">
      <c r="A18" s="3">
        <v>8</v>
      </c>
      <c r="B18" s="1">
        <f t="shared" si="12"/>
        <v>-213002.33070518787</v>
      </c>
      <c r="C18" s="1">
        <f t="shared" si="0"/>
        <v>-220.10240839536081</v>
      </c>
      <c r="D18" s="1">
        <f t="shared" si="3"/>
        <v>317307.6059201223</v>
      </c>
      <c r="E18" s="1">
        <f t="shared" si="4"/>
        <v>39823.882477720181</v>
      </c>
      <c r="G18" s="3">
        <v>8</v>
      </c>
      <c r="H18" s="1">
        <f t="shared" si="13"/>
        <v>-212177.77777777775</v>
      </c>
      <c r="I18" s="1">
        <f t="shared" si="5"/>
        <v>-219.25037037037032</v>
      </c>
      <c r="J18" s="1">
        <f t="shared" si="6"/>
        <v>317307.6059201223</v>
      </c>
      <c r="K18" s="1">
        <f t="shared" si="7"/>
        <v>38990.823137294981</v>
      </c>
      <c r="M18" s="3">
        <v>8</v>
      </c>
      <c r="N18" s="1">
        <f t="shared" si="14"/>
        <v>-215857.80877291082</v>
      </c>
      <c r="O18" s="1">
        <f t="shared" si="1"/>
        <v>-248.88640239867451</v>
      </c>
      <c r="P18" s="1">
        <f t="shared" si="8"/>
        <v>317307.6059201223</v>
      </c>
      <c r="Q18" s="1">
        <f t="shared" si="9"/>
        <v>42515.191836550963</v>
      </c>
      <c r="S18" s="3">
        <v>8</v>
      </c>
      <c r="T18" s="1">
        <f t="shared" si="15"/>
        <v>-215622.22222222225</v>
      </c>
      <c r="U18" s="1">
        <f t="shared" si="2"/>
        <v>-248.642962962963</v>
      </c>
      <c r="V18" s="1">
        <f t="shared" si="10"/>
        <v>317307.6059201223</v>
      </c>
      <c r="W18" s="1">
        <f t="shared" si="11"/>
        <v>42277.174882143787</v>
      </c>
    </row>
    <row r="19" spans="1:23" x14ac:dyDescent="0.25">
      <c r="A19" s="3">
        <v>9</v>
      </c>
      <c r="B19" s="1">
        <f t="shared" si="12"/>
        <v>-212500.29559822482</v>
      </c>
      <c r="C19" s="1">
        <f t="shared" si="0"/>
        <v>-219.58363878483229</v>
      </c>
      <c r="D19" s="1">
        <f t="shared" si="3"/>
        <v>318233.08643738931</v>
      </c>
      <c r="E19" s="1">
        <f t="shared" si="4"/>
        <v>40826.914983781753</v>
      </c>
      <c r="G19" s="3">
        <v>9</v>
      </c>
      <c r="H19" s="1">
        <f t="shared" si="13"/>
        <v>-211574.99999999997</v>
      </c>
      <c r="I19" s="1">
        <f t="shared" si="5"/>
        <v>-218.62749999999997</v>
      </c>
      <c r="J19" s="1">
        <f t="shared" si="6"/>
        <v>318233.08643738931</v>
      </c>
      <c r="K19" s="1">
        <f t="shared" si="7"/>
        <v>39889.877642310072</v>
      </c>
      <c r="M19" s="3">
        <v>9</v>
      </c>
      <c r="N19" s="1">
        <f t="shared" si="14"/>
        <v>-215714.37017092138</v>
      </c>
      <c r="O19" s="1">
        <f t="shared" si="1"/>
        <v>-248.73818250995208</v>
      </c>
      <c r="P19" s="1">
        <f t="shared" si="8"/>
        <v>318233.08643738931</v>
      </c>
      <c r="Q19" s="1">
        <f t="shared" si="9"/>
        <v>43863.253907980135</v>
      </c>
      <c r="S19" s="3">
        <v>9</v>
      </c>
      <c r="T19" s="1">
        <f t="shared" si="15"/>
        <v>-215450.00000000003</v>
      </c>
      <c r="U19" s="1">
        <f t="shared" si="2"/>
        <v>-248.46500000000003</v>
      </c>
      <c r="V19" s="1">
        <f t="shared" si="10"/>
        <v>318233.08643738931</v>
      </c>
      <c r="W19" s="1">
        <f t="shared" si="11"/>
        <v>43595.52895327397</v>
      </c>
    </row>
    <row r="20" spans="1:23" x14ac:dyDescent="0.25">
      <c r="A20" s="3">
        <v>10</v>
      </c>
      <c r="B20" s="1">
        <f t="shared" si="12"/>
        <v>-211997.74172165125</v>
      </c>
      <c r="C20" s="1">
        <f t="shared" si="0"/>
        <v>-219.06433311237296</v>
      </c>
      <c r="D20" s="1">
        <f t="shared" si="3"/>
        <v>319161.26627283171</v>
      </c>
      <c r="E20" s="1">
        <f t="shared" si="4"/>
        <v>41835.618781460886</v>
      </c>
      <c r="G20" s="3">
        <v>10</v>
      </c>
      <c r="H20" s="1">
        <f t="shared" si="13"/>
        <v>-210972.22222222219</v>
      </c>
      <c r="I20" s="1">
        <f t="shared" si="5"/>
        <v>-218.00462962962959</v>
      </c>
      <c r="J20" s="1">
        <f t="shared" si="6"/>
        <v>319161.26627283171</v>
      </c>
      <c r="K20" s="1">
        <f t="shared" si="7"/>
        <v>40794.638402578094</v>
      </c>
      <c r="M20" s="3">
        <v>10</v>
      </c>
      <c r="N20" s="1">
        <f t="shared" si="14"/>
        <v>-215570.78334904322</v>
      </c>
      <c r="O20" s="1">
        <f t="shared" si="1"/>
        <v>-248.589809460678</v>
      </c>
      <c r="P20" s="1">
        <f t="shared" si="8"/>
        <v>319161.26627283171</v>
      </c>
      <c r="Q20" s="1">
        <f t="shared" si="9"/>
        <v>45218.938118352416</v>
      </c>
      <c r="S20" s="3">
        <v>10</v>
      </c>
      <c r="T20" s="1">
        <f t="shared" si="15"/>
        <v>-215277.77777777781</v>
      </c>
      <c r="U20" s="1">
        <f t="shared" si="2"/>
        <v>-248.28703703703707</v>
      </c>
      <c r="V20" s="1">
        <f t="shared" si="10"/>
        <v>319161.26627283171</v>
      </c>
      <c r="W20" s="1">
        <f t="shared" si="11"/>
        <v>44921.515152957363</v>
      </c>
    </row>
    <row r="21" spans="1:23" x14ac:dyDescent="0.25">
      <c r="A21" s="3">
        <v>11</v>
      </c>
      <c r="B21" s="1">
        <f t="shared" si="12"/>
        <v>-211494.66853940525</v>
      </c>
      <c r="C21" s="1">
        <f t="shared" si="0"/>
        <v>-218.54449082405208</v>
      </c>
      <c r="D21" s="1">
        <f t="shared" si="3"/>
        <v>320092.15329946083</v>
      </c>
      <c r="E21" s="1">
        <f t="shared" si="4"/>
        <v>42850.025937064929</v>
      </c>
      <c r="G21" s="3">
        <v>11</v>
      </c>
      <c r="H21" s="1">
        <f t="shared" si="13"/>
        <v>-210369.44444444441</v>
      </c>
      <c r="I21" s="1">
        <f t="shared" si="5"/>
        <v>-217.38175925925921</v>
      </c>
      <c r="J21" s="1">
        <f t="shared" si="6"/>
        <v>320092.15329946083</v>
      </c>
      <c r="K21" s="1">
        <f t="shared" si="7"/>
        <v>41705.137682095854</v>
      </c>
      <c r="M21" s="3">
        <v>11</v>
      </c>
      <c r="N21" s="1">
        <f t="shared" si="14"/>
        <v>-215427.04815411579</v>
      </c>
      <c r="O21" s="1">
        <f t="shared" si="1"/>
        <v>-248.4412830925863</v>
      </c>
      <c r="P21" s="1">
        <f t="shared" si="8"/>
        <v>320092.15329946083</v>
      </c>
      <c r="Q21" s="1">
        <f t="shared" si="9"/>
        <v>46582.28756434955</v>
      </c>
      <c r="S21" s="3">
        <v>11</v>
      </c>
      <c r="T21" s="1">
        <f t="shared" si="15"/>
        <v>-215105.55555555559</v>
      </c>
      <c r="U21" s="1">
        <f t="shared" si="2"/>
        <v>-248.1090740740741</v>
      </c>
      <c r="V21" s="1">
        <f t="shared" si="10"/>
        <v>320092.15329946083</v>
      </c>
      <c r="W21" s="1">
        <f t="shared" si="11"/>
        <v>46255.176634358417</v>
      </c>
    </row>
    <row r="22" spans="1:23" x14ac:dyDescent="0.25">
      <c r="A22" s="3">
        <v>12</v>
      </c>
      <c r="B22" s="1">
        <f t="shared" si="12"/>
        <v>-210991.0755148709</v>
      </c>
      <c r="C22" s="1">
        <f t="shared" si="0"/>
        <v>-218.02411136536659</v>
      </c>
      <c r="D22" s="1">
        <f t="shared" si="3"/>
        <v>321025.75541325094</v>
      </c>
      <c r="E22" s="1">
        <f t="shared" si="4"/>
        <v>43870.168698208778</v>
      </c>
      <c r="G22" s="3">
        <v>12</v>
      </c>
      <c r="H22" s="1">
        <f t="shared" si="13"/>
        <v>-209766.66666666663</v>
      </c>
      <c r="I22" s="1">
        <f t="shared" si="5"/>
        <v>-216.75888888888883</v>
      </c>
      <c r="J22" s="1">
        <f t="shared" si="6"/>
        <v>321025.75541325094</v>
      </c>
      <c r="K22" s="1">
        <f t="shared" si="7"/>
        <v>42621.407927285509</v>
      </c>
      <c r="M22" s="3">
        <v>12</v>
      </c>
      <c r="N22" s="1">
        <f t="shared" si="14"/>
        <v>-215283.16443282025</v>
      </c>
      <c r="O22" s="1">
        <f t="shared" si="1"/>
        <v>-248.2926032472476</v>
      </c>
      <c r="P22" s="1">
        <f t="shared" si="8"/>
        <v>321025.75541325094</v>
      </c>
      <c r="Q22" s="1">
        <f t="shared" si="9"/>
        <v>47953.345586328192</v>
      </c>
      <c r="S22" s="3">
        <v>12</v>
      </c>
      <c r="T22" s="1">
        <f t="shared" si="15"/>
        <v>-214933.33333333337</v>
      </c>
      <c r="U22" s="1">
        <f t="shared" si="2"/>
        <v>-247.93111111111114</v>
      </c>
      <c r="V22" s="1">
        <f t="shared" si="10"/>
        <v>321025.75541325094</v>
      </c>
      <c r="W22" s="1">
        <f t="shared" si="11"/>
        <v>47596.556794635864</v>
      </c>
    </row>
    <row r="23" spans="1:23" x14ac:dyDescent="0.25">
      <c r="A23" s="3">
        <v>13</v>
      </c>
      <c r="B23" s="1">
        <f t="shared" si="12"/>
        <v>-210486.96211087788</v>
      </c>
      <c r="C23" s="1">
        <f t="shared" si="0"/>
        <v>-217.50319418124047</v>
      </c>
      <c r="D23" s="1">
        <f t="shared" si="3"/>
        <v>321962.08053320623</v>
      </c>
      <c r="E23" s="1">
        <f t="shared" si="4"/>
        <v>44896.079494840043</v>
      </c>
      <c r="G23" s="3">
        <v>13</v>
      </c>
      <c r="H23" s="1">
        <f t="shared" si="13"/>
        <v>-209163.88888888885</v>
      </c>
      <c r="I23" s="1">
        <f t="shared" si="5"/>
        <v>-216.13601851851845</v>
      </c>
      <c r="J23" s="1">
        <f t="shared" si="6"/>
        <v>321962.08053320623</v>
      </c>
      <c r="K23" s="1">
        <f t="shared" si="7"/>
        <v>43543.481768025988</v>
      </c>
      <c r="M23" s="3">
        <v>13</v>
      </c>
      <c r="N23" s="1">
        <f t="shared" si="14"/>
        <v>-215139.13203167939</v>
      </c>
      <c r="O23" s="1">
        <f t="shared" si="1"/>
        <v>-248.14376976606869</v>
      </c>
      <c r="P23" s="1">
        <f t="shared" si="8"/>
        <v>321962.08053320623</v>
      </c>
      <c r="Q23" s="1">
        <f t="shared" si="9"/>
        <v>49332.155769697667</v>
      </c>
      <c r="S23" s="3">
        <v>13</v>
      </c>
      <c r="T23" s="1">
        <f t="shared" si="15"/>
        <v>-214761.11111111115</v>
      </c>
      <c r="U23" s="1">
        <f t="shared" si="2"/>
        <v>-247.7531481481482</v>
      </c>
      <c r="V23" s="1">
        <f t="shared" si="10"/>
        <v>321962.08053320623</v>
      </c>
      <c r="W23" s="1">
        <f t="shared" si="11"/>
        <v>48945.699276322259</v>
      </c>
    </row>
    <row r="24" spans="1:23" x14ac:dyDescent="0.25">
      <c r="A24" s="3">
        <v>14</v>
      </c>
      <c r="B24" s="1">
        <f t="shared" si="12"/>
        <v>-209982.32778970074</v>
      </c>
      <c r="C24" s="1">
        <f t="shared" si="0"/>
        <v>-216.9817387160241</v>
      </c>
      <c r="D24" s="1">
        <f t="shared" si="3"/>
        <v>322901.13660142809</v>
      </c>
      <c r="E24" s="1">
        <f t="shared" si="4"/>
        <v>45927.790940269973</v>
      </c>
      <c r="G24" s="3">
        <v>14</v>
      </c>
      <c r="H24" s="1">
        <f t="shared" si="13"/>
        <v>-208561.11111111107</v>
      </c>
      <c r="I24" s="1">
        <f t="shared" si="5"/>
        <v>-215.51314814814808</v>
      </c>
      <c r="J24" s="1">
        <f t="shared" si="6"/>
        <v>322901.13660142809</v>
      </c>
      <c r="K24" s="1">
        <f t="shared" si="7"/>
        <v>44471.392018690305</v>
      </c>
      <c r="M24" s="3">
        <v>14</v>
      </c>
      <c r="N24" s="1">
        <f t="shared" si="14"/>
        <v>-214994.95079705733</v>
      </c>
      <c r="O24" s="1">
        <f t="shared" si="1"/>
        <v>-247.99478249029258</v>
      </c>
      <c r="P24" s="1">
        <f t="shared" si="8"/>
        <v>322901.13660142809</v>
      </c>
      <c r="Q24" s="1">
        <f t="shared" si="9"/>
        <v>50718.761946305553</v>
      </c>
      <c r="S24" s="3">
        <v>14</v>
      </c>
      <c r="T24" s="1">
        <f t="shared" si="15"/>
        <v>-214588.88888888893</v>
      </c>
      <c r="U24" s="1">
        <f t="shared" si="2"/>
        <v>-247.57518518518523</v>
      </c>
      <c r="V24" s="1">
        <f t="shared" si="10"/>
        <v>322901.13660142809</v>
      </c>
      <c r="W24" s="1">
        <f t="shared" si="11"/>
        <v>50302.647968711404</v>
      </c>
    </row>
    <row r="25" spans="1:23" x14ac:dyDescent="0.25">
      <c r="A25" s="3">
        <v>15</v>
      </c>
      <c r="B25" s="1">
        <f t="shared" si="12"/>
        <v>-209477.17201305836</v>
      </c>
      <c r="C25" s="1">
        <f t="shared" si="0"/>
        <v>-216.45974441349361</v>
      </c>
      <c r="D25" s="1">
        <f t="shared" si="3"/>
        <v>323842.93158318225</v>
      </c>
      <c r="E25" s="1">
        <f t="shared" si="4"/>
        <v>46965.335832210214</v>
      </c>
      <c r="G25" s="3">
        <v>15</v>
      </c>
      <c r="H25" s="1">
        <f t="shared" si="13"/>
        <v>-207958.33333333328</v>
      </c>
      <c r="I25" s="1">
        <f t="shared" si="5"/>
        <v>-214.8902777777777</v>
      </c>
      <c r="J25" s="1">
        <f t="shared" si="6"/>
        <v>323842.93158318225</v>
      </c>
      <c r="K25" s="1">
        <f t="shared" si="7"/>
        <v>45405.171679188716</v>
      </c>
      <c r="M25" s="3">
        <v>15</v>
      </c>
      <c r="N25" s="1">
        <f t="shared" si="14"/>
        <v>-214850.62057515953</v>
      </c>
      <c r="O25" s="1">
        <f t="shared" si="1"/>
        <v>-247.84564126099818</v>
      </c>
      <c r="P25" s="1">
        <f t="shared" si="8"/>
        <v>323842.93158318225</v>
      </c>
      <c r="Q25" s="1">
        <f t="shared" si="9"/>
        <v>52113.208195831052</v>
      </c>
      <c r="S25" s="3">
        <v>15</v>
      </c>
      <c r="T25" s="1">
        <f t="shared" si="15"/>
        <v>-214416.66666666672</v>
      </c>
      <c r="U25" s="1">
        <f t="shared" si="2"/>
        <v>-247.39722222222227</v>
      </c>
      <c r="V25" s="1">
        <f t="shared" si="10"/>
        <v>323842.93158318225</v>
      </c>
      <c r="W25" s="1">
        <f t="shared" si="11"/>
        <v>51667.447009253527</v>
      </c>
    </row>
    <row r="26" spans="1:23" x14ac:dyDescent="0.25">
      <c r="A26" s="3">
        <v>16</v>
      </c>
      <c r="B26" s="1">
        <f t="shared" si="12"/>
        <v>-208971.49424211346</v>
      </c>
      <c r="C26" s="1">
        <f t="shared" si="0"/>
        <v>-215.93721071685059</v>
      </c>
      <c r="D26" s="1">
        <f t="shared" si="3"/>
        <v>324787.47346696653</v>
      </c>
      <c r="E26" s="1">
        <f t="shared" si="4"/>
        <v>48008.747153815442</v>
      </c>
      <c r="G26" s="3">
        <v>16</v>
      </c>
      <c r="H26" s="1">
        <f t="shared" si="13"/>
        <v>-207355.5555555555</v>
      </c>
      <c r="I26" s="1">
        <f t="shared" si="5"/>
        <v>-214.26740740740732</v>
      </c>
      <c r="J26" s="1">
        <f t="shared" si="6"/>
        <v>324787.47346696653</v>
      </c>
      <c r="K26" s="1">
        <f t="shared" si="7"/>
        <v>46344.853936017753</v>
      </c>
      <c r="M26" s="3">
        <v>16</v>
      </c>
      <c r="N26" s="1">
        <f t="shared" si="14"/>
        <v>-214706.14121203241</v>
      </c>
      <c r="O26" s="1">
        <f t="shared" si="1"/>
        <v>-247.69634591910017</v>
      </c>
      <c r="P26" s="1">
        <f t="shared" si="8"/>
        <v>324787.47346696653</v>
      </c>
      <c r="Q26" s="1">
        <f t="shared" si="9"/>
        <v>53515.53884718629</v>
      </c>
      <c r="S26" s="3">
        <v>16</v>
      </c>
      <c r="T26" s="1">
        <f t="shared" si="15"/>
        <v>-214244.4444444445</v>
      </c>
      <c r="U26" s="1">
        <f t="shared" si="2"/>
        <v>-247.2192592592593</v>
      </c>
      <c r="V26" s="1">
        <f t="shared" si="10"/>
        <v>324787.47346696653</v>
      </c>
      <c r="W26" s="1">
        <f t="shared" si="11"/>
        <v>53040.140784958421</v>
      </c>
    </row>
    <row r="27" spans="1:23" x14ac:dyDescent="0.25">
      <c r="A27" s="3">
        <v>17</v>
      </c>
      <c r="B27" s="1">
        <f t="shared" si="12"/>
        <v>-208465.29393747193</v>
      </c>
      <c r="C27" s="1">
        <f t="shared" si="0"/>
        <v>-215.41413706872098</v>
      </c>
      <c r="D27" s="1">
        <f t="shared" si="3"/>
        <v>325734.77026457852</v>
      </c>
      <c r="E27" s="1">
        <f t="shared" si="4"/>
        <v>49058.058074731889</v>
      </c>
      <c r="G27" s="3">
        <v>17</v>
      </c>
      <c r="H27" s="1">
        <f t="shared" si="13"/>
        <v>-206752.77777777772</v>
      </c>
      <c r="I27" s="1">
        <f t="shared" si="5"/>
        <v>-213.644537037037</v>
      </c>
      <c r="J27" s="1">
        <f t="shared" si="6"/>
        <v>325734.77026457852</v>
      </c>
      <c r="K27" s="1">
        <f t="shared" si="7"/>
        <v>47290.472163315244</v>
      </c>
      <c r="M27" s="3">
        <v>17</v>
      </c>
      <c r="N27" s="1">
        <f t="shared" si="14"/>
        <v>-214561.5125535634</v>
      </c>
      <c r="O27" s="1">
        <f t="shared" si="1"/>
        <v>-247.54689630534884</v>
      </c>
      <c r="P27" s="1">
        <f t="shared" si="8"/>
        <v>325734.77026457852</v>
      </c>
      <c r="Q27" s="1">
        <f t="shared" si="9"/>
        <v>54925.798479925506</v>
      </c>
      <c r="S27" s="3">
        <v>17</v>
      </c>
      <c r="T27" s="1">
        <f t="shared" si="15"/>
        <v>-214072.22222222228</v>
      </c>
      <c r="U27" s="1">
        <f t="shared" si="2"/>
        <v>-247.04129629629634</v>
      </c>
      <c r="V27" s="1">
        <f t="shared" si="10"/>
        <v>325734.77026457852</v>
      </c>
      <c r="W27" s="1">
        <f t="shared" si="11"/>
        <v>54420.773933806508</v>
      </c>
    </row>
    <row r="28" spans="1:23" x14ac:dyDescent="0.25">
      <c r="A28" s="3">
        <v>18</v>
      </c>
      <c r="B28" s="1">
        <f t="shared" si="12"/>
        <v>-207958.57055918226</v>
      </c>
      <c r="C28" s="1">
        <f t="shared" si="0"/>
        <v>-214.89052291115499</v>
      </c>
      <c r="D28" s="1">
        <f t="shared" si="3"/>
        <v>326684.83001118357</v>
      </c>
      <c r="E28" s="1">
        <f t="shared" si="4"/>
        <v>50113.301952151793</v>
      </c>
      <c r="G28" s="3">
        <v>18</v>
      </c>
      <c r="H28" s="1">
        <f t="shared" si="13"/>
        <v>-206149.99999999994</v>
      </c>
      <c r="I28" s="1">
        <f t="shared" si="5"/>
        <v>-213.02166666666662</v>
      </c>
      <c r="J28" s="1">
        <f t="shared" si="6"/>
        <v>326684.83001118357</v>
      </c>
      <c r="K28" s="1">
        <f t="shared" si="7"/>
        <v>48242.059923921224</v>
      </c>
      <c r="M28" s="3">
        <v>18</v>
      </c>
      <c r="N28" s="1">
        <f t="shared" si="14"/>
        <v>-214416.73444548063</v>
      </c>
      <c r="O28" s="1">
        <f t="shared" si="1"/>
        <v>-247.39729226032998</v>
      </c>
      <c r="P28" s="1">
        <f t="shared" si="8"/>
        <v>326684.83001118357</v>
      </c>
      <c r="Q28" s="1">
        <f t="shared" si="9"/>
        <v>56344.031925662217</v>
      </c>
      <c r="S28" s="3">
        <v>18</v>
      </c>
      <c r="T28" s="1">
        <f t="shared" si="15"/>
        <v>-213900.00000000006</v>
      </c>
      <c r="U28" s="1">
        <f t="shared" si="2"/>
        <v>-246.8633333333334</v>
      </c>
      <c r="V28" s="1">
        <f t="shared" si="10"/>
        <v>326684.83001118357</v>
      </c>
      <c r="W28" s="1">
        <f t="shared" si="11"/>
        <v>55809.391346167809</v>
      </c>
    </row>
    <row r="29" spans="1:23" x14ac:dyDescent="0.25">
      <c r="A29" s="3">
        <v>19</v>
      </c>
      <c r="B29" s="1">
        <f t="shared" si="12"/>
        <v>-207451.32356673502</v>
      </c>
      <c r="C29" s="1">
        <f t="shared" si="0"/>
        <v>-214.36636768562619</v>
      </c>
      <c r="D29" s="1">
        <f t="shared" si="3"/>
        <v>327637.66076538287</v>
      </c>
      <c r="E29" s="1">
        <f t="shared" si="4"/>
        <v>51174.512331873797</v>
      </c>
      <c r="G29" s="3">
        <v>19</v>
      </c>
      <c r="H29" s="1">
        <f t="shared" si="13"/>
        <v>-205547.22222222216</v>
      </c>
      <c r="I29" s="1">
        <f t="shared" si="5"/>
        <v>-212.39879629629624</v>
      </c>
      <c r="J29" s="1">
        <f t="shared" si="6"/>
        <v>327637.66076538287</v>
      </c>
      <c r="K29" s="1">
        <f t="shared" si="7"/>
        <v>49199.65097044492</v>
      </c>
      <c r="M29" s="3">
        <v>19</v>
      </c>
      <c r="N29" s="1">
        <f t="shared" si="14"/>
        <v>-214271.80673335286</v>
      </c>
      <c r="O29" s="1">
        <f t="shared" si="1"/>
        <v>-247.24753362446461</v>
      </c>
      <c r="P29" s="1">
        <f t="shared" si="8"/>
        <v>327637.66076538287</v>
      </c>
      <c r="Q29" s="1">
        <f t="shared" si="9"/>
        <v>57770.284269494405</v>
      </c>
      <c r="S29" s="3">
        <v>19</v>
      </c>
      <c r="T29" s="1">
        <f t="shared" si="15"/>
        <v>-213727.77777777784</v>
      </c>
      <c r="U29" s="1">
        <f t="shared" si="2"/>
        <v>-246.68537037037044</v>
      </c>
      <c r="V29" s="1">
        <f t="shared" si="10"/>
        <v>327637.66076538287</v>
      </c>
      <c r="W29" s="1">
        <f t="shared" si="11"/>
        <v>57206.038166229053</v>
      </c>
    </row>
    <row r="30" spans="1:23" x14ac:dyDescent="0.25">
      <c r="A30" s="3">
        <v>20</v>
      </c>
      <c r="B30" s="1">
        <f t="shared" si="12"/>
        <v>-206943.55241906227</v>
      </c>
      <c r="C30" s="1">
        <f t="shared" si="0"/>
        <v>-213.841670833031</v>
      </c>
      <c r="D30" s="1">
        <f t="shared" si="3"/>
        <v>328593.2706092819</v>
      </c>
      <c r="E30" s="1">
        <f t="shared" si="4"/>
        <v>52241.722949369374</v>
      </c>
      <c r="G30" s="3">
        <v>20</v>
      </c>
      <c r="H30" s="1">
        <f t="shared" si="13"/>
        <v>-204944.44444444438</v>
      </c>
      <c r="I30" s="1">
        <f t="shared" si="5"/>
        <v>-211.77592592592586</v>
      </c>
      <c r="J30" s="1">
        <f t="shared" si="6"/>
        <v>328593.2706092819</v>
      </c>
      <c r="K30" s="1">
        <f t="shared" si="7"/>
        <v>50163.279246337705</v>
      </c>
      <c r="M30" s="3">
        <v>20</v>
      </c>
      <c r="N30" s="1">
        <f t="shared" si="14"/>
        <v>-214126.72926258922</v>
      </c>
      <c r="O30" s="1">
        <f t="shared" si="1"/>
        <v>-247.09762023800886</v>
      </c>
      <c r="P30" s="1">
        <f t="shared" si="8"/>
        <v>328593.2706092819</v>
      </c>
      <c r="Q30" s="1">
        <f t="shared" si="9"/>
        <v>59204.600851437746</v>
      </c>
      <c r="S30" s="3">
        <v>20</v>
      </c>
      <c r="T30" s="1">
        <f t="shared" si="15"/>
        <v>-213555.55555555562</v>
      </c>
      <c r="U30" s="1">
        <f t="shared" si="2"/>
        <v>-246.50740740740747</v>
      </c>
      <c r="V30" s="1">
        <f t="shared" si="10"/>
        <v>328593.2706092819</v>
      </c>
      <c r="W30" s="1">
        <f t="shared" si="11"/>
        <v>58610.759793428741</v>
      </c>
    </row>
    <row r="31" spans="1:23" x14ac:dyDescent="0.25">
      <c r="A31" s="3">
        <v>21</v>
      </c>
      <c r="B31" s="1">
        <f t="shared" si="12"/>
        <v>-206435.25657453691</v>
      </c>
      <c r="C31" s="1">
        <f t="shared" si="0"/>
        <v>-213.31643179368814</v>
      </c>
      <c r="D31" s="1">
        <f t="shared" si="3"/>
        <v>329551.66764855897</v>
      </c>
      <c r="E31" s="1">
        <f t="shared" si="4"/>
        <v>53314.967730855256</v>
      </c>
      <c r="G31" s="3">
        <v>21</v>
      </c>
      <c r="H31" s="1">
        <f t="shared" si="13"/>
        <v>-204341.6666666666</v>
      </c>
      <c r="I31" s="1">
        <f t="shared" si="5"/>
        <v>-211.15305555555548</v>
      </c>
      <c r="J31" s="1">
        <f t="shared" si="6"/>
        <v>329551.66764855897</v>
      </c>
      <c r="K31" s="1">
        <f t="shared" si="7"/>
        <v>51132.978886972167</v>
      </c>
      <c r="M31" s="3">
        <v>21</v>
      </c>
      <c r="N31" s="1">
        <f t="shared" si="14"/>
        <v>-213981.5018784391</v>
      </c>
      <c r="O31" s="1">
        <f t="shared" si="1"/>
        <v>-246.94755194105375</v>
      </c>
      <c r="P31" s="1">
        <f t="shared" si="8"/>
        <v>329551.66764855897</v>
      </c>
      <c r="Q31" s="1">
        <f t="shared" si="9"/>
        <v>60647.027267866964</v>
      </c>
      <c r="S31" s="3">
        <v>21</v>
      </c>
      <c r="T31" s="1">
        <f t="shared" si="15"/>
        <v>-213383.3333333334</v>
      </c>
      <c r="U31" s="1">
        <f t="shared" si="2"/>
        <v>-246.3294444444445</v>
      </c>
      <c r="V31" s="1">
        <f t="shared" si="10"/>
        <v>329551.66764855897</v>
      </c>
      <c r="W31" s="1">
        <f t="shared" si="11"/>
        <v>60023.60188390041</v>
      </c>
    </row>
    <row r="32" spans="1:23" x14ac:dyDescent="0.25">
      <c r="A32" s="3">
        <v>22</v>
      </c>
      <c r="B32" s="1">
        <f t="shared" si="12"/>
        <v>-205926.43549097219</v>
      </c>
      <c r="C32" s="1">
        <f t="shared" si="0"/>
        <v>-212.79065000733792</v>
      </c>
      <c r="D32" s="1">
        <f t="shared" si="3"/>
        <v>330512.86001253396</v>
      </c>
      <c r="E32" s="1">
        <f t="shared" si="4"/>
        <v>54394.280794371931</v>
      </c>
      <c r="G32" s="3">
        <v>22</v>
      </c>
      <c r="H32" s="1">
        <f t="shared" si="13"/>
        <v>-203738.88888888882</v>
      </c>
      <c r="I32" s="1">
        <f t="shared" si="5"/>
        <v>-210.5301851851851</v>
      </c>
      <c r="J32" s="1">
        <f t="shared" si="6"/>
        <v>330512.86001253396</v>
      </c>
      <c r="K32" s="1">
        <f t="shared" si="7"/>
        <v>52108.78422072727</v>
      </c>
      <c r="M32" s="3">
        <v>22</v>
      </c>
      <c r="N32" s="1">
        <f t="shared" si="14"/>
        <v>-213836.12442599205</v>
      </c>
      <c r="O32" s="1">
        <f t="shared" si="1"/>
        <v>-246.79732857352511</v>
      </c>
      <c r="P32" s="1">
        <f t="shared" si="8"/>
        <v>330512.86001253396</v>
      </c>
      <c r="Q32" s="1">
        <f t="shared" si="9"/>
        <v>62097.6093729653</v>
      </c>
      <c r="S32" s="3">
        <v>22</v>
      </c>
      <c r="T32" s="1">
        <f t="shared" si="15"/>
        <v>-213211.11111111118</v>
      </c>
      <c r="U32" s="1">
        <f t="shared" si="2"/>
        <v>-246.15148148148154</v>
      </c>
      <c r="V32" s="1">
        <f t="shared" si="10"/>
        <v>330512.86001253396</v>
      </c>
      <c r="W32" s="1">
        <f t="shared" si="11"/>
        <v>61444.610351924021</v>
      </c>
    </row>
    <row r="33" spans="1:23" x14ac:dyDescent="0.25">
      <c r="A33" s="3">
        <v>23</v>
      </c>
      <c r="B33" s="1">
        <f t="shared" si="12"/>
        <v>-205417.08862562114</v>
      </c>
      <c r="C33" s="1">
        <f t="shared" si="0"/>
        <v>-212.26432491314185</v>
      </c>
      <c r="D33" s="1">
        <f t="shared" si="3"/>
        <v>331476.85585423716</v>
      </c>
      <c r="E33" s="1">
        <f t="shared" si="4"/>
        <v>55479.696450868258</v>
      </c>
      <c r="G33" s="3">
        <v>23</v>
      </c>
      <c r="H33" s="1">
        <f t="shared" si="13"/>
        <v>-203136.11111111104</v>
      </c>
      <c r="I33" s="1">
        <f t="shared" si="5"/>
        <v>-209.90731481481473</v>
      </c>
      <c r="J33" s="1">
        <f t="shared" si="6"/>
        <v>331476.85585423716</v>
      </c>
      <c r="K33" s="1">
        <f t="shared" si="7"/>
        <v>53090.729770079597</v>
      </c>
      <c r="M33" s="3">
        <v>23</v>
      </c>
      <c r="N33" s="1">
        <f t="shared" si="14"/>
        <v>-213690.59675017747</v>
      </c>
      <c r="O33" s="1">
        <f t="shared" si="1"/>
        <v>-246.64694997518339</v>
      </c>
      <c r="P33" s="1">
        <f t="shared" si="8"/>
        <v>331476.85585423716</v>
      </c>
      <c r="Q33" s="1">
        <f t="shared" si="9"/>
        <v>63556.393280182238</v>
      </c>
      <c r="S33" s="3">
        <v>23</v>
      </c>
      <c r="T33" s="1">
        <f t="shared" si="15"/>
        <v>-213038.88888888896</v>
      </c>
      <c r="U33" s="1">
        <f t="shared" si="2"/>
        <v>-245.9735185185186</v>
      </c>
      <c r="V33" s="1">
        <f t="shared" si="10"/>
        <v>331476.85585423716</v>
      </c>
      <c r="W33" s="1">
        <f t="shared" si="11"/>
        <v>62873.831371385524</v>
      </c>
    </row>
    <row r="34" spans="1:23" x14ac:dyDescent="0.25">
      <c r="A34" s="3">
        <v>24</v>
      </c>
      <c r="B34" s="1">
        <f t="shared" si="12"/>
        <v>-204907.21543517589</v>
      </c>
      <c r="C34" s="1">
        <f t="shared" si="0"/>
        <v>-211.73745594968173</v>
      </c>
      <c r="D34" s="1">
        <f t="shared" si="3"/>
        <v>332443.66335047869</v>
      </c>
      <c r="E34" s="1">
        <f t="shared" si="4"/>
        <v>56571.249205292181</v>
      </c>
      <c r="G34" s="3">
        <v>24</v>
      </c>
      <c r="H34" s="1">
        <f t="shared" si="13"/>
        <v>-202533.33333333326</v>
      </c>
      <c r="I34" s="1">
        <f t="shared" si="5"/>
        <v>-209.28444444444438</v>
      </c>
      <c r="J34" s="1">
        <f t="shared" si="6"/>
        <v>332443.66335047869</v>
      </c>
      <c r="K34" s="1">
        <f t="shared" si="7"/>
        <v>54078.850252700853</v>
      </c>
      <c r="M34" s="3">
        <v>24</v>
      </c>
      <c r="N34" s="1">
        <f t="shared" si="14"/>
        <v>-213544.91869576453</v>
      </c>
      <c r="O34" s="1">
        <f t="shared" si="1"/>
        <v>-246.49641598562334</v>
      </c>
      <c r="P34" s="1">
        <f t="shared" si="8"/>
        <v>332443.66335047869</v>
      </c>
      <c r="Q34" s="1">
        <f t="shared" si="9"/>
        <v>65023.425363699382</v>
      </c>
      <c r="S34" s="3">
        <v>24</v>
      </c>
      <c r="T34" s="1">
        <f t="shared" si="15"/>
        <v>-212866.66666666674</v>
      </c>
      <c r="U34" s="1">
        <f t="shared" si="2"/>
        <v>-245.79555555555564</v>
      </c>
      <c r="V34" s="1">
        <f t="shared" si="10"/>
        <v>332443.66335047869</v>
      </c>
      <c r="W34" s="1">
        <f t="shared" si="11"/>
        <v>64311.311377244769</v>
      </c>
    </row>
    <row r="35" spans="1:23" x14ac:dyDescent="0.25">
      <c r="A35" s="3">
        <v>25</v>
      </c>
      <c r="B35" s="1">
        <f t="shared" si="12"/>
        <v>-204396.81537576718</v>
      </c>
      <c r="C35" s="1">
        <f t="shared" si="0"/>
        <v>-211.21004255495941</v>
      </c>
      <c r="D35" s="1">
        <f t="shared" si="3"/>
        <v>333413.29070191761</v>
      </c>
      <c r="E35" s="1">
        <f t="shared" si="4"/>
        <v>57668.973757687636</v>
      </c>
      <c r="G35" s="3">
        <v>25</v>
      </c>
      <c r="H35" s="1">
        <f t="shared" si="13"/>
        <v>-201930.55555555547</v>
      </c>
      <c r="I35" s="1">
        <f t="shared" si="5"/>
        <v>-208.661574074074</v>
      </c>
      <c r="J35" s="1">
        <f t="shared" si="6"/>
        <v>333413.29070191761</v>
      </c>
      <c r="K35" s="1">
        <f t="shared" si="7"/>
        <v>55073.180582561487</v>
      </c>
      <c r="M35" s="3">
        <v>25</v>
      </c>
      <c r="N35" s="1">
        <f t="shared" si="14"/>
        <v>-213399.09010736205</v>
      </c>
      <c r="O35" s="1">
        <f t="shared" si="1"/>
        <v>-246.34572644427411</v>
      </c>
      <c r="P35" s="1">
        <f t="shared" si="8"/>
        <v>333413.29070191761</v>
      </c>
      <c r="Q35" s="1">
        <f t="shared" si="9"/>
        <v>66498.752259904722</v>
      </c>
      <c r="S35" s="3">
        <v>25</v>
      </c>
      <c r="T35" s="1">
        <f t="shared" si="15"/>
        <v>-212694.44444444453</v>
      </c>
      <c r="U35" s="1">
        <f t="shared" si="2"/>
        <v>-245.61759259259267</v>
      </c>
      <c r="V35" s="1">
        <f t="shared" si="10"/>
        <v>333413.29070191761</v>
      </c>
      <c r="W35" s="1">
        <f t="shared" si="11"/>
        <v>65757.097067011593</v>
      </c>
    </row>
    <row r="36" spans="1:23" x14ac:dyDescent="0.25">
      <c r="A36" s="3">
        <v>26</v>
      </c>
      <c r="B36" s="1">
        <f t="shared" si="12"/>
        <v>-203885.88790296376</v>
      </c>
      <c r="C36" s="1">
        <f t="shared" si="0"/>
        <v>-210.68208416639587</v>
      </c>
      <c r="D36" s="1">
        <f t="shared" si="3"/>
        <v>334385.74613313156</v>
      </c>
      <c r="E36" s="1">
        <f t="shared" si="4"/>
        <v>58772.90500429766</v>
      </c>
      <c r="G36" s="3">
        <v>26</v>
      </c>
      <c r="H36" s="1">
        <f t="shared" si="13"/>
        <v>-201327.77777777769</v>
      </c>
      <c r="I36" s="1">
        <f t="shared" si="5"/>
        <v>-208.03870370370362</v>
      </c>
      <c r="J36" s="1">
        <f t="shared" si="6"/>
        <v>334385.74613313156</v>
      </c>
      <c r="K36" s="1">
        <f t="shared" si="7"/>
        <v>56073.755871040623</v>
      </c>
      <c r="M36" s="3">
        <v>26</v>
      </c>
      <c r="N36" s="1">
        <f t="shared" si="14"/>
        <v>-213253.1108294182</v>
      </c>
      <c r="O36" s="1">
        <f t="shared" si="1"/>
        <v>-246.1948811903988</v>
      </c>
      <c r="P36" s="1">
        <f t="shared" si="8"/>
        <v>334385.74613313156</v>
      </c>
      <c r="Q36" s="1">
        <f t="shared" si="9"/>
        <v>67982.420868875153</v>
      </c>
      <c r="S36" s="3">
        <v>26</v>
      </c>
      <c r="T36" s="1">
        <f t="shared" si="15"/>
        <v>-212522.22222222231</v>
      </c>
      <c r="U36" s="1">
        <f t="shared" si="2"/>
        <v>-245.43962962962971</v>
      </c>
      <c r="V36" s="1">
        <f t="shared" si="10"/>
        <v>334385.74613313156</v>
      </c>
      <c r="W36" s="1">
        <f t="shared" si="11"/>
        <v>67211.235402230348</v>
      </c>
    </row>
    <row r="37" spans="1:23" x14ac:dyDescent="0.25">
      <c r="A37" s="3">
        <v>27</v>
      </c>
      <c r="B37" s="1">
        <f t="shared" si="12"/>
        <v>-203374.43247177175</v>
      </c>
      <c r="C37" s="1">
        <f t="shared" si="0"/>
        <v>-210.1535802208308</v>
      </c>
      <c r="D37" s="1">
        <f t="shared" si="3"/>
        <v>335361.03789268655</v>
      </c>
      <c r="E37" s="1">
        <f t="shared" si="4"/>
        <v>59883.078038673717</v>
      </c>
      <c r="G37" s="3">
        <v>27</v>
      </c>
      <c r="H37" s="1">
        <f t="shared" si="13"/>
        <v>-200724.99999999991</v>
      </c>
      <c r="I37" s="1">
        <f t="shared" si="5"/>
        <v>-207.41583333333324</v>
      </c>
      <c r="J37" s="1">
        <f t="shared" si="6"/>
        <v>335361.03789268655</v>
      </c>
      <c r="K37" s="1">
        <f t="shared" si="7"/>
        <v>57080.611428042241</v>
      </c>
      <c r="M37" s="3">
        <v>27</v>
      </c>
      <c r="N37" s="1">
        <f t="shared" si="14"/>
        <v>-213106.98070622049</v>
      </c>
      <c r="O37" s="1">
        <f t="shared" si="1"/>
        <v>-246.04388006309452</v>
      </c>
      <c r="P37" s="1">
        <f t="shared" si="8"/>
        <v>335361.03789268655</v>
      </c>
      <c r="Q37" s="1">
        <f t="shared" si="9"/>
        <v>69474.478355867439</v>
      </c>
      <c r="S37" s="3">
        <v>27</v>
      </c>
      <c r="T37" s="1">
        <f t="shared" si="15"/>
        <v>-212350.00000000009</v>
      </c>
      <c r="U37" s="1">
        <f t="shared" si="2"/>
        <v>-245.26166666666674</v>
      </c>
      <c r="V37" s="1">
        <f t="shared" si="10"/>
        <v>335361.03789268655</v>
      </c>
      <c r="W37" s="1">
        <f t="shared" si="11"/>
        <v>68673.773609972792</v>
      </c>
    </row>
    <row r="38" spans="1:23" x14ac:dyDescent="0.25">
      <c r="A38" s="3">
        <v>28</v>
      </c>
      <c r="B38" s="1">
        <f t="shared" si="12"/>
        <v>-202862.44853663418</v>
      </c>
      <c r="C38" s="1">
        <f t="shared" si="0"/>
        <v>-209.62453015452198</v>
      </c>
      <c r="D38" s="1">
        <f t="shared" si="3"/>
        <v>336339.17425320687</v>
      </c>
      <c r="E38" s="1">
        <f t="shared" si="4"/>
        <v>60999.52815279131</v>
      </c>
      <c r="G38" s="3">
        <v>28</v>
      </c>
      <c r="H38" s="1">
        <f t="shared" si="13"/>
        <v>-200122.22222222213</v>
      </c>
      <c r="I38" s="1">
        <f t="shared" si="5"/>
        <v>-206.79296296296286</v>
      </c>
      <c r="J38" s="1">
        <f t="shared" si="6"/>
        <v>336339.17425320687</v>
      </c>
      <c r="K38" s="1">
        <f t="shared" si="7"/>
        <v>58093.782763117633</v>
      </c>
      <c r="M38" s="3">
        <v>28</v>
      </c>
      <c r="N38" s="1">
        <f t="shared" si="14"/>
        <v>-212960.69958189546</v>
      </c>
      <c r="O38" s="1">
        <f t="shared" si="1"/>
        <v>-245.89272290129196</v>
      </c>
      <c r="P38" s="1">
        <f t="shared" si="8"/>
        <v>336339.17425320687</v>
      </c>
      <c r="Q38" s="1">
        <f t="shared" si="9"/>
        <v>70974.972152817543</v>
      </c>
      <c r="S38" s="3">
        <v>28</v>
      </c>
      <c r="T38" s="1">
        <f t="shared" si="15"/>
        <v>-212177.77777777787</v>
      </c>
      <c r="U38" s="1">
        <f t="shared" si="2"/>
        <v>-245.0837037037038</v>
      </c>
      <c r="V38" s="1">
        <f t="shared" si="10"/>
        <v>336339.17425320687</v>
      </c>
      <c r="W38" s="1">
        <f t="shared" si="11"/>
        <v>70144.759184339418</v>
      </c>
    </row>
    <row r="39" spans="1:23" x14ac:dyDescent="0.25">
      <c r="A39" s="3">
        <v>29</v>
      </c>
      <c r="B39" s="1">
        <f t="shared" si="12"/>
        <v>-202349.9355514303</v>
      </c>
      <c r="C39" s="1">
        <f t="shared" si="0"/>
        <v>-209.09493340314464</v>
      </c>
      <c r="D39" s="1">
        <f t="shared" si="3"/>
        <v>337320.1635114454</v>
      </c>
      <c r="E39" s="1">
        <f t="shared" si="4"/>
        <v>62122.29083817191</v>
      </c>
      <c r="G39" s="3">
        <v>29</v>
      </c>
      <c r="H39" s="1">
        <f t="shared" si="13"/>
        <v>-199519.44444444435</v>
      </c>
      <c r="I39" s="1">
        <f t="shared" si="5"/>
        <v>-206.17009259259248</v>
      </c>
      <c r="J39" s="1">
        <f t="shared" si="6"/>
        <v>337320.1635114454</v>
      </c>
      <c r="K39" s="1">
        <f t="shared" si="7"/>
        <v>59113.305586594266</v>
      </c>
      <c r="M39" s="3">
        <v>29</v>
      </c>
      <c r="N39" s="1">
        <f t="shared" si="14"/>
        <v>-212814.26730040865</v>
      </c>
      <c r="O39" s="1">
        <f t="shared" si="1"/>
        <v>-245.74140954375559</v>
      </c>
      <c r="P39" s="1">
        <f t="shared" si="8"/>
        <v>337320.1635114454</v>
      </c>
      <c r="Q39" s="1">
        <f t="shared" si="9"/>
        <v>72483.949959848498</v>
      </c>
      <c r="S39" s="3">
        <v>29</v>
      </c>
      <c r="T39" s="1">
        <f t="shared" si="15"/>
        <v>-212005.55555555565</v>
      </c>
      <c r="U39" s="1">
        <f t="shared" si="2"/>
        <v>-244.90574074074084</v>
      </c>
      <c r="V39" s="1">
        <f t="shared" si="10"/>
        <v>337320.1635114454</v>
      </c>
      <c r="W39" s="1">
        <f t="shared" si="11"/>
        <v>71624.239887969248</v>
      </c>
    </row>
    <row r="40" spans="1:23" x14ac:dyDescent="0.25">
      <c r="A40" s="3">
        <v>30</v>
      </c>
      <c r="B40" s="1">
        <f t="shared" si="12"/>
        <v>-201836.89296947504</v>
      </c>
      <c r="C40" s="1">
        <f t="shared" si="0"/>
        <v>-208.56478940179088</v>
      </c>
      <c r="D40" s="1">
        <f t="shared" si="3"/>
        <v>338304.01398835378</v>
      </c>
      <c r="E40" s="1">
        <f t="shared" si="4"/>
        <v>63251.401787011207</v>
      </c>
      <c r="G40" s="3">
        <v>30</v>
      </c>
      <c r="H40" s="1">
        <f t="shared" si="13"/>
        <v>-198916.66666666657</v>
      </c>
      <c r="I40" s="1">
        <f t="shared" si="5"/>
        <v>-205.5472222222221</v>
      </c>
      <c r="J40" s="1">
        <f t="shared" si="6"/>
        <v>338304.01398835378</v>
      </c>
      <c r="K40" s="1">
        <f t="shared" si="7"/>
        <v>60139.215810710979</v>
      </c>
      <c r="M40" s="3">
        <v>30</v>
      </c>
      <c r="N40" s="1">
        <f t="shared" si="14"/>
        <v>-212667.6837055643</v>
      </c>
      <c r="O40" s="1">
        <f t="shared" si="1"/>
        <v>-245.58993982908311</v>
      </c>
      <c r="P40" s="1">
        <f t="shared" si="8"/>
        <v>338304.01398835378</v>
      </c>
      <c r="Q40" s="1">
        <f t="shared" si="9"/>
        <v>74001.459746786772</v>
      </c>
      <c r="S40" s="3">
        <v>30</v>
      </c>
      <c r="T40" s="1">
        <f t="shared" si="15"/>
        <v>-211833.33333333343</v>
      </c>
      <c r="U40" s="1">
        <f t="shared" si="2"/>
        <v>-244.72777777777787</v>
      </c>
      <c r="V40" s="1">
        <f t="shared" si="10"/>
        <v>338304.01398835378</v>
      </c>
      <c r="W40" s="1">
        <f t="shared" si="11"/>
        <v>73112.263753558218</v>
      </c>
    </row>
    <row r="41" spans="1:23" x14ac:dyDescent="0.25">
      <c r="A41" s="3">
        <v>31</v>
      </c>
      <c r="B41" s="1">
        <f t="shared" si="12"/>
        <v>-201323.32024351845</v>
      </c>
      <c r="C41" s="1">
        <f t="shared" si="0"/>
        <v>-208.03409758496903</v>
      </c>
      <c r="D41" s="1">
        <f t="shared" si="3"/>
        <v>339290.73402915313</v>
      </c>
      <c r="E41" s="1">
        <f t="shared" si="4"/>
        <v>64386.896893313751</v>
      </c>
      <c r="G41" s="3">
        <v>31</v>
      </c>
      <c r="H41" s="1">
        <f t="shared" si="13"/>
        <v>-198313.88888888879</v>
      </c>
      <c r="I41" s="1">
        <f t="shared" si="5"/>
        <v>-204.92435185185172</v>
      </c>
      <c r="J41" s="1">
        <f t="shared" si="6"/>
        <v>339290.73402915313</v>
      </c>
      <c r="K41" s="1">
        <f t="shared" si="7"/>
        <v>61171.54955075965</v>
      </c>
      <c r="M41" s="3">
        <v>31</v>
      </c>
      <c r="N41" s="1">
        <f t="shared" si="14"/>
        <v>-212520.94864100526</v>
      </c>
      <c r="O41" s="1">
        <f t="shared" si="1"/>
        <v>-245.43831359570544</v>
      </c>
      <c r="P41" s="1">
        <f t="shared" si="8"/>
        <v>339290.73402915313</v>
      </c>
      <c r="Q41" s="1">
        <f t="shared" si="9"/>
        <v>75527.549754687207</v>
      </c>
      <c r="S41" s="3">
        <v>31</v>
      </c>
      <c r="T41" s="1">
        <f t="shared" si="15"/>
        <v>-211661.11111111121</v>
      </c>
      <c r="U41" s="1">
        <f t="shared" si="2"/>
        <v>-244.54981481481491</v>
      </c>
      <c r="V41" s="1">
        <f t="shared" si="10"/>
        <v>339290.73402915313</v>
      </c>
      <c r="W41" s="1">
        <f t="shared" si="11"/>
        <v>74608.879085386114</v>
      </c>
    </row>
    <row r="42" spans="1:23" x14ac:dyDescent="0.25">
      <c r="A42" s="3">
        <v>32</v>
      </c>
      <c r="B42" s="1">
        <f t="shared" si="12"/>
        <v>-200809.21682574504</v>
      </c>
      <c r="C42" s="1">
        <f t="shared" si="0"/>
        <v>-207.50285738660318</v>
      </c>
      <c r="D42" s="1">
        <f t="shared" si="3"/>
        <v>340280.33200340485</v>
      </c>
      <c r="E42" s="1">
        <f t="shared" si="4"/>
        <v>65528.812254034019</v>
      </c>
      <c r="G42" s="3">
        <v>32</v>
      </c>
      <c r="H42" s="1">
        <f t="shared" si="13"/>
        <v>-197711.11111111101</v>
      </c>
      <c r="I42" s="1">
        <f t="shared" si="5"/>
        <v>-204.30148148148137</v>
      </c>
      <c r="J42" s="1">
        <f t="shared" si="6"/>
        <v>340280.33200340485</v>
      </c>
      <c r="K42" s="1">
        <f t="shared" si="7"/>
        <v>62210.343126233245</v>
      </c>
      <c r="M42" s="3">
        <v>32</v>
      </c>
      <c r="N42" s="1">
        <f t="shared" si="14"/>
        <v>-212374.06195021287</v>
      </c>
      <c r="O42" s="1">
        <f t="shared" si="1"/>
        <v>-245.28653068188663</v>
      </c>
      <c r="P42" s="1">
        <f t="shared" si="8"/>
        <v>340280.33200340485</v>
      </c>
      <c r="Q42" s="1">
        <f t="shared" si="9"/>
        <v>77062.268497366575</v>
      </c>
      <c r="S42" s="3">
        <v>32</v>
      </c>
      <c r="T42" s="1">
        <f t="shared" si="15"/>
        <v>-211488.88888888899</v>
      </c>
      <c r="U42" s="1">
        <f t="shared" si="2"/>
        <v>-244.37185185185194</v>
      </c>
      <c r="V42" s="1">
        <f t="shared" si="10"/>
        <v>340280.33200340485</v>
      </c>
      <c r="W42" s="1">
        <f t="shared" si="11"/>
        <v>76114.134460852147</v>
      </c>
    </row>
    <row r="43" spans="1:23" x14ac:dyDescent="0.25">
      <c r="A43" s="3">
        <v>33</v>
      </c>
      <c r="B43" s="1">
        <f t="shared" si="12"/>
        <v>-200294.58216777325</v>
      </c>
      <c r="C43" s="1">
        <f t="shared" si="0"/>
        <v>-206.97106824003234</v>
      </c>
      <c r="D43" s="1">
        <f t="shared" si="3"/>
        <v>341272.81630508148</v>
      </c>
      <c r="E43" s="1">
        <f t="shared" si="4"/>
        <v>66677.184170223903</v>
      </c>
      <c r="G43" s="3">
        <v>33</v>
      </c>
      <c r="H43" s="1">
        <f t="shared" si="13"/>
        <v>-197108.33333333323</v>
      </c>
      <c r="I43" s="1">
        <f t="shared" si="5"/>
        <v>-203.678611111111</v>
      </c>
      <c r="J43" s="1">
        <f t="shared" si="6"/>
        <v>341272.81630508148</v>
      </c>
      <c r="K43" s="1">
        <f t="shared" si="7"/>
        <v>63255.633061980443</v>
      </c>
      <c r="M43" s="3">
        <v>33</v>
      </c>
      <c r="N43" s="1">
        <f t="shared" si="14"/>
        <v>-212227.02347650664</v>
      </c>
      <c r="O43" s="1">
        <f t="shared" si="1"/>
        <v>-245.13459092572353</v>
      </c>
      <c r="P43" s="1">
        <f t="shared" si="8"/>
        <v>341272.81630508148</v>
      </c>
      <c r="Q43" s="1">
        <f t="shared" si="9"/>
        <v>78605.664762945831</v>
      </c>
      <c r="S43" s="3">
        <v>33</v>
      </c>
      <c r="T43" s="1">
        <f t="shared" si="15"/>
        <v>-211316.66666666677</v>
      </c>
      <c r="U43" s="1">
        <f t="shared" si="2"/>
        <v>-244.19388888888901</v>
      </c>
      <c r="V43" s="1">
        <f t="shared" si="10"/>
        <v>341272.81630508148</v>
      </c>
      <c r="W43" s="1">
        <f t="shared" si="11"/>
        <v>77628.078732019218</v>
      </c>
    </row>
    <row r="44" spans="1:23" x14ac:dyDescent="0.25">
      <c r="A44" s="3">
        <v>34</v>
      </c>
      <c r="B44" s="1">
        <f t="shared" si="12"/>
        <v>-199779.41572065488</v>
      </c>
      <c r="C44" s="1">
        <f t="shared" si="0"/>
        <v>-206.43872957801003</v>
      </c>
      <c r="D44" s="1">
        <f t="shared" si="3"/>
        <v>342268.19535263797</v>
      </c>
      <c r="E44" s="1">
        <f t="shared" si="4"/>
        <v>67832.049148186736</v>
      </c>
      <c r="G44" s="3">
        <v>34</v>
      </c>
      <c r="H44" s="1">
        <f t="shared" si="13"/>
        <v>-196505.55555555545</v>
      </c>
      <c r="I44" s="1">
        <f t="shared" si="5"/>
        <v>-203.05574074074062</v>
      </c>
      <c r="J44" s="1">
        <f t="shared" si="6"/>
        <v>342268.19535263797</v>
      </c>
      <c r="K44" s="1">
        <f t="shared" si="7"/>
        <v>64307.456089366722</v>
      </c>
      <c r="M44" s="3">
        <v>34</v>
      </c>
      <c r="N44" s="1">
        <f t="shared" si="14"/>
        <v>-212079.83306304427</v>
      </c>
      <c r="O44" s="1">
        <f t="shared" si="1"/>
        <v>-244.98249416514574</v>
      </c>
      <c r="P44" s="1">
        <f t="shared" si="8"/>
        <v>342268.19535263797</v>
      </c>
      <c r="Q44" s="1">
        <f t="shared" si="9"/>
        <v>80157.787615401059</v>
      </c>
      <c r="S44" s="3">
        <v>34</v>
      </c>
      <c r="T44" s="1">
        <f t="shared" si="15"/>
        <v>-211144.44444444455</v>
      </c>
      <c r="U44" s="1">
        <f t="shared" si="2"/>
        <v>-244.01592592592604</v>
      </c>
      <c r="V44" s="1">
        <f t="shared" si="10"/>
        <v>342268.19535263797</v>
      </c>
      <c r="W44" s="1">
        <f t="shared" si="11"/>
        <v>79150.761027166853</v>
      </c>
    </row>
    <row r="45" spans="1:23" x14ac:dyDescent="0.25">
      <c r="A45" s="3">
        <v>35</v>
      </c>
      <c r="B45" s="1">
        <f t="shared" si="12"/>
        <v>-199263.71693487451</v>
      </c>
      <c r="C45" s="1">
        <f t="shared" si="0"/>
        <v>-205.90584083270366</v>
      </c>
      <c r="D45" s="1">
        <f t="shared" si="3"/>
        <v>343266.47758908314</v>
      </c>
      <c r="E45" s="1">
        <f t="shared" si="4"/>
        <v>68993.443900637794</v>
      </c>
      <c r="G45" s="3">
        <v>35</v>
      </c>
      <c r="H45" s="1">
        <f t="shared" si="13"/>
        <v>-195902.77777777766</v>
      </c>
      <c r="I45" s="1">
        <f t="shared" si="5"/>
        <v>-202.43287037037024</v>
      </c>
      <c r="J45" s="1">
        <f t="shared" si="6"/>
        <v>343266.47758908314</v>
      </c>
      <c r="K45" s="1">
        <f t="shared" si="7"/>
        <v>65365.84914744203</v>
      </c>
      <c r="M45" s="3">
        <v>35</v>
      </c>
      <c r="N45" s="1">
        <f t="shared" si="14"/>
        <v>-211932.49055282128</v>
      </c>
      <c r="O45" s="1">
        <f t="shared" si="1"/>
        <v>-244.83024023791532</v>
      </c>
      <c r="P45" s="1">
        <f t="shared" si="8"/>
        <v>343266.47758908314</v>
      </c>
      <c r="Q45" s="1">
        <f t="shared" si="9"/>
        <v>81718.686396123172</v>
      </c>
      <c r="S45" s="3">
        <v>35</v>
      </c>
      <c r="T45" s="1">
        <f t="shared" si="15"/>
        <v>-210972.22222222234</v>
      </c>
      <c r="U45" s="1">
        <f t="shared" si="2"/>
        <v>-243.83796296296308</v>
      </c>
      <c r="V45" s="1">
        <f t="shared" si="10"/>
        <v>343266.47758908314</v>
      </c>
      <c r="W45" s="1">
        <f t="shared" si="11"/>
        <v>80682.230752353047</v>
      </c>
    </row>
    <row r="46" spans="1:23" x14ac:dyDescent="0.25">
      <c r="A46" s="3">
        <v>36</v>
      </c>
      <c r="B46" s="1">
        <f t="shared" si="12"/>
        <v>-198747.48526034883</v>
      </c>
      <c r="C46" s="1">
        <f t="shared" si="0"/>
        <v>-205.37240143569377</v>
      </c>
      <c r="D46" s="1">
        <f t="shared" si="3"/>
        <v>344267.67148205132</v>
      </c>
      <c r="E46" s="1">
        <f t="shared" si="4"/>
        <v>70161.405347871376</v>
      </c>
      <c r="G46" s="3">
        <v>36</v>
      </c>
      <c r="H46" s="1">
        <f t="shared" si="13"/>
        <v>-195299.99999999988</v>
      </c>
      <c r="I46" s="1">
        <f t="shared" si="5"/>
        <v>-201.80999999999986</v>
      </c>
      <c r="J46" s="1">
        <f t="shared" si="6"/>
        <v>344267.67148205132</v>
      </c>
      <c r="K46" s="1">
        <f t="shared" si="7"/>
        <v>66430.849384115092</v>
      </c>
      <c r="M46" s="3">
        <v>36</v>
      </c>
      <c r="N46" s="1">
        <f t="shared" si="14"/>
        <v>-211784.99578867108</v>
      </c>
      <c r="O46" s="1">
        <f t="shared" si="1"/>
        <v>-244.67782898162679</v>
      </c>
      <c r="P46" s="1">
        <f t="shared" si="8"/>
        <v>344267.67148205132</v>
      </c>
      <c r="Q46" s="1">
        <f t="shared" si="9"/>
        <v>83288.410725486523</v>
      </c>
      <c r="S46" s="3">
        <v>36</v>
      </c>
      <c r="T46" s="1">
        <f t="shared" si="15"/>
        <v>-210800.00000000012</v>
      </c>
      <c r="U46" s="1">
        <f t="shared" si="2"/>
        <v>-243.66000000000011</v>
      </c>
      <c r="V46" s="1">
        <f t="shared" si="10"/>
        <v>344267.67148205132</v>
      </c>
      <c r="W46" s="1">
        <f t="shared" si="11"/>
        <v>82222.537592984809</v>
      </c>
    </row>
    <row r="47" spans="1:23" x14ac:dyDescent="0.25">
      <c r="A47" s="3">
        <v>37</v>
      </c>
      <c r="B47" s="1">
        <f t="shared" si="12"/>
        <v>-198230.72014642612</v>
      </c>
      <c r="C47" s="1">
        <f t="shared" si="0"/>
        <v>-204.83841081797365</v>
      </c>
      <c r="D47" s="1">
        <f t="shared" si="3"/>
        <v>345271.78552387399</v>
      </c>
      <c r="E47" s="1">
        <f t="shared" si="4"/>
        <v>71335.970618934502</v>
      </c>
      <c r="G47" s="3">
        <v>37</v>
      </c>
      <c r="H47" s="1">
        <f t="shared" si="13"/>
        <v>-194697.2222222221</v>
      </c>
      <c r="I47" s="1">
        <f t="shared" si="5"/>
        <v>-201.18712962962948</v>
      </c>
      <c r="J47" s="1">
        <f t="shared" si="6"/>
        <v>345271.78552387399</v>
      </c>
      <c r="K47" s="1">
        <f t="shared" si="7"/>
        <v>67502.494157334295</v>
      </c>
      <c r="M47" s="3">
        <v>37</v>
      </c>
      <c r="N47" s="1">
        <f t="shared" si="14"/>
        <v>-211637.34861326459</v>
      </c>
      <c r="O47" s="1">
        <f t="shared" si="1"/>
        <v>-244.52526023370675</v>
      </c>
      <c r="P47" s="1">
        <f t="shared" si="8"/>
        <v>345271.78552387399</v>
      </c>
      <c r="Q47" s="1">
        <f t="shared" si="9"/>
        <v>84867.010504426231</v>
      </c>
      <c r="S47" s="3">
        <v>37</v>
      </c>
      <c r="T47" s="1">
        <f t="shared" si="15"/>
        <v>-210627.7777777779</v>
      </c>
      <c r="U47" s="1">
        <f t="shared" si="2"/>
        <v>-243.48203703703714</v>
      </c>
      <c r="V47" s="1">
        <f t="shared" si="10"/>
        <v>345271.78552387399</v>
      </c>
      <c r="W47" s="1">
        <f t="shared" si="11"/>
        <v>83771.731515397682</v>
      </c>
    </row>
    <row r="48" spans="1:23" x14ac:dyDescent="0.25">
      <c r="A48" s="3">
        <v>38</v>
      </c>
      <c r="B48" s="1">
        <f t="shared" si="12"/>
        <v>-197713.42104188568</v>
      </c>
      <c r="C48" s="1">
        <f t="shared" si="0"/>
        <v>-204.30386840994854</v>
      </c>
      <c r="D48" s="1">
        <f t="shared" si="3"/>
        <v>346278.82823165198</v>
      </c>
      <c r="E48" s="1">
        <f t="shared" si="4"/>
        <v>72517.177052807223</v>
      </c>
      <c r="G48" s="3">
        <v>38</v>
      </c>
      <c r="H48" s="1">
        <f t="shared" si="13"/>
        <v>-194094.44444444432</v>
      </c>
      <c r="I48" s="1">
        <f t="shared" si="5"/>
        <v>-200.5642592592591</v>
      </c>
      <c r="J48" s="1">
        <f t="shared" si="6"/>
        <v>346278.82823165198</v>
      </c>
      <c r="K48" s="1">
        <f t="shared" si="7"/>
        <v>68580.821036275287</v>
      </c>
      <c r="M48" s="3">
        <v>38</v>
      </c>
      <c r="N48" s="1">
        <f t="shared" si="14"/>
        <v>-211489.54886911018</v>
      </c>
      <c r="O48" s="1">
        <f t="shared" si="1"/>
        <v>-244.37253383141385</v>
      </c>
      <c r="P48" s="1">
        <f t="shared" si="8"/>
        <v>346278.82823165198</v>
      </c>
      <c r="Q48" s="1">
        <f t="shared" si="9"/>
        <v>86454.535916024601</v>
      </c>
      <c r="S48" s="3">
        <v>38</v>
      </c>
      <c r="T48" s="1">
        <f t="shared" si="15"/>
        <v>-210455.55555555568</v>
      </c>
      <c r="U48" s="1">
        <f t="shared" si="2"/>
        <v>-243.30407407407421</v>
      </c>
      <c r="V48" s="1">
        <f t="shared" si="10"/>
        <v>346278.82823165198</v>
      </c>
      <c r="W48" s="1">
        <f t="shared" si="11"/>
        <v>85329.862768444131</v>
      </c>
    </row>
    <row r="49" spans="1:23" x14ac:dyDescent="0.25">
      <c r="A49" s="3">
        <v>39</v>
      </c>
      <c r="B49" s="1">
        <f t="shared" si="12"/>
        <v>-197195.58739493723</v>
      </c>
      <c r="C49" s="1">
        <f t="shared" si="0"/>
        <v>-203.76877364143513</v>
      </c>
      <c r="D49" s="1">
        <f t="shared" si="3"/>
        <v>347288.80814732763</v>
      </c>
      <c r="E49" s="1">
        <f t="shared" si="4"/>
        <v>73705.062199589593</v>
      </c>
      <c r="G49" s="3">
        <v>39</v>
      </c>
      <c r="H49" s="1">
        <f t="shared" si="13"/>
        <v>-193491.66666666654</v>
      </c>
      <c r="I49" s="1">
        <f t="shared" si="5"/>
        <v>-199.94138888888872</v>
      </c>
      <c r="J49" s="1">
        <f t="shared" si="6"/>
        <v>347288.80814732763</v>
      </c>
      <c r="K49" s="1">
        <f t="shared" si="7"/>
        <v>69665.867802535329</v>
      </c>
      <c r="M49" s="3">
        <v>39</v>
      </c>
      <c r="N49" s="1">
        <f t="shared" si="14"/>
        <v>-211341.59639855349</v>
      </c>
      <c r="O49" s="1">
        <f t="shared" si="1"/>
        <v>-244.21964961183861</v>
      </c>
      <c r="P49" s="1">
        <f t="shared" si="8"/>
        <v>347288.80814732763</v>
      </c>
      <c r="Q49" s="1">
        <f t="shared" si="9"/>
        <v>88051.037427106348</v>
      </c>
      <c r="S49" s="3">
        <v>39</v>
      </c>
      <c r="T49" s="1">
        <f t="shared" si="15"/>
        <v>-210283.33333333346</v>
      </c>
      <c r="U49" s="1">
        <f t="shared" si="2"/>
        <v>-243.12611111111124</v>
      </c>
      <c r="V49" s="1">
        <f t="shared" si="10"/>
        <v>347288.80814732763</v>
      </c>
      <c r="W49" s="1">
        <f t="shared" si="11"/>
        <v>86896.981885090921</v>
      </c>
    </row>
    <row r="50" spans="1:23" x14ac:dyDescent="0.25">
      <c r="A50" s="3">
        <v>40</v>
      </c>
      <c r="B50" s="1">
        <f t="shared" si="12"/>
        <v>-196677.21865322028</v>
      </c>
      <c r="C50" s="1">
        <f t="shared" si="0"/>
        <v>-203.23312594166097</v>
      </c>
      <c r="D50" s="1">
        <f t="shared" si="3"/>
        <v>348301.73383775732</v>
      </c>
      <c r="E50" s="1">
        <f t="shared" si="4"/>
        <v>74899.663821695416</v>
      </c>
      <c r="G50" s="3">
        <v>40</v>
      </c>
      <c r="H50" s="1">
        <f t="shared" si="13"/>
        <v>-192888.88888888876</v>
      </c>
      <c r="I50" s="1">
        <f t="shared" si="5"/>
        <v>-199.3185185185184</v>
      </c>
      <c r="J50" s="1">
        <f t="shared" si="6"/>
        <v>348301.73383775732</v>
      </c>
      <c r="K50" s="1">
        <f t="shared" si="7"/>
        <v>70757.672451334322</v>
      </c>
      <c r="M50" s="3">
        <v>40</v>
      </c>
      <c r="N50" s="1">
        <f t="shared" si="14"/>
        <v>-211193.49104377721</v>
      </c>
      <c r="O50" s="1">
        <f t="shared" si="1"/>
        <v>-244.06660741190311</v>
      </c>
      <c r="P50" s="1">
        <f t="shared" si="8"/>
        <v>348301.73383775732</v>
      </c>
      <c r="Q50" s="1">
        <f t="shared" si="9"/>
        <v>89656.565789842964</v>
      </c>
      <c r="S50" s="3">
        <v>40</v>
      </c>
      <c r="T50" s="1">
        <f t="shared" si="15"/>
        <v>-210111.11111111124</v>
      </c>
      <c r="U50" s="1">
        <f t="shared" si="2"/>
        <v>-242.94814814814828</v>
      </c>
      <c r="V50" s="1">
        <f t="shared" si="10"/>
        <v>348301.73383775732</v>
      </c>
      <c r="W50" s="1">
        <f t="shared" si="11"/>
        <v>88473.139684025577</v>
      </c>
    </row>
    <row r="51" spans="1:23" x14ac:dyDescent="0.25">
      <c r="A51" s="3">
        <v>41</v>
      </c>
      <c r="B51" s="1">
        <f t="shared" si="12"/>
        <v>-196158.31426380354</v>
      </c>
      <c r="C51" s="1">
        <f t="shared" si="0"/>
        <v>-202.69692473926364</v>
      </c>
      <c r="D51" s="1">
        <f t="shared" si="3"/>
        <v>349317.61389478412</v>
      </c>
      <c r="E51" s="1">
        <f t="shared" si="4"/>
        <v>76101.019895052654</v>
      </c>
      <c r="G51" s="3">
        <v>41</v>
      </c>
      <c r="H51" s="1">
        <f t="shared" si="13"/>
        <v>-192286.11111111098</v>
      </c>
      <c r="I51" s="1">
        <f t="shared" si="5"/>
        <v>-198.69564814814802</v>
      </c>
      <c r="J51" s="1">
        <f t="shared" si="6"/>
        <v>349317.61389478412</v>
      </c>
      <c r="K51" s="1">
        <f t="shared" si="7"/>
        <v>71856.273192722641</v>
      </c>
      <c r="M51" s="3">
        <v>41</v>
      </c>
      <c r="N51" s="1">
        <f t="shared" si="14"/>
        <v>-211045.23264680099</v>
      </c>
      <c r="O51" s="1">
        <f t="shared" si="1"/>
        <v>-243.91340706836101</v>
      </c>
      <c r="P51" s="1">
        <f t="shared" si="8"/>
        <v>349317.61389478412</v>
      </c>
      <c r="Q51" s="1">
        <f t="shared" si="9"/>
        <v>91271.172043366096</v>
      </c>
      <c r="S51" s="3">
        <v>41</v>
      </c>
      <c r="T51" s="1">
        <f t="shared" si="15"/>
        <v>-209938.88888888902</v>
      </c>
      <c r="U51" s="1">
        <f t="shared" si="2"/>
        <v>-242.77018518518531</v>
      </c>
      <c r="V51" s="1">
        <f t="shared" si="10"/>
        <v>349317.61389478412</v>
      </c>
      <c r="W51" s="1">
        <f t="shared" si="11"/>
        <v>90058.387271271858</v>
      </c>
    </row>
    <row r="52" spans="1:23" x14ac:dyDescent="0.25">
      <c r="A52" s="3">
        <v>42</v>
      </c>
      <c r="B52" s="1">
        <f t="shared" si="12"/>
        <v>-195638.8736731844</v>
      </c>
      <c r="C52" s="1">
        <f t="shared" si="0"/>
        <v>-202.16016946229055</v>
      </c>
      <c r="D52" s="1">
        <f t="shared" si="3"/>
        <v>350336.45693531056</v>
      </c>
      <c r="E52" s="1">
        <f t="shared" si="4"/>
        <v>77309.168610310691</v>
      </c>
      <c r="G52" s="3">
        <v>42</v>
      </c>
      <c r="H52" s="1">
        <f t="shared" si="13"/>
        <v>-191683.3333333332</v>
      </c>
      <c r="I52" s="1">
        <f t="shared" si="5"/>
        <v>-198.07277777777765</v>
      </c>
      <c r="J52" s="1">
        <f t="shared" si="6"/>
        <v>350336.45693531056</v>
      </c>
      <c r="K52" s="1">
        <f t="shared" si="7"/>
        <v>72961.70845279585</v>
      </c>
      <c r="M52" s="3">
        <v>42</v>
      </c>
      <c r="N52" s="1">
        <f t="shared" si="14"/>
        <v>-210896.82104948122</v>
      </c>
      <c r="O52" s="1">
        <f t="shared" si="1"/>
        <v>-243.76004841779726</v>
      </c>
      <c r="P52" s="1">
        <f t="shared" si="8"/>
        <v>350336.45693531056</v>
      </c>
      <c r="Q52" s="1">
        <f t="shared" si="9"/>
        <v>92894.907515390049</v>
      </c>
      <c r="S52" s="3">
        <v>42</v>
      </c>
      <c r="T52" s="1">
        <f t="shared" si="15"/>
        <v>-209766.6666666668</v>
      </c>
      <c r="U52" s="1">
        <f t="shared" si="2"/>
        <v>-242.59222222222235</v>
      </c>
      <c r="V52" s="1">
        <f t="shared" si="10"/>
        <v>350336.45693531056</v>
      </c>
      <c r="W52" s="1">
        <f t="shared" si="11"/>
        <v>91652.776041814432</v>
      </c>
    </row>
    <row r="53" spans="1:23" x14ac:dyDescent="0.25">
      <c r="A53" s="3">
        <v>43</v>
      </c>
      <c r="B53" s="1">
        <f t="shared" si="12"/>
        <v>-195118.8963272883</v>
      </c>
      <c r="C53" s="1">
        <f t="shared" si="0"/>
        <v>-201.6228595381979</v>
      </c>
      <c r="D53" s="1">
        <f t="shared" si="3"/>
        <v>351358.27160137187</v>
      </c>
      <c r="E53" s="1">
        <f t="shared" si="4"/>
        <v>78524.148374054406</v>
      </c>
      <c r="G53" s="3">
        <v>43</v>
      </c>
      <c r="H53" s="1">
        <f t="shared" si="13"/>
        <v>-191080.55555555542</v>
      </c>
      <c r="I53" s="1">
        <f t="shared" si="5"/>
        <v>-197.44990740740727</v>
      </c>
      <c r="J53" s="1">
        <f t="shared" si="6"/>
        <v>351358.27160137187</v>
      </c>
      <c r="K53" s="1">
        <f t="shared" si="7"/>
        <v>74074.01687491624</v>
      </c>
      <c r="M53" s="3">
        <v>43</v>
      </c>
      <c r="N53" s="1">
        <f t="shared" si="14"/>
        <v>-210748.25609351092</v>
      </c>
      <c r="O53" s="1">
        <f t="shared" si="1"/>
        <v>-243.60653129662796</v>
      </c>
      <c r="P53" s="1">
        <f t="shared" si="8"/>
        <v>351358.27160137187</v>
      </c>
      <c r="Q53" s="1">
        <f t="shared" si="9"/>
        <v>94527.823823843515</v>
      </c>
      <c r="S53" s="3">
        <v>43</v>
      </c>
      <c r="T53" s="1">
        <f t="shared" si="15"/>
        <v>-209594.44444444458</v>
      </c>
      <c r="U53" s="1">
        <f t="shared" si="2"/>
        <v>-242.41425925925941</v>
      </c>
      <c r="V53" s="1">
        <f t="shared" si="10"/>
        <v>351358.27160137187</v>
      </c>
      <c r="W53" s="1">
        <f t="shared" si="11"/>
        <v>93256.357681232679</v>
      </c>
    </row>
    <row r="54" spans="1:23" x14ac:dyDescent="0.25">
      <c r="A54" s="3">
        <v>44</v>
      </c>
      <c r="B54" s="1">
        <f t="shared" si="12"/>
        <v>-194598.38167146809</v>
      </c>
      <c r="C54" s="1">
        <f t="shared" si="0"/>
        <v>-201.08499439385037</v>
      </c>
      <c r="D54" s="1">
        <f t="shared" si="3"/>
        <v>352383.0665602092</v>
      </c>
      <c r="E54" s="1">
        <f t="shared" si="4"/>
        <v>79745.997810025088</v>
      </c>
      <c r="G54" s="3">
        <v>44</v>
      </c>
      <c r="H54" s="1">
        <f t="shared" si="13"/>
        <v>-190477.77777777764</v>
      </c>
      <c r="I54" s="1">
        <f t="shared" si="5"/>
        <v>-196.82703703703689</v>
      </c>
      <c r="J54" s="1">
        <f t="shared" si="6"/>
        <v>352383.0665602092</v>
      </c>
      <c r="K54" s="1">
        <f t="shared" si="7"/>
        <v>75193.23732094132</v>
      </c>
      <c r="M54" s="3">
        <v>44</v>
      </c>
      <c r="N54" s="1">
        <f t="shared" si="14"/>
        <v>-210599.53762041943</v>
      </c>
      <c r="O54" s="1">
        <f t="shared" si="1"/>
        <v>-243.45285554110009</v>
      </c>
      <c r="P54" s="1">
        <f t="shared" si="8"/>
        <v>352383.0665602092</v>
      </c>
      <c r="Q54" s="1">
        <f t="shared" si="9"/>
        <v>96169.972878510453</v>
      </c>
      <c r="S54" s="3">
        <v>44</v>
      </c>
      <c r="T54" s="1">
        <f t="shared" si="15"/>
        <v>-209422.22222222236</v>
      </c>
      <c r="U54" s="1">
        <f t="shared" si="2"/>
        <v>-242.23629629629644</v>
      </c>
      <c r="V54" s="1">
        <f t="shared" si="10"/>
        <v>352383.0665602092</v>
      </c>
      <c r="W54" s="1">
        <f t="shared" si="11"/>
        <v>94869.18416734373</v>
      </c>
    </row>
    <row r="55" spans="1:23" x14ac:dyDescent="0.25">
      <c r="A55" s="3">
        <v>45</v>
      </c>
      <c r="B55" s="1">
        <f t="shared" si="12"/>
        <v>-194077.32915050353</v>
      </c>
      <c r="C55" s="1">
        <f t="shared" si="0"/>
        <v>-200.5465734555203</v>
      </c>
      <c r="D55" s="1">
        <f t="shared" si="3"/>
        <v>353410.85050434317</v>
      </c>
      <c r="E55" s="1">
        <f t="shared" si="4"/>
        <v>80974.755760348271</v>
      </c>
      <c r="G55" s="3">
        <v>45</v>
      </c>
      <c r="H55" s="1">
        <f t="shared" si="13"/>
        <v>-189874.99999999985</v>
      </c>
      <c r="I55" s="1">
        <f t="shared" si="5"/>
        <v>-196.20416666666651</v>
      </c>
      <c r="J55" s="1">
        <f t="shared" si="6"/>
        <v>353410.85050434317</v>
      </c>
      <c r="K55" s="1">
        <f t="shared" si="7"/>
        <v>76319.408872459142</v>
      </c>
      <c r="M55" s="3">
        <v>45</v>
      </c>
      <c r="N55" s="1">
        <f t="shared" si="14"/>
        <v>-210450.66547157243</v>
      </c>
      <c r="O55" s="1">
        <f t="shared" si="1"/>
        <v>-243.2990209872915</v>
      </c>
      <c r="P55" s="1">
        <f t="shared" si="8"/>
        <v>353410.85050434317</v>
      </c>
      <c r="Q55" s="1">
        <f t="shared" si="9"/>
        <v>97821.406882680254</v>
      </c>
      <c r="S55" s="3">
        <v>45</v>
      </c>
      <c r="T55" s="1">
        <f t="shared" si="15"/>
        <v>-209250.00000000015</v>
      </c>
      <c r="U55" s="1">
        <f t="shared" si="2"/>
        <v>-242.05833333333348</v>
      </c>
      <c r="V55" s="1">
        <f t="shared" si="10"/>
        <v>353410.85050434317</v>
      </c>
      <c r="W55" s="1">
        <f t="shared" si="11"/>
        <v>96491.307771854859</v>
      </c>
    </row>
    <row r="56" spans="1:23" x14ac:dyDescent="0.25">
      <c r="A56" s="3">
        <v>46</v>
      </c>
      <c r="B56" s="1">
        <f t="shared" si="12"/>
        <v>-193555.73820860067</v>
      </c>
      <c r="C56" s="1">
        <f t="shared" si="0"/>
        <v>-200.00759614888736</v>
      </c>
      <c r="D56" s="1">
        <f t="shared" si="3"/>
        <v>354441.63215164753</v>
      </c>
      <c r="E56" s="1">
        <f t="shared" si="4"/>
        <v>82210.461286768506</v>
      </c>
      <c r="G56" s="3">
        <v>46</v>
      </c>
      <c r="H56" s="1">
        <f t="shared" si="13"/>
        <v>-189272.22222222207</v>
      </c>
      <c r="I56" s="1">
        <f t="shared" si="5"/>
        <v>-195.58129629629613</v>
      </c>
      <c r="J56" s="1">
        <f t="shared" si="6"/>
        <v>354441.63215164753</v>
      </c>
      <c r="K56" s="1">
        <f t="shared" si="7"/>
        <v>77452.570832030775</v>
      </c>
      <c r="M56" s="3">
        <v>46</v>
      </c>
      <c r="N56" s="1">
        <f t="shared" si="14"/>
        <v>-210301.63948817161</v>
      </c>
      <c r="O56" s="1">
        <f t="shared" si="1"/>
        <v>-243.14502747111067</v>
      </c>
      <c r="P56" s="1">
        <f t="shared" si="8"/>
        <v>354441.63215164753</v>
      </c>
      <c r="Q56" s="1">
        <f t="shared" si="9"/>
        <v>99482.178334807337</v>
      </c>
      <c r="S56" s="3">
        <v>46</v>
      </c>
      <c r="T56" s="1">
        <f t="shared" si="15"/>
        <v>-209077.77777777793</v>
      </c>
      <c r="U56" s="1">
        <f t="shared" si="2"/>
        <v>-241.88037037037051</v>
      </c>
      <c r="V56" s="1">
        <f t="shared" si="10"/>
        <v>354441.63215164753</v>
      </c>
      <c r="W56" s="1">
        <f t="shared" si="11"/>
        <v>98122.781062025198</v>
      </c>
    </row>
    <row r="57" spans="1:23" x14ac:dyDescent="0.25">
      <c r="A57" s="3">
        <v>47</v>
      </c>
      <c r="B57" s="1">
        <f t="shared" si="12"/>
        <v>-193033.60828939115</v>
      </c>
      <c r="C57" s="1">
        <f t="shared" si="0"/>
        <v>-199.46806189903751</v>
      </c>
      <c r="D57" s="1">
        <f t="shared" si="3"/>
        <v>355475.42024542316</v>
      </c>
      <c r="E57" s="1">
        <f t="shared" si="4"/>
        <v>83453.153671891137</v>
      </c>
      <c r="G57" s="3">
        <v>47</v>
      </c>
      <c r="H57" s="1">
        <f t="shared" si="13"/>
        <v>-188669.44444444429</v>
      </c>
      <c r="I57" s="1">
        <f t="shared" si="5"/>
        <v>-194.95842592592578</v>
      </c>
      <c r="J57" s="1">
        <f t="shared" si="6"/>
        <v>355475.42024542316</v>
      </c>
      <c r="K57" s="1">
        <f t="shared" si="7"/>
        <v>78592.762724439672</v>
      </c>
      <c r="M57" s="3">
        <v>47</v>
      </c>
      <c r="N57" s="1">
        <f t="shared" si="14"/>
        <v>-210152.45951125462</v>
      </c>
      <c r="O57" s="1">
        <f t="shared" si="1"/>
        <v>-242.99087482829646</v>
      </c>
      <c r="P57" s="1">
        <f t="shared" si="8"/>
        <v>355475.42024542316</v>
      </c>
      <c r="Q57" s="1">
        <f t="shared" si="9"/>
        <v>101152.34003018</v>
      </c>
      <c r="S57" s="3">
        <v>47</v>
      </c>
      <c r="T57" s="1">
        <f t="shared" si="15"/>
        <v>-208905.55555555571</v>
      </c>
      <c r="U57" s="1">
        <f t="shared" si="2"/>
        <v>-241.70240740740755</v>
      </c>
      <c r="V57" s="1">
        <f t="shared" si="10"/>
        <v>355475.42024542316</v>
      </c>
      <c r="W57" s="1">
        <f t="shared" si="11"/>
        <v>99763.656902336792</v>
      </c>
    </row>
    <row r="58" spans="1:23" x14ac:dyDescent="0.25">
      <c r="A58" s="3">
        <v>48</v>
      </c>
      <c r="B58" s="1">
        <f t="shared" si="12"/>
        <v>-192510.9388359318</v>
      </c>
      <c r="C58" s="1">
        <f t="shared" si="0"/>
        <v>-198.92797013046285</v>
      </c>
      <c r="D58" s="1">
        <f t="shared" si="3"/>
        <v>356512.22355447232</v>
      </c>
      <c r="E58" s="1">
        <f t="shared" si="4"/>
        <v>84702.872420431071</v>
      </c>
      <c r="G58" s="3">
        <v>48</v>
      </c>
      <c r="H58" s="1">
        <f t="shared" si="13"/>
        <v>-188066.66666666651</v>
      </c>
      <c r="I58" s="1">
        <f t="shared" si="5"/>
        <v>-194.3355555555554</v>
      </c>
      <c r="J58" s="1">
        <f t="shared" si="6"/>
        <v>356512.22355447232</v>
      </c>
      <c r="K58" s="1">
        <f t="shared" si="7"/>
        <v>79740.024297948155</v>
      </c>
      <c r="M58" s="3">
        <v>48</v>
      </c>
      <c r="N58" s="1">
        <f t="shared" si="14"/>
        <v>-210003.12538169482</v>
      </c>
      <c r="O58" s="1">
        <f t="shared" si="1"/>
        <v>-242.83656289441797</v>
      </c>
      <c r="P58" s="1">
        <f t="shared" si="8"/>
        <v>356512.22355447232</v>
      </c>
      <c r="Q58" s="1">
        <f t="shared" si="9"/>
        <v>102831.94506259878</v>
      </c>
      <c r="S58" s="3">
        <v>48</v>
      </c>
      <c r="T58" s="1">
        <f t="shared" si="15"/>
        <v>-208733.33333333349</v>
      </c>
      <c r="U58" s="1">
        <f t="shared" si="2"/>
        <v>-241.52444444444461</v>
      </c>
      <c r="V58" s="1">
        <f t="shared" si="10"/>
        <v>356512.22355447232</v>
      </c>
      <c r="W58" s="1">
        <f t="shared" si="11"/>
        <v>101413.98845617517</v>
      </c>
    </row>
    <row r="59" spans="1:23" x14ac:dyDescent="0.25">
      <c r="A59" s="3">
        <v>49</v>
      </c>
      <c r="B59" s="1">
        <f t="shared" si="12"/>
        <v>-191987.72929070386</v>
      </c>
      <c r="C59" s="1">
        <f t="shared" si="0"/>
        <v>-198.38732026706066</v>
      </c>
      <c r="D59" s="1">
        <f t="shared" si="3"/>
        <v>357552.05087317288</v>
      </c>
      <c r="E59" s="1">
        <f t="shared" si="4"/>
        <v>85959.657260468623</v>
      </c>
      <c r="G59" s="3">
        <v>49</v>
      </c>
      <c r="H59" s="1">
        <f t="shared" si="13"/>
        <v>-187463.88888888873</v>
      </c>
      <c r="I59" s="1">
        <f t="shared" si="5"/>
        <v>-193.71268518518502</v>
      </c>
      <c r="J59" s="1">
        <f t="shared" si="6"/>
        <v>357552.05087317288</v>
      </c>
      <c r="K59" s="1">
        <f t="shared" si="7"/>
        <v>80894.39552556102</v>
      </c>
      <c r="M59" s="3">
        <v>49</v>
      </c>
      <c r="N59" s="1">
        <f t="shared" si="14"/>
        <v>-209853.63694020113</v>
      </c>
      <c r="O59" s="1">
        <f t="shared" si="1"/>
        <v>-242.68209150487451</v>
      </c>
      <c r="P59" s="1">
        <f t="shared" si="8"/>
        <v>357552.05087317288</v>
      </c>
      <c r="Q59" s="1">
        <f t="shared" si="9"/>
        <v>104521.04682606428</v>
      </c>
      <c r="S59" s="3">
        <v>49</v>
      </c>
      <c r="T59" s="1">
        <f t="shared" si="15"/>
        <v>-208561.11111111127</v>
      </c>
      <c r="U59" s="1">
        <f t="shared" si="2"/>
        <v>-241.34648148148165</v>
      </c>
      <c r="V59" s="1">
        <f t="shared" si="10"/>
        <v>357552.05087317288</v>
      </c>
      <c r="W59" s="1">
        <f t="shared" si="11"/>
        <v>103073.82918751932</v>
      </c>
    </row>
    <row r="60" spans="1:23" x14ac:dyDescent="0.25">
      <c r="A60" s="3">
        <v>50</v>
      </c>
      <c r="B60" s="1">
        <f t="shared" si="12"/>
        <v>-191463.97909561254</v>
      </c>
      <c r="C60" s="1">
        <f t="shared" si="0"/>
        <v>-197.84611173213295</v>
      </c>
      <c r="D60" s="1">
        <f t="shared" si="3"/>
        <v>358594.91102155298</v>
      </c>
      <c r="E60" s="1">
        <f t="shared" si="4"/>
        <v>87223.548144712433</v>
      </c>
      <c r="G60" s="3">
        <v>50</v>
      </c>
      <c r="H60" s="1">
        <f t="shared" si="13"/>
        <v>-186861.11111111095</v>
      </c>
      <c r="I60" s="1">
        <f t="shared" si="5"/>
        <v>-193.08981481481464</v>
      </c>
      <c r="J60" s="1">
        <f t="shared" si="6"/>
        <v>358594.91102155298</v>
      </c>
      <c r="K60" s="1">
        <f t="shared" si="7"/>
        <v>82055.916606296218</v>
      </c>
      <c r="M60" s="3">
        <v>50</v>
      </c>
      <c r="N60" s="1">
        <f t="shared" si="14"/>
        <v>-209703.99402731791</v>
      </c>
      <c r="O60" s="1">
        <f t="shared" si="1"/>
        <v>-242.52746049489517</v>
      </c>
      <c r="P60" s="1">
        <f t="shared" si="8"/>
        <v>358594.91102155298</v>
      </c>
      <c r="Q60" s="1">
        <f t="shared" si="9"/>
        <v>106219.69901647454</v>
      </c>
      <c r="S60" s="3">
        <v>50</v>
      </c>
      <c r="T60" s="1">
        <f t="shared" si="15"/>
        <v>-208388.88888888905</v>
      </c>
      <c r="U60" s="1">
        <f t="shared" si="2"/>
        <v>-241.16851851851868</v>
      </c>
      <c r="V60" s="1">
        <f t="shared" si="10"/>
        <v>358594.91102155298</v>
      </c>
      <c r="W60" s="1">
        <f t="shared" si="11"/>
        <v>104743.23286264139</v>
      </c>
    </row>
    <row r="61" spans="1:23" x14ac:dyDescent="0.25">
      <c r="A61" s="3">
        <v>51</v>
      </c>
      <c r="B61" s="1">
        <f t="shared" si="12"/>
        <v>-190939.68769198627</v>
      </c>
      <c r="C61" s="1">
        <f t="shared" si="0"/>
        <v>-197.30434394838582</v>
      </c>
      <c r="D61" s="1">
        <f t="shared" si="3"/>
        <v>359640.81284536584</v>
      </c>
      <c r="E61" s="1">
        <f t="shared" si="4"/>
        <v>88494.585251769575</v>
      </c>
      <c r="G61" s="3">
        <v>51</v>
      </c>
      <c r="H61" s="1">
        <f t="shared" si="13"/>
        <v>-186258.33333333317</v>
      </c>
      <c r="I61" s="1">
        <f t="shared" si="5"/>
        <v>-192.46694444444427</v>
      </c>
      <c r="J61" s="1">
        <f t="shared" si="6"/>
        <v>359640.81284536584</v>
      </c>
      <c r="K61" s="1">
        <f t="shared" si="7"/>
        <v>83224.627966462795</v>
      </c>
      <c r="M61" s="3">
        <v>51</v>
      </c>
      <c r="N61" s="1">
        <f t="shared" si="14"/>
        <v>-209554.19648342469</v>
      </c>
      <c r="O61" s="1">
        <f t="shared" si="1"/>
        <v>-242.37266969953885</v>
      </c>
      <c r="P61" s="1">
        <f t="shared" si="8"/>
        <v>359640.81284536584</v>
      </c>
      <c r="Q61" s="1">
        <f t="shared" si="9"/>
        <v>107927.95563333201</v>
      </c>
      <c r="S61" s="3">
        <v>51</v>
      </c>
      <c r="T61" s="1">
        <f t="shared" si="15"/>
        <v>-208216.66666666683</v>
      </c>
      <c r="U61" s="1">
        <f t="shared" si="2"/>
        <v>-240.99055555555572</v>
      </c>
      <c r="V61" s="1">
        <f t="shared" si="10"/>
        <v>359640.81284536584</v>
      </c>
      <c r="W61" s="1">
        <f t="shared" si="11"/>
        <v>106422.25355181584</v>
      </c>
    </row>
    <row r="62" spans="1:23" x14ac:dyDescent="0.25">
      <c r="A62" s="3">
        <v>52</v>
      </c>
      <c r="B62" s="1">
        <f t="shared" si="12"/>
        <v>-190414.85452057625</v>
      </c>
      <c r="C62" s="1">
        <f t="shared" si="0"/>
        <v>-196.7620163379288</v>
      </c>
      <c r="D62" s="1">
        <f t="shared" si="3"/>
        <v>360689.76521616481</v>
      </c>
      <c r="E62" s="1">
        <f t="shared" si="4"/>
        <v>89772.808987422803</v>
      </c>
      <c r="G62" s="3">
        <v>52</v>
      </c>
      <c r="H62" s="1">
        <f t="shared" si="13"/>
        <v>-185655.55555555539</v>
      </c>
      <c r="I62" s="1">
        <f t="shared" si="5"/>
        <v>-191.84407407407389</v>
      </c>
      <c r="J62" s="1">
        <f t="shared" si="6"/>
        <v>360689.76521616481</v>
      </c>
      <c r="K62" s="1">
        <f t="shared" si="7"/>
        <v>84400.570260946028</v>
      </c>
      <c r="M62" s="3">
        <v>52</v>
      </c>
      <c r="N62" s="1">
        <f t="shared" si="14"/>
        <v>-209404.24414873612</v>
      </c>
      <c r="O62" s="1">
        <f t="shared" si="1"/>
        <v>-242.217718953694</v>
      </c>
      <c r="P62" s="1">
        <f t="shared" si="8"/>
        <v>360689.76521616481</v>
      </c>
      <c r="Q62" s="1">
        <f t="shared" si="9"/>
        <v>109645.87098146018</v>
      </c>
      <c r="S62" s="3">
        <v>52</v>
      </c>
      <c r="T62" s="1">
        <f t="shared" si="15"/>
        <v>-208044.44444444461</v>
      </c>
      <c r="U62" s="1">
        <f t="shared" si="2"/>
        <v>-240.81259259259275</v>
      </c>
      <c r="V62" s="1">
        <f t="shared" si="10"/>
        <v>360689.76521616481</v>
      </c>
      <c r="W62" s="1">
        <f t="shared" si="11"/>
        <v>108110.9456310383</v>
      </c>
    </row>
    <row r="63" spans="1:23" x14ac:dyDescent="0.25">
      <c r="A63" s="3">
        <v>53</v>
      </c>
      <c r="B63" s="1">
        <f t="shared" si="12"/>
        <v>-189889.47902155577</v>
      </c>
      <c r="C63" s="1">
        <f t="shared" si="0"/>
        <v>-196.21912832227429</v>
      </c>
      <c r="D63" s="1">
        <f t="shared" si="3"/>
        <v>361741.77703137865</v>
      </c>
      <c r="E63" s="1">
        <f t="shared" si="4"/>
        <v>91058.25998591505</v>
      </c>
      <c r="G63" s="3">
        <v>53</v>
      </c>
      <c r="H63" s="1">
        <f t="shared" si="13"/>
        <v>-185052.77777777761</v>
      </c>
      <c r="I63" s="1">
        <f t="shared" si="5"/>
        <v>-191.22120370370351</v>
      </c>
      <c r="J63" s="1">
        <f t="shared" si="6"/>
        <v>361741.77703137865</v>
      </c>
      <c r="K63" s="1">
        <f t="shared" si="7"/>
        <v>85583.784374499839</v>
      </c>
      <c r="M63" s="3">
        <v>53</v>
      </c>
      <c r="N63" s="1">
        <f t="shared" si="14"/>
        <v>-209254.13686330171</v>
      </c>
      <c r="O63" s="1">
        <f t="shared" si="1"/>
        <v>-242.06260809207842</v>
      </c>
      <c r="P63" s="1">
        <f t="shared" si="8"/>
        <v>361741.77703137865</v>
      </c>
      <c r="Q63" s="1">
        <f t="shared" si="9"/>
        <v>111373.49967272991</v>
      </c>
      <c r="S63" s="3">
        <v>53</v>
      </c>
      <c r="T63" s="1">
        <f t="shared" si="15"/>
        <v>-207872.22222222239</v>
      </c>
      <c r="U63" s="1">
        <f t="shared" si="2"/>
        <v>-240.63462962962981</v>
      </c>
      <c r="V63" s="1">
        <f t="shared" si="10"/>
        <v>361741.77703137865</v>
      </c>
      <c r="W63" s="1">
        <f t="shared" si="11"/>
        <v>109809.3637837542</v>
      </c>
    </row>
    <row r="64" spans="1:23" x14ac:dyDescent="0.25">
      <c r="A64" s="3">
        <v>54</v>
      </c>
      <c r="B64" s="1">
        <f t="shared" si="12"/>
        <v>-189363.56063451964</v>
      </c>
      <c r="C64" s="1">
        <f t="shared" si="0"/>
        <v>-195.67567932233695</v>
      </c>
      <c r="D64" s="1">
        <f t="shared" si="3"/>
        <v>362796.85721438687</v>
      </c>
      <c r="E64" s="1">
        <f t="shared" si="4"/>
        <v>92350.979111241148</v>
      </c>
      <c r="G64" s="3">
        <v>54</v>
      </c>
      <c r="H64" s="1">
        <f t="shared" si="13"/>
        <v>-184449.99999999983</v>
      </c>
      <c r="I64" s="1">
        <f t="shared" si="5"/>
        <v>-190.59833333333313</v>
      </c>
      <c r="J64" s="1">
        <f t="shared" si="6"/>
        <v>362796.85721438687</v>
      </c>
      <c r="K64" s="1">
        <f t="shared" si="7"/>
        <v>86774.3114230465</v>
      </c>
      <c r="M64" s="3">
        <v>54</v>
      </c>
      <c r="N64" s="1">
        <f t="shared" si="14"/>
        <v>-209103.87446700569</v>
      </c>
      <c r="O64" s="1">
        <f t="shared" si="1"/>
        <v>-241.90733694923921</v>
      </c>
      <c r="P64" s="1">
        <f t="shared" si="8"/>
        <v>362796.85721438687</v>
      </c>
      <c r="Q64" s="1">
        <f t="shared" si="9"/>
        <v>113110.89662779555</v>
      </c>
      <c r="S64" s="3">
        <v>54</v>
      </c>
      <c r="T64" s="1">
        <f t="shared" si="15"/>
        <v>-207700.00000000017</v>
      </c>
      <c r="U64" s="1">
        <f t="shared" si="2"/>
        <v>-240.45666666666685</v>
      </c>
      <c r="V64" s="1">
        <f t="shared" si="10"/>
        <v>362796.85721438687</v>
      </c>
      <c r="W64" s="1">
        <f t="shared" si="11"/>
        <v>111517.56300259715</v>
      </c>
    </row>
    <row r="65" spans="1:23" x14ac:dyDescent="0.25">
      <c r="A65" s="3">
        <v>55</v>
      </c>
      <c r="B65" s="1">
        <f t="shared" si="12"/>
        <v>-188837.09879848358</v>
      </c>
      <c r="C65" s="1">
        <f t="shared" si="0"/>
        <v>-195.13166875843305</v>
      </c>
      <c r="D65" s="1">
        <f t="shared" si="3"/>
        <v>363855.01471459551</v>
      </c>
      <c r="E65" s="1">
        <f t="shared" si="4"/>
        <v>93651.007458446926</v>
      </c>
      <c r="G65" s="3">
        <v>55</v>
      </c>
      <c r="H65" s="1">
        <f t="shared" si="13"/>
        <v>-183847.22222222204</v>
      </c>
      <c r="I65" s="1">
        <f t="shared" si="5"/>
        <v>-189.97546296296278</v>
      </c>
      <c r="J65" s="1">
        <f t="shared" si="6"/>
        <v>363855.01471459551</v>
      </c>
      <c r="K65" s="1">
        <f t="shared" si="7"/>
        <v>87972.19275498364</v>
      </c>
      <c r="M65" s="3">
        <v>55</v>
      </c>
      <c r="N65" s="1">
        <f t="shared" si="14"/>
        <v>-208953.4567995668</v>
      </c>
      <c r="O65" s="1">
        <f t="shared" si="1"/>
        <v>-241.75190535955235</v>
      </c>
      <c r="P65" s="1">
        <f t="shared" si="8"/>
        <v>363855.01471459551</v>
      </c>
      <c r="Q65" s="1">
        <f t="shared" si="9"/>
        <v>114858.11707784075</v>
      </c>
      <c r="S65" s="3">
        <v>55</v>
      </c>
      <c r="T65" s="1">
        <f t="shared" si="15"/>
        <v>-207527.77777777796</v>
      </c>
      <c r="U65" s="1">
        <f t="shared" si="2"/>
        <v>-240.27870370370388</v>
      </c>
      <c r="V65" s="1">
        <f t="shared" si="10"/>
        <v>363855.01471459551</v>
      </c>
      <c r="W65" s="1">
        <f t="shared" si="11"/>
        <v>113235.59859113704</v>
      </c>
    </row>
    <row r="66" spans="1:23" x14ac:dyDescent="0.25">
      <c r="A66" s="3">
        <v>56</v>
      </c>
      <c r="B66" s="1">
        <f t="shared" si="12"/>
        <v>-188310.09295188362</v>
      </c>
      <c r="C66" s="1">
        <f t="shared" si="0"/>
        <v>-194.58709605027971</v>
      </c>
      <c r="D66" s="1">
        <f t="shared" si="3"/>
        <v>364916.25850751309</v>
      </c>
      <c r="E66" s="1">
        <f t="shared" si="4"/>
        <v>94958.386354935545</v>
      </c>
      <c r="G66" s="3">
        <v>56</v>
      </c>
      <c r="H66" s="1">
        <f t="shared" si="13"/>
        <v>-183244.44444444426</v>
      </c>
      <c r="I66" s="1">
        <f t="shared" si="5"/>
        <v>-189.3525925925924</v>
      </c>
      <c r="J66" s="1">
        <f t="shared" si="6"/>
        <v>364916.25850751309</v>
      </c>
      <c r="K66" s="1">
        <f t="shared" si="7"/>
        <v>89177.469952498781</v>
      </c>
      <c r="M66" s="3">
        <v>56</v>
      </c>
      <c r="N66" s="1">
        <f t="shared" si="14"/>
        <v>-208802.88370053825</v>
      </c>
      <c r="O66" s="1">
        <f t="shared" si="1"/>
        <v>-241.59631315722285</v>
      </c>
      <c r="P66" s="1">
        <f t="shared" si="8"/>
        <v>364916.25850751309</v>
      </c>
      <c r="Q66" s="1">
        <f t="shared" si="9"/>
        <v>116615.21656633438</v>
      </c>
      <c r="S66" s="3">
        <v>56</v>
      </c>
      <c r="T66" s="1">
        <f t="shared" si="15"/>
        <v>-207355.55555555574</v>
      </c>
      <c r="U66" s="1">
        <f t="shared" si="2"/>
        <v>-240.10074074074092</v>
      </c>
      <c r="V66" s="1">
        <f t="shared" si="10"/>
        <v>364916.25850751309</v>
      </c>
      <c r="W66" s="1">
        <f t="shared" si="11"/>
        <v>114963.52616563822</v>
      </c>
    </row>
    <row r="67" spans="1:23" x14ac:dyDescent="0.25">
      <c r="A67" s="3">
        <v>57</v>
      </c>
      <c r="B67" s="1">
        <f t="shared" si="12"/>
        <v>-187782.54253257549</v>
      </c>
      <c r="C67" s="1">
        <f t="shared" si="0"/>
        <v>-194.04196061699466</v>
      </c>
      <c r="D67" s="1">
        <f t="shared" si="3"/>
        <v>365980.59759482666</v>
      </c>
      <c r="E67" s="1">
        <f t="shared" si="4"/>
        <v>96273.157361781341</v>
      </c>
      <c r="G67" s="3">
        <v>57</v>
      </c>
      <c r="H67" s="1">
        <f t="shared" si="13"/>
        <v>-182641.66666666648</v>
      </c>
      <c r="I67" s="1">
        <f t="shared" si="5"/>
        <v>-188.72972222222202</v>
      </c>
      <c r="J67" s="1">
        <f t="shared" si="6"/>
        <v>365980.59759482666</v>
      </c>
      <c r="K67" s="1">
        <f t="shared" si="7"/>
        <v>90390.184832891173</v>
      </c>
      <c r="M67" s="3">
        <v>57</v>
      </c>
      <c r="N67" s="1">
        <f t="shared" si="14"/>
        <v>-208652.15500930737</v>
      </c>
      <c r="O67" s="1">
        <f t="shared" si="1"/>
        <v>-241.44056017628429</v>
      </c>
      <c r="P67" s="1">
        <f t="shared" si="8"/>
        <v>365980.59759482666</v>
      </c>
      <c r="Q67" s="1">
        <f t="shared" si="9"/>
        <v>118382.25095079606</v>
      </c>
      <c r="S67" s="3">
        <v>57</v>
      </c>
      <c r="T67" s="1">
        <f t="shared" si="15"/>
        <v>-207183.33333333352</v>
      </c>
      <c r="U67" s="1">
        <f t="shared" si="2"/>
        <v>-239.92277777777795</v>
      </c>
      <c r="V67" s="1">
        <f t="shared" si="10"/>
        <v>365980.59759482666</v>
      </c>
      <c r="W67" s="1">
        <f t="shared" si="11"/>
        <v>116701.40165682751</v>
      </c>
    </row>
    <row r="68" spans="1:23" x14ac:dyDescent="0.25">
      <c r="A68" s="3">
        <v>58</v>
      </c>
      <c r="B68" s="1">
        <f t="shared" si="12"/>
        <v>-187254.4469778341</v>
      </c>
      <c r="C68" s="1">
        <f t="shared" si="0"/>
        <v>-193.49626187709524</v>
      </c>
      <c r="D68" s="1">
        <f t="shared" si="3"/>
        <v>367048.04100447823</v>
      </c>
      <c r="E68" s="1">
        <f t="shared" si="4"/>
        <v>97595.362275050997</v>
      </c>
      <c r="G68" s="3">
        <v>58</v>
      </c>
      <c r="H68" s="1">
        <f t="shared" si="13"/>
        <v>-182038.8888888887</v>
      </c>
      <c r="I68" s="1">
        <f t="shared" si="5"/>
        <v>-188.10685185185164</v>
      </c>
      <c r="J68" s="1">
        <f t="shared" si="6"/>
        <v>367048.04100447823</v>
      </c>
      <c r="K68" s="1">
        <f t="shared" si="7"/>
        <v>91610.379449901142</v>
      </c>
      <c r="M68" s="3">
        <v>58</v>
      </c>
      <c r="N68" s="1">
        <f t="shared" si="14"/>
        <v>-208501.27056509553</v>
      </c>
      <c r="O68" s="1">
        <f t="shared" si="1"/>
        <v>-241.28464625059871</v>
      </c>
      <c r="P68" s="1">
        <f t="shared" si="8"/>
        <v>367048.04100447823</v>
      </c>
      <c r="Q68" s="1">
        <f t="shared" si="9"/>
        <v>120159.27640457205</v>
      </c>
      <c r="S68" s="3">
        <v>58</v>
      </c>
      <c r="T68" s="1">
        <f t="shared" si="15"/>
        <v>-207011.1111111113</v>
      </c>
      <c r="U68" s="1">
        <f t="shared" si="2"/>
        <v>-239.74481481481502</v>
      </c>
      <c r="V68" s="1">
        <f t="shared" si="10"/>
        <v>367048.04100447823</v>
      </c>
      <c r="W68" s="1">
        <f t="shared" si="11"/>
        <v>118449.28131167217</v>
      </c>
    </row>
    <row r="69" spans="1:23" x14ac:dyDescent="0.25">
      <c r="A69" s="3">
        <v>59</v>
      </c>
      <c r="B69" s="1">
        <f t="shared" si="12"/>
        <v>-186725.8057243528</v>
      </c>
      <c r="C69" s="1">
        <f t="shared" si="0"/>
        <v>-192.94999924849787</v>
      </c>
      <c r="D69" s="1">
        <f t="shared" si="3"/>
        <v>368118.5977907413</v>
      </c>
      <c r="E69" s="1">
        <f t="shared" si="4"/>
        <v>98925.043127132216</v>
      </c>
      <c r="G69" s="3">
        <v>59</v>
      </c>
      <c r="H69" s="1">
        <f t="shared" si="13"/>
        <v>-181436.11111111092</v>
      </c>
      <c r="I69" s="1">
        <f t="shared" si="5"/>
        <v>-187.48398148148127</v>
      </c>
      <c r="J69" s="1">
        <f t="shared" si="6"/>
        <v>368118.5977907413</v>
      </c>
      <c r="K69" s="1">
        <f t="shared" si="7"/>
        <v>92838.096095046989</v>
      </c>
      <c r="M69" s="3">
        <v>59</v>
      </c>
      <c r="N69" s="1">
        <f t="shared" si="14"/>
        <v>-208350.23020695802</v>
      </c>
      <c r="O69" s="1">
        <f t="shared" si="1"/>
        <v>-241.12857121385662</v>
      </c>
      <c r="P69" s="1">
        <f t="shared" si="8"/>
        <v>368118.5977907413</v>
      </c>
      <c r="Q69" s="1">
        <f t="shared" si="9"/>
        <v>121946.34941862081</v>
      </c>
      <c r="S69" s="3">
        <v>59</v>
      </c>
      <c r="T69" s="1">
        <f t="shared" si="15"/>
        <v>-206838.88888888908</v>
      </c>
      <c r="U69" s="1">
        <f t="shared" si="2"/>
        <v>-239.56685185185205</v>
      </c>
      <c r="V69" s="1">
        <f t="shared" si="10"/>
        <v>368118.5977907413</v>
      </c>
      <c r="W69" s="1">
        <f t="shared" si="11"/>
        <v>120207.22169516796</v>
      </c>
    </row>
    <row r="70" spans="1:23" x14ac:dyDescent="0.25">
      <c r="A70" s="3">
        <v>60</v>
      </c>
      <c r="B70" s="1">
        <f t="shared" si="12"/>
        <v>-186196.6182082429</v>
      </c>
      <c r="C70" s="1">
        <f t="shared" si="0"/>
        <v>-192.40317214851765</v>
      </c>
      <c r="D70" s="1">
        <f t="shared" si="3"/>
        <v>369192.27703429764</v>
      </c>
      <c r="E70" s="1">
        <f t="shared" si="4"/>
        <v>100262.24218806995</v>
      </c>
      <c r="G70" s="3">
        <v>60</v>
      </c>
      <c r="H70" s="1">
        <f t="shared" si="13"/>
        <v>-180833.33333333314</v>
      </c>
      <c r="I70" s="1">
        <f t="shared" si="5"/>
        <v>-186.86111111111089</v>
      </c>
      <c r="J70" s="1">
        <f t="shared" si="6"/>
        <v>369192.27703429764</v>
      </c>
      <c r="K70" s="1">
        <f t="shared" si="7"/>
        <v>94073.377298969397</v>
      </c>
      <c r="M70" s="3">
        <v>60</v>
      </c>
      <c r="N70" s="1">
        <f t="shared" si="14"/>
        <v>-208199.03377378377</v>
      </c>
      <c r="O70" s="1">
        <f t="shared" si="1"/>
        <v>-240.97233489957657</v>
      </c>
      <c r="P70" s="1">
        <f t="shared" si="8"/>
        <v>369192.27703429764</v>
      </c>
      <c r="Q70" s="1">
        <f t="shared" si="9"/>
        <v>123743.52680330891</v>
      </c>
      <c r="S70" s="3">
        <v>60</v>
      </c>
      <c r="T70" s="1">
        <f t="shared" si="15"/>
        <v>-206666.66666666686</v>
      </c>
      <c r="U70" s="1">
        <f t="shared" si="2"/>
        <v>-239.38888888888908</v>
      </c>
      <c r="V70" s="1">
        <f t="shared" si="10"/>
        <v>369192.27703429764</v>
      </c>
      <c r="W70" s="1">
        <f t="shared" si="11"/>
        <v>121975.27969213738</v>
      </c>
    </row>
    <row r="71" spans="1:23" x14ac:dyDescent="0.25">
      <c r="A71" s="3">
        <v>61</v>
      </c>
      <c r="B71" s="1">
        <f t="shared" si="12"/>
        <v>-185666.88386503301</v>
      </c>
      <c r="C71" s="1">
        <f t="shared" si="0"/>
        <v>-191.85577999386746</v>
      </c>
      <c r="D71" s="1">
        <f t="shared" si="3"/>
        <v>370269.08784231433</v>
      </c>
      <c r="E71" s="1">
        <f t="shared" si="4"/>
        <v>101607.00196691013</v>
      </c>
      <c r="G71" s="3">
        <v>61</v>
      </c>
      <c r="H71" s="1">
        <f t="shared" si="13"/>
        <v>-180230.55555555536</v>
      </c>
      <c r="I71" s="1">
        <f t="shared" si="5"/>
        <v>-186.23824074074051</v>
      </c>
      <c r="J71" s="1">
        <f t="shared" si="6"/>
        <v>370269.08784231433</v>
      </c>
      <c r="K71" s="1">
        <f t="shared" si="7"/>
        <v>95316.26583278348</v>
      </c>
      <c r="M71" s="3">
        <v>61</v>
      </c>
      <c r="N71" s="1">
        <f t="shared" si="14"/>
        <v>-208047.68110429525</v>
      </c>
      <c r="O71" s="1">
        <f t="shared" si="1"/>
        <v>-240.81593714110508</v>
      </c>
      <c r="P71" s="1">
        <f t="shared" si="8"/>
        <v>370269.08784231433</v>
      </c>
      <c r="Q71" s="1">
        <f t="shared" si="9"/>
        <v>125550.86569021699</v>
      </c>
      <c r="S71" s="3">
        <v>61</v>
      </c>
      <c r="T71" s="1">
        <f t="shared" si="15"/>
        <v>-206494.44444444464</v>
      </c>
      <c r="U71" s="1">
        <f t="shared" si="2"/>
        <v>-239.21092592592612</v>
      </c>
      <c r="V71" s="1">
        <f t="shared" si="10"/>
        <v>370269.08784231433</v>
      </c>
      <c r="W71" s="1">
        <f t="shared" si="11"/>
        <v>123753.512509038</v>
      </c>
    </row>
    <row r="72" spans="1:23" x14ac:dyDescent="0.25">
      <c r="A72" s="3">
        <v>62</v>
      </c>
      <c r="B72" s="1">
        <f t="shared" si="12"/>
        <v>-185136.60212966849</v>
      </c>
      <c r="C72" s="1">
        <f t="shared" si="0"/>
        <v>-191.30782220065745</v>
      </c>
      <c r="D72" s="1">
        <f t="shared" si="3"/>
        <v>371349.0393485211</v>
      </c>
      <c r="E72" s="1">
        <f t="shared" si="4"/>
        <v>102959.365213051</v>
      </c>
      <c r="G72" s="3">
        <v>62</v>
      </c>
      <c r="H72" s="1">
        <f t="shared" si="13"/>
        <v>-179627.77777777758</v>
      </c>
      <c r="I72" s="1">
        <f t="shared" si="5"/>
        <v>-185.61537037037013</v>
      </c>
      <c r="J72" s="1">
        <f t="shared" si="6"/>
        <v>371349.0393485211</v>
      </c>
      <c r="K72" s="1">
        <f t="shared" si="7"/>
        <v>96566.804709438453</v>
      </c>
      <c r="M72" s="3">
        <v>62</v>
      </c>
      <c r="N72" s="1">
        <f t="shared" si="14"/>
        <v>-207896.17203704824</v>
      </c>
      <c r="O72" s="1">
        <f t="shared" si="1"/>
        <v>-240.65937777161651</v>
      </c>
      <c r="P72" s="1">
        <f t="shared" si="8"/>
        <v>371349.0393485211</v>
      </c>
      <c r="Q72" s="1">
        <f t="shared" si="9"/>
        <v>127368.42353395595</v>
      </c>
      <c r="S72" s="3">
        <v>62</v>
      </c>
      <c r="T72" s="1">
        <f t="shared" si="15"/>
        <v>-206322.22222222242</v>
      </c>
      <c r="U72" s="1">
        <f t="shared" si="2"/>
        <v>-239.03296296296318</v>
      </c>
      <c r="V72" s="1">
        <f t="shared" si="10"/>
        <v>371349.0393485211</v>
      </c>
      <c r="W72" s="1">
        <f t="shared" si="11"/>
        <v>125541.977675781</v>
      </c>
    </row>
    <row r="73" spans="1:23" x14ac:dyDescent="0.25">
      <c r="A73" s="3">
        <v>63</v>
      </c>
      <c r="B73" s="1">
        <f t="shared" si="12"/>
        <v>-184605.77243651074</v>
      </c>
      <c r="C73" s="1">
        <f t="shared" si="0"/>
        <v>-190.75929818439442</v>
      </c>
      <c r="D73" s="1">
        <f t="shared" si="3"/>
        <v>372432.14071328763</v>
      </c>
      <c r="E73" s="1">
        <f t="shared" si="4"/>
        <v>104319.37491760214</v>
      </c>
      <c r="G73" s="3">
        <v>63</v>
      </c>
      <c r="H73" s="1">
        <f t="shared" si="13"/>
        <v>-179024.9999999998</v>
      </c>
      <c r="I73" s="1">
        <f t="shared" si="5"/>
        <v>-184.99249999999981</v>
      </c>
      <c r="J73" s="1">
        <f t="shared" si="6"/>
        <v>372432.14071328763</v>
      </c>
      <c r="K73" s="1">
        <f t="shared" si="7"/>
        <v>97825.037185085021</v>
      </c>
      <c r="M73" s="3">
        <v>63</v>
      </c>
      <c r="N73" s="1">
        <f t="shared" si="14"/>
        <v>-207744.50641043173</v>
      </c>
      <c r="O73" s="1">
        <f t="shared" si="1"/>
        <v>-240.50265662411277</v>
      </c>
      <c r="P73" s="1">
        <f t="shared" si="8"/>
        <v>372432.14071328763</v>
      </c>
      <c r="Q73" s="1">
        <f t="shared" si="9"/>
        <v>129196.25811399343</v>
      </c>
      <c r="S73" s="3">
        <v>63</v>
      </c>
      <c r="T73" s="1">
        <f t="shared" si="15"/>
        <v>-206150.0000000002</v>
      </c>
      <c r="U73" s="1">
        <f t="shared" si="2"/>
        <v>-238.85500000000022</v>
      </c>
      <c r="V73" s="1">
        <f t="shared" si="10"/>
        <v>372432.14071328763</v>
      </c>
      <c r="W73" s="1">
        <f t="shared" si="11"/>
        <v>127340.73304756005</v>
      </c>
    </row>
    <row r="74" spans="1:23" x14ac:dyDescent="0.25">
      <c r="A74" s="3">
        <v>64</v>
      </c>
      <c r="B74" s="1">
        <f t="shared" si="12"/>
        <v>-184074.39421933674</v>
      </c>
      <c r="C74" s="1">
        <f t="shared" ref="C74:C137" si="16">B74*int_a_70/12</f>
        <v>-190.2102073599813</v>
      </c>
      <c r="D74" s="1">
        <f t="shared" si="3"/>
        <v>373518.40112370142</v>
      </c>
      <c r="E74" s="1">
        <f t="shared" si="4"/>
        <v>105687.07431475109</v>
      </c>
      <c r="G74" s="3">
        <v>64</v>
      </c>
      <c r="H74" s="1">
        <f t="shared" si="13"/>
        <v>-178422.22222222202</v>
      </c>
      <c r="I74" s="1">
        <f t="shared" si="5"/>
        <v>-184.36962962962943</v>
      </c>
      <c r="J74" s="1">
        <f t="shared" si="6"/>
        <v>373518.40112370142</v>
      </c>
      <c r="K74" s="1">
        <f t="shared" si="7"/>
        <v>99091.006760450415</v>
      </c>
      <c r="M74" s="3">
        <v>64</v>
      </c>
      <c r="N74" s="1">
        <f t="shared" si="14"/>
        <v>-207592.68406266771</v>
      </c>
      <c r="O74" s="1">
        <f t="shared" ref="O74:O137" si="17">(N74+P$2)*int_a_70/12-P$3</f>
        <v>-240.3457735314233</v>
      </c>
      <c r="P74" s="1">
        <f t="shared" si="8"/>
        <v>373518.40112370142</v>
      </c>
      <c r="Q74" s="1">
        <f t="shared" si="9"/>
        <v>131034.42753649058</v>
      </c>
      <c r="S74" s="3">
        <v>64</v>
      </c>
      <c r="T74" s="1">
        <f t="shared" si="15"/>
        <v>-205977.77777777798</v>
      </c>
      <c r="U74" s="1">
        <f t="shared" ref="U74:U137" si="18">(T74+V$2)*int_l_70/12-V$3</f>
        <v>-238.67703703703725</v>
      </c>
      <c r="V74" s="1">
        <f t="shared" si="10"/>
        <v>373518.40112370142</v>
      </c>
      <c r="W74" s="1">
        <f t="shared" si="11"/>
        <v>129149.83680669047</v>
      </c>
    </row>
    <row r="75" spans="1:23" x14ac:dyDescent="0.25">
      <c r="A75" s="3">
        <v>65</v>
      </c>
      <c r="B75" s="1">
        <f t="shared" si="12"/>
        <v>-183542.46691133833</v>
      </c>
      <c r="C75" s="1">
        <f t="shared" si="16"/>
        <v>-189.66054914171627</v>
      </c>
      <c r="D75" s="1">
        <f t="shared" ref="D75:D138" si="19">D74*(1+groei_woning/12)</f>
        <v>374607.82979364553</v>
      </c>
      <c r="E75" s="1">
        <f t="shared" ref="E75:E138" si="20">E74*((1+groei_spaargeld)^(1/12))+(inleg-C$3)</f>
        <v>107062.5068831378</v>
      </c>
      <c r="G75" s="3">
        <v>65</v>
      </c>
      <c r="H75" s="1">
        <f t="shared" si="13"/>
        <v>-177819.44444444423</v>
      </c>
      <c r="I75" s="1">
        <f t="shared" ref="I75:I138" si="21">H75*int_l_70/12</f>
        <v>-183.74675925925905</v>
      </c>
      <c r="J75" s="1">
        <f t="shared" ref="J75:J138" si="22">J74*(1+groei_woning/12)</f>
        <v>374607.82979364553</v>
      </c>
      <c r="K75" s="1">
        <f t="shared" ref="K75:K138" si="23">K74*((1+groei_spaargeld)^(1/12))+inleg+I75-I$2/360</f>
        <v>100364.75718222132</v>
      </c>
      <c r="M75" s="3">
        <v>65</v>
      </c>
      <c r="N75" s="1">
        <f t="shared" si="14"/>
        <v>-207440.70483181102</v>
      </c>
      <c r="O75" s="1">
        <f t="shared" si="17"/>
        <v>-240.18872832620471</v>
      </c>
      <c r="P75" s="1">
        <f t="shared" ref="P75:P138" si="24">P74*(1+groei_woning/12)</f>
        <v>374607.82979364553</v>
      </c>
      <c r="Q75" s="1">
        <f t="shared" ref="Q75:Q138" si="25">Q74*((1+groei_spaargeld)^(1/12))+(inleg-O$3-P$3)</f>
        <v>132882.9902361492</v>
      </c>
      <c r="S75" s="3">
        <v>65</v>
      </c>
      <c r="T75" s="1">
        <f t="shared" si="15"/>
        <v>-205805.55555555577</v>
      </c>
      <c r="U75" s="1">
        <f t="shared" si="18"/>
        <v>-238.49907407407429</v>
      </c>
      <c r="V75" s="1">
        <f t="shared" ref="V75:V138" si="26">V74*(1+groei_woning/12)</f>
        <v>374607.82979364553</v>
      </c>
      <c r="W75" s="1">
        <f t="shared" ref="W75:W138" si="27">W74*((1+groei_spaargeld)^(1/12))+inleg+U75-U$2/360</f>
        <v>130969.34746445887</v>
      </c>
    </row>
    <row r="76" spans="1:23" x14ac:dyDescent="0.25">
      <c r="A76" s="3">
        <v>66</v>
      </c>
      <c r="B76" s="1">
        <f t="shared" ref="B76:B139" si="28">B75+C$3+C75</f>
        <v>-183009.98994512166</v>
      </c>
      <c r="C76" s="1">
        <f t="shared" si="16"/>
        <v>-189.1103229432924</v>
      </c>
      <c r="D76" s="1">
        <f t="shared" si="19"/>
        <v>375700.43596387701</v>
      </c>
      <c r="E76" s="1">
        <f t="shared" si="20"/>
        <v>108445.71634723672</v>
      </c>
      <c r="G76" s="3">
        <v>66</v>
      </c>
      <c r="H76" s="1">
        <f t="shared" ref="H76:H139" si="29">H75+I$2/360</f>
        <v>-177216.66666666645</v>
      </c>
      <c r="I76" s="1">
        <f t="shared" si="21"/>
        <v>-183.12388888888867</v>
      </c>
      <c r="J76" s="1">
        <f t="shared" si="22"/>
        <v>375700.43596387701</v>
      </c>
      <c r="K76" s="1">
        <f t="shared" si="23"/>
        <v>101646.33244443455</v>
      </c>
      <c r="M76" s="3">
        <v>66</v>
      </c>
      <c r="N76" s="1">
        <f t="shared" ref="N76:N139" si="30">N75+O$3+(O75+P$3)</f>
        <v>-207288.56855574911</v>
      </c>
      <c r="O76" s="1">
        <f t="shared" si="17"/>
        <v>-240.03152084094074</v>
      </c>
      <c r="P76" s="1">
        <f t="shared" si="24"/>
        <v>375700.43596387701</v>
      </c>
      <c r="Q76" s="1">
        <f t="shared" si="25"/>
        <v>134742.00497806942</v>
      </c>
      <c r="S76" s="3">
        <v>66</v>
      </c>
      <c r="T76" s="1">
        <f t="shared" ref="T76:T139" si="31">T75+U$2/360</f>
        <v>-205633.33333333355</v>
      </c>
      <c r="U76" s="1">
        <f t="shared" si="18"/>
        <v>-238.32111111111132</v>
      </c>
      <c r="V76" s="1">
        <f t="shared" si="26"/>
        <v>375700.43596387701</v>
      </c>
      <c r="W76" s="1">
        <f t="shared" si="27"/>
        <v>132799.32386298318</v>
      </c>
    </row>
    <row r="77" spans="1:23" x14ac:dyDescent="0.25">
      <c r="A77" s="3">
        <v>67</v>
      </c>
      <c r="B77" s="1">
        <f t="shared" si="28"/>
        <v>-182476.96275270657</v>
      </c>
      <c r="C77" s="1">
        <f t="shared" si="16"/>
        <v>-188.55952817779678</v>
      </c>
      <c r="D77" s="1">
        <f t="shared" si="19"/>
        <v>376796.22890210501</v>
      </c>
      <c r="E77" s="1">
        <f t="shared" si="20"/>
        <v>109836.7466787469</v>
      </c>
      <c r="G77" s="3">
        <v>67</v>
      </c>
      <c r="H77" s="1">
        <f t="shared" si="29"/>
        <v>-176613.88888888867</v>
      </c>
      <c r="I77" s="1">
        <f t="shared" si="21"/>
        <v>-182.50101851851829</v>
      </c>
      <c r="J77" s="1">
        <f t="shared" si="22"/>
        <v>376796.22890210501</v>
      </c>
      <c r="K77" s="1">
        <f t="shared" si="23"/>
        <v>102935.77678987561</v>
      </c>
      <c r="M77" s="3">
        <v>67</v>
      </c>
      <c r="N77" s="1">
        <f t="shared" si="30"/>
        <v>-207136.27507220194</v>
      </c>
      <c r="O77" s="1">
        <f t="shared" si="17"/>
        <v>-239.87415090794201</v>
      </c>
      <c r="P77" s="1">
        <f t="shared" si="24"/>
        <v>376796.22890210501</v>
      </c>
      <c r="Q77" s="1">
        <f t="shared" si="25"/>
        <v>136611.53085961781</v>
      </c>
      <c r="S77" s="3">
        <v>67</v>
      </c>
      <c r="T77" s="1">
        <f t="shared" si="31"/>
        <v>-205461.11111111133</v>
      </c>
      <c r="U77" s="1">
        <f t="shared" si="18"/>
        <v>-238.14314814814838</v>
      </c>
      <c r="V77" s="1">
        <f t="shared" si="26"/>
        <v>376796.22890210501</v>
      </c>
      <c r="W77" s="1">
        <f t="shared" si="27"/>
        <v>134639.82517708323</v>
      </c>
    </row>
    <row r="78" spans="1:23" x14ac:dyDescent="0.25">
      <c r="A78" s="3">
        <v>68</v>
      </c>
      <c r="B78" s="1">
        <f t="shared" si="28"/>
        <v>-181943.38476552599</v>
      </c>
      <c r="C78" s="1">
        <f t="shared" si="16"/>
        <v>-188.00816425771018</v>
      </c>
      <c r="D78" s="1">
        <f t="shared" si="19"/>
        <v>377895.21790306951</v>
      </c>
      <c r="E78" s="1">
        <f t="shared" si="20"/>
        <v>111235.64209798974</v>
      </c>
      <c r="G78" s="3">
        <v>68</v>
      </c>
      <c r="H78" s="1">
        <f t="shared" si="29"/>
        <v>-176011.11111111089</v>
      </c>
      <c r="I78" s="1">
        <f t="shared" si="21"/>
        <v>-181.87814814814791</v>
      </c>
      <c r="J78" s="1">
        <f t="shared" si="22"/>
        <v>377895.21790306951</v>
      </c>
      <c r="K78" s="1">
        <f t="shared" si="23"/>
        <v>104233.13471148514</v>
      </c>
      <c r="M78" s="3">
        <v>68</v>
      </c>
      <c r="N78" s="1">
        <f t="shared" si="30"/>
        <v>-206983.82421872177</v>
      </c>
      <c r="O78" s="1">
        <f t="shared" si="17"/>
        <v>-239.71661835934583</v>
      </c>
      <c r="P78" s="1">
        <f t="shared" si="24"/>
        <v>377895.21790306951</v>
      </c>
      <c r="Q78" s="1">
        <f t="shared" si="25"/>
        <v>138491.62731230597</v>
      </c>
      <c r="S78" s="3">
        <v>68</v>
      </c>
      <c r="T78" s="1">
        <f t="shared" si="31"/>
        <v>-205288.88888888911</v>
      </c>
      <c r="U78" s="1">
        <f t="shared" si="18"/>
        <v>-237.96518518518542</v>
      </c>
      <c r="V78" s="1">
        <f t="shared" si="26"/>
        <v>377895.21790306951</v>
      </c>
      <c r="W78" s="1">
        <f t="shared" si="27"/>
        <v>136490.91091616187</v>
      </c>
    </row>
    <row r="79" spans="1:23" x14ac:dyDescent="0.25">
      <c r="A79" s="3">
        <v>69</v>
      </c>
      <c r="B79" s="1">
        <f t="shared" si="28"/>
        <v>-181409.25541442531</v>
      </c>
      <c r="C79" s="1">
        <f t="shared" si="16"/>
        <v>-187.45623059490615</v>
      </c>
      <c r="D79" s="1">
        <f t="shared" si="19"/>
        <v>378997.41228862014</v>
      </c>
      <c r="E79" s="1">
        <f t="shared" si="20"/>
        <v>112642.44707531475</v>
      </c>
      <c r="G79" s="3">
        <v>69</v>
      </c>
      <c r="H79" s="1">
        <f t="shared" si="29"/>
        <v>-175408.33333333311</v>
      </c>
      <c r="I79" s="1">
        <f t="shared" si="21"/>
        <v>-181.25527777777754</v>
      </c>
      <c r="J79" s="1">
        <f t="shared" si="22"/>
        <v>378997.41228862014</v>
      </c>
      <c r="K79" s="1">
        <f t="shared" si="23"/>
        <v>105538.45095377332</v>
      </c>
      <c r="M79" s="3">
        <v>69</v>
      </c>
      <c r="N79" s="1">
        <f t="shared" si="30"/>
        <v>-206831.21583269301</v>
      </c>
      <c r="O79" s="1">
        <f t="shared" si="17"/>
        <v>-239.55892302711609</v>
      </c>
      <c r="P79" s="1">
        <f t="shared" si="24"/>
        <v>378997.41228862014</v>
      </c>
      <c r="Q79" s="1">
        <f t="shared" si="25"/>
        <v>140382.35410367997</v>
      </c>
      <c r="S79" s="3">
        <v>69</v>
      </c>
      <c r="T79" s="1">
        <f t="shared" si="31"/>
        <v>-205116.66666666689</v>
      </c>
      <c r="U79" s="1">
        <f t="shared" si="18"/>
        <v>-237.78722222222245</v>
      </c>
      <c r="V79" s="1">
        <f t="shared" si="26"/>
        <v>378997.41228862014</v>
      </c>
      <c r="W79" s="1">
        <f t="shared" si="27"/>
        <v>138352.64092609679</v>
      </c>
    </row>
    <row r="80" spans="1:23" x14ac:dyDescent="0.25">
      <c r="A80" s="3">
        <v>70</v>
      </c>
      <c r="B80" s="1">
        <f t="shared" si="28"/>
        <v>-180874.57412966181</v>
      </c>
      <c r="C80" s="1">
        <f t="shared" si="16"/>
        <v>-186.90372660065054</v>
      </c>
      <c r="D80" s="1">
        <f t="shared" si="19"/>
        <v>380102.8214077953</v>
      </c>
      <c r="E80" s="1">
        <f t="shared" si="20"/>
        <v>114057.20633251328</v>
      </c>
      <c r="G80" s="3">
        <v>70</v>
      </c>
      <c r="H80" s="1">
        <f t="shared" si="29"/>
        <v>-174805.55555555533</v>
      </c>
      <c r="I80" s="1">
        <f t="shared" si="21"/>
        <v>-180.63240740740719</v>
      </c>
      <c r="J80" s="1">
        <f t="shared" si="22"/>
        <v>380102.8214077953</v>
      </c>
      <c r="K80" s="1">
        <f t="shared" si="23"/>
        <v>106851.77051424231</v>
      </c>
      <c r="M80" s="3">
        <v>70</v>
      </c>
      <c r="N80" s="1">
        <f t="shared" si="30"/>
        <v>-206678.44975133202</v>
      </c>
      <c r="O80" s="1">
        <f t="shared" si="17"/>
        <v>-239.40106474304309</v>
      </c>
      <c r="P80" s="1">
        <f t="shared" si="24"/>
        <v>380102.8214077953</v>
      </c>
      <c r="Q80" s="1">
        <f t="shared" si="25"/>
        <v>142283.77133922029</v>
      </c>
      <c r="S80" s="3">
        <v>70</v>
      </c>
      <c r="T80" s="1">
        <f t="shared" si="31"/>
        <v>-204944.44444444467</v>
      </c>
      <c r="U80" s="1">
        <f t="shared" si="18"/>
        <v>-237.60925925925949</v>
      </c>
      <c r="V80" s="1">
        <f t="shared" si="26"/>
        <v>380102.8214077953</v>
      </c>
      <c r="W80" s="1">
        <f t="shared" si="27"/>
        <v>140225.07539114295</v>
      </c>
    </row>
    <row r="81" spans="1:23" x14ac:dyDescent="0.25">
      <c r="A81" s="3">
        <v>71</v>
      </c>
      <c r="B81" s="1">
        <f t="shared" si="28"/>
        <v>-180339.34034090408</v>
      </c>
      <c r="C81" s="1">
        <f t="shared" si="16"/>
        <v>-186.35065168560087</v>
      </c>
      <c r="D81" s="1">
        <f t="shared" si="19"/>
        <v>381211.45463690138</v>
      </c>
      <c r="E81" s="1">
        <f t="shared" si="20"/>
        <v>115479.96484424018</v>
      </c>
      <c r="G81" s="3">
        <v>71</v>
      </c>
      <c r="H81" s="1">
        <f t="shared" si="29"/>
        <v>-174202.77777777755</v>
      </c>
      <c r="I81" s="1">
        <f t="shared" si="21"/>
        <v>-180.00953703703681</v>
      </c>
      <c r="J81" s="1">
        <f t="shared" si="22"/>
        <v>381211.45463690138</v>
      </c>
      <c r="K81" s="1">
        <f t="shared" si="23"/>
        <v>108173.13864481667</v>
      </c>
      <c r="M81" s="3">
        <v>71</v>
      </c>
      <c r="N81" s="1">
        <f t="shared" si="30"/>
        <v>-206525.52581168697</v>
      </c>
      <c r="O81" s="1">
        <f t="shared" si="17"/>
        <v>-239.24304333874321</v>
      </c>
      <c r="P81" s="1">
        <f t="shared" si="24"/>
        <v>381211.45463690138</v>
      </c>
      <c r="Q81" s="1">
        <f t="shared" si="25"/>
        <v>144195.93946425244</v>
      </c>
      <c r="S81" s="3">
        <v>71</v>
      </c>
      <c r="T81" s="1">
        <f t="shared" si="31"/>
        <v>-204772.22222222245</v>
      </c>
      <c r="U81" s="1">
        <f t="shared" si="18"/>
        <v>-237.43129629629652</v>
      </c>
      <c r="V81" s="1">
        <f t="shared" si="26"/>
        <v>381211.45463690138</v>
      </c>
      <c r="W81" s="1">
        <f t="shared" si="27"/>
        <v>142108.2748358458</v>
      </c>
    </row>
    <row r="82" spans="1:23" x14ac:dyDescent="0.25">
      <c r="A82" s="3">
        <v>72</v>
      </c>
      <c r="B82" s="1">
        <f t="shared" si="28"/>
        <v>-179803.5534772313</v>
      </c>
      <c r="C82" s="1">
        <f t="shared" si="16"/>
        <v>-185.79700525980567</v>
      </c>
      <c r="D82" s="1">
        <f t="shared" si="19"/>
        <v>382323.32137959235</v>
      </c>
      <c r="E82" s="1">
        <f t="shared" si="20"/>
        <v>116910.76783944355</v>
      </c>
      <c r="G82" s="3">
        <v>72</v>
      </c>
      <c r="H82" s="1">
        <f t="shared" si="29"/>
        <v>-173599.99999999977</v>
      </c>
      <c r="I82" s="1">
        <f t="shared" si="21"/>
        <v>-179.38666666666643</v>
      </c>
      <c r="J82" s="1">
        <f t="shared" si="22"/>
        <v>382323.32137959235</v>
      </c>
      <c r="K82" s="1">
        <f t="shared" si="23"/>
        <v>109502.60085328197</v>
      </c>
      <c r="M82" s="3">
        <v>72</v>
      </c>
      <c r="N82" s="1">
        <f t="shared" si="30"/>
        <v>-206372.44385063759</v>
      </c>
      <c r="O82" s="1">
        <f t="shared" si="17"/>
        <v>-239.08485864565884</v>
      </c>
      <c r="P82" s="1">
        <f t="shared" si="24"/>
        <v>382323.32137959235</v>
      </c>
      <c r="Q82" s="1">
        <f t="shared" si="25"/>
        <v>146118.9192658687</v>
      </c>
      <c r="S82" s="3">
        <v>72</v>
      </c>
      <c r="T82" s="1">
        <f t="shared" si="31"/>
        <v>-204600.00000000023</v>
      </c>
      <c r="U82" s="1">
        <f t="shared" si="18"/>
        <v>-237.25333333333359</v>
      </c>
      <c r="V82" s="1">
        <f t="shared" si="26"/>
        <v>382323.32137959235</v>
      </c>
      <c r="W82" s="1">
        <f t="shared" si="27"/>
        <v>144002.30012696548</v>
      </c>
    </row>
    <row r="83" spans="1:23" x14ac:dyDescent="0.25">
      <c r="A83" s="3">
        <v>73</v>
      </c>
      <c r="B83" s="1">
        <f t="shared" si="28"/>
        <v>-179267.21296713271</v>
      </c>
      <c r="C83" s="1">
        <f t="shared" si="16"/>
        <v>-185.24278673270382</v>
      </c>
      <c r="D83" s="1">
        <f t="shared" si="19"/>
        <v>383438.4310669495</v>
      </c>
      <c r="E83" s="1">
        <f t="shared" si="20"/>
        <v>118349.66080280254</v>
      </c>
      <c r="G83" s="3">
        <v>73</v>
      </c>
      <c r="H83" s="1">
        <f t="shared" si="29"/>
        <v>-172997.22222222199</v>
      </c>
      <c r="I83" s="1">
        <f t="shared" si="21"/>
        <v>-178.76379629629605</v>
      </c>
      <c r="J83" s="1">
        <f t="shared" si="22"/>
        <v>383438.4310669495</v>
      </c>
      <c r="K83" s="1">
        <f t="shared" si="23"/>
        <v>110840.20290473136</v>
      </c>
      <c r="M83" s="3">
        <v>73</v>
      </c>
      <c r="N83" s="1">
        <f t="shared" si="30"/>
        <v>-206219.20370489513</v>
      </c>
      <c r="O83" s="1">
        <f t="shared" si="17"/>
        <v>-238.9265104950583</v>
      </c>
      <c r="P83" s="1">
        <f t="shared" si="24"/>
        <v>383438.4310669495</v>
      </c>
      <c r="Q83" s="1">
        <f t="shared" si="25"/>
        <v>148052.77187486034</v>
      </c>
      <c r="S83" s="3">
        <v>73</v>
      </c>
      <c r="T83" s="1">
        <f t="shared" si="31"/>
        <v>-204427.77777777801</v>
      </c>
      <c r="U83" s="1">
        <f t="shared" si="18"/>
        <v>-237.07537037037062</v>
      </c>
      <c r="V83" s="1">
        <f t="shared" si="26"/>
        <v>383438.4310669495</v>
      </c>
      <c r="W83" s="1">
        <f t="shared" si="27"/>
        <v>145907.21247541151</v>
      </c>
    </row>
    <row r="84" spans="1:23" x14ac:dyDescent="0.25">
      <c r="A84" s="3">
        <v>74</v>
      </c>
      <c r="B84" s="1">
        <f t="shared" si="28"/>
        <v>-178730.31823850702</v>
      </c>
      <c r="C84" s="1">
        <f t="shared" si="16"/>
        <v>-184.68799551312392</v>
      </c>
      <c r="D84" s="1">
        <f t="shared" si="19"/>
        <v>384556.79315756145</v>
      </c>
      <c r="E84" s="1">
        <f t="shared" si="20"/>
        <v>119796.68947617327</v>
      </c>
      <c r="G84" s="3">
        <v>74</v>
      </c>
      <c r="H84" s="1">
        <f t="shared" si="29"/>
        <v>-172394.44444444421</v>
      </c>
      <c r="I84" s="1">
        <f t="shared" si="21"/>
        <v>-178.14092592592567</v>
      </c>
      <c r="J84" s="1">
        <f t="shared" si="22"/>
        <v>384556.79315756145</v>
      </c>
      <c r="K84" s="1">
        <f t="shared" si="23"/>
        <v>112185.9908230205</v>
      </c>
      <c r="M84" s="3">
        <v>74</v>
      </c>
      <c r="N84" s="1">
        <f t="shared" si="30"/>
        <v>-206065.80521100207</v>
      </c>
      <c r="O84" s="1">
        <f t="shared" si="17"/>
        <v>-238.76799871803547</v>
      </c>
      <c r="P84" s="1">
        <f t="shared" si="24"/>
        <v>384556.79315756145</v>
      </c>
      <c r="Q84" s="1">
        <f t="shared" si="25"/>
        <v>149997.55876766104</v>
      </c>
      <c r="S84" s="3">
        <v>74</v>
      </c>
      <c r="T84" s="1">
        <f t="shared" si="31"/>
        <v>-204255.55555555579</v>
      </c>
      <c r="U84" s="1">
        <f t="shared" si="18"/>
        <v>-236.89740740740766</v>
      </c>
      <c r="V84" s="1">
        <f t="shared" si="26"/>
        <v>384556.79315756145</v>
      </c>
      <c r="W84" s="1">
        <f t="shared" si="27"/>
        <v>147823.07343818888</v>
      </c>
    </row>
    <row r="85" spans="1:23" x14ac:dyDescent="0.25">
      <c r="A85" s="3">
        <v>75</v>
      </c>
      <c r="B85" s="1">
        <f t="shared" si="28"/>
        <v>-178192.86871866175</v>
      </c>
      <c r="C85" s="1">
        <f t="shared" si="16"/>
        <v>-184.13263100928381</v>
      </c>
      <c r="D85" s="1">
        <f t="shared" si="19"/>
        <v>385678.41713760432</v>
      </c>
      <c r="E85" s="1">
        <f t="shared" si="20"/>
        <v>121251.89986004299</v>
      </c>
      <c r="G85" s="3">
        <v>75</v>
      </c>
      <c r="H85" s="1">
        <f t="shared" si="29"/>
        <v>-171791.66666666642</v>
      </c>
      <c r="I85" s="1">
        <f t="shared" si="21"/>
        <v>-177.51805555555529</v>
      </c>
      <c r="J85" s="1">
        <f t="shared" si="22"/>
        <v>385678.41713760432</v>
      </c>
      <c r="K85" s="1">
        <f t="shared" si="23"/>
        <v>113540.01089223064</v>
      </c>
      <c r="M85" s="3">
        <v>75</v>
      </c>
      <c r="N85" s="1">
        <f t="shared" si="30"/>
        <v>-205912.248205332</v>
      </c>
      <c r="O85" s="1">
        <f t="shared" si="17"/>
        <v>-238.60932314550973</v>
      </c>
      <c r="P85" s="1">
        <f t="shared" si="24"/>
        <v>385678.41713760432</v>
      </c>
      <c r="Q85" s="1">
        <f t="shared" si="25"/>
        <v>151953.34176830115</v>
      </c>
      <c r="S85" s="3">
        <v>75</v>
      </c>
      <c r="T85" s="1">
        <f t="shared" si="31"/>
        <v>-204083.33333333358</v>
      </c>
      <c r="U85" s="1">
        <f t="shared" si="18"/>
        <v>-236.71944444444469</v>
      </c>
      <c r="V85" s="1">
        <f t="shared" si="26"/>
        <v>385678.41713760432</v>
      </c>
      <c r="W85" s="1">
        <f t="shared" si="27"/>
        <v>149749.94492035484</v>
      </c>
    </row>
    <row r="86" spans="1:23" x14ac:dyDescent="0.25">
      <c r="A86" s="3">
        <v>76</v>
      </c>
      <c r="B86" s="1">
        <f t="shared" si="28"/>
        <v>-177654.86383431262</v>
      </c>
      <c r="C86" s="1">
        <f t="shared" si="16"/>
        <v>-183.57669262878971</v>
      </c>
      <c r="D86" s="1">
        <f t="shared" si="19"/>
        <v>386803.31252092234</v>
      </c>
      <c r="E86" s="1">
        <f t="shared" si="20"/>
        <v>122715.33821499237</v>
      </c>
      <c r="G86" s="3">
        <v>76</v>
      </c>
      <c r="H86" s="1">
        <f t="shared" si="29"/>
        <v>-171188.88888888864</v>
      </c>
      <c r="I86" s="1">
        <f t="shared" si="21"/>
        <v>-176.89518518518491</v>
      </c>
      <c r="J86" s="1">
        <f t="shared" si="22"/>
        <v>386803.31252092234</v>
      </c>
      <c r="K86" s="1">
        <f t="shared" si="23"/>
        <v>114902.30965813991</v>
      </c>
      <c r="M86" s="3">
        <v>76</v>
      </c>
      <c r="N86" s="1">
        <f t="shared" si="30"/>
        <v>-205758.53252408939</v>
      </c>
      <c r="O86" s="1">
        <f t="shared" si="17"/>
        <v>-238.45048360822571</v>
      </c>
      <c r="P86" s="1">
        <f t="shared" si="24"/>
        <v>386803.31252092234</v>
      </c>
      <c r="Q86" s="1">
        <f t="shared" si="25"/>
        <v>153920.1830503731</v>
      </c>
      <c r="S86" s="3">
        <v>76</v>
      </c>
      <c r="T86" s="1">
        <f t="shared" si="31"/>
        <v>-203911.11111111136</v>
      </c>
      <c r="U86" s="1">
        <f t="shared" si="18"/>
        <v>-236.54148148148172</v>
      </c>
      <c r="V86" s="1">
        <f t="shared" si="26"/>
        <v>386803.31252092234</v>
      </c>
      <c r="W86" s="1">
        <f t="shared" si="27"/>
        <v>151687.88917698676</v>
      </c>
    </row>
    <row r="87" spans="1:23" x14ac:dyDescent="0.25">
      <c r="A87" s="3">
        <v>77</v>
      </c>
      <c r="B87" s="1">
        <f t="shared" si="28"/>
        <v>-177116.30301158302</v>
      </c>
      <c r="C87" s="1">
        <f t="shared" si="16"/>
        <v>-183.02017977863579</v>
      </c>
      <c r="D87" s="1">
        <f t="shared" si="19"/>
        <v>387931.48884910834</v>
      </c>
      <c r="E87" s="1">
        <f t="shared" si="20"/>
        <v>124187.05106316615</v>
      </c>
      <c r="G87" s="3">
        <v>77</v>
      </c>
      <c r="H87" s="1">
        <f t="shared" si="29"/>
        <v>-170586.11111111086</v>
      </c>
      <c r="I87" s="1">
        <f t="shared" si="21"/>
        <v>-176.27231481481454</v>
      </c>
      <c r="J87" s="1">
        <f t="shared" si="22"/>
        <v>387931.48884910834</v>
      </c>
      <c r="K87" s="1">
        <f t="shared" si="23"/>
        <v>116272.9339297031</v>
      </c>
      <c r="M87" s="3">
        <v>77</v>
      </c>
      <c r="N87" s="1">
        <f t="shared" si="30"/>
        <v>-205604.65800330951</v>
      </c>
      <c r="O87" s="1">
        <f t="shared" si="17"/>
        <v>-238.29147993675315</v>
      </c>
      <c r="P87" s="1">
        <f t="shared" si="24"/>
        <v>387931.48884910834</v>
      </c>
      <c r="Q87" s="1">
        <f t="shared" si="25"/>
        <v>155898.14513900783</v>
      </c>
      <c r="S87" s="3">
        <v>77</v>
      </c>
      <c r="T87" s="1">
        <f t="shared" si="31"/>
        <v>-203738.88888888914</v>
      </c>
      <c r="U87" s="1">
        <f t="shared" si="18"/>
        <v>-236.36351851851879</v>
      </c>
      <c r="V87" s="1">
        <f t="shared" si="26"/>
        <v>387931.48884910834</v>
      </c>
      <c r="W87" s="1">
        <f t="shared" si="27"/>
        <v>153636.96881516132</v>
      </c>
    </row>
    <row r="88" spans="1:23" x14ac:dyDescent="0.25">
      <c r="A88" s="3">
        <v>78</v>
      </c>
      <c r="B88" s="1">
        <f t="shared" si="28"/>
        <v>-176577.18567600325</v>
      </c>
      <c r="C88" s="1">
        <f t="shared" si="16"/>
        <v>-182.46309186520338</v>
      </c>
      <c r="D88" s="1">
        <f t="shared" si="19"/>
        <v>389062.95569158491</v>
      </c>
      <c r="E88" s="1">
        <f t="shared" si="20"/>
        <v>125667.085189752</v>
      </c>
      <c r="G88" s="3">
        <v>78</v>
      </c>
      <c r="H88" s="1">
        <f t="shared" si="29"/>
        <v>-169983.33333333308</v>
      </c>
      <c r="I88" s="1">
        <f t="shared" si="21"/>
        <v>-175.64944444444419</v>
      </c>
      <c r="J88" s="1">
        <f t="shared" si="22"/>
        <v>389062.95569158491</v>
      </c>
      <c r="K88" s="1">
        <f t="shared" si="23"/>
        <v>117651.93078053958</v>
      </c>
      <c r="M88" s="3">
        <v>78</v>
      </c>
      <c r="N88" s="1">
        <f t="shared" si="30"/>
        <v>-205450.62447885814</v>
      </c>
      <c r="O88" s="1">
        <f t="shared" si="17"/>
        <v>-238.13231196148675</v>
      </c>
      <c r="P88" s="1">
        <f t="shared" si="24"/>
        <v>389062.95569158491</v>
      </c>
      <c r="Q88" s="1">
        <f t="shared" si="25"/>
        <v>157887.29091286249</v>
      </c>
      <c r="S88" s="3">
        <v>78</v>
      </c>
      <c r="T88" s="1">
        <f t="shared" si="31"/>
        <v>-203566.66666666692</v>
      </c>
      <c r="U88" s="1">
        <f t="shared" si="18"/>
        <v>-236.18555555555582</v>
      </c>
      <c r="V88" s="1">
        <f t="shared" si="26"/>
        <v>389062.95569158491</v>
      </c>
      <c r="W88" s="1">
        <f t="shared" si="27"/>
        <v>155597.24679594469</v>
      </c>
    </row>
    <row r="89" spans="1:23" x14ac:dyDescent="0.25">
      <c r="A89" s="3">
        <v>79</v>
      </c>
      <c r="B89" s="1">
        <f t="shared" si="28"/>
        <v>-176037.51125251007</v>
      </c>
      <c r="C89" s="1">
        <f t="shared" si="16"/>
        <v>-181.90542829426042</v>
      </c>
      <c r="D89" s="1">
        <f t="shared" si="19"/>
        <v>390197.72264568537</v>
      </c>
      <c r="E89" s="1">
        <f t="shared" si="20"/>
        <v>127155.4876444679</v>
      </c>
      <c r="G89" s="3">
        <v>79</v>
      </c>
      <c r="H89" s="1">
        <f t="shared" si="29"/>
        <v>-169380.5555555553</v>
      </c>
      <c r="I89" s="1">
        <f t="shared" si="21"/>
        <v>-175.02657407407381</v>
      </c>
      <c r="J89" s="1">
        <f t="shared" si="22"/>
        <v>390197.72264568537</v>
      </c>
      <c r="K89" s="1">
        <f t="shared" si="23"/>
        <v>119039.34755042984</v>
      </c>
      <c r="M89" s="3">
        <v>79</v>
      </c>
      <c r="N89" s="1">
        <f t="shared" si="30"/>
        <v>-205296.43178643152</v>
      </c>
      <c r="O89" s="1">
        <f t="shared" si="17"/>
        <v>-237.97297951264591</v>
      </c>
      <c r="P89" s="1">
        <f t="shared" si="24"/>
        <v>390197.72264568537</v>
      </c>
      <c r="Q89" s="1">
        <f t="shared" si="25"/>
        <v>159887.68360611924</v>
      </c>
      <c r="S89" s="3">
        <v>79</v>
      </c>
      <c r="T89" s="1">
        <f t="shared" si="31"/>
        <v>-203394.4444444447</v>
      </c>
      <c r="U89" s="1">
        <f t="shared" si="18"/>
        <v>-236.00759259259286</v>
      </c>
      <c r="V89" s="1">
        <f t="shared" si="26"/>
        <v>390197.72264568537</v>
      </c>
      <c r="W89" s="1">
        <f t="shared" si="27"/>
        <v>157568.78643639415</v>
      </c>
    </row>
    <row r="90" spans="1:23" x14ac:dyDescent="0.25">
      <c r="A90" s="3">
        <v>80</v>
      </c>
      <c r="B90" s="1">
        <f t="shared" si="28"/>
        <v>-175497.27916544594</v>
      </c>
      <c r="C90" s="1">
        <f t="shared" si="16"/>
        <v>-181.34718847096079</v>
      </c>
      <c r="D90" s="1">
        <f t="shared" si="19"/>
        <v>391335.79933673528</v>
      </c>
      <c r="E90" s="1">
        <f t="shared" si="20"/>
        <v>128652.30574305772</v>
      </c>
      <c r="G90" s="3">
        <v>80</v>
      </c>
      <c r="H90" s="1">
        <f t="shared" si="29"/>
        <v>-168777.77777777752</v>
      </c>
      <c r="I90" s="1">
        <f t="shared" si="21"/>
        <v>-174.40370370370343</v>
      </c>
      <c r="J90" s="1">
        <f t="shared" si="22"/>
        <v>391335.79933673528</v>
      </c>
      <c r="K90" s="1">
        <f t="shared" si="23"/>
        <v>120435.23184682034</v>
      </c>
      <c r="M90" s="3">
        <v>80</v>
      </c>
      <c r="N90" s="1">
        <f t="shared" si="30"/>
        <v>-205142.07976155606</v>
      </c>
      <c r="O90" s="1">
        <f t="shared" si="17"/>
        <v>-237.8134824202746</v>
      </c>
      <c r="P90" s="1">
        <f t="shared" si="24"/>
        <v>391335.79933673528</v>
      </c>
      <c r="Q90" s="1">
        <f t="shared" si="25"/>
        <v>161899.38681049558</v>
      </c>
      <c r="S90" s="3">
        <v>80</v>
      </c>
      <c r="T90" s="1">
        <f t="shared" si="31"/>
        <v>-203222.22222222248</v>
      </c>
      <c r="U90" s="1">
        <f t="shared" si="18"/>
        <v>-235.82962962962989</v>
      </c>
      <c r="V90" s="1">
        <f t="shared" si="26"/>
        <v>391335.79933673528</v>
      </c>
      <c r="W90" s="1">
        <f t="shared" si="27"/>
        <v>159551.6514115707</v>
      </c>
    </row>
    <row r="91" spans="1:23" x14ac:dyDescent="0.25">
      <c r="A91" s="3">
        <v>81</v>
      </c>
      <c r="B91" s="1">
        <f t="shared" si="28"/>
        <v>-174956.48883855852</v>
      </c>
      <c r="C91" s="1">
        <f t="shared" si="16"/>
        <v>-180.78837179984382</v>
      </c>
      <c r="D91" s="1">
        <f t="shared" si="19"/>
        <v>392477.1954181341</v>
      </c>
      <c r="E91" s="1">
        <f t="shared" si="20"/>
        <v>130157.58706879547</v>
      </c>
      <c r="G91" s="3">
        <v>81</v>
      </c>
      <c r="H91" s="1">
        <f t="shared" si="29"/>
        <v>-168174.99999999974</v>
      </c>
      <c r="I91" s="1">
        <f t="shared" si="21"/>
        <v>-173.78083333333305</v>
      </c>
      <c r="J91" s="1">
        <f t="shared" si="22"/>
        <v>392477.1954181341</v>
      </c>
      <c r="K91" s="1">
        <f t="shared" si="23"/>
        <v>121839.63154633701</v>
      </c>
      <c r="M91" s="3">
        <v>81</v>
      </c>
      <c r="N91" s="1">
        <f t="shared" si="30"/>
        <v>-204987.56823958823</v>
      </c>
      <c r="O91" s="1">
        <f t="shared" si="17"/>
        <v>-237.65382051424118</v>
      </c>
      <c r="P91" s="1">
        <f t="shared" si="24"/>
        <v>392477.1954181341</v>
      </c>
      <c r="Q91" s="1">
        <f t="shared" si="25"/>
        <v>163922.46447726578</v>
      </c>
      <c r="S91" s="3">
        <v>81</v>
      </c>
      <c r="T91" s="1">
        <f t="shared" si="31"/>
        <v>-203050.00000000026</v>
      </c>
      <c r="U91" s="1">
        <f t="shared" si="18"/>
        <v>-235.65166666666693</v>
      </c>
      <c r="V91" s="1">
        <f t="shared" si="26"/>
        <v>392477.1954181341</v>
      </c>
      <c r="W91" s="1">
        <f t="shared" si="27"/>
        <v>161545.90575656344</v>
      </c>
    </row>
    <row r="92" spans="1:23" x14ac:dyDescent="0.25">
      <c r="A92" s="3">
        <v>82</v>
      </c>
      <c r="B92" s="1">
        <f t="shared" si="28"/>
        <v>-174415.13969499996</v>
      </c>
      <c r="C92" s="1">
        <f t="shared" si="16"/>
        <v>-180.22897768483327</v>
      </c>
      <c r="D92" s="1">
        <f t="shared" si="19"/>
        <v>393621.92057143699</v>
      </c>
      <c r="E92" s="1">
        <f t="shared" si="20"/>
        <v>131671.37947399789</v>
      </c>
      <c r="G92" s="3">
        <v>82</v>
      </c>
      <c r="H92" s="1">
        <f t="shared" si="29"/>
        <v>-167572.22222222196</v>
      </c>
      <c r="I92" s="1">
        <f t="shared" si="21"/>
        <v>-173.15796296296267</v>
      </c>
      <c r="J92" s="1">
        <f t="shared" si="22"/>
        <v>393621.92057143699</v>
      </c>
      <c r="K92" s="1">
        <f t="shared" si="23"/>
        <v>123252.59479630715</v>
      </c>
      <c r="M92" s="3">
        <v>82</v>
      </c>
      <c r="N92" s="1">
        <f t="shared" si="30"/>
        <v>-204832.89705571436</v>
      </c>
      <c r="O92" s="1">
        <f t="shared" si="17"/>
        <v>-237.49399362423819</v>
      </c>
      <c r="P92" s="1">
        <f t="shared" si="24"/>
        <v>393621.92057143699</v>
      </c>
      <c r="Q92" s="1">
        <f t="shared" si="25"/>
        <v>165956.98091929391</v>
      </c>
      <c r="S92" s="3">
        <v>82</v>
      </c>
      <c r="T92" s="1">
        <f t="shared" si="31"/>
        <v>-202877.77777777804</v>
      </c>
      <c r="U92" s="1">
        <f t="shared" si="18"/>
        <v>-235.47370370370399</v>
      </c>
      <c r="V92" s="1">
        <f t="shared" si="26"/>
        <v>393621.92057143699</v>
      </c>
      <c r="W92" s="1">
        <f t="shared" si="27"/>
        <v>163551.61386852519</v>
      </c>
    </row>
    <row r="93" spans="1:23" x14ac:dyDescent="0.25">
      <c r="A93" s="3">
        <v>83</v>
      </c>
      <c r="B93" s="1">
        <f t="shared" si="28"/>
        <v>-173873.2311573264</v>
      </c>
      <c r="C93" s="1">
        <f t="shared" si="16"/>
        <v>-179.6690055292373</v>
      </c>
      <c r="D93" s="1">
        <f t="shared" si="19"/>
        <v>394769.98450643703</v>
      </c>
      <c r="E93" s="1">
        <f t="shared" si="20"/>
        <v>133193.7310815457</v>
      </c>
      <c r="G93" s="3">
        <v>83</v>
      </c>
      <c r="H93" s="1">
        <f t="shared" si="29"/>
        <v>-166969.44444444418</v>
      </c>
      <c r="I93" s="1">
        <f t="shared" si="21"/>
        <v>-172.53509259259229</v>
      </c>
      <c r="J93" s="1">
        <f t="shared" si="22"/>
        <v>394769.98450643703</v>
      </c>
      <c r="K93" s="1">
        <f t="shared" si="23"/>
        <v>124674.17001629005</v>
      </c>
      <c r="M93" s="3">
        <v>83</v>
      </c>
      <c r="N93" s="1">
        <f t="shared" si="30"/>
        <v>-204678.06604495048</v>
      </c>
      <c r="O93" s="1">
        <f t="shared" si="17"/>
        <v>-237.33400157978215</v>
      </c>
      <c r="P93" s="1">
        <f t="shared" si="24"/>
        <v>394769.98450643703</v>
      </c>
      <c r="Q93" s="1">
        <f t="shared" si="25"/>
        <v>168003.00081307834</v>
      </c>
      <c r="S93" s="3">
        <v>83</v>
      </c>
      <c r="T93" s="1">
        <f t="shared" si="31"/>
        <v>-202705.55555555582</v>
      </c>
      <c r="U93" s="1">
        <f t="shared" si="18"/>
        <v>-235.29574074074102</v>
      </c>
      <c r="V93" s="1">
        <f t="shared" si="26"/>
        <v>394769.98450643703</v>
      </c>
      <c r="W93" s="1">
        <f t="shared" si="27"/>
        <v>165568.84050871964</v>
      </c>
    </row>
    <row r="94" spans="1:23" x14ac:dyDescent="0.25">
      <c r="A94" s="3">
        <v>84</v>
      </c>
      <c r="B94" s="1">
        <f t="shared" si="28"/>
        <v>-173330.76264749723</v>
      </c>
      <c r="C94" s="1">
        <f t="shared" si="16"/>
        <v>-179.10845473574713</v>
      </c>
      <c r="D94" s="1">
        <f t="shared" si="19"/>
        <v>395921.39696124749</v>
      </c>
      <c r="E94" s="1">
        <f t="shared" si="20"/>
        <v>134724.69028641333</v>
      </c>
      <c r="G94" s="3">
        <v>84</v>
      </c>
      <c r="H94" s="1">
        <f t="shared" si="29"/>
        <v>-166366.6666666664</v>
      </c>
      <c r="I94" s="1">
        <f t="shared" si="21"/>
        <v>-171.91222222222191</v>
      </c>
      <c r="J94" s="1">
        <f t="shared" si="22"/>
        <v>395921.39696124749</v>
      </c>
      <c r="K94" s="1">
        <f t="shared" si="23"/>
        <v>126104.40589961623</v>
      </c>
      <c r="M94" s="3">
        <v>84</v>
      </c>
      <c r="N94" s="1">
        <f t="shared" si="30"/>
        <v>-204523.07504214215</v>
      </c>
      <c r="O94" s="1">
        <f t="shared" si="17"/>
        <v>-237.17384421021356</v>
      </c>
      <c r="P94" s="1">
        <f t="shared" si="24"/>
        <v>395921.39696124749</v>
      </c>
      <c r="Q94" s="1">
        <f t="shared" si="25"/>
        <v>170060.58920080774</v>
      </c>
      <c r="S94" s="3">
        <v>84</v>
      </c>
      <c r="T94" s="1">
        <f t="shared" si="31"/>
        <v>-202533.3333333336</v>
      </c>
      <c r="U94" s="1">
        <f t="shared" si="18"/>
        <v>-235.11777777777806</v>
      </c>
      <c r="V94" s="1">
        <f t="shared" si="26"/>
        <v>395921.39696124749</v>
      </c>
      <c r="W94" s="1">
        <f t="shared" si="27"/>
        <v>167597.65080458007</v>
      </c>
    </row>
    <row r="95" spans="1:23" x14ac:dyDescent="0.25">
      <c r="A95" s="3">
        <v>85</v>
      </c>
      <c r="B95" s="1">
        <f t="shared" si="28"/>
        <v>-172787.73358687459</v>
      </c>
      <c r="C95" s="1">
        <f t="shared" si="16"/>
        <v>-178.54732470643705</v>
      </c>
      <c r="D95" s="1">
        <f t="shared" si="19"/>
        <v>397076.16770238447</v>
      </c>
      <c r="E95" s="1">
        <f t="shared" si="20"/>
        <v>136264.30575720748</v>
      </c>
      <c r="G95" s="3">
        <v>85</v>
      </c>
      <c r="H95" s="1">
        <f t="shared" si="29"/>
        <v>-165763.88888888861</v>
      </c>
      <c r="I95" s="1">
        <f t="shared" si="21"/>
        <v>-171.28935185185154</v>
      </c>
      <c r="J95" s="1">
        <f t="shared" si="22"/>
        <v>397076.16770238447</v>
      </c>
      <c r="K95" s="1">
        <f t="shared" si="23"/>
        <v>127543.3514149354</v>
      </c>
      <c r="M95" s="3">
        <v>85</v>
      </c>
      <c r="N95" s="1">
        <f t="shared" si="30"/>
        <v>-204367.92388196426</v>
      </c>
      <c r="O95" s="1">
        <f t="shared" si="17"/>
        <v>-237.01352134469641</v>
      </c>
      <c r="P95" s="1">
        <f t="shared" si="24"/>
        <v>397076.16770238447</v>
      </c>
      <c r="Q95" s="1">
        <f t="shared" si="25"/>
        <v>172129.81149242879</v>
      </c>
      <c r="S95" s="3">
        <v>85</v>
      </c>
      <c r="T95" s="1">
        <f t="shared" si="31"/>
        <v>-202361.11111111139</v>
      </c>
      <c r="U95" s="1">
        <f t="shared" si="18"/>
        <v>-234.93981481481509</v>
      </c>
      <c r="V95" s="1">
        <f t="shared" si="26"/>
        <v>397076.16770238447</v>
      </c>
      <c r="W95" s="1">
        <f t="shared" si="27"/>
        <v>169638.11025177973</v>
      </c>
    </row>
    <row r="96" spans="1:23" x14ac:dyDescent="0.25">
      <c r="A96" s="3">
        <v>86</v>
      </c>
      <c r="B96" s="1">
        <f t="shared" si="28"/>
        <v>-172244.14339622264</v>
      </c>
      <c r="C96" s="1">
        <f t="shared" si="16"/>
        <v>-177.9856148427634</v>
      </c>
      <c r="D96" s="1">
        <f t="shared" si="19"/>
        <v>398234.30652484979</v>
      </c>
      <c r="E96" s="1">
        <f t="shared" si="20"/>
        <v>137812.62643771418</v>
      </c>
      <c r="G96" s="3">
        <v>86</v>
      </c>
      <c r="H96" s="1">
        <f t="shared" si="29"/>
        <v>-165161.11111111083</v>
      </c>
      <c r="I96" s="1">
        <f t="shared" si="21"/>
        <v>-170.66648148148118</v>
      </c>
      <c r="J96" s="1">
        <f t="shared" si="22"/>
        <v>398234.30652484979</v>
      </c>
      <c r="K96" s="1">
        <f t="shared" si="23"/>
        <v>128991.0558077731</v>
      </c>
      <c r="M96" s="3">
        <v>86</v>
      </c>
      <c r="N96" s="1">
        <f t="shared" si="30"/>
        <v>-204212.61239892084</v>
      </c>
      <c r="O96" s="1">
        <f t="shared" si="17"/>
        <v>-236.8530328122182</v>
      </c>
      <c r="P96" s="1">
        <f t="shared" si="24"/>
        <v>398234.30652484979</v>
      </c>
      <c r="Q96" s="1">
        <f t="shared" si="25"/>
        <v>174210.73346772554</v>
      </c>
      <c r="S96" s="3">
        <v>86</v>
      </c>
      <c r="T96" s="1">
        <f t="shared" si="31"/>
        <v>-202188.88888888917</v>
      </c>
      <c r="U96" s="1">
        <f t="shared" si="18"/>
        <v>-234.76185185185213</v>
      </c>
      <c r="V96" s="1">
        <f t="shared" si="26"/>
        <v>398234.30652484979</v>
      </c>
      <c r="W96" s="1">
        <f t="shared" si="27"/>
        <v>171690.28471631391</v>
      </c>
    </row>
    <row r="97" spans="1:23" x14ac:dyDescent="0.25">
      <c r="A97" s="3">
        <v>87</v>
      </c>
      <c r="B97" s="1">
        <f t="shared" si="28"/>
        <v>-171699.99149570701</v>
      </c>
      <c r="C97" s="1">
        <f t="shared" si="16"/>
        <v>-177.4233245455639</v>
      </c>
      <c r="D97" s="1">
        <f t="shared" si="19"/>
        <v>399395.82325221394</v>
      </c>
      <c r="E97" s="1">
        <f t="shared" si="20"/>
        <v>139369.70154845479</v>
      </c>
      <c r="G97" s="3">
        <v>87</v>
      </c>
      <c r="H97" s="1">
        <f t="shared" si="29"/>
        <v>-164558.33333333305</v>
      </c>
      <c r="I97" s="1">
        <f t="shared" si="21"/>
        <v>-170.04361111111081</v>
      </c>
      <c r="J97" s="1">
        <f t="shared" si="22"/>
        <v>399395.82325221394</v>
      </c>
      <c r="K97" s="1">
        <f t="shared" si="23"/>
        <v>130447.56860209627</v>
      </c>
      <c r="M97" s="3">
        <v>87</v>
      </c>
      <c r="N97" s="1">
        <f t="shared" si="30"/>
        <v>-204057.14042734494</v>
      </c>
      <c r="O97" s="1">
        <f t="shared" si="17"/>
        <v>-236.69237844158977</v>
      </c>
      <c r="P97" s="1">
        <f t="shared" si="24"/>
        <v>399395.82325221394</v>
      </c>
      <c r="Q97" s="1">
        <f t="shared" si="25"/>
        <v>176303.42127841045</v>
      </c>
      <c r="S97" s="3">
        <v>87</v>
      </c>
      <c r="T97" s="1">
        <f t="shared" si="31"/>
        <v>-202016.66666666695</v>
      </c>
      <c r="U97" s="1">
        <f t="shared" si="18"/>
        <v>-234.58388888888919</v>
      </c>
      <c r="V97" s="1">
        <f t="shared" si="26"/>
        <v>399395.82325221394</v>
      </c>
      <c r="W97" s="1">
        <f t="shared" si="27"/>
        <v>173754.24043659386</v>
      </c>
    </row>
    <row r="98" spans="1:23" x14ac:dyDescent="0.25">
      <c r="A98" s="3">
        <v>88</v>
      </c>
      <c r="B98" s="1">
        <f t="shared" si="28"/>
        <v>-171155.27730489417</v>
      </c>
      <c r="C98" s="1">
        <f t="shared" si="16"/>
        <v>-176.8604532150573</v>
      </c>
      <c r="D98" s="1">
        <f t="shared" si="19"/>
        <v>400560.72773669957</v>
      </c>
      <c r="E98" s="1">
        <f t="shared" si="20"/>
        <v>140935.58058825065</v>
      </c>
      <c r="G98" s="3">
        <v>88</v>
      </c>
      <c r="H98" s="1">
        <f t="shared" si="29"/>
        <v>-163955.55555555527</v>
      </c>
      <c r="I98" s="1">
        <f t="shared" si="21"/>
        <v>-169.42074074074046</v>
      </c>
      <c r="J98" s="1">
        <f t="shared" si="22"/>
        <v>400560.72773669957</v>
      </c>
      <c r="K98" s="1">
        <f t="shared" si="23"/>
        <v>131912.93960188751</v>
      </c>
      <c r="M98" s="3">
        <v>88</v>
      </c>
      <c r="N98" s="1">
        <f t="shared" si="30"/>
        <v>-203901.50780139843</v>
      </c>
      <c r="O98" s="1">
        <f t="shared" si="17"/>
        <v>-236.53155806144505</v>
      </c>
      <c r="P98" s="1">
        <f t="shared" si="24"/>
        <v>400560.72773669957</v>
      </c>
      <c r="Q98" s="1">
        <f t="shared" si="25"/>
        <v>178407.94145022743</v>
      </c>
      <c r="S98" s="3">
        <v>88</v>
      </c>
      <c r="T98" s="1">
        <f t="shared" si="31"/>
        <v>-201844.44444444473</v>
      </c>
      <c r="U98" s="1">
        <f t="shared" si="18"/>
        <v>-234.40592592592623</v>
      </c>
      <c r="V98" s="1">
        <f t="shared" si="26"/>
        <v>400560.72773669957</v>
      </c>
      <c r="W98" s="1">
        <f t="shared" si="27"/>
        <v>175830.04402555237</v>
      </c>
    </row>
    <row r="99" spans="1:23" x14ac:dyDescent="0.25">
      <c r="A99" s="3">
        <v>89</v>
      </c>
      <c r="B99" s="1">
        <f t="shared" si="28"/>
        <v>-170610.00024275083</v>
      </c>
      <c r="C99" s="1">
        <f t="shared" si="16"/>
        <v>-176.29700025084253</v>
      </c>
      <c r="D99" s="1">
        <f t="shared" si="19"/>
        <v>401729.02985926496</v>
      </c>
      <c r="E99" s="1">
        <f t="shared" si="20"/>
        <v>142510.31333579661</v>
      </c>
      <c r="G99" s="3">
        <v>89</v>
      </c>
      <c r="H99" s="1">
        <f t="shared" si="29"/>
        <v>-163352.77777777749</v>
      </c>
      <c r="I99" s="1">
        <f t="shared" si="21"/>
        <v>-168.79787037037008</v>
      </c>
      <c r="J99" s="1">
        <f t="shared" si="22"/>
        <v>401729.02985926496</v>
      </c>
      <c r="K99" s="1">
        <f t="shared" si="23"/>
        <v>133387.21889272844</v>
      </c>
      <c r="M99" s="3">
        <v>89</v>
      </c>
      <c r="N99" s="1">
        <f t="shared" si="30"/>
        <v>-203745.71435507177</v>
      </c>
      <c r="O99" s="1">
        <f t="shared" si="17"/>
        <v>-236.37057150024083</v>
      </c>
      <c r="P99" s="1">
        <f t="shared" si="24"/>
        <v>401729.02985926496</v>
      </c>
      <c r="Q99" s="1">
        <f t="shared" si="25"/>
        <v>180524.36088506659</v>
      </c>
      <c r="S99" s="3">
        <v>89</v>
      </c>
      <c r="T99" s="1">
        <f t="shared" si="31"/>
        <v>-201672.22222222251</v>
      </c>
      <c r="U99" s="1">
        <f t="shared" si="18"/>
        <v>-234.22796296296326</v>
      </c>
      <c r="V99" s="1">
        <f t="shared" si="26"/>
        <v>401729.02985926496</v>
      </c>
      <c r="W99" s="1">
        <f t="shared" si="27"/>
        <v>177917.76247276153</v>
      </c>
    </row>
    <row r="100" spans="1:23" x14ac:dyDescent="0.25">
      <c r="A100" s="3">
        <v>90</v>
      </c>
      <c r="B100" s="1">
        <f t="shared" si="28"/>
        <v>-170064.15972764327</v>
      </c>
      <c r="C100" s="1">
        <f t="shared" si="16"/>
        <v>-175.73296505189805</v>
      </c>
      <c r="D100" s="1">
        <f t="shared" si="19"/>
        <v>402900.73952968785</v>
      </c>
      <c r="E100" s="1">
        <f t="shared" si="20"/>
        <v>144093.94985124349</v>
      </c>
      <c r="G100" s="3">
        <v>90</v>
      </c>
      <c r="H100" s="1">
        <f t="shared" si="29"/>
        <v>-162749.99999999971</v>
      </c>
      <c r="I100" s="1">
        <f t="shared" si="21"/>
        <v>-168.1749999999997</v>
      </c>
      <c r="J100" s="1">
        <f t="shared" si="22"/>
        <v>402900.73952968785</v>
      </c>
      <c r="K100" s="1">
        <f t="shared" si="23"/>
        <v>134870.45684339182</v>
      </c>
      <c r="M100" s="3">
        <v>90</v>
      </c>
      <c r="N100" s="1">
        <f t="shared" si="30"/>
        <v>-203589.7599221839</v>
      </c>
      <c r="O100" s="1">
        <f t="shared" si="17"/>
        <v>-236.2094185862567</v>
      </c>
      <c r="P100" s="1">
        <f t="shared" si="24"/>
        <v>402900.73952968785</v>
      </c>
      <c r="Q100" s="1">
        <f t="shared" si="25"/>
        <v>182652.74686309107</v>
      </c>
      <c r="S100" s="3">
        <v>90</v>
      </c>
      <c r="T100" s="1">
        <f t="shared" si="31"/>
        <v>-201500.00000000029</v>
      </c>
      <c r="U100" s="1">
        <f t="shared" si="18"/>
        <v>-234.0500000000003</v>
      </c>
      <c r="V100" s="1">
        <f t="shared" si="26"/>
        <v>402900.73952968785</v>
      </c>
      <c r="W100" s="1">
        <f t="shared" si="27"/>
        <v>180017.46314656216</v>
      </c>
    </row>
    <row r="101" spans="1:23" x14ac:dyDescent="0.25">
      <c r="A101" s="3">
        <v>91</v>
      </c>
      <c r="B101" s="1">
        <f t="shared" si="28"/>
        <v>-169517.75517733677</v>
      </c>
      <c r="C101" s="1">
        <f t="shared" si="16"/>
        <v>-175.16834701658135</v>
      </c>
      <c r="D101" s="1">
        <f t="shared" si="19"/>
        <v>404075.86668664945</v>
      </c>
      <c r="E101" s="1">
        <f t="shared" si="20"/>
        <v>145686.5404777895</v>
      </c>
      <c r="G101" s="3">
        <v>91</v>
      </c>
      <c r="H101" s="1">
        <f t="shared" si="29"/>
        <v>-162147.22222222193</v>
      </c>
      <c r="I101" s="1">
        <f t="shared" si="21"/>
        <v>-167.55212962962932</v>
      </c>
      <c r="J101" s="1">
        <f t="shared" si="22"/>
        <v>404075.86668664945</v>
      </c>
      <c r="K101" s="1">
        <f t="shared" si="23"/>
        <v>136362.70410744273</v>
      </c>
      <c r="M101" s="3">
        <v>91</v>
      </c>
      <c r="N101" s="1">
        <f t="shared" si="30"/>
        <v>-203433.64433638204</v>
      </c>
      <c r="O101" s="1">
        <f t="shared" si="17"/>
        <v>-236.04809914759477</v>
      </c>
      <c r="P101" s="1">
        <f t="shared" si="24"/>
        <v>404075.86668664945</v>
      </c>
      <c r="Q101" s="1">
        <f t="shared" si="25"/>
        <v>184793.16704487582</v>
      </c>
      <c r="S101" s="3">
        <v>91</v>
      </c>
      <c r="T101" s="1">
        <f t="shared" si="31"/>
        <v>-201327.77777777807</v>
      </c>
      <c r="U101" s="1">
        <f t="shared" si="18"/>
        <v>-233.87203703703733</v>
      </c>
      <c r="V101" s="1">
        <f t="shared" si="26"/>
        <v>404075.86668664945</v>
      </c>
      <c r="W101" s="1">
        <f t="shared" si="27"/>
        <v>182129.21379620544</v>
      </c>
    </row>
    <row r="102" spans="1:23" x14ac:dyDescent="0.25">
      <c r="A102" s="3">
        <v>92</v>
      </c>
      <c r="B102" s="1">
        <f t="shared" si="28"/>
        <v>-168970.78600899497</v>
      </c>
      <c r="C102" s="1">
        <f t="shared" si="16"/>
        <v>-174.60314554262811</v>
      </c>
      <c r="D102" s="1">
        <f t="shared" si="19"/>
        <v>405254.42129781883</v>
      </c>
      <c r="E102" s="1">
        <f t="shared" si="20"/>
        <v>147288.13584328064</v>
      </c>
      <c r="G102" s="3">
        <v>92</v>
      </c>
      <c r="H102" s="1">
        <f t="shared" si="29"/>
        <v>-161544.44444444415</v>
      </c>
      <c r="I102" s="1">
        <f t="shared" si="21"/>
        <v>-166.92925925925894</v>
      </c>
      <c r="J102" s="1">
        <f t="shared" si="22"/>
        <v>405254.42129781883</v>
      </c>
      <c r="K102" s="1">
        <f t="shared" si="23"/>
        <v>137864.01162484891</v>
      </c>
      <c r="M102" s="3">
        <v>92</v>
      </c>
      <c r="N102" s="1">
        <f t="shared" si="30"/>
        <v>-203277.36743114152</v>
      </c>
      <c r="O102" s="1">
        <f t="shared" si="17"/>
        <v>-235.88661301217957</v>
      </c>
      <c r="P102" s="1">
        <f t="shared" si="24"/>
        <v>405254.42129781883</v>
      </c>
      <c r="Q102" s="1">
        <f t="shared" si="25"/>
        <v>186945.68947355851</v>
      </c>
      <c r="S102" s="3">
        <v>92</v>
      </c>
      <c r="T102" s="1">
        <f t="shared" si="31"/>
        <v>-201155.55555555585</v>
      </c>
      <c r="U102" s="1">
        <f t="shared" si="18"/>
        <v>-233.69407407407439</v>
      </c>
      <c r="V102" s="1">
        <f t="shared" si="26"/>
        <v>405254.42129781883</v>
      </c>
      <c r="W102" s="1">
        <f t="shared" si="27"/>
        <v>184253.08255400672</v>
      </c>
    </row>
    <row r="103" spans="1:23" x14ac:dyDescent="0.25">
      <c r="A103" s="3">
        <v>93</v>
      </c>
      <c r="B103" s="1">
        <f t="shared" si="28"/>
        <v>-168423.25163917922</v>
      </c>
      <c r="C103" s="1">
        <f t="shared" si="16"/>
        <v>-174.03736002715186</v>
      </c>
      <c r="D103" s="1">
        <f t="shared" si="19"/>
        <v>406436.41335993749</v>
      </c>
      <c r="E103" s="1">
        <f t="shared" si="20"/>
        <v>148898.78686182006</v>
      </c>
      <c r="G103" s="3">
        <v>93</v>
      </c>
      <c r="H103" s="1">
        <f t="shared" si="29"/>
        <v>-160941.66666666637</v>
      </c>
      <c r="I103" s="1">
        <f t="shared" si="21"/>
        <v>-166.30638888888856</v>
      </c>
      <c r="J103" s="1">
        <f t="shared" si="22"/>
        <v>406436.41335993749</v>
      </c>
      <c r="K103" s="1">
        <f t="shared" si="23"/>
        <v>139374.43062360006</v>
      </c>
      <c r="M103" s="3">
        <v>93</v>
      </c>
      <c r="N103" s="1">
        <f t="shared" si="30"/>
        <v>-203120.92903976559</v>
      </c>
      <c r="O103" s="1">
        <f t="shared" si="17"/>
        <v>-235.72496000775777</v>
      </c>
      <c r="P103" s="1">
        <f t="shared" si="24"/>
        <v>406436.41335993749</v>
      </c>
      <c r="Q103" s="1">
        <f t="shared" si="25"/>
        <v>189110.3825770026</v>
      </c>
      <c r="S103" s="3">
        <v>93</v>
      </c>
      <c r="T103" s="1">
        <f t="shared" si="31"/>
        <v>-200983.33333333363</v>
      </c>
      <c r="U103" s="1">
        <f t="shared" si="18"/>
        <v>-233.51611111111143</v>
      </c>
      <c r="V103" s="1">
        <f t="shared" si="26"/>
        <v>406436.41335993749</v>
      </c>
      <c r="W103" s="1">
        <f t="shared" si="27"/>
        <v>186389.13793751132</v>
      </c>
    </row>
    <row r="104" spans="1:23" x14ac:dyDescent="0.25">
      <c r="A104" s="3">
        <v>94</v>
      </c>
      <c r="B104" s="1">
        <f t="shared" si="28"/>
        <v>-167875.15148384796</v>
      </c>
      <c r="C104" s="1">
        <f t="shared" si="16"/>
        <v>-173.4709898666429</v>
      </c>
      <c r="D104" s="1">
        <f t="shared" si="19"/>
        <v>407621.85289890401</v>
      </c>
      <c r="E104" s="1">
        <f t="shared" si="20"/>
        <v>150518.54473538668</v>
      </c>
      <c r="G104" s="3">
        <v>94</v>
      </c>
      <c r="H104" s="1">
        <f t="shared" si="29"/>
        <v>-160338.88888888858</v>
      </c>
      <c r="I104" s="1">
        <f t="shared" si="21"/>
        <v>-165.68351851851818</v>
      </c>
      <c r="J104" s="1">
        <f t="shared" si="22"/>
        <v>407621.85289890401</v>
      </c>
      <c r="K104" s="1">
        <f t="shared" si="23"/>
        <v>140894.01262133641</v>
      </c>
      <c r="M104" s="3">
        <v>94</v>
      </c>
      <c r="N104" s="1">
        <f t="shared" si="30"/>
        <v>-202964.32899538524</v>
      </c>
      <c r="O104" s="1">
        <f t="shared" si="17"/>
        <v>-235.56313996189809</v>
      </c>
      <c r="P104" s="1">
        <f t="shared" si="24"/>
        <v>407621.85289890401</v>
      </c>
      <c r="Q104" s="1">
        <f t="shared" si="25"/>
        <v>191287.31516997269</v>
      </c>
      <c r="S104" s="3">
        <v>94</v>
      </c>
      <c r="T104" s="1">
        <f t="shared" si="31"/>
        <v>-200811.11111111142</v>
      </c>
      <c r="U104" s="1">
        <f t="shared" si="18"/>
        <v>-233.33814814814846</v>
      </c>
      <c r="V104" s="1">
        <f t="shared" si="26"/>
        <v>407621.85289890401</v>
      </c>
      <c r="W104" s="1">
        <f t="shared" si="27"/>
        <v>188537.44885167279</v>
      </c>
    </row>
    <row r="105" spans="1:23" x14ac:dyDescent="0.25">
      <c r="A105" s="3">
        <v>95</v>
      </c>
      <c r="B105" s="1">
        <f t="shared" si="28"/>
        <v>-167326.48495835622</v>
      </c>
      <c r="C105" s="1">
        <f t="shared" si="16"/>
        <v>-172.90403445696811</v>
      </c>
      <c r="D105" s="1">
        <f t="shared" si="19"/>
        <v>408810.74996985914</v>
      </c>
      <c r="E105" s="1">
        <f t="shared" si="20"/>
        <v>152147.46095546283</v>
      </c>
      <c r="G105" s="3">
        <v>95</v>
      </c>
      <c r="H105" s="1">
        <f t="shared" si="29"/>
        <v>-159736.1111111108</v>
      </c>
      <c r="I105" s="1">
        <f t="shared" si="21"/>
        <v>-165.06064814814783</v>
      </c>
      <c r="J105" s="1">
        <f t="shared" si="22"/>
        <v>408810.74996985914</v>
      </c>
      <c r="K105" s="1">
        <f t="shared" si="23"/>
        <v>142422.80942698644</v>
      </c>
      <c r="M105" s="3">
        <v>95</v>
      </c>
      <c r="N105" s="1">
        <f t="shared" si="30"/>
        <v>-202807.56713095901</v>
      </c>
      <c r="O105" s="1">
        <f t="shared" si="17"/>
        <v>-235.40115270199098</v>
      </c>
      <c r="P105" s="1">
        <f t="shared" si="24"/>
        <v>408810.74996985914</v>
      </c>
      <c r="Q105" s="1">
        <f t="shared" si="25"/>
        <v>193476.55645632203</v>
      </c>
      <c r="S105" s="3">
        <v>95</v>
      </c>
      <c r="T105" s="1">
        <f t="shared" si="31"/>
        <v>-200638.8888888892</v>
      </c>
      <c r="U105" s="1">
        <f t="shared" si="18"/>
        <v>-233.1601851851855</v>
      </c>
      <c r="V105" s="1">
        <f t="shared" si="26"/>
        <v>408810.74996985914</v>
      </c>
      <c r="W105" s="1">
        <f t="shared" si="27"/>
        <v>190698.08459104324</v>
      </c>
    </row>
    <row r="106" spans="1:23" x14ac:dyDescent="0.25">
      <c r="A106" s="3">
        <v>96</v>
      </c>
      <c r="B106" s="1">
        <f t="shared" si="28"/>
        <v>-166777.25147745479</v>
      </c>
      <c r="C106" s="1">
        <f t="shared" si="16"/>
        <v>-172.33649319336996</v>
      </c>
      <c r="D106" s="1">
        <f t="shared" si="19"/>
        <v>410003.11465727125</v>
      </c>
      <c r="E106" s="1">
        <f t="shared" si="20"/>
        <v>153785.58730467118</v>
      </c>
      <c r="G106" s="3">
        <v>96</v>
      </c>
      <c r="H106" s="1">
        <f t="shared" si="29"/>
        <v>-159133.33333333302</v>
      </c>
      <c r="I106" s="1">
        <f t="shared" si="21"/>
        <v>-164.43777777777746</v>
      </c>
      <c r="J106" s="1">
        <f t="shared" si="22"/>
        <v>410003.11465727125</v>
      </c>
      <c r="K106" s="1">
        <f t="shared" si="23"/>
        <v>143960.87314241377</v>
      </c>
      <c r="M106" s="3">
        <v>96</v>
      </c>
      <c r="N106" s="1">
        <f t="shared" si="30"/>
        <v>-202650.64327927289</v>
      </c>
      <c r="O106" s="1">
        <f t="shared" si="17"/>
        <v>-235.23899805524866</v>
      </c>
      <c r="P106" s="1">
        <f t="shared" si="24"/>
        <v>410003.11465727125</v>
      </c>
      <c r="Q106" s="1">
        <f t="shared" si="25"/>
        <v>195678.17603119247</v>
      </c>
      <c r="S106" s="3">
        <v>96</v>
      </c>
      <c r="T106" s="1">
        <f t="shared" si="31"/>
        <v>-200466.66666666698</v>
      </c>
      <c r="U106" s="1">
        <f t="shared" si="18"/>
        <v>-232.98222222222253</v>
      </c>
      <c r="V106" s="1">
        <f t="shared" si="26"/>
        <v>410003.11465727125</v>
      </c>
      <c r="W106" s="1">
        <f t="shared" si="27"/>
        <v>192871.11484197626</v>
      </c>
    </row>
    <row r="107" spans="1:23" x14ac:dyDescent="0.25">
      <c r="A107" s="3">
        <v>97</v>
      </c>
      <c r="B107" s="1">
        <f t="shared" si="28"/>
        <v>-166227.45045528977</v>
      </c>
      <c r="C107" s="1">
        <f t="shared" si="16"/>
        <v>-171.76836547046608</v>
      </c>
      <c r="D107" s="1">
        <f t="shared" si="19"/>
        <v>411198.95707502164</v>
      </c>
      <c r="E107" s="1">
        <f t="shared" si="20"/>
        <v>155432.97585842089</v>
      </c>
      <c r="G107" s="3">
        <v>97</v>
      </c>
      <c r="H107" s="1">
        <f t="shared" si="29"/>
        <v>-158530.55555555524</v>
      </c>
      <c r="I107" s="1">
        <f t="shared" si="21"/>
        <v>-163.81490740740708</v>
      </c>
      <c r="J107" s="1">
        <f t="shared" si="22"/>
        <v>411198.95707502164</v>
      </c>
      <c r="K107" s="1">
        <f t="shared" si="23"/>
        <v>145508.25616407359</v>
      </c>
      <c r="M107" s="3">
        <v>97</v>
      </c>
      <c r="N107" s="1">
        <f t="shared" si="30"/>
        <v>-202493.55727294003</v>
      </c>
      <c r="O107" s="1">
        <f t="shared" si="17"/>
        <v>-235.0766758487047</v>
      </c>
      <c r="P107" s="1">
        <f t="shared" si="24"/>
        <v>411198.95707502164</v>
      </c>
      <c r="Q107" s="1">
        <f t="shared" si="25"/>
        <v>197892.243883227</v>
      </c>
      <c r="S107" s="3">
        <v>97</v>
      </c>
      <c r="T107" s="1">
        <f t="shared" si="31"/>
        <v>-200294.44444444476</v>
      </c>
      <c r="U107" s="1">
        <f t="shared" si="18"/>
        <v>-232.8042592592596</v>
      </c>
      <c r="V107" s="1">
        <f t="shared" si="26"/>
        <v>411198.95707502164</v>
      </c>
      <c r="W107" s="1">
        <f t="shared" si="27"/>
        <v>195056.60968484226</v>
      </c>
    </row>
    <row r="108" spans="1:23" x14ac:dyDescent="0.25">
      <c r="A108" s="3">
        <v>98</v>
      </c>
      <c r="B108" s="1">
        <f t="shared" si="28"/>
        <v>-165677.08130540184</v>
      </c>
      <c r="C108" s="1">
        <f t="shared" si="16"/>
        <v>-171.19965068224857</v>
      </c>
      <c r="D108" s="1">
        <f t="shared" si="19"/>
        <v>412398.28736649046</v>
      </c>
      <c r="E108" s="1">
        <f t="shared" si="20"/>
        <v>157089.67898656306</v>
      </c>
      <c r="G108" s="3">
        <v>98</v>
      </c>
      <c r="H108" s="1">
        <f t="shared" si="29"/>
        <v>-157927.77777777746</v>
      </c>
      <c r="I108" s="1">
        <f t="shared" si="21"/>
        <v>-163.1920370370367</v>
      </c>
      <c r="J108" s="1">
        <f t="shared" si="22"/>
        <v>412398.28736649046</v>
      </c>
      <c r="K108" s="1">
        <f t="shared" si="23"/>
        <v>147065.01118467824</v>
      </c>
      <c r="M108" s="3">
        <v>98</v>
      </c>
      <c r="N108" s="1">
        <f t="shared" si="30"/>
        <v>-202336.30894440063</v>
      </c>
      <c r="O108" s="1">
        <f t="shared" si="17"/>
        <v>-234.91418590921398</v>
      </c>
      <c r="P108" s="1">
        <f t="shared" si="24"/>
        <v>412398.28736649046</v>
      </c>
      <c r="Q108" s="1">
        <f t="shared" si="25"/>
        <v>200118.83039679451</v>
      </c>
      <c r="S108" s="3">
        <v>98</v>
      </c>
      <c r="T108" s="1">
        <f t="shared" si="31"/>
        <v>-200122.22222222254</v>
      </c>
      <c r="U108" s="1">
        <f t="shared" si="18"/>
        <v>-232.62629629629663</v>
      </c>
      <c r="V108" s="1">
        <f t="shared" si="26"/>
        <v>412398.28736649046</v>
      </c>
      <c r="W108" s="1">
        <f t="shared" si="27"/>
        <v>197254.63959625619</v>
      </c>
    </row>
    <row r="109" spans="1:23" x14ac:dyDescent="0.25">
      <c r="A109" s="3">
        <v>99</v>
      </c>
      <c r="B109" s="1">
        <f t="shared" si="28"/>
        <v>-165126.14344072569</v>
      </c>
      <c r="C109" s="1">
        <f t="shared" si="16"/>
        <v>-170.6303482220832</v>
      </c>
      <c r="D109" s="1">
        <f t="shared" si="19"/>
        <v>413601.11570464273</v>
      </c>
      <c r="E109" s="1">
        <f t="shared" si="20"/>
        <v>158755.74935505551</v>
      </c>
      <c r="G109" s="3">
        <v>99</v>
      </c>
      <c r="H109" s="1">
        <f t="shared" si="29"/>
        <v>-157324.99999999968</v>
      </c>
      <c r="I109" s="1">
        <f t="shared" si="21"/>
        <v>-162.56916666666635</v>
      </c>
      <c r="J109" s="1">
        <f t="shared" si="22"/>
        <v>413601.11570464273</v>
      </c>
      <c r="K109" s="1">
        <f t="shared" si="23"/>
        <v>148631.19119487237</v>
      </c>
      <c r="M109" s="3">
        <v>99</v>
      </c>
      <c r="N109" s="1">
        <f t="shared" si="30"/>
        <v>-202178.89812592173</v>
      </c>
      <c r="O109" s="1">
        <f t="shared" si="17"/>
        <v>-234.75152806345244</v>
      </c>
      <c r="P109" s="1">
        <f t="shared" si="24"/>
        <v>413601.11570464273</v>
      </c>
      <c r="Q109" s="1">
        <f t="shared" si="25"/>
        <v>202358.00635422737</v>
      </c>
      <c r="S109" s="3">
        <v>99</v>
      </c>
      <c r="T109" s="1">
        <f t="shared" si="31"/>
        <v>-199950.00000000032</v>
      </c>
      <c r="U109" s="1">
        <f t="shared" si="18"/>
        <v>-232.44833333333366</v>
      </c>
      <c r="V109" s="1">
        <f t="shared" si="26"/>
        <v>413601.11570464273</v>
      </c>
      <c r="W109" s="1">
        <f t="shared" si="27"/>
        <v>199465.2754513181</v>
      </c>
    </row>
    <row r="110" spans="1:23" x14ac:dyDescent="0.25">
      <c r="A110" s="3">
        <v>100</v>
      </c>
      <c r="B110" s="1">
        <f t="shared" si="28"/>
        <v>-164574.63627358939</v>
      </c>
      <c r="C110" s="1">
        <f t="shared" si="16"/>
        <v>-170.06045748270904</v>
      </c>
      <c r="D110" s="1">
        <f t="shared" si="19"/>
        <v>414807.45229211461</v>
      </c>
      <c r="E110" s="1">
        <f t="shared" si="20"/>
        <v>160431.23992763707</v>
      </c>
      <c r="G110" s="3">
        <v>100</v>
      </c>
      <c r="H110" s="1">
        <f t="shared" si="29"/>
        <v>-156722.2222222219</v>
      </c>
      <c r="I110" s="1">
        <f t="shared" si="21"/>
        <v>-161.94629629629597</v>
      </c>
      <c r="J110" s="1">
        <f t="shared" si="22"/>
        <v>414807.45229211461</v>
      </c>
      <c r="K110" s="1">
        <f t="shared" si="23"/>
        <v>150206.84948491733</v>
      </c>
      <c r="M110" s="3">
        <v>100</v>
      </c>
      <c r="N110" s="1">
        <f t="shared" si="30"/>
        <v>-202021.32464959705</v>
      </c>
      <c r="O110" s="1">
        <f t="shared" si="17"/>
        <v>-234.58870213791695</v>
      </c>
      <c r="P110" s="1">
        <f t="shared" si="24"/>
        <v>414807.45229211461</v>
      </c>
      <c r="Q110" s="1">
        <f t="shared" si="25"/>
        <v>204609.84293807155</v>
      </c>
      <c r="S110" s="3">
        <v>100</v>
      </c>
      <c r="T110" s="1">
        <f t="shared" si="31"/>
        <v>-199777.7777777781</v>
      </c>
      <c r="U110" s="1">
        <f t="shared" si="18"/>
        <v>-232.2703703703707</v>
      </c>
      <c r="V110" s="1">
        <f t="shared" si="26"/>
        <v>414807.45229211461</v>
      </c>
      <c r="W110" s="1">
        <f t="shared" si="27"/>
        <v>201688.5885258661</v>
      </c>
    </row>
    <row r="111" spans="1:23" x14ac:dyDescent="0.25">
      <c r="A111" s="3">
        <v>101</v>
      </c>
      <c r="B111" s="1">
        <f t="shared" si="28"/>
        <v>-164022.5592157137</v>
      </c>
      <c r="C111" s="1">
        <f t="shared" si="16"/>
        <v>-169.48997785623749</v>
      </c>
      <c r="D111" s="1">
        <f t="shared" si="19"/>
        <v>416017.30736129993</v>
      </c>
      <c r="E111" s="1">
        <f t="shared" si="20"/>
        <v>162116.20396751125</v>
      </c>
      <c r="G111" s="3">
        <v>101</v>
      </c>
      <c r="H111" s="1">
        <f t="shared" si="29"/>
        <v>-156119.44444444412</v>
      </c>
      <c r="I111" s="1">
        <f t="shared" si="21"/>
        <v>-161.32342592592559</v>
      </c>
      <c r="J111" s="1">
        <f t="shared" si="22"/>
        <v>416017.30736129993</v>
      </c>
      <c r="K111" s="1">
        <f t="shared" si="23"/>
        <v>151792.03964638544</v>
      </c>
      <c r="M111" s="3">
        <v>101</v>
      </c>
      <c r="N111" s="1">
        <f t="shared" si="30"/>
        <v>-201863.58834734687</v>
      </c>
      <c r="O111" s="1">
        <f t="shared" si="17"/>
        <v>-234.4257079589251</v>
      </c>
      <c r="P111" s="1">
        <f t="shared" si="24"/>
        <v>416017.30736129993</v>
      </c>
      <c r="Q111" s="1">
        <f t="shared" si="25"/>
        <v>206874.41173334947</v>
      </c>
      <c r="S111" s="3">
        <v>101</v>
      </c>
      <c r="T111" s="1">
        <f t="shared" si="31"/>
        <v>-199605.55555555588</v>
      </c>
      <c r="U111" s="1">
        <f t="shared" si="18"/>
        <v>-232.09240740740773</v>
      </c>
      <c r="V111" s="1">
        <f t="shared" si="26"/>
        <v>416017.30736129993</v>
      </c>
      <c r="W111" s="1">
        <f t="shared" si="27"/>
        <v>203924.65049874227</v>
      </c>
    </row>
    <row r="112" spans="1:23" x14ac:dyDescent="0.25">
      <c r="A112" s="3">
        <v>102</v>
      </c>
      <c r="B112" s="1">
        <f t="shared" si="28"/>
        <v>-163469.91167821153</v>
      </c>
      <c r="C112" s="1">
        <f t="shared" si="16"/>
        <v>-168.91890873415193</v>
      </c>
      <c r="D112" s="1">
        <f t="shared" si="19"/>
        <v>417230.69117443706</v>
      </c>
      <c r="E112" s="1">
        <f t="shared" si="20"/>
        <v>163810.69503903942</v>
      </c>
      <c r="G112" s="3">
        <v>102</v>
      </c>
      <c r="H112" s="1">
        <f t="shared" si="29"/>
        <v>-155516.66666666634</v>
      </c>
      <c r="I112" s="1">
        <f t="shared" si="21"/>
        <v>-160.70055555555521</v>
      </c>
      <c r="J112" s="1">
        <f t="shared" si="22"/>
        <v>417230.69117443706</v>
      </c>
      <c r="K112" s="1">
        <f t="shared" si="23"/>
        <v>153386.81557386357</v>
      </c>
      <c r="M112" s="3">
        <v>102</v>
      </c>
      <c r="N112" s="1">
        <f t="shared" si="30"/>
        <v>-201705.68905091769</v>
      </c>
      <c r="O112" s="1">
        <f t="shared" si="17"/>
        <v>-234.26254535261495</v>
      </c>
      <c r="P112" s="1">
        <f t="shared" si="24"/>
        <v>417230.69117443706</v>
      </c>
      <c r="Q112" s="1">
        <f t="shared" si="25"/>
        <v>209151.78472983564</v>
      </c>
      <c r="S112" s="3">
        <v>102</v>
      </c>
      <c r="T112" s="1">
        <f t="shared" si="31"/>
        <v>-199433.33333333366</v>
      </c>
      <c r="U112" s="1">
        <f t="shared" si="18"/>
        <v>-231.9144444444448</v>
      </c>
      <c r="V112" s="1">
        <f t="shared" si="26"/>
        <v>417230.69117443706</v>
      </c>
      <c r="W112" s="1">
        <f t="shared" si="27"/>
        <v>206173.53345407129</v>
      </c>
    </row>
    <row r="113" spans="1:23" x14ac:dyDescent="0.25">
      <c r="A113" s="3">
        <v>103</v>
      </c>
      <c r="B113" s="1">
        <f t="shared" si="28"/>
        <v>-162916.6930715873</v>
      </c>
      <c r="C113" s="1">
        <f t="shared" si="16"/>
        <v>-168.34724950730688</v>
      </c>
      <c r="D113" s="1">
        <f t="shared" si="19"/>
        <v>418447.61402369582</v>
      </c>
      <c r="E113" s="1">
        <f t="shared" si="20"/>
        <v>165514.76700944366</v>
      </c>
      <c r="G113" s="3">
        <v>103</v>
      </c>
      <c r="H113" s="1">
        <f t="shared" si="29"/>
        <v>-154913.88888888856</v>
      </c>
      <c r="I113" s="1">
        <f t="shared" si="21"/>
        <v>-160.07768518518483</v>
      </c>
      <c r="J113" s="1">
        <f t="shared" si="22"/>
        <v>418447.61402369582</v>
      </c>
      <c r="K113" s="1">
        <f t="shared" si="23"/>
        <v>154991.23146666636</v>
      </c>
      <c r="M113" s="3">
        <v>103</v>
      </c>
      <c r="N113" s="1">
        <f t="shared" si="30"/>
        <v>-201547.6265918822</v>
      </c>
      <c r="O113" s="1">
        <f t="shared" si="17"/>
        <v>-234.09921414494494</v>
      </c>
      <c r="P113" s="1">
        <f t="shared" si="24"/>
        <v>418447.61402369582</v>
      </c>
      <c r="Q113" s="1">
        <f t="shared" si="25"/>
        <v>211442.0343243453</v>
      </c>
      <c r="S113" s="3">
        <v>103</v>
      </c>
      <c r="T113" s="1">
        <f t="shared" si="31"/>
        <v>-199261.11111111144</v>
      </c>
      <c r="U113" s="1">
        <f t="shared" si="18"/>
        <v>-231.73648148148183</v>
      </c>
      <c r="V113" s="1">
        <f t="shared" si="26"/>
        <v>418447.61402369582</v>
      </c>
      <c r="W113" s="1">
        <f t="shared" si="27"/>
        <v>208435.30988355196</v>
      </c>
    </row>
    <row r="114" spans="1:23" x14ac:dyDescent="0.25">
      <c r="A114" s="3">
        <v>104</v>
      </c>
      <c r="B114" s="1">
        <f t="shared" si="28"/>
        <v>-162362.9028057362</v>
      </c>
      <c r="C114" s="1">
        <f t="shared" si="16"/>
        <v>-167.7749995659274</v>
      </c>
      <c r="D114" s="1">
        <f t="shared" si="19"/>
        <v>419668.08623126493</v>
      </c>
      <c r="E114" s="1">
        <f t="shared" si="20"/>
        <v>167228.47405051917</v>
      </c>
      <c r="G114" s="3">
        <v>104</v>
      </c>
      <c r="H114" s="1">
        <f t="shared" si="29"/>
        <v>-154311.11111111077</v>
      </c>
      <c r="I114" s="1">
        <f t="shared" si="21"/>
        <v>-159.45481481481445</v>
      </c>
      <c r="J114" s="1">
        <f t="shared" si="22"/>
        <v>419668.08623126493</v>
      </c>
      <c r="K114" s="1">
        <f t="shared" si="23"/>
        <v>156605.34183055928</v>
      </c>
      <c r="M114" s="3">
        <v>104</v>
      </c>
      <c r="N114" s="1">
        <f t="shared" si="30"/>
        <v>-201389.40080163904</v>
      </c>
      <c r="O114" s="1">
        <f t="shared" si="17"/>
        <v>-233.93571416169368</v>
      </c>
      <c r="P114" s="1">
        <f t="shared" si="24"/>
        <v>419668.08623126493</v>
      </c>
      <c r="Q114" s="1">
        <f t="shared" si="25"/>
        <v>213745.23332303576</v>
      </c>
      <c r="S114" s="3">
        <v>104</v>
      </c>
      <c r="T114" s="1">
        <f t="shared" si="31"/>
        <v>-199088.88888888923</v>
      </c>
      <c r="U114" s="1">
        <f t="shared" si="18"/>
        <v>-231.55851851851887</v>
      </c>
      <c r="V114" s="1">
        <f t="shared" si="26"/>
        <v>419668.08623126493</v>
      </c>
      <c r="W114" s="1">
        <f t="shared" si="27"/>
        <v>210710.0526887617</v>
      </c>
    </row>
    <row r="115" spans="1:23" x14ac:dyDescent="0.25">
      <c r="A115" s="3">
        <v>105</v>
      </c>
      <c r="B115" s="1">
        <f t="shared" si="28"/>
        <v>-161808.54028994375</v>
      </c>
      <c r="C115" s="1">
        <f t="shared" si="16"/>
        <v>-167.20215829960853</v>
      </c>
      <c r="D115" s="1">
        <f t="shared" si="19"/>
        <v>420892.11814943946</v>
      </c>
      <c r="E115" s="1">
        <f t="shared" si="20"/>
        <v>168951.87064035636</v>
      </c>
      <c r="G115" s="3">
        <v>105</v>
      </c>
      <c r="H115" s="1">
        <f t="shared" si="29"/>
        <v>-153708.33333333299</v>
      </c>
      <c r="I115" s="1">
        <f t="shared" si="21"/>
        <v>-158.83194444444408</v>
      </c>
      <c r="J115" s="1">
        <f t="shared" si="22"/>
        <v>420892.11814943946</v>
      </c>
      <c r="K115" s="1">
        <f t="shared" si="23"/>
        <v>158229.20147949134</v>
      </c>
      <c r="M115" s="3">
        <v>105</v>
      </c>
      <c r="N115" s="1">
        <f t="shared" si="30"/>
        <v>-201231.01151141262</v>
      </c>
      <c r="O115" s="1">
        <f t="shared" si="17"/>
        <v>-233.77204522845972</v>
      </c>
      <c r="P115" s="1">
        <f t="shared" si="24"/>
        <v>420892.11814943946</v>
      </c>
      <c r="Q115" s="1">
        <f t="shared" si="25"/>
        <v>216061.45494372095</v>
      </c>
      <c r="S115" s="3">
        <v>105</v>
      </c>
      <c r="T115" s="1">
        <f t="shared" si="31"/>
        <v>-198916.66666666701</v>
      </c>
      <c r="U115" s="1">
        <f t="shared" si="18"/>
        <v>-231.3805555555559</v>
      </c>
      <c r="V115" s="1">
        <f t="shared" si="26"/>
        <v>420892.11814943946</v>
      </c>
      <c r="W115" s="1">
        <f t="shared" si="27"/>
        <v>212997.83518347403</v>
      </c>
    </row>
    <row r="116" spans="1:23" x14ac:dyDescent="0.25">
      <c r="A116" s="3">
        <v>106</v>
      </c>
      <c r="B116" s="1">
        <f t="shared" si="28"/>
        <v>-161253.60493288495</v>
      </c>
      <c r="C116" s="1">
        <f t="shared" si="16"/>
        <v>-166.62872509731446</v>
      </c>
      <c r="D116" s="1">
        <f t="shared" si="19"/>
        <v>422119.72016070865</v>
      </c>
      <c r="E116" s="1">
        <f t="shared" si="20"/>
        <v>170685.01156507264</v>
      </c>
      <c r="G116" s="3">
        <v>106</v>
      </c>
      <c r="H116" s="1">
        <f t="shared" si="29"/>
        <v>-153105.55555555521</v>
      </c>
      <c r="I116" s="1">
        <f t="shared" si="21"/>
        <v>-158.2090740740737</v>
      </c>
      <c r="J116" s="1">
        <f t="shared" si="22"/>
        <v>422119.72016070865</v>
      </c>
      <c r="K116" s="1">
        <f t="shared" si="23"/>
        <v>159862.86553733755</v>
      </c>
      <c r="M116" s="3">
        <v>106</v>
      </c>
      <c r="N116" s="1">
        <f t="shared" si="30"/>
        <v>-201072.45855225297</v>
      </c>
      <c r="O116" s="1">
        <f t="shared" si="17"/>
        <v>-233.60820717066139</v>
      </c>
      <c r="P116" s="1">
        <f t="shared" si="24"/>
        <v>422119.72016070865</v>
      </c>
      <c r="Q116" s="1">
        <f t="shared" si="25"/>
        <v>218390.77281819895</v>
      </c>
      <c r="S116" s="3">
        <v>106</v>
      </c>
      <c r="T116" s="1">
        <f t="shared" si="31"/>
        <v>-198744.44444444479</v>
      </c>
      <c r="U116" s="1">
        <f t="shared" si="18"/>
        <v>-231.20259259259294</v>
      </c>
      <c r="V116" s="1">
        <f t="shared" si="26"/>
        <v>422119.72016070865</v>
      </c>
      <c r="W116" s="1">
        <f t="shared" si="27"/>
        <v>215298.73109598915</v>
      </c>
    </row>
    <row r="117" spans="1:23" x14ac:dyDescent="0.25">
      <c r="A117" s="3">
        <v>107</v>
      </c>
      <c r="B117" s="1">
        <f t="shared" si="28"/>
        <v>-160698.09614262386</v>
      </c>
      <c r="C117" s="1">
        <f t="shared" si="16"/>
        <v>-166.05469934737798</v>
      </c>
      <c r="D117" s="1">
        <f t="shared" si="19"/>
        <v>423350.90267784405</v>
      </c>
      <c r="E117" s="1">
        <f t="shared" si="20"/>
        <v>172427.9519205541</v>
      </c>
      <c r="G117" s="3">
        <v>107</v>
      </c>
      <c r="H117" s="1">
        <f t="shared" si="29"/>
        <v>-152502.77777777743</v>
      </c>
      <c r="I117" s="1">
        <f t="shared" si="21"/>
        <v>-157.58620370370335</v>
      </c>
      <c r="J117" s="1">
        <f t="shared" si="22"/>
        <v>423350.90267784405</v>
      </c>
      <c r="K117" s="1">
        <f t="shared" si="23"/>
        <v>161506.38943965139</v>
      </c>
      <c r="M117" s="3">
        <v>107</v>
      </c>
      <c r="N117" s="1">
        <f t="shared" si="30"/>
        <v>-200913.7417550355</v>
      </c>
      <c r="O117" s="1">
        <f t="shared" si="17"/>
        <v>-233.44419981353667</v>
      </c>
      <c r="P117" s="1">
        <f t="shared" si="24"/>
        <v>423350.90267784405</v>
      </c>
      <c r="Q117" s="1">
        <f t="shared" si="25"/>
        <v>220733.26099459274</v>
      </c>
      <c r="S117" s="3">
        <v>107</v>
      </c>
      <c r="T117" s="1">
        <f t="shared" si="31"/>
        <v>-198572.22222222257</v>
      </c>
      <c r="U117" s="1">
        <f t="shared" si="18"/>
        <v>-231.02462962963</v>
      </c>
      <c r="V117" s="1">
        <f t="shared" si="26"/>
        <v>423350.90267784405</v>
      </c>
      <c r="W117" s="1">
        <f t="shared" si="27"/>
        <v>217612.81457147791</v>
      </c>
    </row>
    <row r="118" spans="1:23" x14ac:dyDescent="0.25">
      <c r="A118" s="3">
        <v>108</v>
      </c>
      <c r="B118" s="1">
        <f t="shared" si="28"/>
        <v>-160142.01332661285</v>
      </c>
      <c r="C118" s="1">
        <f t="shared" si="16"/>
        <v>-165.48008043749994</v>
      </c>
      <c r="D118" s="1">
        <f t="shared" si="19"/>
        <v>424585.67614398774</v>
      </c>
      <c r="E118" s="1">
        <f t="shared" si="20"/>
        <v>174180.74711420704</v>
      </c>
      <c r="G118" s="3">
        <v>108</v>
      </c>
      <c r="H118" s="1">
        <f t="shared" si="29"/>
        <v>-151899.99999999965</v>
      </c>
      <c r="I118" s="1">
        <f t="shared" si="21"/>
        <v>-156.96333333333297</v>
      </c>
      <c r="J118" s="1">
        <f t="shared" si="22"/>
        <v>424585.67614398774</v>
      </c>
      <c r="K118" s="1">
        <f t="shared" si="23"/>
        <v>163159.82893542698</v>
      </c>
      <c r="M118" s="3">
        <v>108</v>
      </c>
      <c r="N118" s="1">
        <f t="shared" si="30"/>
        <v>-200754.86095046092</v>
      </c>
      <c r="O118" s="1">
        <f t="shared" si="17"/>
        <v>-233.28002298214295</v>
      </c>
      <c r="P118" s="1">
        <f t="shared" si="24"/>
        <v>424585.67614398774</v>
      </c>
      <c r="Q118" s="1">
        <f t="shared" si="25"/>
        <v>223088.99393970412</v>
      </c>
      <c r="S118" s="3">
        <v>108</v>
      </c>
      <c r="T118" s="1">
        <f t="shared" si="31"/>
        <v>-198400.00000000035</v>
      </c>
      <c r="U118" s="1">
        <f t="shared" si="18"/>
        <v>-230.84666666666703</v>
      </c>
      <c r="V118" s="1">
        <f t="shared" si="26"/>
        <v>424585.67614398774</v>
      </c>
      <c r="W118" s="1">
        <f t="shared" si="27"/>
        <v>219940.16017433861</v>
      </c>
    </row>
    <row r="119" spans="1:23" x14ac:dyDescent="0.25">
      <c r="A119" s="3">
        <v>109</v>
      </c>
      <c r="B119" s="1">
        <f t="shared" si="28"/>
        <v>-159585.35589169196</v>
      </c>
      <c r="C119" s="1">
        <f t="shared" si="16"/>
        <v>-164.90486775474835</v>
      </c>
      <c r="D119" s="1">
        <f t="shared" si="19"/>
        <v>425824.05103274103</v>
      </c>
      <c r="E119" s="1">
        <f t="shared" si="20"/>
        <v>175943.45286671925</v>
      </c>
      <c r="G119" s="3">
        <v>109</v>
      </c>
      <c r="H119" s="1">
        <f t="shared" si="29"/>
        <v>-151297.22222222187</v>
      </c>
      <c r="I119" s="1">
        <f t="shared" si="21"/>
        <v>-156.34046296296259</v>
      </c>
      <c r="J119" s="1">
        <f t="shared" si="22"/>
        <v>425824.05103274103</v>
      </c>
      <c r="K119" s="1">
        <f t="shared" si="23"/>
        <v>164823.24008887133</v>
      </c>
      <c r="M119" s="3">
        <v>109</v>
      </c>
      <c r="N119" s="1">
        <f t="shared" si="30"/>
        <v>-200595.81596905494</v>
      </c>
      <c r="O119" s="1">
        <f t="shared" si="17"/>
        <v>-233.11567650135677</v>
      </c>
      <c r="P119" s="1">
        <f t="shared" si="24"/>
        <v>425824.05103274103</v>
      </c>
      <c r="Q119" s="1">
        <f t="shared" si="25"/>
        <v>225458.04654138107</v>
      </c>
      <c r="S119" s="3">
        <v>109</v>
      </c>
      <c r="T119" s="1">
        <f t="shared" si="31"/>
        <v>-198227.77777777813</v>
      </c>
      <c r="U119" s="1">
        <f t="shared" si="18"/>
        <v>-230.66870370370407</v>
      </c>
      <c r="V119" s="1">
        <f t="shared" si="26"/>
        <v>425824.05103274103</v>
      </c>
      <c r="W119" s="1">
        <f t="shared" si="27"/>
        <v>222280.84289056761</v>
      </c>
    </row>
    <row r="120" spans="1:23" x14ac:dyDescent="0.25">
      <c r="A120" s="3">
        <v>110</v>
      </c>
      <c r="B120" s="1">
        <f t="shared" si="28"/>
        <v>-159028.12324408832</v>
      </c>
      <c r="C120" s="1">
        <f t="shared" si="16"/>
        <v>-164.32906068555792</v>
      </c>
      <c r="D120" s="1">
        <f t="shared" si="19"/>
        <v>427066.03784825321</v>
      </c>
      <c r="E120" s="1">
        <f t="shared" si="20"/>
        <v>177716.12521383137</v>
      </c>
      <c r="G120" s="3">
        <v>110</v>
      </c>
      <c r="H120" s="1">
        <f t="shared" si="29"/>
        <v>-150694.44444444409</v>
      </c>
      <c r="I120" s="1">
        <f t="shared" si="21"/>
        <v>-155.71759259259221</v>
      </c>
      <c r="J120" s="1">
        <f t="shared" si="22"/>
        <v>427066.03784825321</v>
      </c>
      <c r="K120" s="1">
        <f t="shared" si="23"/>
        <v>166496.67928118666</v>
      </c>
      <c r="M120" s="3">
        <v>110</v>
      </c>
      <c r="N120" s="1">
        <f t="shared" si="30"/>
        <v>-200436.60664116818</v>
      </c>
      <c r="O120" s="1">
        <f t="shared" si="17"/>
        <v>-232.9511601958738</v>
      </c>
      <c r="P120" s="1">
        <f t="shared" si="24"/>
        <v>427066.03784825321</v>
      </c>
      <c r="Q120" s="1">
        <f t="shared" si="25"/>
        <v>227840.49411089832</v>
      </c>
      <c r="S120" s="3">
        <v>110</v>
      </c>
      <c r="T120" s="1">
        <f t="shared" si="31"/>
        <v>-198055.55555555591</v>
      </c>
      <c r="U120" s="1">
        <f t="shared" si="18"/>
        <v>-230.4907407407411</v>
      </c>
      <c r="V120" s="1">
        <f t="shared" si="26"/>
        <v>427066.03784825321</v>
      </c>
      <c r="W120" s="1">
        <f t="shared" si="27"/>
        <v>224634.93813014292</v>
      </c>
    </row>
    <row r="121" spans="1:23" x14ac:dyDescent="0.25">
      <c r="A121" s="3">
        <v>111</v>
      </c>
      <c r="B121" s="1">
        <f t="shared" si="28"/>
        <v>-158470.31478941548</v>
      </c>
      <c r="C121" s="1">
        <f t="shared" si="16"/>
        <v>-163.75265861572933</v>
      </c>
      <c r="D121" s="1">
        <f t="shared" si="19"/>
        <v>428311.64712531061</v>
      </c>
      <c r="E121" s="1">
        <f t="shared" si="20"/>
        <v>179498.82050811831</v>
      </c>
      <c r="G121" s="3">
        <v>111</v>
      </c>
      <c r="H121" s="1">
        <f t="shared" si="29"/>
        <v>-150091.66666666631</v>
      </c>
      <c r="I121" s="1">
        <f t="shared" si="21"/>
        <v>-155.09472222222186</v>
      </c>
      <c r="J121" s="1">
        <f t="shared" si="22"/>
        <v>428311.64712531061</v>
      </c>
      <c r="K121" s="1">
        <f t="shared" si="23"/>
        <v>168180.20321236269</v>
      </c>
      <c r="M121" s="3">
        <v>111</v>
      </c>
      <c r="N121" s="1">
        <f t="shared" si="30"/>
        <v>-200277.23279697594</v>
      </c>
      <c r="O121" s="1">
        <f t="shared" si="17"/>
        <v>-232.78647389020847</v>
      </c>
      <c r="P121" s="1">
        <f t="shared" si="24"/>
        <v>428311.64712531061</v>
      </c>
      <c r="Q121" s="1">
        <f t="shared" si="25"/>
        <v>230236.41238535149</v>
      </c>
      <c r="S121" s="3">
        <v>111</v>
      </c>
      <c r="T121" s="1">
        <f t="shared" si="31"/>
        <v>-197883.33333333369</v>
      </c>
      <c r="U121" s="1">
        <f t="shared" si="18"/>
        <v>-230.31277777777814</v>
      </c>
      <c r="V121" s="1">
        <f t="shared" si="26"/>
        <v>428311.64712531061</v>
      </c>
      <c r="W121" s="1">
        <f t="shared" si="27"/>
        <v>227002.52172942154</v>
      </c>
    </row>
    <row r="122" spans="1:23" x14ac:dyDescent="0.25">
      <c r="A122" s="3">
        <v>112</v>
      </c>
      <c r="B122" s="1">
        <f t="shared" si="28"/>
        <v>-157911.92993267282</v>
      </c>
      <c r="C122" s="1">
        <f t="shared" si="16"/>
        <v>-163.17566093042856</v>
      </c>
      <c r="D122" s="1">
        <f t="shared" si="19"/>
        <v>429560.88942942611</v>
      </c>
      <c r="E122" s="1">
        <f t="shared" si="20"/>
        <v>181291.59542078059</v>
      </c>
      <c r="G122" s="3">
        <v>112</v>
      </c>
      <c r="H122" s="1">
        <f t="shared" si="29"/>
        <v>-149488.88888888853</v>
      </c>
      <c r="I122" s="1">
        <f t="shared" si="21"/>
        <v>-154.47185185185148</v>
      </c>
      <c r="J122" s="1">
        <f t="shared" si="22"/>
        <v>429560.88942942611</v>
      </c>
      <c r="K122" s="1">
        <f t="shared" si="23"/>
        <v>169873.86890297913</v>
      </c>
      <c r="M122" s="3">
        <v>112</v>
      </c>
      <c r="N122" s="1">
        <f t="shared" si="30"/>
        <v>-200117.69426647804</v>
      </c>
      <c r="O122" s="1">
        <f t="shared" si="17"/>
        <v>-232.62161740869396</v>
      </c>
      <c r="P122" s="1">
        <f t="shared" si="24"/>
        <v>429560.88942942611</v>
      </c>
      <c r="Q122" s="1">
        <f t="shared" si="25"/>
        <v>232645.87753006475</v>
      </c>
      <c r="S122" s="3">
        <v>112</v>
      </c>
      <c r="T122" s="1">
        <f t="shared" si="31"/>
        <v>-197711.11111111147</v>
      </c>
      <c r="U122" s="1">
        <f t="shared" si="18"/>
        <v>-230.1348148148152</v>
      </c>
      <c r="V122" s="1">
        <f t="shared" si="26"/>
        <v>429560.88942942611</v>
      </c>
      <c r="W122" s="1">
        <f t="shared" si="27"/>
        <v>229383.6699535503</v>
      </c>
    </row>
    <row r="123" spans="1:23" x14ac:dyDescent="0.25">
      <c r="A123" s="3">
        <v>113</v>
      </c>
      <c r="B123" s="1">
        <f t="shared" si="28"/>
        <v>-157352.96807824486</v>
      </c>
      <c r="C123" s="1">
        <f t="shared" si="16"/>
        <v>-162.59806701418634</v>
      </c>
      <c r="D123" s="1">
        <f t="shared" si="19"/>
        <v>430813.77535692859</v>
      </c>
      <c r="E123" s="1">
        <f t="shared" si="20"/>
        <v>183094.50694344594</v>
      </c>
      <c r="G123" s="3">
        <v>113</v>
      </c>
      <c r="H123" s="1">
        <f t="shared" si="29"/>
        <v>-148886.11111111075</v>
      </c>
      <c r="I123" s="1">
        <f t="shared" si="21"/>
        <v>-153.8489814814811</v>
      </c>
      <c r="J123" s="1">
        <f t="shared" si="22"/>
        <v>430813.77535692859</v>
      </c>
      <c r="K123" s="1">
        <f t="shared" si="23"/>
        <v>171577.73369601835</v>
      </c>
      <c r="M123" s="3">
        <v>113</v>
      </c>
      <c r="N123" s="1">
        <f t="shared" si="30"/>
        <v>-199957.99087949863</v>
      </c>
      <c r="O123" s="1">
        <f t="shared" si="17"/>
        <v>-232.45659057548193</v>
      </c>
      <c r="P123" s="1">
        <f t="shared" si="24"/>
        <v>430813.77535692859</v>
      </c>
      <c r="Q123" s="1">
        <f t="shared" si="25"/>
        <v>235068.96614101212</v>
      </c>
      <c r="S123" s="3">
        <v>113</v>
      </c>
      <c r="T123" s="1">
        <f t="shared" si="31"/>
        <v>-197538.88888888925</v>
      </c>
      <c r="U123" s="1">
        <f t="shared" si="18"/>
        <v>-229.95685185185224</v>
      </c>
      <c r="V123" s="1">
        <f t="shared" si="26"/>
        <v>430813.77535692859</v>
      </c>
      <c r="W123" s="1">
        <f t="shared" si="27"/>
        <v>231778.45949889018</v>
      </c>
    </row>
    <row r="124" spans="1:23" x14ac:dyDescent="0.25">
      <c r="A124" s="3">
        <v>114</v>
      </c>
      <c r="B124" s="1">
        <f t="shared" si="28"/>
        <v>-156793.42862990065</v>
      </c>
      <c r="C124" s="1">
        <f t="shared" si="16"/>
        <v>-162.01987625089734</v>
      </c>
      <c r="D124" s="1">
        <f t="shared" si="19"/>
        <v>432070.31553505297</v>
      </c>
      <c r="E124" s="1">
        <f t="shared" si="20"/>
        <v>184907.61238998108</v>
      </c>
      <c r="G124" s="3">
        <v>114</v>
      </c>
      <c r="H124" s="1">
        <f t="shared" si="29"/>
        <v>-148283.33333333296</v>
      </c>
      <c r="I124" s="1">
        <f t="shared" si="21"/>
        <v>-153.22611111111073</v>
      </c>
      <c r="J124" s="1">
        <f t="shared" si="22"/>
        <v>432070.31553505297</v>
      </c>
      <c r="K124" s="1">
        <f t="shared" si="23"/>
        <v>173291.85525868824</v>
      </c>
      <c r="M124" s="3">
        <v>114</v>
      </c>
      <c r="N124" s="1">
        <f t="shared" si="30"/>
        <v>-199798.122465686</v>
      </c>
      <c r="O124" s="1">
        <f t="shared" si="17"/>
        <v>-232.29139321454221</v>
      </c>
      <c r="P124" s="1">
        <f t="shared" si="24"/>
        <v>432070.31553505297</v>
      </c>
      <c r="Q124" s="1">
        <f t="shared" si="25"/>
        <v>237505.75524725232</v>
      </c>
      <c r="S124" s="3">
        <v>114</v>
      </c>
      <c r="T124" s="1">
        <f t="shared" si="31"/>
        <v>-197366.66666666704</v>
      </c>
      <c r="U124" s="1">
        <f t="shared" si="18"/>
        <v>-229.77888888888927</v>
      </c>
      <c r="V124" s="1">
        <f t="shared" si="26"/>
        <v>432070.31553505297</v>
      </c>
      <c r="W124" s="1">
        <f t="shared" si="27"/>
        <v>234186.96749545462</v>
      </c>
    </row>
    <row r="125" spans="1:23" x14ac:dyDescent="0.25">
      <c r="A125" s="3">
        <v>115</v>
      </c>
      <c r="B125" s="1">
        <f t="shared" si="28"/>
        <v>-156233.31099079316</v>
      </c>
      <c r="C125" s="1">
        <f t="shared" si="16"/>
        <v>-161.44108802381959</v>
      </c>
      <c r="D125" s="1">
        <f t="shared" si="19"/>
        <v>433330.52062203019</v>
      </c>
      <c r="E125" s="1">
        <f t="shared" si="20"/>
        <v>186730.96939831361</v>
      </c>
      <c r="G125" s="3">
        <v>115</v>
      </c>
      <c r="H125" s="1">
        <f t="shared" si="29"/>
        <v>-147680.55555555518</v>
      </c>
      <c r="I125" s="1">
        <f t="shared" si="21"/>
        <v>-152.60324074074035</v>
      </c>
      <c r="J125" s="1">
        <f t="shared" si="22"/>
        <v>433330.52062203019</v>
      </c>
      <c r="K125" s="1">
        <f t="shared" si="23"/>
        <v>175016.29158425552</v>
      </c>
      <c r="M125" s="3">
        <v>115</v>
      </c>
      <c r="N125" s="1">
        <f t="shared" si="30"/>
        <v>-199638.08885451243</v>
      </c>
      <c r="O125" s="1">
        <f t="shared" si="17"/>
        <v>-232.12602514966284</v>
      </c>
      <c r="P125" s="1">
        <f t="shared" si="24"/>
        <v>433330.52062203019</v>
      </c>
      <c r="Q125" s="1">
        <f t="shared" si="25"/>
        <v>239956.32231337766</v>
      </c>
      <c r="S125" s="3">
        <v>115</v>
      </c>
      <c r="T125" s="1">
        <f t="shared" si="31"/>
        <v>-197194.44444444482</v>
      </c>
      <c r="U125" s="1">
        <f t="shared" si="18"/>
        <v>-229.6009259259263</v>
      </c>
      <c r="V125" s="1">
        <f t="shared" si="26"/>
        <v>433330.52062203019</v>
      </c>
      <c r="W125" s="1">
        <f t="shared" si="27"/>
        <v>236609.27150936134</v>
      </c>
    </row>
    <row r="126" spans="1:23" x14ac:dyDescent="0.25">
      <c r="A126" s="3">
        <v>116</v>
      </c>
      <c r="B126" s="1">
        <f t="shared" si="28"/>
        <v>-155672.6145634586</v>
      </c>
      <c r="C126" s="1">
        <f t="shared" si="16"/>
        <v>-160.86170171557387</v>
      </c>
      <c r="D126" s="1">
        <f t="shared" si="19"/>
        <v>434594.40130717779</v>
      </c>
      <c r="E126" s="1">
        <f t="shared" si="20"/>
        <v>188564.63593226441</v>
      </c>
      <c r="G126" s="3">
        <v>116</v>
      </c>
      <c r="H126" s="1">
        <f t="shared" si="29"/>
        <v>-147077.7777777774</v>
      </c>
      <c r="I126" s="1">
        <f t="shared" si="21"/>
        <v>-151.98037037036997</v>
      </c>
      <c r="J126" s="1">
        <f t="shared" si="22"/>
        <v>434594.40130717779</v>
      </c>
      <c r="K126" s="1">
        <f t="shared" si="23"/>
        <v>176751.10099388927</v>
      </c>
      <c r="M126" s="3">
        <v>116</v>
      </c>
      <c r="N126" s="1">
        <f t="shared" si="30"/>
        <v>-199477.88987527398</v>
      </c>
      <c r="O126" s="1">
        <f t="shared" si="17"/>
        <v>-231.96048620444978</v>
      </c>
      <c r="P126" s="1">
        <f t="shared" si="24"/>
        <v>434594.40130717779</v>
      </c>
      <c r="Q126" s="1">
        <f t="shared" si="25"/>
        <v>242420.74524197646</v>
      </c>
      <c r="S126" s="3">
        <v>116</v>
      </c>
      <c r="T126" s="1">
        <f t="shared" si="31"/>
        <v>-197022.2222222226</v>
      </c>
      <c r="U126" s="1">
        <f t="shared" si="18"/>
        <v>-229.42296296296334</v>
      </c>
      <c r="V126" s="1">
        <f t="shared" si="26"/>
        <v>434594.40130717779</v>
      </c>
      <c r="W126" s="1">
        <f t="shared" si="27"/>
        <v>239045.44954529812</v>
      </c>
    </row>
    <row r="127" spans="1:23" x14ac:dyDescent="0.25">
      <c r="A127" s="3">
        <v>117</v>
      </c>
      <c r="B127" s="1">
        <f t="shared" si="28"/>
        <v>-155111.33874981577</v>
      </c>
      <c r="C127" s="1">
        <f t="shared" si="16"/>
        <v>-160.28171670814297</v>
      </c>
      <c r="D127" s="1">
        <f t="shared" si="19"/>
        <v>435861.96831099037</v>
      </c>
      <c r="E127" s="1">
        <f t="shared" si="20"/>
        <v>190408.67028339018</v>
      </c>
      <c r="G127" s="3">
        <v>117</v>
      </c>
      <c r="H127" s="1">
        <f t="shared" si="29"/>
        <v>-146474.99999999962</v>
      </c>
      <c r="I127" s="1">
        <f t="shared" si="21"/>
        <v>-151.35749999999959</v>
      </c>
      <c r="J127" s="1">
        <f t="shared" si="22"/>
        <v>435861.96831099037</v>
      </c>
      <c r="K127" s="1">
        <f t="shared" si="23"/>
        <v>178496.34213851488</v>
      </c>
      <c r="M127" s="3">
        <v>117</v>
      </c>
      <c r="N127" s="1">
        <f t="shared" si="30"/>
        <v>-199317.52535709032</v>
      </c>
      <c r="O127" s="1">
        <f t="shared" si="17"/>
        <v>-231.79477620232666</v>
      </c>
      <c r="P127" s="1">
        <f t="shared" si="24"/>
        <v>435861.96831099037</v>
      </c>
      <c r="Q127" s="1">
        <f t="shared" si="25"/>
        <v>244899.10237610963</v>
      </c>
      <c r="S127" s="3">
        <v>117</v>
      </c>
      <c r="T127" s="1">
        <f t="shared" si="31"/>
        <v>-196850.00000000038</v>
      </c>
      <c r="U127" s="1">
        <f t="shared" si="18"/>
        <v>-229.2450000000004</v>
      </c>
      <c r="V127" s="1">
        <f t="shared" si="26"/>
        <v>435861.96831099037</v>
      </c>
      <c r="W127" s="1">
        <f t="shared" si="27"/>
        <v>241495.58004900269</v>
      </c>
    </row>
    <row r="128" spans="1:23" x14ac:dyDescent="0.25">
      <c r="A128" s="3">
        <v>118</v>
      </c>
      <c r="B128" s="1">
        <f t="shared" si="28"/>
        <v>-154549.48295116553</v>
      </c>
      <c r="C128" s="1">
        <f t="shared" si="16"/>
        <v>-159.70113238287104</v>
      </c>
      <c r="D128" s="1">
        <f t="shared" si="19"/>
        <v>437133.23238523077</v>
      </c>
      <c r="E128" s="1">
        <f t="shared" si="20"/>
        <v>192263.13107283658</v>
      </c>
      <c r="G128" s="3">
        <v>118</v>
      </c>
      <c r="H128" s="1">
        <f t="shared" si="29"/>
        <v>-145872.22222222184</v>
      </c>
      <c r="I128" s="1">
        <f t="shared" si="21"/>
        <v>-150.73462962962924</v>
      </c>
      <c r="J128" s="1">
        <f t="shared" si="22"/>
        <v>437133.23238523077</v>
      </c>
      <c r="K128" s="1">
        <f t="shared" si="23"/>
        <v>180252.07400067869</v>
      </c>
      <c r="M128" s="3">
        <v>118</v>
      </c>
      <c r="N128" s="1">
        <f t="shared" si="30"/>
        <v>-199156.99512890453</v>
      </c>
      <c r="O128" s="1">
        <f t="shared" si="17"/>
        <v>-231.62889496653469</v>
      </c>
      <c r="P128" s="1">
        <f t="shared" si="24"/>
        <v>437133.23238523077</v>
      </c>
      <c r="Q128" s="1">
        <f t="shared" si="25"/>
        <v>247391.47250180109</v>
      </c>
      <c r="S128" s="3">
        <v>118</v>
      </c>
      <c r="T128" s="1">
        <f t="shared" si="31"/>
        <v>-196677.77777777816</v>
      </c>
      <c r="U128" s="1">
        <f t="shared" si="18"/>
        <v>-229.06703703703744</v>
      </c>
      <c r="V128" s="1">
        <f t="shared" si="26"/>
        <v>437133.23238523077</v>
      </c>
      <c r="W128" s="1">
        <f t="shared" si="27"/>
        <v>243959.74190975624</v>
      </c>
    </row>
    <row r="129" spans="1:23" x14ac:dyDescent="0.25">
      <c r="A129" s="3">
        <v>119</v>
      </c>
      <c r="B129" s="1">
        <f t="shared" si="28"/>
        <v>-153987.04656819001</v>
      </c>
      <c r="C129" s="1">
        <f t="shared" si="16"/>
        <v>-159.11994812046302</v>
      </c>
      <c r="D129" s="1">
        <f t="shared" si="19"/>
        <v>438408.20431302104</v>
      </c>
      <c r="E129" s="1">
        <f t="shared" si="20"/>
        <v>194128.07725320177</v>
      </c>
      <c r="G129" s="3">
        <v>119</v>
      </c>
      <c r="H129" s="1">
        <f t="shared" si="29"/>
        <v>-145269.44444444406</v>
      </c>
      <c r="I129" s="1">
        <f t="shared" si="21"/>
        <v>-150.11175925925886</v>
      </c>
      <c r="J129" s="1">
        <f t="shared" si="22"/>
        <v>438408.20431302104</v>
      </c>
      <c r="K129" s="1">
        <f t="shared" si="23"/>
        <v>182018.35589642284</v>
      </c>
      <c r="M129" s="3">
        <v>119</v>
      </c>
      <c r="N129" s="1">
        <f t="shared" si="30"/>
        <v>-198996.29901948295</v>
      </c>
      <c r="O129" s="1">
        <f t="shared" si="17"/>
        <v>-231.46284232013238</v>
      </c>
      <c r="P129" s="1">
        <f t="shared" si="24"/>
        <v>438408.20431302104</v>
      </c>
      <c r="Q129" s="1">
        <f t="shared" si="25"/>
        <v>249897.93485054243</v>
      </c>
      <c r="S129" s="3">
        <v>119</v>
      </c>
      <c r="T129" s="1">
        <f t="shared" si="31"/>
        <v>-196505.55555555594</v>
      </c>
      <c r="U129" s="1">
        <f t="shared" si="18"/>
        <v>-228.88907407407447</v>
      </c>
      <c r="V129" s="1">
        <f t="shared" si="26"/>
        <v>438408.20431302104</v>
      </c>
      <c r="W129" s="1">
        <f t="shared" si="27"/>
        <v>246438.01446289156</v>
      </c>
    </row>
    <row r="130" spans="1:23" x14ac:dyDescent="0.25">
      <c r="A130" s="3">
        <v>120</v>
      </c>
      <c r="B130" s="1">
        <f t="shared" si="28"/>
        <v>-153424.02900095208</v>
      </c>
      <c r="C130" s="1">
        <f t="shared" si="16"/>
        <v>-158.53816330098383</v>
      </c>
      <c r="D130" s="1">
        <f t="shared" si="19"/>
        <v>439686.89490893402</v>
      </c>
      <c r="E130" s="1">
        <f t="shared" si="20"/>
        <v>196003.56811041042</v>
      </c>
      <c r="G130" s="3">
        <v>120</v>
      </c>
      <c r="H130" s="1">
        <f t="shared" si="29"/>
        <v>-144666.66666666628</v>
      </c>
      <c r="I130" s="1">
        <f t="shared" si="21"/>
        <v>-149.48888888888848</v>
      </c>
      <c r="J130" s="1">
        <f t="shared" si="22"/>
        <v>439686.89490893402</v>
      </c>
      <c r="K130" s="1">
        <f t="shared" si="23"/>
        <v>183795.24747717104</v>
      </c>
      <c r="M130" s="3">
        <v>120</v>
      </c>
      <c r="N130" s="1">
        <f t="shared" si="30"/>
        <v>-198835.43685741496</v>
      </c>
      <c r="O130" s="1">
        <f t="shared" si="17"/>
        <v>-231.29661808599545</v>
      </c>
      <c r="P130" s="1">
        <f t="shared" si="24"/>
        <v>439686.89490893402</v>
      </c>
      <c r="Q130" s="1">
        <f t="shared" si="25"/>
        <v>252418.56910181162</v>
      </c>
      <c r="S130" s="3">
        <v>120</v>
      </c>
      <c r="T130" s="1">
        <f t="shared" si="31"/>
        <v>-196333.33333333372</v>
      </c>
      <c r="U130" s="1">
        <f t="shared" si="18"/>
        <v>-228.71111111111151</v>
      </c>
      <c r="V130" s="1">
        <f t="shared" si="26"/>
        <v>439686.89490893402</v>
      </c>
      <c r="W130" s="1">
        <f t="shared" si="27"/>
        <v>248930.47749231491</v>
      </c>
    </row>
    <row r="131" spans="1:23" x14ac:dyDescent="0.25">
      <c r="A131" s="3">
        <v>121</v>
      </c>
      <c r="B131" s="1">
        <f t="shared" si="28"/>
        <v>-152860.42964889467</v>
      </c>
      <c r="C131" s="1">
        <f t="shared" si="16"/>
        <v>-157.95577730385781</v>
      </c>
      <c r="D131" s="1">
        <f t="shared" si="19"/>
        <v>440969.31501908507</v>
      </c>
      <c r="E131" s="1">
        <f t="shared" si="20"/>
        <v>197889.66326559847</v>
      </c>
      <c r="G131" s="3">
        <v>121</v>
      </c>
      <c r="H131" s="1">
        <f t="shared" si="29"/>
        <v>-144063.8888888885</v>
      </c>
      <c r="I131" s="1">
        <f t="shared" si="21"/>
        <v>-148.8660185185181</v>
      </c>
      <c r="J131" s="1">
        <f t="shared" si="22"/>
        <v>440969.31501908507</v>
      </c>
      <c r="K131" s="1">
        <f t="shared" si="23"/>
        <v>185582.8087316248</v>
      </c>
      <c r="M131" s="3">
        <v>121</v>
      </c>
      <c r="N131" s="1">
        <f t="shared" si="30"/>
        <v>-198674.40847111284</v>
      </c>
      <c r="O131" s="1">
        <f t="shared" si="17"/>
        <v>-231.13022208681659</v>
      </c>
      <c r="P131" s="1">
        <f t="shared" si="24"/>
        <v>440969.31501908507</v>
      </c>
      <c r="Q131" s="1">
        <f t="shared" si="25"/>
        <v>254953.45538560595</v>
      </c>
      <c r="S131" s="3">
        <v>121</v>
      </c>
      <c r="T131" s="1">
        <f t="shared" si="31"/>
        <v>-196161.1111111115</v>
      </c>
      <c r="U131" s="1">
        <f t="shared" si="18"/>
        <v>-228.53314814814854</v>
      </c>
      <c r="V131" s="1">
        <f t="shared" si="26"/>
        <v>440969.31501908507</v>
      </c>
      <c r="W131" s="1">
        <f t="shared" si="27"/>
        <v>251437.2112330423</v>
      </c>
    </row>
    <row r="132" spans="1:23" x14ac:dyDescent="0.25">
      <c r="A132" s="3">
        <v>122</v>
      </c>
      <c r="B132" s="1">
        <f t="shared" si="28"/>
        <v>-152296.24791084015</v>
      </c>
      <c r="C132" s="1">
        <f t="shared" si="16"/>
        <v>-157.37278950786813</v>
      </c>
      <c r="D132" s="1">
        <f t="shared" si="19"/>
        <v>442255.47552122409</v>
      </c>
      <c r="E132" s="1">
        <f t="shared" si="20"/>
        <v>199786.42267700844</v>
      </c>
      <c r="G132" s="3">
        <v>122</v>
      </c>
      <c r="H132" s="1">
        <f t="shared" si="29"/>
        <v>-143461.11111111072</v>
      </c>
      <c r="I132" s="1">
        <f t="shared" si="21"/>
        <v>-148.24314814814775</v>
      </c>
      <c r="J132" s="1">
        <f t="shared" si="22"/>
        <v>442255.47552122409</v>
      </c>
      <c r="K132" s="1">
        <f t="shared" si="23"/>
        <v>187381.09998767049</v>
      </c>
      <c r="M132" s="3">
        <v>122</v>
      </c>
      <c r="N132" s="1">
        <f t="shared" si="30"/>
        <v>-198513.21368881155</v>
      </c>
      <c r="O132" s="1">
        <f t="shared" si="17"/>
        <v>-230.96365414510527</v>
      </c>
      <c r="P132" s="1">
        <f t="shared" si="24"/>
        <v>442255.47552122409</v>
      </c>
      <c r="Q132" s="1">
        <f t="shared" si="25"/>
        <v>257502.67428498939</v>
      </c>
      <c r="S132" s="3">
        <v>122</v>
      </c>
      <c r="T132" s="1">
        <f t="shared" si="31"/>
        <v>-195988.88888888928</v>
      </c>
      <c r="U132" s="1">
        <f t="shared" si="18"/>
        <v>-228.35518518518558</v>
      </c>
      <c r="V132" s="1">
        <f t="shared" si="26"/>
        <v>442255.47552122409</v>
      </c>
      <c r="W132" s="1">
        <f t="shared" si="27"/>
        <v>253958.29637375026</v>
      </c>
    </row>
    <row r="133" spans="1:23" x14ac:dyDescent="0.25">
      <c r="A133" s="3">
        <v>123</v>
      </c>
      <c r="B133" s="1">
        <f t="shared" si="28"/>
        <v>-151731.48318498963</v>
      </c>
      <c r="C133" s="1">
        <f t="shared" si="16"/>
        <v>-156.78919929115594</v>
      </c>
      <c r="D133" s="1">
        <f t="shared" si="19"/>
        <v>443545.38732482766</v>
      </c>
      <c r="E133" s="1">
        <f t="shared" si="20"/>
        <v>201693.90664189545</v>
      </c>
      <c r="G133" s="3">
        <v>123</v>
      </c>
      <c r="H133" s="1">
        <f t="shared" si="29"/>
        <v>-142858.33333333294</v>
      </c>
      <c r="I133" s="1">
        <f t="shared" si="21"/>
        <v>-147.62027777777737</v>
      </c>
      <c r="J133" s="1">
        <f t="shared" si="22"/>
        <v>443545.38732482766</v>
      </c>
      <c r="K133" s="1">
        <f t="shared" si="23"/>
        <v>189190.18191429714</v>
      </c>
      <c r="M133" s="3">
        <v>123</v>
      </c>
      <c r="N133" s="1">
        <f t="shared" si="30"/>
        <v>-198351.85233856854</v>
      </c>
      <c r="O133" s="1">
        <f t="shared" si="17"/>
        <v>-230.79691408318749</v>
      </c>
      <c r="P133" s="1">
        <f t="shared" si="24"/>
        <v>443545.38732482766</v>
      </c>
      <c r="Q133" s="1">
        <f t="shared" si="25"/>
        <v>260066.30683865427</v>
      </c>
      <c r="S133" s="3">
        <v>123</v>
      </c>
      <c r="T133" s="1">
        <f t="shared" si="31"/>
        <v>-195816.66666666706</v>
      </c>
      <c r="U133" s="1">
        <f t="shared" si="18"/>
        <v>-228.17722222222264</v>
      </c>
      <c r="V133" s="1">
        <f t="shared" si="26"/>
        <v>443545.38732482766</v>
      </c>
      <c r="W133" s="1">
        <f t="shared" si="27"/>
        <v>256493.81405934074</v>
      </c>
    </row>
    <row r="134" spans="1:23" x14ac:dyDescent="0.25">
      <c r="A134" s="3">
        <v>124</v>
      </c>
      <c r="B134" s="1">
        <f t="shared" si="28"/>
        <v>-151166.13486892238</v>
      </c>
      <c r="C134" s="1">
        <f t="shared" si="16"/>
        <v>-156.2050060312198</v>
      </c>
      <c r="D134" s="1">
        <f t="shared" si="19"/>
        <v>444839.06137119175</v>
      </c>
      <c r="E134" s="1">
        <f t="shared" si="20"/>
        <v>203612.17579844408</v>
      </c>
      <c r="G134" s="3">
        <v>124</v>
      </c>
      <c r="H134" s="1">
        <f t="shared" si="29"/>
        <v>-142255.55555555515</v>
      </c>
      <c r="I134" s="1">
        <f t="shared" si="21"/>
        <v>-146.997407407407</v>
      </c>
      <c r="J134" s="1">
        <f t="shared" si="22"/>
        <v>444839.06137119175</v>
      </c>
      <c r="K134" s="1">
        <f t="shared" si="23"/>
        <v>191010.11552352502</v>
      </c>
      <c r="M134" s="3">
        <v>124</v>
      </c>
      <c r="N134" s="1">
        <f t="shared" si="30"/>
        <v>-198190.32424826361</v>
      </c>
      <c r="O134" s="1">
        <f t="shared" si="17"/>
        <v>-230.63000172320574</v>
      </c>
      <c r="P134" s="1">
        <f t="shared" si="24"/>
        <v>444839.06137119175</v>
      </c>
      <c r="Q134" s="1">
        <f t="shared" si="25"/>
        <v>262644.43454349745</v>
      </c>
      <c r="S134" s="3">
        <v>124</v>
      </c>
      <c r="T134" s="1">
        <f t="shared" si="31"/>
        <v>-195644.44444444485</v>
      </c>
      <c r="U134" s="1">
        <f t="shared" si="18"/>
        <v>-227.99925925925967</v>
      </c>
      <c r="V134" s="1">
        <f t="shared" si="26"/>
        <v>444839.06137119175</v>
      </c>
      <c r="W134" s="1">
        <f t="shared" si="27"/>
        <v>259043.84589352086</v>
      </c>
    </row>
    <row r="135" spans="1:23" x14ac:dyDescent="0.25">
      <c r="A135" s="3">
        <v>125</v>
      </c>
      <c r="B135" s="1">
        <f t="shared" si="28"/>
        <v>-150600.20235959522</v>
      </c>
      <c r="C135" s="1">
        <f t="shared" si="16"/>
        <v>-155.62020910491506</v>
      </c>
      <c r="D135" s="1">
        <f t="shared" si="19"/>
        <v>446136.50863352441</v>
      </c>
      <c r="E135" s="1">
        <f t="shared" si="20"/>
        <v>205541.29112769602</v>
      </c>
      <c r="G135" s="3">
        <v>125</v>
      </c>
      <c r="H135" s="1">
        <f t="shared" si="29"/>
        <v>-141652.77777777737</v>
      </c>
      <c r="I135" s="1">
        <f t="shared" si="21"/>
        <v>-146.37453703703662</v>
      </c>
      <c r="J135" s="1">
        <f t="shared" si="22"/>
        <v>446136.50863352441</v>
      </c>
      <c r="K135" s="1">
        <f t="shared" si="23"/>
        <v>192840.96217234529</v>
      </c>
      <c r="M135" s="3">
        <v>125</v>
      </c>
      <c r="N135" s="1">
        <f t="shared" si="30"/>
        <v>-198028.62924559871</v>
      </c>
      <c r="O135" s="1">
        <f t="shared" si="17"/>
        <v>-230.46291688711867</v>
      </c>
      <c r="P135" s="1">
        <f t="shared" si="24"/>
        <v>446136.50863352441</v>
      </c>
      <c r="Q135" s="1">
        <f t="shared" si="25"/>
        <v>265237.13935721113</v>
      </c>
      <c r="S135" s="3">
        <v>125</v>
      </c>
      <c r="T135" s="1">
        <f t="shared" si="31"/>
        <v>-195472.22222222263</v>
      </c>
      <c r="U135" s="1">
        <f t="shared" si="18"/>
        <v>-227.82129629629671</v>
      </c>
      <c r="V135" s="1">
        <f t="shared" si="26"/>
        <v>446136.50863352441</v>
      </c>
      <c r="W135" s="1">
        <f t="shared" si="27"/>
        <v>261608.47394139692</v>
      </c>
    </row>
    <row r="136" spans="1:23" x14ac:dyDescent="0.25">
      <c r="A136" s="3">
        <v>126</v>
      </c>
      <c r="B136" s="1">
        <f t="shared" si="28"/>
        <v>-150033.68505334173</v>
      </c>
      <c r="C136" s="1">
        <f t="shared" si="16"/>
        <v>-155.03480788845312</v>
      </c>
      <c r="D136" s="1">
        <f t="shared" si="19"/>
        <v>447437.74011703889</v>
      </c>
      <c r="E136" s="1">
        <f t="shared" si="20"/>
        <v>207481.31395548861</v>
      </c>
      <c r="G136" s="3">
        <v>126</v>
      </c>
      <c r="H136" s="1">
        <f t="shared" si="29"/>
        <v>-141049.99999999959</v>
      </c>
      <c r="I136" s="1">
        <f t="shared" si="21"/>
        <v>-145.75166666666624</v>
      </c>
      <c r="J136" s="1">
        <f t="shared" si="22"/>
        <v>447437.74011703889</v>
      </c>
      <c r="K136" s="1">
        <f t="shared" si="23"/>
        <v>194682.78356467039</v>
      </c>
      <c r="M136" s="3">
        <v>126</v>
      </c>
      <c r="N136" s="1">
        <f t="shared" si="30"/>
        <v>-197866.76715809773</v>
      </c>
      <c r="O136" s="1">
        <f t="shared" si="17"/>
        <v>-230.29565939670098</v>
      </c>
      <c r="P136" s="1">
        <f t="shared" si="24"/>
        <v>447437.74011703889</v>
      </c>
      <c r="Q136" s="1">
        <f t="shared" si="25"/>
        <v>267844.50370088813</v>
      </c>
      <c r="S136" s="3">
        <v>126</v>
      </c>
      <c r="T136" s="1">
        <f t="shared" si="31"/>
        <v>-195300.00000000041</v>
      </c>
      <c r="U136" s="1">
        <f t="shared" si="18"/>
        <v>-227.64333333333374</v>
      </c>
      <c r="V136" s="1">
        <f t="shared" si="26"/>
        <v>447437.74011703889</v>
      </c>
      <c r="W136" s="1">
        <f t="shared" si="27"/>
        <v>264187.78073208325</v>
      </c>
    </row>
    <row r="137" spans="1:23" x14ac:dyDescent="0.25">
      <c r="A137" s="3">
        <v>127</v>
      </c>
      <c r="B137" s="1">
        <f t="shared" si="28"/>
        <v>-149466.58234587178</v>
      </c>
      <c r="C137" s="1">
        <f t="shared" si="16"/>
        <v>-154.44880175740084</v>
      </c>
      <c r="D137" s="1">
        <f t="shared" si="19"/>
        <v>448742.76685904694</v>
      </c>
      <c r="E137" s="1">
        <f t="shared" si="20"/>
        <v>209432.30595440444</v>
      </c>
      <c r="G137" s="3">
        <v>127</v>
      </c>
      <c r="H137" s="1">
        <f t="shared" si="29"/>
        <v>-140447.22222222181</v>
      </c>
      <c r="I137" s="1">
        <f t="shared" si="21"/>
        <v>-145.12879629629586</v>
      </c>
      <c r="J137" s="1">
        <f t="shared" si="22"/>
        <v>448742.76685904694</v>
      </c>
      <c r="K137" s="1">
        <f t="shared" si="23"/>
        <v>196535.64175329573</v>
      </c>
      <c r="M137" s="3">
        <v>127</v>
      </c>
      <c r="N137" s="1">
        <f t="shared" si="30"/>
        <v>-197704.73781310633</v>
      </c>
      <c r="O137" s="1">
        <f t="shared" si="17"/>
        <v>-230.1282290735432</v>
      </c>
      <c r="P137" s="1">
        <f t="shared" si="24"/>
        <v>448742.76685904694</v>
      </c>
      <c r="Q137" s="1">
        <f t="shared" si="25"/>
        <v>270466.61046164227</v>
      </c>
      <c r="S137" s="3">
        <v>127</v>
      </c>
      <c r="T137" s="1">
        <f t="shared" si="31"/>
        <v>-195127.77777777819</v>
      </c>
      <c r="U137" s="1">
        <f t="shared" si="18"/>
        <v>-227.46537037037081</v>
      </c>
      <c r="V137" s="1">
        <f t="shared" si="26"/>
        <v>448742.76685904694</v>
      </c>
      <c r="W137" s="1">
        <f t="shared" si="27"/>
        <v>266781.84926132578</v>
      </c>
    </row>
    <row r="138" spans="1:23" x14ac:dyDescent="0.25">
      <c r="A138" s="3">
        <v>128</v>
      </c>
      <c r="B138" s="1">
        <f t="shared" si="28"/>
        <v>-148898.89363227077</v>
      </c>
      <c r="C138" s="1">
        <f t="shared" ref="C138:C201" si="32">B138*int_a_70/12</f>
        <v>-153.86219008667979</v>
      </c>
      <c r="D138" s="1">
        <f t="shared" si="19"/>
        <v>450051.59992905252</v>
      </c>
      <c r="E138" s="1">
        <f t="shared" si="20"/>
        <v>211394.32914573178</v>
      </c>
      <c r="G138" s="3">
        <v>128</v>
      </c>
      <c r="H138" s="1">
        <f t="shared" si="29"/>
        <v>-139844.44444444403</v>
      </c>
      <c r="I138" s="1">
        <f t="shared" si="21"/>
        <v>-144.50592592592548</v>
      </c>
      <c r="J138" s="1">
        <f t="shared" si="22"/>
        <v>450051.59992905252</v>
      </c>
      <c r="K138" s="1">
        <f t="shared" si="23"/>
        <v>198399.59914187217</v>
      </c>
      <c r="M138" s="3">
        <v>128</v>
      </c>
      <c r="N138" s="1">
        <f t="shared" si="30"/>
        <v>-197542.54103779176</v>
      </c>
      <c r="O138" s="1">
        <f t="shared" ref="O138:O201" si="33">(N138+P$2)*int_a_70/12-P$3</f>
        <v>-229.96062573905149</v>
      </c>
      <c r="P138" s="1">
        <f t="shared" si="24"/>
        <v>450051.59992905252</v>
      </c>
      <c r="Q138" s="1">
        <f t="shared" si="25"/>
        <v>273103.54299524298</v>
      </c>
      <c r="S138" s="3">
        <v>128</v>
      </c>
      <c r="T138" s="1">
        <f t="shared" si="31"/>
        <v>-194955.55555555597</v>
      </c>
      <c r="U138" s="1">
        <f t="shared" ref="U138:U201" si="34">(T138+V$2)*int_l_70/12-V$3</f>
        <v>-227.28740740740784</v>
      </c>
      <c r="V138" s="1">
        <f t="shared" si="26"/>
        <v>450051.59992905252</v>
      </c>
      <c r="W138" s="1">
        <f t="shared" si="27"/>
        <v>269390.7629941405</v>
      </c>
    </row>
    <row r="139" spans="1:23" x14ac:dyDescent="0.25">
      <c r="A139" s="3">
        <v>129</v>
      </c>
      <c r="B139" s="1">
        <f t="shared" si="28"/>
        <v>-148330.61830699907</v>
      </c>
      <c r="C139" s="1">
        <f t="shared" si="32"/>
        <v>-153.2749722505657</v>
      </c>
      <c r="D139" s="1">
        <f t="shared" ref="D139:D202" si="35">D138*(1+groei_woning/12)</f>
        <v>451364.25042884558</v>
      </c>
      <c r="E139" s="1">
        <f t="shared" ref="E139:E202" si="36">E138*((1+groei_spaargeld)^(1/12))+(inleg-C$3)</f>
        <v>213367.44590143635</v>
      </c>
      <c r="G139" s="3">
        <v>129</v>
      </c>
      <c r="H139" s="1">
        <f t="shared" si="29"/>
        <v>-139241.66666666625</v>
      </c>
      <c r="I139" s="1">
        <f t="shared" ref="I139:I202" si="37">H139*int_l_70/12</f>
        <v>-143.8830555555551</v>
      </c>
      <c r="J139" s="1">
        <f t="shared" ref="J139:J202" si="38">J138*(1+groei_woning/12)</f>
        <v>451364.25042884558</v>
      </c>
      <c r="K139" s="1">
        <f t="shared" ref="K139:K202" si="39">K138*((1+groei_spaargeld)^(1/12))+inleg+I139-I$2/360</f>
        <v>200274.71848688991</v>
      </c>
      <c r="M139" s="3">
        <v>129</v>
      </c>
      <c r="N139" s="1">
        <f t="shared" si="30"/>
        <v>-197380.17665914269</v>
      </c>
      <c r="O139" s="1">
        <f t="shared" si="33"/>
        <v>-229.79284921444744</v>
      </c>
      <c r="P139" s="1">
        <f t="shared" ref="P139:P202" si="40">P138*(1+groei_woning/12)</f>
        <v>451364.25042884558</v>
      </c>
      <c r="Q139" s="1">
        <f t="shared" ref="Q139:Q202" si="41">Q138*((1+groei_spaargeld)^(1/12))+(inleg-O$3-P$3)</f>
        <v>275755.38512876548</v>
      </c>
      <c r="S139" s="3">
        <v>129</v>
      </c>
      <c r="T139" s="1">
        <f t="shared" si="31"/>
        <v>-194783.33333333375</v>
      </c>
      <c r="U139" s="1">
        <f t="shared" si="34"/>
        <v>-227.10944444444488</v>
      </c>
      <c r="V139" s="1">
        <f t="shared" ref="V139:V202" si="42">V138*(1+groei_woning/12)</f>
        <v>451364.25042884558</v>
      </c>
      <c r="W139" s="1">
        <f t="shared" ref="W139:W202" si="43">W138*((1+groei_spaargeld)^(1/12))+inleg+U139-U$2/360</f>
        <v>272014.60586746677</v>
      </c>
    </row>
    <row r="140" spans="1:23" x14ac:dyDescent="0.25">
      <c r="A140" s="3">
        <v>130</v>
      </c>
      <c r="B140" s="1">
        <f t="shared" ref="B140:B203" si="44">B139+C$3+C139</f>
        <v>-147761.75576389124</v>
      </c>
      <c r="C140" s="1">
        <f t="shared" si="32"/>
        <v>-152.6871476226876</v>
      </c>
      <c r="D140" s="1">
        <f t="shared" si="35"/>
        <v>452680.72949259641</v>
      </c>
      <c r="E140" s="1">
        <f t="shared" si="36"/>
        <v>215351.71894614401</v>
      </c>
      <c r="G140" s="3">
        <v>130</v>
      </c>
      <c r="H140" s="1">
        <f t="shared" ref="H140:H203" si="45">H139+I$2/360</f>
        <v>-138638.88888888847</v>
      </c>
      <c r="I140" s="1">
        <f t="shared" si="37"/>
        <v>-143.26018518518475</v>
      </c>
      <c r="J140" s="1">
        <f t="shared" si="38"/>
        <v>452680.72949259641</v>
      </c>
      <c r="K140" s="1">
        <f t="shared" si="39"/>
        <v>202161.06289967347</v>
      </c>
      <c r="M140" s="3">
        <v>130</v>
      </c>
      <c r="N140" s="1">
        <f t="shared" ref="N140:N203" si="46">N139+O$3+(O139+P$3)</f>
        <v>-197217.64450396903</v>
      </c>
      <c r="O140" s="1">
        <f t="shared" si="33"/>
        <v>-229.62489932076801</v>
      </c>
      <c r="P140" s="1">
        <f t="shared" si="40"/>
        <v>452680.72949259641</v>
      </c>
      <c r="Q140" s="1">
        <f t="shared" si="41"/>
        <v>278422.22116325534</v>
      </c>
      <c r="S140" s="3">
        <v>130</v>
      </c>
      <c r="T140" s="1">
        <f t="shared" ref="T140:T203" si="47">T139+U$2/360</f>
        <v>-194611.11111111153</v>
      </c>
      <c r="U140" s="1">
        <f t="shared" si="34"/>
        <v>-226.93148148148191</v>
      </c>
      <c r="V140" s="1">
        <f t="shared" si="42"/>
        <v>452680.72949259641</v>
      </c>
      <c r="W140" s="1">
        <f t="shared" si="43"/>
        <v>274653.46229283547</v>
      </c>
    </row>
    <row r="141" spans="1:23" x14ac:dyDescent="0.25">
      <c r="A141" s="3">
        <v>131</v>
      </c>
      <c r="B141" s="1">
        <f t="shared" si="44"/>
        <v>-147192.30539615554</v>
      </c>
      <c r="C141" s="1">
        <f t="shared" si="32"/>
        <v>-152.09871557602739</v>
      </c>
      <c r="D141" s="1">
        <f t="shared" si="35"/>
        <v>454001.04828694981</v>
      </c>
      <c r="E141" s="1">
        <f t="shared" si="36"/>
        <v>217347.21135913476</v>
      </c>
      <c r="G141" s="3">
        <v>131</v>
      </c>
      <c r="H141" s="1">
        <f t="shared" si="45"/>
        <v>-138036.11111111069</v>
      </c>
      <c r="I141" s="1">
        <f t="shared" si="37"/>
        <v>-142.63731481481437</v>
      </c>
      <c r="J141" s="1">
        <f t="shared" si="38"/>
        <v>454001.04828694981</v>
      </c>
      <c r="K141" s="1">
        <f t="shared" si="39"/>
        <v>204058.69584838802</v>
      </c>
      <c r="M141" s="3">
        <v>131</v>
      </c>
      <c r="N141" s="1">
        <f t="shared" si="46"/>
        <v>-197054.94439890169</v>
      </c>
      <c r="O141" s="1">
        <f t="shared" si="33"/>
        <v>-229.45677587886507</v>
      </c>
      <c r="P141" s="1">
        <f t="shared" si="40"/>
        <v>454001.04828694981</v>
      </c>
      <c r="Q141" s="1">
        <f t="shared" si="41"/>
        <v>281104.1358764086</v>
      </c>
      <c r="S141" s="3">
        <v>131</v>
      </c>
      <c r="T141" s="1">
        <f t="shared" si="47"/>
        <v>-194438.88888888931</v>
      </c>
      <c r="U141" s="1">
        <f t="shared" si="34"/>
        <v>-226.75351851851894</v>
      </c>
      <c r="V141" s="1">
        <f t="shared" si="42"/>
        <v>454001.04828694981</v>
      </c>
      <c r="W141" s="1">
        <f t="shared" si="43"/>
        <v>277307.41715905262</v>
      </c>
    </row>
    <row r="142" spans="1:23" x14ac:dyDescent="0.25">
      <c r="A142" s="3">
        <v>132</v>
      </c>
      <c r="B142" s="1">
        <f t="shared" si="44"/>
        <v>-146622.26659637317</v>
      </c>
      <c r="C142" s="1">
        <f t="shared" si="32"/>
        <v>-151.50967548291894</v>
      </c>
      <c r="D142" s="1">
        <f t="shared" si="35"/>
        <v>455325.2180111201</v>
      </c>
      <c r="E142" s="1">
        <f t="shared" si="36"/>
        <v>219353.98657634802</v>
      </c>
      <c r="G142" s="3">
        <v>132</v>
      </c>
      <c r="H142" s="1">
        <f t="shared" si="45"/>
        <v>-137433.33333333291</v>
      </c>
      <c r="I142" s="1">
        <f t="shared" si="37"/>
        <v>-142.014444444444</v>
      </c>
      <c r="J142" s="1">
        <f t="shared" si="38"/>
        <v>455325.2180111201</v>
      </c>
      <c r="K142" s="1">
        <f t="shared" si="39"/>
        <v>205967.68116005688</v>
      </c>
      <c r="M142" s="3">
        <v>132</v>
      </c>
      <c r="N142" s="1">
        <f t="shared" si="46"/>
        <v>-196892.07617039245</v>
      </c>
      <c r="O142" s="1">
        <f t="shared" si="33"/>
        <v>-229.28847870940552</v>
      </c>
      <c r="P142" s="1">
        <f t="shared" si="40"/>
        <v>455325.2180111201</v>
      </c>
      <c r="Q142" s="1">
        <f t="shared" si="41"/>
        <v>283801.21452526661</v>
      </c>
      <c r="S142" s="3">
        <v>132</v>
      </c>
      <c r="T142" s="1">
        <f t="shared" si="47"/>
        <v>-194266.66666666709</v>
      </c>
      <c r="U142" s="1">
        <f t="shared" si="34"/>
        <v>-226.57555555555598</v>
      </c>
      <c r="V142" s="1">
        <f t="shared" si="42"/>
        <v>455325.2180111201</v>
      </c>
      <c r="W142" s="1">
        <f t="shared" si="43"/>
        <v>279976.55583489791</v>
      </c>
    </row>
    <row r="143" spans="1:23" x14ac:dyDescent="0.25">
      <c r="A143" s="3">
        <v>133</v>
      </c>
      <c r="B143" s="1">
        <f t="shared" si="44"/>
        <v>-146051.6387564977</v>
      </c>
      <c r="C143" s="1">
        <f t="shared" si="32"/>
        <v>-150.92002671504761</v>
      </c>
      <c r="D143" s="1">
        <f t="shared" si="35"/>
        <v>456653.24989698589</v>
      </c>
      <c r="E143" s="1">
        <f t="shared" si="36"/>
        <v>221372.10839239924</v>
      </c>
      <c r="G143" s="3">
        <v>133</v>
      </c>
      <c r="H143" s="1">
        <f t="shared" si="45"/>
        <v>-136830.55555555513</v>
      </c>
      <c r="I143" s="1">
        <f t="shared" si="37"/>
        <v>-141.39157407407362</v>
      </c>
      <c r="J143" s="1">
        <f t="shared" si="38"/>
        <v>456653.24989698589</v>
      </c>
      <c r="K143" s="1">
        <f t="shared" si="39"/>
        <v>207888.08302259073</v>
      </c>
      <c r="M143" s="3">
        <v>133</v>
      </c>
      <c r="N143" s="1">
        <f t="shared" si="46"/>
        <v>-196729.03964471375</v>
      </c>
      <c r="O143" s="1">
        <f t="shared" si="33"/>
        <v>-229.12000763287088</v>
      </c>
      <c r="P143" s="1">
        <f t="shared" si="40"/>
        <v>456653.24989698589</v>
      </c>
      <c r="Q143" s="1">
        <f t="shared" si="41"/>
        <v>286513.54284892656</v>
      </c>
      <c r="S143" s="3">
        <v>133</v>
      </c>
      <c r="T143" s="1">
        <f t="shared" si="47"/>
        <v>-194094.44444444487</v>
      </c>
      <c r="U143" s="1">
        <f t="shared" si="34"/>
        <v>-226.39759259259304</v>
      </c>
      <c r="V143" s="1">
        <f t="shared" si="42"/>
        <v>456653.24989698589</v>
      </c>
      <c r="W143" s="1">
        <f t="shared" si="43"/>
        <v>282660.9641718386</v>
      </c>
    </row>
    <row r="144" spans="1:23" x14ac:dyDescent="0.25">
      <c r="A144" s="3">
        <v>134</v>
      </c>
      <c r="B144" s="1">
        <f t="shared" si="44"/>
        <v>-145480.42126785437</v>
      </c>
      <c r="C144" s="1">
        <f t="shared" si="32"/>
        <v>-150.32976864344951</v>
      </c>
      <c r="D144" s="1">
        <f t="shared" si="35"/>
        <v>457985.15520918544</v>
      </c>
      <c r="E144" s="1">
        <f t="shared" si="36"/>
        <v>223401.64096260793</v>
      </c>
      <c r="G144" s="3">
        <v>134</v>
      </c>
      <c r="H144" s="1">
        <f t="shared" si="45"/>
        <v>-136227.77777777734</v>
      </c>
      <c r="I144" s="1">
        <f t="shared" si="37"/>
        <v>-140.76870370370327</v>
      </c>
      <c r="J144" s="1">
        <f t="shared" si="38"/>
        <v>457985.15520918544</v>
      </c>
      <c r="K144" s="1">
        <f t="shared" si="39"/>
        <v>209819.96598682794</v>
      </c>
      <c r="M144" s="3">
        <v>134</v>
      </c>
      <c r="N144" s="1">
        <f t="shared" si="46"/>
        <v>-196565.83464795852</v>
      </c>
      <c r="O144" s="1">
        <f t="shared" si="33"/>
        <v>-228.95136246955713</v>
      </c>
      <c r="P144" s="1">
        <f t="shared" si="40"/>
        <v>457985.15520918544</v>
      </c>
      <c r="Q144" s="1">
        <f t="shared" si="41"/>
        <v>289241.20707126684</v>
      </c>
      <c r="S144" s="3">
        <v>134</v>
      </c>
      <c r="T144" s="1">
        <f t="shared" si="47"/>
        <v>-193922.22222222266</v>
      </c>
      <c r="U144" s="1">
        <f t="shared" si="34"/>
        <v>-226.21962962963008</v>
      </c>
      <c r="V144" s="1">
        <f t="shared" si="42"/>
        <v>457985.15520918544</v>
      </c>
      <c r="W144" s="1">
        <f t="shared" si="43"/>
        <v>285360.72850675846</v>
      </c>
    </row>
    <row r="145" spans="1:23" x14ac:dyDescent="0.25">
      <c r="A145" s="3">
        <v>135</v>
      </c>
      <c r="B145" s="1">
        <f t="shared" si="44"/>
        <v>-144908.61352113943</v>
      </c>
      <c r="C145" s="1">
        <f t="shared" si="32"/>
        <v>-149.73890063851073</v>
      </c>
      <c r="D145" s="1">
        <f t="shared" si="35"/>
        <v>459320.94524521224</v>
      </c>
      <c r="E145" s="1">
        <f t="shared" si="36"/>
        <v>225442.64880503702</v>
      </c>
      <c r="G145" s="3">
        <v>135</v>
      </c>
      <c r="H145" s="1">
        <f t="shared" si="45"/>
        <v>-135624.99999999956</v>
      </c>
      <c r="I145" s="1">
        <f t="shared" si="37"/>
        <v>-140.14583333333289</v>
      </c>
      <c r="J145" s="1">
        <f t="shared" si="38"/>
        <v>459320.94524521224</v>
      </c>
      <c r="K145" s="1">
        <f t="shared" si="39"/>
        <v>211763.39496858677</v>
      </c>
      <c r="M145" s="3">
        <v>135</v>
      </c>
      <c r="N145" s="1">
        <f t="shared" si="46"/>
        <v>-196402.46100603996</v>
      </c>
      <c r="O145" s="1">
        <f t="shared" si="33"/>
        <v>-228.78254303957462</v>
      </c>
      <c r="P145" s="1">
        <f t="shared" si="40"/>
        <v>459320.94524521224</v>
      </c>
      <c r="Q145" s="1">
        <f t="shared" si="41"/>
        <v>291984.29390368826</v>
      </c>
      <c r="S145" s="3">
        <v>135</v>
      </c>
      <c r="T145" s="1">
        <f t="shared" si="47"/>
        <v>-193750.00000000044</v>
      </c>
      <c r="U145" s="1">
        <f t="shared" si="34"/>
        <v>-226.04166666666711</v>
      </c>
      <c r="V145" s="1">
        <f t="shared" si="42"/>
        <v>459320.94524521224</v>
      </c>
      <c r="W145" s="1">
        <f t="shared" si="43"/>
        <v>288075.93566470261</v>
      </c>
    </row>
    <row r="146" spans="1:23" x14ac:dyDescent="0.25">
      <c r="A146" s="3">
        <v>136</v>
      </c>
      <c r="B146" s="1">
        <f t="shared" si="44"/>
        <v>-144336.21490641954</v>
      </c>
      <c r="C146" s="1">
        <f t="shared" si="32"/>
        <v>-149.14742206996684</v>
      </c>
      <c r="D146" s="1">
        <f t="shared" si="35"/>
        <v>460660.63133551076</v>
      </c>
      <c r="E146" s="1">
        <f t="shared" si="36"/>
        <v>227495.19680254406</v>
      </c>
      <c r="G146" s="3">
        <v>136</v>
      </c>
      <c r="H146" s="1">
        <f t="shared" si="45"/>
        <v>-135022.22222222178</v>
      </c>
      <c r="I146" s="1">
        <f t="shared" si="37"/>
        <v>-139.52296296296251</v>
      </c>
      <c r="J146" s="1">
        <f t="shared" si="38"/>
        <v>460660.63133551076</v>
      </c>
      <c r="K146" s="1">
        <f t="shared" si="39"/>
        <v>213718.43525072891</v>
      </c>
      <c r="M146" s="3">
        <v>136</v>
      </c>
      <c r="N146" s="1">
        <f t="shared" si="46"/>
        <v>-196238.91854469141</v>
      </c>
      <c r="O146" s="1">
        <f t="shared" si="33"/>
        <v>-228.61354916284779</v>
      </c>
      <c r="P146" s="1">
        <f t="shared" si="40"/>
        <v>460660.63133551076</v>
      </c>
      <c r="Q146" s="1">
        <f t="shared" si="41"/>
        <v>294742.89054787048</v>
      </c>
      <c r="S146" s="3">
        <v>136</v>
      </c>
      <c r="T146" s="1">
        <f t="shared" si="47"/>
        <v>-193577.77777777822</v>
      </c>
      <c r="U146" s="1">
        <f t="shared" si="34"/>
        <v>-225.86370370370415</v>
      </c>
      <c r="V146" s="1">
        <f t="shared" si="42"/>
        <v>460660.63133551076</v>
      </c>
      <c r="W146" s="1">
        <f t="shared" si="43"/>
        <v>290806.67296163773</v>
      </c>
    </row>
    <row r="147" spans="1:23" x14ac:dyDescent="0.25">
      <c r="A147" s="3">
        <v>137</v>
      </c>
      <c r="B147" s="1">
        <f t="shared" si="44"/>
        <v>-143763.22481313112</v>
      </c>
      <c r="C147" s="1">
        <f t="shared" si="32"/>
        <v>-148.55533230690216</v>
      </c>
      <c r="D147" s="1">
        <f t="shared" si="35"/>
        <v>462004.22484357265</v>
      </c>
      <c r="E147" s="1">
        <f t="shared" si="36"/>
        <v>229559.35020484362</v>
      </c>
      <c r="G147" s="3">
        <v>137</v>
      </c>
      <c r="H147" s="1">
        <f t="shared" si="45"/>
        <v>-134419.444444444</v>
      </c>
      <c r="I147" s="1">
        <f t="shared" si="37"/>
        <v>-138.90009259259213</v>
      </c>
      <c r="J147" s="1">
        <f t="shared" si="38"/>
        <v>462004.22484357265</v>
      </c>
      <c r="K147" s="1">
        <f t="shared" si="39"/>
        <v>215685.15248523492</v>
      </c>
      <c r="M147" s="3">
        <v>137</v>
      </c>
      <c r="N147" s="1">
        <f t="shared" si="46"/>
        <v>-196075.20708946613</v>
      </c>
      <c r="O147" s="1">
        <f t="shared" si="33"/>
        <v>-228.44438065911498</v>
      </c>
      <c r="P147" s="1">
        <f t="shared" si="40"/>
        <v>462004.22484357265</v>
      </c>
      <c r="Q147" s="1">
        <f t="shared" si="41"/>
        <v>297517.08469854412</v>
      </c>
      <c r="S147" s="3">
        <v>137</v>
      </c>
      <c r="T147" s="1">
        <f t="shared" si="47"/>
        <v>-193405.555555556</v>
      </c>
      <c r="U147" s="1">
        <f t="shared" si="34"/>
        <v>-225.68574074074121</v>
      </c>
      <c r="V147" s="1">
        <f t="shared" si="42"/>
        <v>462004.22484357265</v>
      </c>
      <c r="W147" s="1">
        <f t="shared" si="43"/>
        <v>293553.02820722747</v>
      </c>
    </row>
    <row r="148" spans="1:23" x14ac:dyDescent="0.25">
      <c r="A148" s="3">
        <v>138</v>
      </c>
      <c r="B148" s="1">
        <f t="shared" si="44"/>
        <v>-143189.64263007962</v>
      </c>
      <c r="C148" s="1">
        <f t="shared" si="32"/>
        <v>-147.96263071774894</v>
      </c>
      <c r="D148" s="1">
        <f t="shared" si="35"/>
        <v>463351.73716603307</v>
      </c>
      <c r="E148" s="1">
        <f t="shared" si="36"/>
        <v>231635.17463058169</v>
      </c>
      <c r="G148" s="3">
        <v>138</v>
      </c>
      <c r="H148" s="1">
        <f t="shared" si="45"/>
        <v>-133816.66666666622</v>
      </c>
      <c r="I148" s="1">
        <f t="shared" si="37"/>
        <v>-138.27722222222175</v>
      </c>
      <c r="J148" s="1">
        <f t="shared" si="38"/>
        <v>463351.73716603307</v>
      </c>
      <c r="K148" s="1">
        <f t="shared" si="39"/>
        <v>217663.61269529111</v>
      </c>
      <c r="M148" s="3">
        <v>138</v>
      </c>
      <c r="N148" s="1">
        <f t="shared" si="46"/>
        <v>-195911.32646573713</v>
      </c>
      <c r="O148" s="1">
        <f t="shared" si="33"/>
        <v>-228.27503734792836</v>
      </c>
      <c r="P148" s="1">
        <f t="shared" si="40"/>
        <v>463351.73716603307</v>
      </c>
      <c r="Q148" s="1">
        <f t="shared" si="41"/>
        <v>300306.96454627853</v>
      </c>
      <c r="S148" s="3">
        <v>138</v>
      </c>
      <c r="T148" s="1">
        <f t="shared" si="47"/>
        <v>-193233.33333333378</v>
      </c>
      <c r="U148" s="1">
        <f t="shared" si="34"/>
        <v>-225.50777777777824</v>
      </c>
      <c r="V148" s="1">
        <f t="shared" si="42"/>
        <v>463351.73716603307</v>
      </c>
      <c r="W148" s="1">
        <f t="shared" si="43"/>
        <v>296315.08970762417</v>
      </c>
    </row>
    <row r="149" spans="1:23" x14ac:dyDescent="0.25">
      <c r="A149" s="3">
        <v>139</v>
      </c>
      <c r="B149" s="1">
        <f t="shared" si="44"/>
        <v>-142615.46774543897</v>
      </c>
      <c r="C149" s="1">
        <f t="shared" si="32"/>
        <v>-147.36931667028693</v>
      </c>
      <c r="D149" s="1">
        <f t="shared" si="35"/>
        <v>464703.17973276734</v>
      </c>
      <c r="E149" s="1">
        <f t="shared" si="36"/>
        <v>233722.7360694216</v>
      </c>
      <c r="G149" s="3">
        <v>139</v>
      </c>
      <c r="H149" s="1">
        <f t="shared" si="45"/>
        <v>-133213.88888888844</v>
      </c>
      <c r="I149" s="1">
        <f t="shared" si="37"/>
        <v>-137.65435185185137</v>
      </c>
      <c r="J149" s="1">
        <f t="shared" si="38"/>
        <v>464703.17973276734</v>
      </c>
      <c r="K149" s="1">
        <f t="shared" si="39"/>
        <v>219653.88227738853</v>
      </c>
      <c r="M149" s="3">
        <v>139</v>
      </c>
      <c r="N149" s="1">
        <f t="shared" si="46"/>
        <v>-195747.27649869694</v>
      </c>
      <c r="O149" s="1">
        <f t="shared" si="33"/>
        <v>-228.10551904865349</v>
      </c>
      <c r="P149" s="1">
        <f t="shared" si="40"/>
        <v>464703.17973276734</v>
      </c>
      <c r="Q149" s="1">
        <f t="shared" si="41"/>
        <v>303112.61878028541</v>
      </c>
      <c r="S149" s="3">
        <v>139</v>
      </c>
      <c r="T149" s="1">
        <f t="shared" si="47"/>
        <v>-193061.11111111156</v>
      </c>
      <c r="U149" s="1">
        <f t="shared" si="34"/>
        <v>-225.32981481481528</v>
      </c>
      <c r="V149" s="1">
        <f t="shared" si="42"/>
        <v>464703.17973276734</v>
      </c>
      <c r="W149" s="1">
        <f t="shared" si="43"/>
        <v>299092.94626827608</v>
      </c>
    </row>
    <row r="150" spans="1:23" x14ac:dyDescent="0.25">
      <c r="A150" s="3">
        <v>140</v>
      </c>
      <c r="B150" s="1">
        <f t="shared" si="44"/>
        <v>-142040.69954675087</v>
      </c>
      <c r="C150" s="1">
        <f t="shared" si="32"/>
        <v>-146.77538953164256</v>
      </c>
      <c r="D150" s="1">
        <f t="shared" si="35"/>
        <v>466058.5640069879</v>
      </c>
      <c r="E150" s="1">
        <f t="shared" si="36"/>
        <v>235822.10088414187</v>
      </c>
      <c r="G150" s="3">
        <v>140</v>
      </c>
      <c r="H150" s="1">
        <f t="shared" si="45"/>
        <v>-132611.11111111066</v>
      </c>
      <c r="I150" s="1">
        <f t="shared" si="37"/>
        <v>-137.03148148148099</v>
      </c>
      <c r="J150" s="1">
        <f t="shared" si="38"/>
        <v>466058.5640069879</v>
      </c>
      <c r="K150" s="1">
        <f t="shared" si="39"/>
        <v>221656.02800343363</v>
      </c>
      <c r="M150" s="3">
        <v>140</v>
      </c>
      <c r="N150" s="1">
        <f t="shared" si="46"/>
        <v>-195583.05701335749</v>
      </c>
      <c r="O150" s="1">
        <f t="shared" si="33"/>
        <v>-227.93582558046941</v>
      </c>
      <c r="P150" s="1">
        <f t="shared" si="40"/>
        <v>466058.5640069879</v>
      </c>
      <c r="Q150" s="1">
        <f t="shared" si="41"/>
        <v>305934.1365912382</v>
      </c>
      <c r="S150" s="3">
        <v>140</v>
      </c>
      <c r="T150" s="1">
        <f t="shared" si="47"/>
        <v>-192888.88888888934</v>
      </c>
      <c r="U150" s="1">
        <f t="shared" si="34"/>
        <v>-225.15185185185231</v>
      </c>
      <c r="V150" s="1">
        <f t="shared" si="42"/>
        <v>466058.5640069879</v>
      </c>
      <c r="W150" s="1">
        <f t="shared" si="43"/>
        <v>301886.68719675019</v>
      </c>
    </row>
    <row r="151" spans="1:23" x14ac:dyDescent="0.25">
      <c r="A151" s="3">
        <v>141</v>
      </c>
      <c r="B151" s="1">
        <f t="shared" si="44"/>
        <v>-141465.33742092413</v>
      </c>
      <c r="C151" s="1">
        <f t="shared" si="32"/>
        <v>-146.18084866828826</v>
      </c>
      <c r="D151" s="1">
        <f t="shared" si="35"/>
        <v>467417.9014853416</v>
      </c>
      <c r="E151" s="1">
        <f t="shared" si="36"/>
        <v>237933.33581274576</v>
      </c>
      <c r="G151" s="3">
        <v>141</v>
      </c>
      <c r="H151" s="1">
        <f t="shared" si="45"/>
        <v>-132008.33333333288</v>
      </c>
      <c r="I151" s="1">
        <f t="shared" si="37"/>
        <v>-136.40861111111062</v>
      </c>
      <c r="J151" s="1">
        <f t="shared" si="38"/>
        <v>467417.9014853416</v>
      </c>
      <c r="K151" s="1">
        <f t="shared" si="39"/>
        <v>223670.11702287092</v>
      </c>
      <c r="M151" s="3">
        <v>141</v>
      </c>
      <c r="N151" s="1">
        <f t="shared" si="46"/>
        <v>-195418.66783454985</v>
      </c>
      <c r="O151" s="1">
        <f t="shared" si="33"/>
        <v>-227.76595676236818</v>
      </c>
      <c r="P151" s="1">
        <f t="shared" si="40"/>
        <v>467417.9014853416</v>
      </c>
      <c r="Q151" s="1">
        <f t="shared" si="41"/>
        <v>308771.60767410725</v>
      </c>
      <c r="S151" s="3">
        <v>141</v>
      </c>
      <c r="T151" s="1">
        <f t="shared" si="47"/>
        <v>-192716.66666666712</v>
      </c>
      <c r="U151" s="1">
        <f t="shared" si="34"/>
        <v>-224.97388888888935</v>
      </c>
      <c r="V151" s="1">
        <f t="shared" si="42"/>
        <v>467417.9014853416</v>
      </c>
      <c r="W151" s="1">
        <f t="shared" si="43"/>
        <v>304696.4023055716</v>
      </c>
    </row>
    <row r="152" spans="1:23" x14ac:dyDescent="0.25">
      <c r="A152" s="3">
        <v>142</v>
      </c>
      <c r="B152" s="1">
        <f t="shared" si="44"/>
        <v>-140889.38075423404</v>
      </c>
      <c r="C152" s="1">
        <f t="shared" si="32"/>
        <v>-145.58569344604183</v>
      </c>
      <c r="D152" s="1">
        <f t="shared" si="35"/>
        <v>468781.20369800722</v>
      </c>
      <c r="E152" s="1">
        <f t="shared" si="36"/>
        <v>240056.50797058296</v>
      </c>
      <c r="G152" s="3">
        <v>142</v>
      </c>
      <c r="H152" s="1">
        <f t="shared" si="45"/>
        <v>-131405.5555555551</v>
      </c>
      <c r="I152" s="1">
        <f t="shared" si="37"/>
        <v>-135.78574074074027</v>
      </c>
      <c r="J152" s="1">
        <f t="shared" si="38"/>
        <v>468781.20369800722</v>
      </c>
      <c r="K152" s="1">
        <f t="shared" si="39"/>
        <v>225696.21686481766</v>
      </c>
      <c r="M152" s="3">
        <v>142</v>
      </c>
      <c r="N152" s="1">
        <f t="shared" si="46"/>
        <v>-195254.1087869241</v>
      </c>
      <c r="O152" s="1">
        <f t="shared" si="33"/>
        <v>-227.59591241315491</v>
      </c>
      <c r="P152" s="1">
        <f t="shared" si="40"/>
        <v>468781.20369800722</v>
      </c>
      <c r="Q152" s="1">
        <f t="shared" si="41"/>
        <v>311625.1222310114</v>
      </c>
      <c r="S152" s="3">
        <v>142</v>
      </c>
      <c r="T152" s="1">
        <f t="shared" si="47"/>
        <v>-192544.4444444449</v>
      </c>
      <c r="U152" s="1">
        <f t="shared" si="34"/>
        <v>-224.79592592592638</v>
      </c>
      <c r="V152" s="1">
        <f t="shared" si="42"/>
        <v>468781.20369800722</v>
      </c>
      <c r="W152" s="1">
        <f t="shared" si="43"/>
        <v>307522.18191507843</v>
      </c>
    </row>
    <row r="153" spans="1:23" x14ac:dyDescent="0.25">
      <c r="A153" s="3">
        <v>143</v>
      </c>
      <c r="B153" s="1">
        <f t="shared" si="44"/>
        <v>-140312.82893232169</v>
      </c>
      <c r="C153" s="1">
        <f t="shared" si="32"/>
        <v>-144.98992323006573</v>
      </c>
      <c r="D153" s="1">
        <f t="shared" si="35"/>
        <v>470148.48220879305</v>
      </c>
      <c r="E153" s="1">
        <f t="shared" si="36"/>
        <v>242191.68485248304</v>
      </c>
      <c r="G153" s="3">
        <v>143</v>
      </c>
      <c r="H153" s="1">
        <f t="shared" si="45"/>
        <v>-130802.77777777732</v>
      </c>
      <c r="I153" s="1">
        <f t="shared" si="37"/>
        <v>-135.16287037036989</v>
      </c>
      <c r="J153" s="1">
        <f t="shared" si="38"/>
        <v>470148.48220879305</v>
      </c>
      <c r="K153" s="1">
        <f t="shared" si="39"/>
        <v>227734.39544021053</v>
      </c>
      <c r="M153" s="3">
        <v>143</v>
      </c>
      <c r="N153" s="1">
        <f t="shared" si="46"/>
        <v>-195089.37969494914</v>
      </c>
      <c r="O153" s="1">
        <f t="shared" si="33"/>
        <v>-227.42569235144742</v>
      </c>
      <c r="P153" s="1">
        <f t="shared" si="40"/>
        <v>470148.48220879305</v>
      </c>
      <c r="Q153" s="1">
        <f t="shared" si="41"/>
        <v>314494.77097408538</v>
      </c>
      <c r="S153" s="3">
        <v>143</v>
      </c>
      <c r="T153" s="1">
        <f t="shared" si="47"/>
        <v>-192372.22222222268</v>
      </c>
      <c r="U153" s="1">
        <f t="shared" si="34"/>
        <v>-224.61796296296345</v>
      </c>
      <c r="V153" s="1">
        <f t="shared" si="42"/>
        <v>470148.48220879305</v>
      </c>
      <c r="W153" s="1">
        <f t="shared" si="43"/>
        <v>310364.11685629317</v>
      </c>
    </row>
    <row r="154" spans="1:23" x14ac:dyDescent="0.25">
      <c r="A154" s="3">
        <v>144</v>
      </c>
      <c r="B154" s="1">
        <f t="shared" si="44"/>
        <v>-139735.68134019335</v>
      </c>
      <c r="C154" s="1">
        <f t="shared" si="32"/>
        <v>-144.39353738486645</v>
      </c>
      <c r="D154" s="1">
        <f t="shared" si="35"/>
        <v>471519.74861523538</v>
      </c>
      <c r="E154" s="1">
        <f t="shared" si="36"/>
        <v>244338.93433490122</v>
      </c>
      <c r="G154" s="3">
        <v>144</v>
      </c>
      <c r="H154" s="1">
        <f t="shared" si="45"/>
        <v>-130199.99999999953</v>
      </c>
      <c r="I154" s="1">
        <f t="shared" si="37"/>
        <v>-134.53999999999951</v>
      </c>
      <c r="J154" s="1">
        <f t="shared" si="38"/>
        <v>471519.74861523538</v>
      </c>
      <c r="K154" s="1">
        <f t="shared" si="39"/>
        <v>229784.72104396453</v>
      </c>
      <c r="M154" s="3">
        <v>144</v>
      </c>
      <c r="N154" s="1">
        <f t="shared" si="46"/>
        <v>-194924.48038291247</v>
      </c>
      <c r="O154" s="1">
        <f t="shared" si="33"/>
        <v>-227.25529639567623</v>
      </c>
      <c r="P154" s="1">
        <f t="shared" si="40"/>
        <v>471519.74861523538</v>
      </c>
      <c r="Q154" s="1">
        <f t="shared" si="41"/>
        <v>317380.64512836345</v>
      </c>
      <c r="S154" s="3">
        <v>144</v>
      </c>
      <c r="T154" s="1">
        <f t="shared" si="47"/>
        <v>-192200.00000000047</v>
      </c>
      <c r="U154" s="1">
        <f t="shared" si="34"/>
        <v>-224.44000000000048</v>
      </c>
      <c r="V154" s="1">
        <f t="shared" si="42"/>
        <v>471519.74861523538</v>
      </c>
      <c r="W154" s="1">
        <f t="shared" si="43"/>
        <v>313222.29847381002</v>
      </c>
    </row>
    <row r="155" spans="1:23" x14ac:dyDescent="0.25">
      <c r="A155" s="3">
        <v>145</v>
      </c>
      <c r="B155" s="1">
        <f t="shared" si="44"/>
        <v>-139157.93736221982</v>
      </c>
      <c r="C155" s="1">
        <f t="shared" si="32"/>
        <v>-143.7965352742938</v>
      </c>
      <c r="D155" s="1">
        <f t="shared" si="35"/>
        <v>472895.01454869646</v>
      </c>
      <c r="E155" s="1">
        <f t="shared" si="36"/>
        <v>246498.32467807602</v>
      </c>
      <c r="G155" s="3">
        <v>145</v>
      </c>
      <c r="H155" s="1">
        <f t="shared" si="45"/>
        <v>-129597.22222222175</v>
      </c>
      <c r="I155" s="1">
        <f t="shared" si="37"/>
        <v>-133.91712962962916</v>
      </c>
      <c r="J155" s="1">
        <f t="shared" si="38"/>
        <v>472895.01454869646</v>
      </c>
      <c r="K155" s="1">
        <f t="shared" si="39"/>
        <v>231847.26235714403</v>
      </c>
      <c r="M155" s="3">
        <v>145</v>
      </c>
      <c r="N155" s="1">
        <f t="shared" si="46"/>
        <v>-194759.41067492004</v>
      </c>
      <c r="O155" s="1">
        <f t="shared" si="33"/>
        <v>-227.08472436408405</v>
      </c>
      <c r="P155" s="1">
        <f t="shared" si="40"/>
        <v>472895.01454869646</v>
      </c>
      <c r="Q155" s="1">
        <f t="shared" si="41"/>
        <v>320282.83643467957</v>
      </c>
      <c r="S155" s="3">
        <v>145</v>
      </c>
      <c r="T155" s="1">
        <f t="shared" si="47"/>
        <v>-192027.77777777825</v>
      </c>
      <c r="U155" s="1">
        <f t="shared" si="34"/>
        <v>-224.26203703703752</v>
      </c>
      <c r="V155" s="1">
        <f t="shared" si="42"/>
        <v>472895.01454869646</v>
      </c>
      <c r="W155" s="1">
        <f t="shared" si="43"/>
        <v>316096.81862869888</v>
      </c>
    </row>
    <row r="156" spans="1:23" x14ac:dyDescent="0.25">
      <c r="A156" s="3">
        <v>146</v>
      </c>
      <c r="B156" s="1">
        <f t="shared" si="44"/>
        <v>-138579.59638213573</v>
      </c>
      <c r="C156" s="1">
        <f t="shared" si="32"/>
        <v>-143.19891626154023</v>
      </c>
      <c r="D156" s="1">
        <f t="shared" si="35"/>
        <v>474274.29167446349</v>
      </c>
      <c r="E156" s="1">
        <f t="shared" si="36"/>
        <v>248669.92452819931</v>
      </c>
      <c r="G156" s="3">
        <v>146</v>
      </c>
      <c r="H156" s="1">
        <f t="shared" si="45"/>
        <v>-128994.44444444397</v>
      </c>
      <c r="I156" s="1">
        <f t="shared" si="37"/>
        <v>-133.29425925925878</v>
      </c>
      <c r="J156" s="1">
        <f t="shared" si="38"/>
        <v>474274.29167446349</v>
      </c>
      <c r="K156" s="1">
        <f t="shared" si="39"/>
        <v>233922.08844914619</v>
      </c>
      <c r="M156" s="3">
        <v>146</v>
      </c>
      <c r="N156" s="1">
        <f t="shared" si="46"/>
        <v>-194594.17039489601</v>
      </c>
      <c r="O156" s="1">
        <f t="shared" si="33"/>
        <v>-226.91397607472587</v>
      </c>
      <c r="P156" s="1">
        <f t="shared" si="40"/>
        <v>474274.29167446349</v>
      </c>
      <c r="Q156" s="1">
        <f t="shared" si="41"/>
        <v>323201.43715258368</v>
      </c>
      <c r="S156" s="3">
        <v>146</v>
      </c>
      <c r="T156" s="1">
        <f t="shared" si="47"/>
        <v>-191855.55555555603</v>
      </c>
      <c r="U156" s="1">
        <f t="shared" si="34"/>
        <v>-224.08407407407455</v>
      </c>
      <c r="V156" s="1">
        <f t="shared" si="42"/>
        <v>474274.29167446349</v>
      </c>
      <c r="W156" s="1">
        <f t="shared" si="43"/>
        <v>318987.76970142551</v>
      </c>
    </row>
    <row r="157" spans="1:23" x14ac:dyDescent="0.25">
      <c r="A157" s="3">
        <v>147</v>
      </c>
      <c r="B157" s="1">
        <f t="shared" si="44"/>
        <v>-138000.65778303889</v>
      </c>
      <c r="C157" s="1">
        <f t="shared" si="32"/>
        <v>-142.60067970914017</v>
      </c>
      <c r="D157" s="1">
        <f t="shared" si="35"/>
        <v>475657.59169184737</v>
      </c>
      <c r="E157" s="1">
        <f t="shared" si="36"/>
        <v>250853.80291959844</v>
      </c>
      <c r="G157" s="3">
        <v>147</v>
      </c>
      <c r="H157" s="1">
        <f t="shared" si="45"/>
        <v>-128391.66666666619</v>
      </c>
      <c r="I157" s="1">
        <f t="shared" si="37"/>
        <v>-132.6713888888884</v>
      </c>
      <c r="J157" s="1">
        <f t="shared" si="38"/>
        <v>475657.59169184737</v>
      </c>
      <c r="K157" s="1">
        <f t="shared" si="39"/>
        <v>236009.26877989649</v>
      </c>
      <c r="M157" s="3">
        <v>147</v>
      </c>
      <c r="N157" s="1">
        <f t="shared" si="46"/>
        <v>-194428.75936658261</v>
      </c>
      <c r="O157" s="1">
        <f t="shared" si="33"/>
        <v>-226.7430513454687</v>
      </c>
      <c r="P157" s="1">
        <f t="shared" si="40"/>
        <v>475657.59169184737</v>
      </c>
      <c r="Q157" s="1">
        <f t="shared" si="41"/>
        <v>326136.54006327462</v>
      </c>
      <c r="S157" s="3">
        <v>147</v>
      </c>
      <c r="T157" s="1">
        <f t="shared" si="47"/>
        <v>-191683.33333333381</v>
      </c>
      <c r="U157" s="1">
        <f t="shared" si="34"/>
        <v>-223.90611111111161</v>
      </c>
      <c r="V157" s="1">
        <f t="shared" si="42"/>
        <v>475657.59169184737</v>
      </c>
      <c r="W157" s="1">
        <f t="shared" si="43"/>
        <v>321895.24459478818</v>
      </c>
    </row>
    <row r="158" spans="1:23" x14ac:dyDescent="0.25">
      <c r="A158" s="3">
        <v>148</v>
      </c>
      <c r="B158" s="1">
        <f t="shared" si="44"/>
        <v>-137421.12094738963</v>
      </c>
      <c r="C158" s="1">
        <f t="shared" si="32"/>
        <v>-142.00182497896927</v>
      </c>
      <c r="D158" s="1">
        <f t="shared" si="35"/>
        <v>477044.92633428192</v>
      </c>
      <c r="E158" s="1">
        <f t="shared" si="36"/>
        <v>253050.02927693096</v>
      </c>
      <c r="G158" s="3">
        <v>148</v>
      </c>
      <c r="H158" s="1">
        <f t="shared" si="45"/>
        <v>-127788.88888888841</v>
      </c>
      <c r="I158" s="1">
        <f t="shared" si="37"/>
        <v>-132.04851851851802</v>
      </c>
      <c r="J158" s="1">
        <f t="shared" si="38"/>
        <v>477044.92633428192</v>
      </c>
      <c r="K158" s="1">
        <f t="shared" si="39"/>
        <v>238108.87320205694</v>
      </c>
      <c r="M158" s="3">
        <v>148</v>
      </c>
      <c r="N158" s="1">
        <f t="shared" si="46"/>
        <v>-194263.17741353996</v>
      </c>
      <c r="O158" s="1">
        <f t="shared" si="33"/>
        <v>-226.5719499939913</v>
      </c>
      <c r="P158" s="1">
        <f t="shared" si="40"/>
        <v>477044.92633428192</v>
      </c>
      <c r="Q158" s="1">
        <f t="shared" si="41"/>
        <v>329088.23847254959</v>
      </c>
      <c r="S158" s="3">
        <v>148</v>
      </c>
      <c r="T158" s="1">
        <f t="shared" si="47"/>
        <v>-191511.11111111159</v>
      </c>
      <c r="U158" s="1">
        <f t="shared" si="34"/>
        <v>-223.72814814814865</v>
      </c>
      <c r="V158" s="1">
        <f t="shared" si="42"/>
        <v>477044.92633428192</v>
      </c>
      <c r="W158" s="1">
        <f t="shared" si="43"/>
        <v>324819.3367368711</v>
      </c>
    </row>
    <row r="159" spans="1:23" x14ac:dyDescent="0.25">
      <c r="A159" s="3">
        <v>149</v>
      </c>
      <c r="B159" s="1">
        <f t="shared" si="44"/>
        <v>-136840.98525701021</v>
      </c>
      <c r="C159" s="1">
        <f t="shared" si="32"/>
        <v>-141.40235143224388</v>
      </c>
      <c r="D159" s="1">
        <f t="shared" si="35"/>
        <v>478436.30736942356</v>
      </c>
      <c r="E159" s="1">
        <f t="shared" si="36"/>
        <v>255258.67341739149</v>
      </c>
      <c r="G159" s="3">
        <v>149</v>
      </c>
      <c r="H159" s="1">
        <f t="shared" si="45"/>
        <v>-127186.11111111063</v>
      </c>
      <c r="I159" s="1">
        <f t="shared" si="37"/>
        <v>-131.42564814814764</v>
      </c>
      <c r="J159" s="1">
        <f t="shared" si="38"/>
        <v>478436.30736942356</v>
      </c>
      <c r="K159" s="1">
        <f t="shared" si="39"/>
        <v>240220.9719632467</v>
      </c>
      <c r="M159" s="3">
        <v>149</v>
      </c>
      <c r="N159" s="1">
        <f t="shared" si="46"/>
        <v>-194097.42435914584</v>
      </c>
      <c r="O159" s="1">
        <f t="shared" si="33"/>
        <v>-226.40067183778405</v>
      </c>
      <c r="P159" s="1">
        <f t="shared" si="40"/>
        <v>478436.30736942356</v>
      </c>
      <c r="Q159" s="1">
        <f t="shared" si="41"/>
        <v>332056.62621377036</v>
      </c>
      <c r="S159" s="3">
        <v>149</v>
      </c>
      <c r="T159" s="1">
        <f t="shared" si="47"/>
        <v>-191338.88888888937</v>
      </c>
      <c r="U159" s="1">
        <f t="shared" si="34"/>
        <v>-223.55018518518568</v>
      </c>
      <c r="V159" s="1">
        <f t="shared" si="42"/>
        <v>478436.30736942356</v>
      </c>
      <c r="W159" s="1">
        <f t="shared" si="43"/>
        <v>327760.14008401451</v>
      </c>
    </row>
    <row r="160" spans="1:23" x14ac:dyDescent="0.25">
      <c r="A160" s="3">
        <v>150</v>
      </c>
      <c r="B160" s="1">
        <f t="shared" si="44"/>
        <v>-136260.25009308406</v>
      </c>
      <c r="C160" s="1">
        <f t="shared" si="32"/>
        <v>-140.80225842952021</v>
      </c>
      <c r="D160" s="1">
        <f t="shared" si="35"/>
        <v>479831.74659925106</v>
      </c>
      <c r="E160" s="1">
        <f t="shared" si="36"/>
        <v>257479.80555293124</v>
      </c>
      <c r="G160" s="3">
        <v>150</v>
      </c>
      <c r="H160" s="1">
        <f t="shared" si="45"/>
        <v>-126583.33333333285</v>
      </c>
      <c r="I160" s="1">
        <f t="shared" si="37"/>
        <v>-130.80277777777727</v>
      </c>
      <c r="J160" s="1">
        <f t="shared" si="38"/>
        <v>479831.74659925106</v>
      </c>
      <c r="K160" s="1">
        <f t="shared" si="39"/>
        <v>242345.63570827513</v>
      </c>
      <c r="M160" s="3">
        <v>150</v>
      </c>
      <c r="N160" s="1">
        <f t="shared" si="46"/>
        <v>-193931.50002659552</v>
      </c>
      <c r="O160" s="1">
        <f t="shared" si="33"/>
        <v>-226.2292166941487</v>
      </c>
      <c r="P160" s="1">
        <f t="shared" si="40"/>
        <v>479831.74659925106</v>
      </c>
      <c r="Q160" s="1">
        <f t="shared" si="41"/>
        <v>335041.79765084619</v>
      </c>
      <c r="S160" s="3">
        <v>150</v>
      </c>
      <c r="T160" s="1">
        <f t="shared" si="47"/>
        <v>-191166.66666666715</v>
      </c>
      <c r="U160" s="1">
        <f t="shared" si="34"/>
        <v>-223.37222222222272</v>
      </c>
      <c r="V160" s="1">
        <f t="shared" si="42"/>
        <v>479831.74659925106</v>
      </c>
      <c r="W160" s="1">
        <f t="shared" si="43"/>
        <v>330717.74912380136</v>
      </c>
    </row>
    <row r="161" spans="1:23" x14ac:dyDescent="0.25">
      <c r="A161" s="3">
        <v>151</v>
      </c>
      <c r="B161" s="1">
        <f t="shared" si="44"/>
        <v>-135678.91483615519</v>
      </c>
      <c r="C161" s="1">
        <f t="shared" si="32"/>
        <v>-140.20154533069368</v>
      </c>
      <c r="D161" s="1">
        <f t="shared" si="35"/>
        <v>481231.25586016552</v>
      </c>
      <c r="E161" s="1">
        <f t="shared" si="36"/>
        <v>259713.49629248996</v>
      </c>
      <c r="G161" s="3">
        <v>151</v>
      </c>
      <c r="H161" s="1">
        <f t="shared" si="45"/>
        <v>-125980.55555555507</v>
      </c>
      <c r="I161" s="1">
        <f t="shared" si="37"/>
        <v>-130.17990740740689</v>
      </c>
      <c r="J161" s="1">
        <f t="shared" si="38"/>
        <v>481231.25586016552</v>
      </c>
      <c r="K161" s="1">
        <f t="shared" si="39"/>
        <v>244482.93548138769</v>
      </c>
      <c r="M161" s="3">
        <v>151</v>
      </c>
      <c r="N161" s="1">
        <f t="shared" si="46"/>
        <v>-193765.40423890157</v>
      </c>
      <c r="O161" s="1">
        <f t="shared" si="33"/>
        <v>-226.05758438019828</v>
      </c>
      <c r="P161" s="1">
        <f t="shared" si="40"/>
        <v>481231.25586016552</v>
      </c>
      <c r="Q161" s="1">
        <f t="shared" si="41"/>
        <v>338043.8476812336</v>
      </c>
      <c r="S161" s="3">
        <v>151</v>
      </c>
      <c r="T161" s="1">
        <f t="shared" si="47"/>
        <v>-190994.44444444493</v>
      </c>
      <c r="U161" s="1">
        <f t="shared" si="34"/>
        <v>-223.19425925925975</v>
      </c>
      <c r="V161" s="1">
        <f t="shared" si="42"/>
        <v>481231.25586016552</v>
      </c>
      <c r="W161" s="1">
        <f t="shared" si="43"/>
        <v>333692.25887806126</v>
      </c>
    </row>
    <row r="162" spans="1:23" x14ac:dyDescent="0.25">
      <c r="A162" s="3">
        <v>152</v>
      </c>
      <c r="B162" s="1">
        <f t="shared" si="44"/>
        <v>-135096.97886612749</v>
      </c>
      <c r="C162" s="1">
        <f t="shared" si="32"/>
        <v>-139.6002114949984</v>
      </c>
      <c r="D162" s="1">
        <f t="shared" si="35"/>
        <v>482634.84702309099</v>
      </c>
      <c r="E162" s="1">
        <f t="shared" si="36"/>
        <v>261959.81664424064</v>
      </c>
      <c r="G162" s="3">
        <v>152</v>
      </c>
      <c r="H162" s="1">
        <f t="shared" si="45"/>
        <v>-125377.77777777729</v>
      </c>
      <c r="I162" s="1">
        <f t="shared" si="37"/>
        <v>-129.55703703703651</v>
      </c>
      <c r="J162" s="1">
        <f t="shared" si="38"/>
        <v>482634.84702309099</v>
      </c>
      <c r="K162" s="1">
        <f t="shared" si="39"/>
        <v>246632.94272852424</v>
      </c>
      <c r="M162" s="3">
        <v>152</v>
      </c>
      <c r="N162" s="1">
        <f t="shared" si="46"/>
        <v>-193599.13681889366</v>
      </c>
      <c r="O162" s="1">
        <f t="shared" si="33"/>
        <v>-225.88577471285677</v>
      </c>
      <c r="P162" s="1">
        <f t="shared" si="40"/>
        <v>482634.84702309099</v>
      </c>
      <c r="Q162" s="1">
        <f t="shared" si="41"/>
        <v>341062.87173895305</v>
      </c>
      <c r="S162" s="3">
        <v>152</v>
      </c>
      <c r="T162" s="1">
        <f t="shared" si="47"/>
        <v>-190822.22222222271</v>
      </c>
      <c r="U162" s="1">
        <f t="shared" si="34"/>
        <v>-223.01629629629679</v>
      </c>
      <c r="V162" s="1">
        <f t="shared" si="42"/>
        <v>482634.84702309099</v>
      </c>
      <c r="W162" s="1">
        <f t="shared" si="43"/>
        <v>336683.76490589092</v>
      </c>
    </row>
    <row r="163" spans="1:23" x14ac:dyDescent="0.25">
      <c r="A163" s="3">
        <v>153</v>
      </c>
      <c r="B163" s="1">
        <f t="shared" si="44"/>
        <v>-134514.44156226411</v>
      </c>
      <c r="C163" s="1">
        <f t="shared" si="32"/>
        <v>-138.99825628100623</v>
      </c>
      <c r="D163" s="1">
        <f t="shared" si="35"/>
        <v>484042.53199357499</v>
      </c>
      <c r="E163" s="1">
        <f t="shared" si="36"/>
        <v>264218.83801784681</v>
      </c>
      <c r="G163" s="3">
        <v>153</v>
      </c>
      <c r="H163" s="1">
        <f t="shared" si="45"/>
        <v>-124774.99999999951</v>
      </c>
      <c r="I163" s="1">
        <f t="shared" si="37"/>
        <v>-128.93416666666616</v>
      </c>
      <c r="J163" s="1">
        <f t="shared" si="38"/>
        <v>484042.53199357499</v>
      </c>
      <c r="K163" s="1">
        <f t="shared" si="39"/>
        <v>248795.72929959046</v>
      </c>
      <c r="M163" s="3">
        <v>153</v>
      </c>
      <c r="N163" s="1">
        <f t="shared" si="46"/>
        <v>-193432.69758921841</v>
      </c>
      <c r="O163" s="1">
        <f t="shared" si="33"/>
        <v>-225.71378750885901</v>
      </c>
      <c r="P163" s="1">
        <f t="shared" si="40"/>
        <v>484042.53199357499</v>
      </c>
      <c r="Q163" s="1">
        <f t="shared" si="41"/>
        <v>344098.96579762292</v>
      </c>
      <c r="S163" s="3">
        <v>153</v>
      </c>
      <c r="T163" s="1">
        <f t="shared" si="47"/>
        <v>-190650.00000000049</v>
      </c>
      <c r="U163" s="1">
        <f t="shared" si="34"/>
        <v>-222.83833333333385</v>
      </c>
      <c r="V163" s="1">
        <f t="shared" si="42"/>
        <v>484042.53199357499</v>
      </c>
      <c r="W163" s="1">
        <f t="shared" si="43"/>
        <v>339692.36330669222</v>
      </c>
    </row>
    <row r="164" spans="1:23" x14ac:dyDescent="0.25">
      <c r="A164" s="3">
        <v>154</v>
      </c>
      <c r="B164" s="1">
        <f t="shared" si="44"/>
        <v>-133931.30230318673</v>
      </c>
      <c r="C164" s="1">
        <f t="shared" si="32"/>
        <v>-138.39567904662627</v>
      </c>
      <c r="D164" s="1">
        <f t="shared" si="35"/>
        <v>485454.32271188957</v>
      </c>
      <c r="E164" s="1">
        <f t="shared" si="36"/>
        <v>266490.63222673262</v>
      </c>
      <c r="G164" s="3">
        <v>154</v>
      </c>
      <c r="H164" s="1">
        <f t="shared" si="45"/>
        <v>-124172.22222222172</v>
      </c>
      <c r="I164" s="1">
        <f t="shared" si="37"/>
        <v>-128.31129629629578</v>
      </c>
      <c r="J164" s="1">
        <f t="shared" si="38"/>
        <v>485454.32271188957</v>
      </c>
      <c r="K164" s="1">
        <f t="shared" si="39"/>
        <v>250971.36745074179</v>
      </c>
      <c r="M164" s="3">
        <v>154</v>
      </c>
      <c r="N164" s="1">
        <f t="shared" si="46"/>
        <v>-193266.08637233917</v>
      </c>
      <c r="O164" s="1">
        <f t="shared" si="33"/>
        <v>-225.54162258475048</v>
      </c>
      <c r="P164" s="1">
        <f t="shared" si="40"/>
        <v>485454.32271188957</v>
      </c>
      <c r="Q164" s="1">
        <f t="shared" si="41"/>
        <v>347152.22637351038</v>
      </c>
      <c r="S164" s="3">
        <v>154</v>
      </c>
      <c r="T164" s="1">
        <f t="shared" si="47"/>
        <v>-190477.77777777828</v>
      </c>
      <c r="U164" s="1">
        <f t="shared" si="34"/>
        <v>-222.66037037037088</v>
      </c>
      <c r="V164" s="1">
        <f t="shared" si="42"/>
        <v>485454.32271188957</v>
      </c>
      <c r="W164" s="1">
        <f t="shared" si="43"/>
        <v>342718.15072322695</v>
      </c>
    </row>
    <row r="165" spans="1:23" x14ac:dyDescent="0.25">
      <c r="A165" s="3">
        <v>155</v>
      </c>
      <c r="B165" s="1">
        <f t="shared" si="44"/>
        <v>-133347.56046687497</v>
      </c>
      <c r="C165" s="1">
        <f t="shared" si="32"/>
        <v>-137.79247914910414</v>
      </c>
      <c r="D165" s="1">
        <f t="shared" si="35"/>
        <v>486870.23115313257</v>
      </c>
      <c r="E165" s="1">
        <f t="shared" si="36"/>
        <v>268775.27149036573</v>
      </c>
      <c r="G165" s="3">
        <v>155</v>
      </c>
      <c r="H165" s="1">
        <f t="shared" si="45"/>
        <v>-123569.44444444394</v>
      </c>
      <c r="I165" s="1">
        <f t="shared" si="37"/>
        <v>-127.6884259259254</v>
      </c>
      <c r="J165" s="1">
        <f t="shared" si="38"/>
        <v>486870.23115313257</v>
      </c>
      <c r="K165" s="1">
        <f t="shared" si="39"/>
        <v>253159.92984668046</v>
      </c>
      <c r="M165" s="3">
        <v>155</v>
      </c>
      <c r="N165" s="1">
        <f t="shared" si="46"/>
        <v>-193099.3029905358</v>
      </c>
      <c r="O165" s="1">
        <f t="shared" si="33"/>
        <v>-225.36927975688698</v>
      </c>
      <c r="P165" s="1">
        <f t="shared" si="40"/>
        <v>486870.23115313257</v>
      </c>
      <c r="Q165" s="1">
        <f t="shared" si="41"/>
        <v>350222.75052859954</v>
      </c>
      <c r="S165" s="3">
        <v>155</v>
      </c>
      <c r="T165" s="1">
        <f t="shared" si="47"/>
        <v>-190305.55555555606</v>
      </c>
      <c r="U165" s="1">
        <f t="shared" si="34"/>
        <v>-222.48240740740792</v>
      </c>
      <c r="V165" s="1">
        <f t="shared" si="42"/>
        <v>486870.23115313257</v>
      </c>
      <c r="W165" s="1">
        <f t="shared" si="43"/>
        <v>345761.22434468905</v>
      </c>
    </row>
    <row r="166" spans="1:23" x14ac:dyDescent="0.25">
      <c r="A166" s="3">
        <v>156</v>
      </c>
      <c r="B166" s="1">
        <f t="shared" si="44"/>
        <v>-132763.21543066567</v>
      </c>
      <c r="C166" s="1">
        <f t="shared" si="32"/>
        <v>-137.1886559450212</v>
      </c>
      <c r="D166" s="1">
        <f t="shared" si="35"/>
        <v>488290.26932732924</v>
      </c>
      <c r="E166" s="1">
        <f t="shared" si="36"/>
        <v>271072.82843655319</v>
      </c>
      <c r="G166" s="3">
        <v>156</v>
      </c>
      <c r="H166" s="1">
        <f t="shared" si="45"/>
        <v>-122966.66666666616</v>
      </c>
      <c r="I166" s="1">
        <f t="shared" si="37"/>
        <v>-127.06555555555502</v>
      </c>
      <c r="J166" s="1">
        <f t="shared" si="38"/>
        <v>488290.26932732924</v>
      </c>
      <c r="K166" s="1">
        <f t="shared" si="39"/>
        <v>255361.48956296558</v>
      </c>
      <c r="M166" s="3">
        <v>156</v>
      </c>
      <c r="N166" s="1">
        <f t="shared" si="46"/>
        <v>-192932.34726590457</v>
      </c>
      <c r="O166" s="1">
        <f t="shared" si="33"/>
        <v>-225.1967588414347</v>
      </c>
      <c r="P166" s="1">
        <f t="shared" si="40"/>
        <v>488290.26932732924</v>
      </c>
      <c r="Q166" s="1">
        <f t="shared" si="41"/>
        <v>353310.63587367709</v>
      </c>
      <c r="S166" s="3">
        <v>156</v>
      </c>
      <c r="T166" s="1">
        <f t="shared" si="47"/>
        <v>-190133.33333333384</v>
      </c>
      <c r="U166" s="1">
        <f t="shared" si="34"/>
        <v>-222.30444444444495</v>
      </c>
      <c r="V166" s="1">
        <f t="shared" si="42"/>
        <v>488290.26932732924</v>
      </c>
      <c r="W166" s="1">
        <f t="shared" si="43"/>
        <v>348821.68190979451</v>
      </c>
    </row>
    <row r="167" spans="1:23" x14ac:dyDescent="0.25">
      <c r="A167" s="3">
        <v>157</v>
      </c>
      <c r="B167" s="1">
        <f t="shared" si="44"/>
        <v>-132178.26657125229</v>
      </c>
      <c r="C167" s="1">
        <f t="shared" si="32"/>
        <v>-136.58420879029401</v>
      </c>
      <c r="D167" s="1">
        <f t="shared" si="35"/>
        <v>489714.44927953393</v>
      </c>
      <c r="E167" s="1">
        <f t="shared" si="36"/>
        <v>273383.37610375026</v>
      </c>
      <c r="G167" s="3">
        <v>157</v>
      </c>
      <c r="H167" s="1">
        <f t="shared" si="45"/>
        <v>-122363.88888888838</v>
      </c>
      <c r="I167" s="1">
        <f t="shared" si="37"/>
        <v>-126.44268518518466</v>
      </c>
      <c r="J167" s="1">
        <f t="shared" si="38"/>
        <v>489714.44927953393</v>
      </c>
      <c r="K167" s="1">
        <f t="shared" si="39"/>
        <v>257576.120088336</v>
      </c>
      <c r="M167" s="3">
        <v>157</v>
      </c>
      <c r="N167" s="1">
        <f t="shared" si="46"/>
        <v>-192765.21902035788</v>
      </c>
      <c r="O167" s="1">
        <f t="shared" si="33"/>
        <v>-225.02405965436981</v>
      </c>
      <c r="P167" s="1">
        <f t="shared" si="40"/>
        <v>489714.44927953393</v>
      </c>
      <c r="Q167" s="1">
        <f t="shared" si="41"/>
        <v>356415.98057143536</v>
      </c>
      <c r="S167" s="3">
        <v>157</v>
      </c>
      <c r="T167" s="1">
        <f t="shared" si="47"/>
        <v>-189961.11111111162</v>
      </c>
      <c r="U167" s="1">
        <f t="shared" si="34"/>
        <v>-222.12648148148202</v>
      </c>
      <c r="V167" s="1">
        <f t="shared" si="42"/>
        <v>489714.44927953393</v>
      </c>
      <c r="W167" s="1">
        <f t="shared" si="43"/>
        <v>351899.62170988799</v>
      </c>
    </row>
    <row r="168" spans="1:23" x14ac:dyDescent="0.25">
      <c r="A168" s="3">
        <v>158</v>
      </c>
      <c r="B168" s="1">
        <f t="shared" si="44"/>
        <v>-131592.71326468419</v>
      </c>
      <c r="C168" s="1">
        <f t="shared" si="32"/>
        <v>-135.97913704017367</v>
      </c>
      <c r="D168" s="1">
        <f t="shared" si="35"/>
        <v>491142.78308993258</v>
      </c>
      <c r="E168" s="1">
        <f t="shared" si="36"/>
        <v>275706.98794338218</v>
      </c>
      <c r="G168" s="3">
        <v>158</v>
      </c>
      <c r="H168" s="1">
        <f t="shared" si="45"/>
        <v>-121761.1111111106</v>
      </c>
      <c r="I168" s="1">
        <f t="shared" si="37"/>
        <v>-125.81981481481428</v>
      </c>
      <c r="J168" s="1">
        <f t="shared" si="38"/>
        <v>491142.78308993258</v>
      </c>
      <c r="K168" s="1">
        <f t="shared" si="39"/>
        <v>259803.89532704663</v>
      </c>
      <c r="M168" s="3">
        <v>158</v>
      </c>
      <c r="N168" s="1">
        <f t="shared" si="46"/>
        <v>-192597.91807562413</v>
      </c>
      <c r="O168" s="1">
        <f t="shared" si="33"/>
        <v>-224.85118201147827</v>
      </c>
      <c r="P168" s="1">
        <f t="shared" si="40"/>
        <v>491142.78308993258</v>
      </c>
      <c r="Q168" s="1">
        <f t="shared" si="41"/>
        <v>359538.88333959278</v>
      </c>
      <c r="S168" s="3">
        <v>158</v>
      </c>
      <c r="T168" s="1">
        <f t="shared" si="47"/>
        <v>-189788.8888888894</v>
      </c>
      <c r="U168" s="1">
        <f t="shared" si="34"/>
        <v>-221.94851851851905</v>
      </c>
      <c r="V168" s="1">
        <f t="shared" si="42"/>
        <v>491142.78308993258</v>
      </c>
      <c r="W168" s="1">
        <f t="shared" si="43"/>
        <v>354995.14259206783</v>
      </c>
    </row>
    <row r="169" spans="1:23" x14ac:dyDescent="0.25">
      <c r="A169" s="3">
        <v>159</v>
      </c>
      <c r="B169" s="1">
        <f t="shared" si="44"/>
        <v>-131006.55488636596</v>
      </c>
      <c r="C169" s="1">
        <f t="shared" si="32"/>
        <v>-135.37344004924481</v>
      </c>
      <c r="D169" s="1">
        <f t="shared" si="35"/>
        <v>492575.2828739449</v>
      </c>
      <c r="E169" s="1">
        <f t="shared" si="36"/>
        <v>278043.73782217928</v>
      </c>
      <c r="G169" s="3">
        <v>159</v>
      </c>
      <c r="H169" s="1">
        <f t="shared" si="45"/>
        <v>-121158.33333333282</v>
      </c>
      <c r="I169" s="1">
        <f t="shared" si="37"/>
        <v>-125.1969444444439</v>
      </c>
      <c r="J169" s="1">
        <f t="shared" si="38"/>
        <v>492575.2828739449</v>
      </c>
      <c r="K169" s="1">
        <f t="shared" si="39"/>
        <v>262044.88960121779</v>
      </c>
      <c r="M169" s="3">
        <v>159</v>
      </c>
      <c r="N169" s="1">
        <f t="shared" si="46"/>
        <v>-192430.44425324749</v>
      </c>
      <c r="O169" s="1">
        <f t="shared" si="33"/>
        <v>-224.67812572835575</v>
      </c>
      <c r="P169" s="1">
        <f t="shared" si="40"/>
        <v>492575.2828739449</v>
      </c>
      <c r="Q169" s="1">
        <f t="shared" si="41"/>
        <v>362679.44345403207</v>
      </c>
      <c r="S169" s="3">
        <v>159</v>
      </c>
      <c r="T169" s="1">
        <f t="shared" si="47"/>
        <v>-189616.66666666718</v>
      </c>
      <c r="U169" s="1">
        <f t="shared" si="34"/>
        <v>-221.77055555555609</v>
      </c>
      <c r="V169" s="1">
        <f t="shared" si="42"/>
        <v>492575.2828739449</v>
      </c>
      <c r="W169" s="1">
        <f t="shared" si="43"/>
        <v>358108.34396232828</v>
      </c>
    </row>
    <row r="170" spans="1:23" x14ac:dyDescent="0.25">
      <c r="A170" s="3">
        <v>160</v>
      </c>
      <c r="B170" s="1">
        <f t="shared" si="44"/>
        <v>-130419.7908110568</v>
      </c>
      <c r="C170" s="1">
        <f t="shared" si="32"/>
        <v>-134.76711717142535</v>
      </c>
      <c r="D170" s="1">
        <f t="shared" si="35"/>
        <v>494011.96078232722</v>
      </c>
      <c r="E170" s="1">
        <f t="shared" si="36"/>
        <v>280393.70002452505</v>
      </c>
      <c r="G170" s="3">
        <v>160</v>
      </c>
      <c r="H170" s="1">
        <f t="shared" si="45"/>
        <v>-120555.55555555504</v>
      </c>
      <c r="I170" s="1">
        <f t="shared" si="37"/>
        <v>-124.57407407407352</v>
      </c>
      <c r="J170" s="1">
        <f t="shared" si="38"/>
        <v>494011.96078232722</v>
      </c>
      <c r="K170" s="1">
        <f t="shared" si="39"/>
        <v>264299.17765319778</v>
      </c>
      <c r="M170" s="3">
        <v>160</v>
      </c>
      <c r="N170" s="1">
        <f t="shared" si="46"/>
        <v>-192262.79737458774</v>
      </c>
      <c r="O170" s="1">
        <f t="shared" si="33"/>
        <v>-224.50489062040734</v>
      </c>
      <c r="P170" s="1">
        <f t="shared" si="40"/>
        <v>494011.96078232722</v>
      </c>
      <c r="Q170" s="1">
        <f t="shared" si="41"/>
        <v>365837.76075195626</v>
      </c>
      <c r="S170" s="3">
        <v>160</v>
      </c>
      <c r="T170" s="1">
        <f t="shared" si="47"/>
        <v>-189444.44444444496</v>
      </c>
      <c r="U170" s="1">
        <f t="shared" si="34"/>
        <v>-221.59259259259312</v>
      </c>
      <c r="V170" s="1">
        <f t="shared" si="42"/>
        <v>494011.96078232722</v>
      </c>
      <c r="W170" s="1">
        <f t="shared" si="43"/>
        <v>361239.3257887194</v>
      </c>
    </row>
    <row r="171" spans="1:23" x14ac:dyDescent="0.25">
      <c r="A171" s="3">
        <v>161</v>
      </c>
      <c r="B171" s="1">
        <f t="shared" si="44"/>
        <v>-129832.42041286982</v>
      </c>
      <c r="C171" s="1">
        <f t="shared" si="32"/>
        <v>-134.16016775996547</v>
      </c>
      <c r="D171" s="1">
        <f t="shared" si="35"/>
        <v>495452.82900127571</v>
      </c>
      <c r="E171" s="1">
        <f t="shared" si="36"/>
        <v>282756.94925481785</v>
      </c>
      <c r="G171" s="3">
        <v>161</v>
      </c>
      <c r="H171" s="1">
        <f t="shared" si="45"/>
        <v>-119952.77777777726</v>
      </c>
      <c r="I171" s="1">
        <f t="shared" si="37"/>
        <v>-123.95120370370317</v>
      </c>
      <c r="J171" s="1">
        <f t="shared" si="38"/>
        <v>495452.82900127571</v>
      </c>
      <c r="K171" s="1">
        <f t="shared" si="39"/>
        <v>266566.83464793913</v>
      </c>
      <c r="M171" s="3">
        <v>161</v>
      </c>
      <c r="N171" s="1">
        <f t="shared" si="46"/>
        <v>-192094.97726082004</v>
      </c>
      <c r="O171" s="1">
        <f t="shared" si="33"/>
        <v>-224.33147650284738</v>
      </c>
      <c r="P171" s="1">
        <f t="shared" si="40"/>
        <v>495452.82900127571</v>
      </c>
      <c r="Q171" s="1">
        <f t="shared" si="41"/>
        <v>369013.93563506252</v>
      </c>
      <c r="S171" s="3">
        <v>161</v>
      </c>
      <c r="T171" s="1">
        <f t="shared" si="47"/>
        <v>-189272.22222222274</v>
      </c>
      <c r="U171" s="1">
        <f t="shared" si="34"/>
        <v>-221.41462962963016</v>
      </c>
      <c r="V171" s="1">
        <f t="shared" si="42"/>
        <v>495452.82900127571</v>
      </c>
      <c r="W171" s="1">
        <f t="shared" si="43"/>
        <v>364388.18860452517</v>
      </c>
    </row>
    <row r="172" spans="1:23" x14ac:dyDescent="0.25">
      <c r="A172" s="3">
        <v>162</v>
      </c>
      <c r="B172" s="1">
        <f t="shared" si="44"/>
        <v>-129244.44306527138</v>
      </c>
      <c r="C172" s="1">
        <f t="shared" si="32"/>
        <v>-133.5525911674471</v>
      </c>
      <c r="D172" s="1">
        <f t="shared" si="35"/>
        <v>496897.89975252945</v>
      </c>
      <c r="E172" s="1">
        <f t="shared" si="36"/>
        <v>285133.56063984538</v>
      </c>
      <c r="G172" s="3">
        <v>162</v>
      </c>
      <c r="H172" s="1">
        <f t="shared" si="45"/>
        <v>-119349.99999999948</v>
      </c>
      <c r="I172" s="1">
        <f t="shared" si="37"/>
        <v>-123.32833333333279</v>
      </c>
      <c r="J172" s="1">
        <f t="shared" si="38"/>
        <v>496897.89975252945</v>
      </c>
      <c r="K172" s="1">
        <f t="shared" si="39"/>
        <v>268847.93617538793</v>
      </c>
      <c r="M172" s="3">
        <v>162</v>
      </c>
      <c r="N172" s="1">
        <f t="shared" si="46"/>
        <v>-191926.98373293478</v>
      </c>
      <c r="O172" s="1">
        <f t="shared" si="33"/>
        <v>-224.15788319069927</v>
      </c>
      <c r="P172" s="1">
        <f t="shared" si="40"/>
        <v>496897.89975252945</v>
      </c>
      <c r="Q172" s="1">
        <f t="shared" si="41"/>
        <v>372208.06907273363</v>
      </c>
      <c r="S172" s="3">
        <v>162</v>
      </c>
      <c r="T172" s="1">
        <f t="shared" si="47"/>
        <v>-189100.00000000052</v>
      </c>
      <c r="U172" s="1">
        <f t="shared" si="34"/>
        <v>-221.23666666666719</v>
      </c>
      <c r="V172" s="1">
        <f t="shared" si="42"/>
        <v>496897.89975252945</v>
      </c>
      <c r="W172" s="1">
        <f t="shared" si="43"/>
        <v>367555.03351145948</v>
      </c>
    </row>
    <row r="173" spans="1:23" x14ac:dyDescent="0.25">
      <c r="A173" s="3">
        <v>163</v>
      </c>
      <c r="B173" s="1">
        <f t="shared" si="44"/>
        <v>-128655.85814108042</v>
      </c>
      <c r="C173" s="1">
        <f t="shared" si="32"/>
        <v>-132.94438674578308</v>
      </c>
      <c r="D173" s="1">
        <f t="shared" si="35"/>
        <v>498347.18529347435</v>
      </c>
      <c r="E173" s="1">
        <f t="shared" si="36"/>
        <v>287523.6097311732</v>
      </c>
      <c r="G173" s="3">
        <v>163</v>
      </c>
      <c r="H173" s="1">
        <f t="shared" si="45"/>
        <v>-118747.2222222217</v>
      </c>
      <c r="I173" s="1">
        <f t="shared" si="37"/>
        <v>-122.70546296296241</v>
      </c>
      <c r="J173" s="1">
        <f t="shared" si="38"/>
        <v>498347.18529347435</v>
      </c>
      <c r="K173" s="1">
        <f t="shared" si="39"/>
        <v>271142.55825288669</v>
      </c>
      <c r="M173" s="3">
        <v>163</v>
      </c>
      <c r="N173" s="1">
        <f t="shared" si="46"/>
        <v>-191758.81661173736</v>
      </c>
      <c r="O173" s="1">
        <f t="shared" si="33"/>
        <v>-223.98411049879527</v>
      </c>
      <c r="P173" s="1">
        <f t="shared" si="40"/>
        <v>498347.18529347435</v>
      </c>
      <c r="Q173" s="1">
        <f t="shared" si="41"/>
        <v>375420.26260524814</v>
      </c>
      <c r="S173" s="3">
        <v>163</v>
      </c>
      <c r="T173" s="1">
        <f t="shared" si="47"/>
        <v>-188927.7777777783</v>
      </c>
      <c r="U173" s="1">
        <f t="shared" si="34"/>
        <v>-221.05870370370425</v>
      </c>
      <c r="V173" s="1">
        <f t="shared" si="42"/>
        <v>498347.18529347435</v>
      </c>
      <c r="W173" s="1">
        <f t="shared" si="43"/>
        <v>370739.96218287997</v>
      </c>
    </row>
    <row r="174" spans="1:23" x14ac:dyDescent="0.25">
      <c r="A174" s="3">
        <v>164</v>
      </c>
      <c r="B174" s="1">
        <f t="shared" si="44"/>
        <v>-128066.6650124678</v>
      </c>
      <c r="C174" s="1">
        <f t="shared" si="32"/>
        <v>-132.33555384621673</v>
      </c>
      <c r="D174" s="1">
        <f t="shared" si="35"/>
        <v>499800.69791724702</v>
      </c>
      <c r="E174" s="1">
        <f t="shared" si="36"/>
        <v>289927.17250754643</v>
      </c>
      <c r="G174" s="3">
        <v>164</v>
      </c>
      <c r="H174" s="1">
        <f t="shared" si="45"/>
        <v>-118144.44444444391</v>
      </c>
      <c r="I174" s="1">
        <f t="shared" si="37"/>
        <v>-122.08259259259204</v>
      </c>
      <c r="J174" s="1">
        <f t="shared" si="38"/>
        <v>499800.69791724702</v>
      </c>
      <c r="K174" s="1">
        <f t="shared" si="39"/>
        <v>273450.7773275912</v>
      </c>
      <c r="M174" s="3">
        <v>164</v>
      </c>
      <c r="N174" s="1">
        <f t="shared" si="46"/>
        <v>-191590.47571784805</v>
      </c>
      <c r="O174" s="1">
        <f t="shared" si="33"/>
        <v>-223.81015824177632</v>
      </c>
      <c r="P174" s="1">
        <f t="shared" si="40"/>
        <v>499800.69791724702</v>
      </c>
      <c r="Q174" s="1">
        <f t="shared" si="41"/>
        <v>378650.61834700796</v>
      </c>
      <c r="S174" s="3">
        <v>164</v>
      </c>
      <c r="T174" s="1">
        <f t="shared" si="47"/>
        <v>-188755.55555555609</v>
      </c>
      <c r="U174" s="1">
        <f t="shared" si="34"/>
        <v>-220.88074074074129</v>
      </c>
      <c r="V174" s="1">
        <f t="shared" si="42"/>
        <v>499800.69791724702</v>
      </c>
      <c r="W174" s="1">
        <f t="shared" si="43"/>
        <v>373943.07686702011</v>
      </c>
    </row>
    <row r="175" spans="1:23" x14ac:dyDescent="0.25">
      <c r="A175" s="3">
        <v>165</v>
      </c>
      <c r="B175" s="1">
        <f t="shared" si="44"/>
        <v>-127476.86305095561</v>
      </c>
      <c r="C175" s="1">
        <f t="shared" si="32"/>
        <v>-131.7260918193208</v>
      </c>
      <c r="D175" s="1">
        <f t="shared" si="35"/>
        <v>501258.449952839</v>
      </c>
      <c r="E175" s="1">
        <f t="shared" si="36"/>
        <v>292344.32537730504</v>
      </c>
      <c r="G175" s="3">
        <v>165</v>
      </c>
      <c r="H175" s="1">
        <f t="shared" si="45"/>
        <v>-117541.66666666613</v>
      </c>
      <c r="I175" s="1">
        <f t="shared" si="37"/>
        <v>-121.45972222222167</v>
      </c>
      <c r="J175" s="1">
        <f t="shared" si="38"/>
        <v>501258.449952839</v>
      </c>
      <c r="K175" s="1">
        <f t="shared" si="39"/>
        <v>275772.67027890042</v>
      </c>
      <c r="M175" s="3">
        <v>165</v>
      </c>
      <c r="N175" s="1">
        <f t="shared" si="46"/>
        <v>-191421.96087170171</v>
      </c>
      <c r="O175" s="1">
        <f t="shared" si="33"/>
        <v>-223.63602623409176</v>
      </c>
      <c r="P175" s="1">
        <f t="shared" si="40"/>
        <v>501258.449952839</v>
      </c>
      <c r="Q175" s="1">
        <f t="shared" si="41"/>
        <v>381899.23898978473</v>
      </c>
      <c r="S175" s="3">
        <v>165</v>
      </c>
      <c r="T175" s="1">
        <f t="shared" si="47"/>
        <v>-188583.33333333387</v>
      </c>
      <c r="U175" s="1">
        <f t="shared" si="34"/>
        <v>-220.70277777777832</v>
      </c>
      <c r="V175" s="1">
        <f t="shared" si="42"/>
        <v>501258.449952839</v>
      </c>
      <c r="W175" s="1">
        <f t="shared" si="43"/>
        <v>377164.48039023986</v>
      </c>
    </row>
    <row r="176" spans="1:23" x14ac:dyDescent="0.25">
      <c r="A176" s="3">
        <v>166</v>
      </c>
      <c r="B176" s="1">
        <f t="shared" si="44"/>
        <v>-126886.45162741652</v>
      </c>
      <c r="C176" s="1">
        <f t="shared" si="32"/>
        <v>-131.11600001499707</v>
      </c>
      <c r="D176" s="1">
        <f t="shared" si="35"/>
        <v>502720.45376520144</v>
      </c>
      <c r="E176" s="1">
        <f t="shared" si="36"/>
        <v>294775.14518081286</v>
      </c>
      <c r="G176" s="3">
        <v>166</v>
      </c>
      <c r="H176" s="1">
        <f t="shared" si="45"/>
        <v>-116938.88888888835</v>
      </c>
      <c r="I176" s="1">
        <f t="shared" si="37"/>
        <v>-120.83685185185129</v>
      </c>
      <c r="J176" s="1">
        <f t="shared" si="38"/>
        <v>502720.45376520144</v>
      </c>
      <c r="K176" s="1">
        <f t="shared" si="39"/>
        <v>278108.31442090072</v>
      </c>
      <c r="M176" s="3">
        <v>166</v>
      </c>
      <c r="N176" s="1">
        <f t="shared" si="46"/>
        <v>-191253.2718935477</v>
      </c>
      <c r="O176" s="1">
        <f t="shared" si="33"/>
        <v>-223.46171428999929</v>
      </c>
      <c r="P176" s="1">
        <f t="shared" si="40"/>
        <v>502720.45376520144</v>
      </c>
      <c r="Q176" s="1">
        <f t="shared" si="41"/>
        <v>385166.22780598432</v>
      </c>
      <c r="S176" s="3">
        <v>166</v>
      </c>
      <c r="T176" s="1">
        <f t="shared" si="47"/>
        <v>-188411.11111111165</v>
      </c>
      <c r="U176" s="1">
        <f t="shared" si="34"/>
        <v>-220.52481481481536</v>
      </c>
      <c r="V176" s="1">
        <f t="shared" si="42"/>
        <v>502720.45376520144</v>
      </c>
      <c r="W176" s="1">
        <f t="shared" si="43"/>
        <v>380404.27616029442</v>
      </c>
    </row>
    <row r="177" spans="1:23" x14ac:dyDescent="0.25">
      <c r="A177" s="3">
        <v>167</v>
      </c>
      <c r="B177" s="1">
        <f t="shared" si="44"/>
        <v>-126295.43011207311</v>
      </c>
      <c r="C177" s="1">
        <f t="shared" si="32"/>
        <v>-130.50527778247553</v>
      </c>
      <c r="D177" s="1">
        <f t="shared" si="35"/>
        <v>504186.72175534995</v>
      </c>
      <c r="E177" s="1">
        <f t="shared" si="36"/>
        <v>297219.70919290028</v>
      </c>
      <c r="G177" s="3">
        <v>167</v>
      </c>
      <c r="H177" s="1">
        <f t="shared" si="45"/>
        <v>-116336.11111111057</v>
      </c>
      <c r="I177" s="1">
        <f t="shared" si="37"/>
        <v>-120.21398148148091</v>
      </c>
      <c r="J177" s="1">
        <f t="shared" si="38"/>
        <v>504186.72175534995</v>
      </c>
      <c r="K177" s="1">
        <f t="shared" si="39"/>
        <v>280457.78750482347</v>
      </c>
      <c r="M177" s="3">
        <v>167</v>
      </c>
      <c r="N177" s="1">
        <f t="shared" si="46"/>
        <v>-191084.40860344958</v>
      </c>
      <c r="O177" s="1">
        <f t="shared" si="33"/>
        <v>-223.28722222356458</v>
      </c>
      <c r="P177" s="1">
        <f t="shared" si="40"/>
        <v>504186.72175534995</v>
      </c>
      <c r="Q177" s="1">
        <f t="shared" si="41"/>
        <v>388451.68865192973</v>
      </c>
      <c r="S177" s="3">
        <v>167</v>
      </c>
      <c r="T177" s="1">
        <f t="shared" si="47"/>
        <v>-188238.88888888943</v>
      </c>
      <c r="U177" s="1">
        <f t="shared" si="34"/>
        <v>-220.34685185185242</v>
      </c>
      <c r="V177" s="1">
        <f t="shared" si="42"/>
        <v>504186.72175534995</v>
      </c>
      <c r="W177" s="1">
        <f t="shared" si="43"/>
        <v>383662.56816962129</v>
      </c>
    </row>
    <row r="178" spans="1:23" x14ac:dyDescent="0.25">
      <c r="A178" s="3">
        <v>168</v>
      </c>
      <c r="B178" s="1">
        <f t="shared" si="44"/>
        <v>-125703.79787449718</v>
      </c>
      <c r="C178" s="1">
        <f t="shared" si="32"/>
        <v>-129.89392447031375</v>
      </c>
      <c r="D178" s="1">
        <f t="shared" si="35"/>
        <v>505657.26636046974</v>
      </c>
      <c r="E178" s="1">
        <f t="shared" si="36"/>
        <v>299678.09512532083</v>
      </c>
      <c r="G178" s="3">
        <v>168</v>
      </c>
      <c r="H178" s="1">
        <f t="shared" si="45"/>
        <v>-115733.33333333279</v>
      </c>
      <c r="I178" s="1">
        <f t="shared" si="37"/>
        <v>-119.59111111111055</v>
      </c>
      <c r="J178" s="1">
        <f t="shared" si="38"/>
        <v>505657.26636046974</v>
      </c>
      <c r="K178" s="1">
        <f t="shared" si="39"/>
        <v>282821.16772151692</v>
      </c>
      <c r="M178" s="3">
        <v>168</v>
      </c>
      <c r="N178" s="1">
        <f t="shared" si="46"/>
        <v>-190915.37082128503</v>
      </c>
      <c r="O178" s="1">
        <f t="shared" si="33"/>
        <v>-223.11254984866119</v>
      </c>
      <c r="P178" s="1">
        <f t="shared" si="40"/>
        <v>505657.26636046974</v>
      </c>
      <c r="Q178" s="1">
        <f t="shared" si="41"/>
        <v>391755.72597116273</v>
      </c>
      <c r="S178" s="3">
        <v>168</v>
      </c>
      <c r="T178" s="1">
        <f t="shared" si="47"/>
        <v>-188066.66666666721</v>
      </c>
      <c r="U178" s="1">
        <f t="shared" si="34"/>
        <v>-220.16888888888946</v>
      </c>
      <c r="V178" s="1">
        <f t="shared" si="42"/>
        <v>505657.26636046974</v>
      </c>
      <c r="W178" s="1">
        <f t="shared" si="43"/>
        <v>386939.46099864645</v>
      </c>
    </row>
    <row r="179" spans="1:23" x14ac:dyDescent="0.25">
      <c r="A179" s="3">
        <v>169</v>
      </c>
      <c r="B179" s="1">
        <f t="shared" si="44"/>
        <v>-125111.55428360908</v>
      </c>
      <c r="C179" s="1">
        <f t="shared" si="32"/>
        <v>-129.28193942639604</v>
      </c>
      <c r="D179" s="1">
        <f t="shared" si="35"/>
        <v>507132.10005402111</v>
      </c>
      <c r="E179" s="1">
        <f t="shared" si="36"/>
        <v>302150.3811292217</v>
      </c>
      <c r="G179" s="3">
        <v>169</v>
      </c>
      <c r="H179" s="1">
        <f t="shared" si="45"/>
        <v>-115130.55555555501</v>
      </c>
      <c r="I179" s="1">
        <f t="shared" si="37"/>
        <v>-118.96824074074017</v>
      </c>
      <c r="J179" s="1">
        <f t="shared" si="38"/>
        <v>507132.10005402111</v>
      </c>
      <c r="K179" s="1">
        <f t="shared" si="39"/>
        <v>285198.53370393161</v>
      </c>
      <c r="M179" s="3">
        <v>169</v>
      </c>
      <c r="N179" s="1">
        <f t="shared" si="46"/>
        <v>-190746.15836674557</v>
      </c>
      <c r="O179" s="1">
        <f t="shared" si="33"/>
        <v>-222.93769697897042</v>
      </c>
      <c r="P179" s="1">
        <f t="shared" si="40"/>
        <v>507132.10005402111</v>
      </c>
      <c r="Q179" s="1">
        <f t="shared" si="41"/>
        <v>395078.44479776407</v>
      </c>
      <c r="S179" s="3">
        <v>169</v>
      </c>
      <c r="T179" s="1">
        <f t="shared" si="47"/>
        <v>-187894.44444444499</v>
      </c>
      <c r="U179" s="1">
        <f t="shared" si="34"/>
        <v>-219.99092592592649</v>
      </c>
      <c r="V179" s="1">
        <f t="shared" si="42"/>
        <v>507132.10005402111</v>
      </c>
      <c r="W179" s="1">
        <f t="shared" si="43"/>
        <v>390235.05981910886</v>
      </c>
    </row>
    <row r="180" spans="1:23" x14ac:dyDescent="0.25">
      <c r="A180" s="3">
        <v>170</v>
      </c>
      <c r="B180" s="1">
        <f t="shared" si="44"/>
        <v>-124518.69870767706</v>
      </c>
      <c r="C180" s="1">
        <f t="shared" si="32"/>
        <v>-128.66932199793294</v>
      </c>
      <c r="D180" s="1">
        <f t="shared" si="35"/>
        <v>508611.23534584534</v>
      </c>
      <c r="E180" s="1">
        <f t="shared" si="36"/>
        <v>304636.64579762786</v>
      </c>
      <c r="G180" s="3">
        <v>170</v>
      </c>
      <c r="H180" s="1">
        <f t="shared" si="45"/>
        <v>-114527.77777777723</v>
      </c>
      <c r="I180" s="1">
        <f t="shared" si="37"/>
        <v>-118.34537037036979</v>
      </c>
      <c r="J180" s="1">
        <f t="shared" si="38"/>
        <v>508611.23534584534</v>
      </c>
      <c r="K180" s="1">
        <f t="shared" si="39"/>
        <v>287589.96452962031</v>
      </c>
      <c r="M180" s="3">
        <v>170</v>
      </c>
      <c r="N180" s="1">
        <f t="shared" si="46"/>
        <v>-190576.77105933643</v>
      </c>
      <c r="O180" s="1">
        <f t="shared" si="33"/>
        <v>-222.76266342798098</v>
      </c>
      <c r="P180" s="1">
        <f t="shared" si="40"/>
        <v>508611.23534584534</v>
      </c>
      <c r="Q180" s="1">
        <f t="shared" si="41"/>
        <v>398419.95075969247</v>
      </c>
      <c r="S180" s="3">
        <v>170</v>
      </c>
      <c r="T180" s="1">
        <f t="shared" si="47"/>
        <v>-187722.22222222277</v>
      </c>
      <c r="U180" s="1">
        <f t="shared" si="34"/>
        <v>-219.81296296296352</v>
      </c>
      <c r="V180" s="1">
        <f t="shared" si="42"/>
        <v>508611.23534584534</v>
      </c>
      <c r="W180" s="1">
        <f t="shared" si="43"/>
        <v>393549.4703974037</v>
      </c>
    </row>
    <row r="181" spans="1:23" x14ac:dyDescent="0.25">
      <c r="A181" s="3">
        <v>171</v>
      </c>
      <c r="B181" s="1">
        <f t="shared" si="44"/>
        <v>-123925.23051431659</v>
      </c>
      <c r="C181" s="1">
        <f t="shared" si="32"/>
        <v>-128.05607153146047</v>
      </c>
      <c r="D181" s="1">
        <f t="shared" si="35"/>
        <v>510094.68478227075</v>
      </c>
      <c r="E181" s="1">
        <f t="shared" si="36"/>
        <v>307136.96816794074</v>
      </c>
      <c r="G181" s="3">
        <v>171</v>
      </c>
      <c r="H181" s="1">
        <f t="shared" si="45"/>
        <v>-113924.99999999945</v>
      </c>
      <c r="I181" s="1">
        <f t="shared" si="37"/>
        <v>-117.72249999999941</v>
      </c>
      <c r="J181" s="1">
        <f t="shared" si="38"/>
        <v>510094.68478227075</v>
      </c>
      <c r="K181" s="1">
        <f t="shared" si="39"/>
        <v>289995.53972325177</v>
      </c>
      <c r="M181" s="3">
        <v>171</v>
      </c>
      <c r="N181" s="1">
        <f t="shared" si="46"/>
        <v>-190407.20871837629</v>
      </c>
      <c r="O181" s="1">
        <f t="shared" si="33"/>
        <v>-222.58744900898884</v>
      </c>
      <c r="P181" s="1">
        <f t="shared" si="40"/>
        <v>510094.68478227075</v>
      </c>
      <c r="Q181" s="1">
        <f t="shared" si="41"/>
        <v>401780.35008214251</v>
      </c>
      <c r="S181" s="3">
        <v>171</v>
      </c>
      <c r="T181" s="1">
        <f t="shared" si="47"/>
        <v>-187550.00000000055</v>
      </c>
      <c r="U181" s="1">
        <f t="shared" si="34"/>
        <v>-219.63500000000056</v>
      </c>
      <c r="V181" s="1">
        <f t="shared" si="42"/>
        <v>510094.68478227075</v>
      </c>
      <c r="W181" s="1">
        <f t="shared" si="43"/>
        <v>396882.79909794469</v>
      </c>
    </row>
    <row r="182" spans="1:23" x14ac:dyDescent="0.25">
      <c r="A182" s="3">
        <v>172</v>
      </c>
      <c r="B182" s="1">
        <f t="shared" si="44"/>
        <v>-123331.14907048964</v>
      </c>
      <c r="C182" s="1">
        <f t="shared" si="32"/>
        <v>-127.44218737283929</v>
      </c>
      <c r="D182" s="1">
        <f t="shared" si="35"/>
        <v>511582.46094621904</v>
      </c>
      <c r="E182" s="1">
        <f t="shared" si="36"/>
        <v>309651.42772445077</v>
      </c>
      <c r="G182" s="3">
        <v>172</v>
      </c>
      <c r="H182" s="1">
        <f t="shared" si="45"/>
        <v>-113322.22222222167</v>
      </c>
      <c r="I182" s="1">
        <f t="shared" si="37"/>
        <v>-117.09962962962906</v>
      </c>
      <c r="J182" s="1">
        <f t="shared" si="38"/>
        <v>511582.46094621904</v>
      </c>
      <c r="K182" s="1">
        <f t="shared" si="39"/>
        <v>292415.33925913874</v>
      </c>
      <c r="M182" s="3">
        <v>172</v>
      </c>
      <c r="N182" s="1">
        <f t="shared" si="46"/>
        <v>-190237.47116299716</v>
      </c>
      <c r="O182" s="1">
        <f t="shared" si="33"/>
        <v>-222.41205353509707</v>
      </c>
      <c r="P182" s="1">
        <f t="shared" si="40"/>
        <v>511582.46094621904</v>
      </c>
      <c r="Q182" s="1">
        <f t="shared" si="41"/>
        <v>405159.74959092145</v>
      </c>
      <c r="S182" s="3">
        <v>172</v>
      </c>
      <c r="T182" s="1">
        <f t="shared" si="47"/>
        <v>-187377.77777777833</v>
      </c>
      <c r="U182" s="1">
        <f t="shared" si="34"/>
        <v>-219.45703703703762</v>
      </c>
      <c r="V182" s="1">
        <f t="shared" si="42"/>
        <v>511582.46094621904</v>
      </c>
      <c r="W182" s="1">
        <f t="shared" si="43"/>
        <v>400235.15288654552</v>
      </c>
    </row>
    <row r="183" spans="1:23" x14ac:dyDescent="0.25">
      <c r="A183" s="3">
        <v>173</v>
      </c>
      <c r="B183" s="1">
        <f t="shared" si="44"/>
        <v>-122736.45374250408</v>
      </c>
      <c r="C183" s="1">
        <f t="shared" si="32"/>
        <v>-126.8276688672542</v>
      </c>
      <c r="D183" s="1">
        <f t="shared" si="35"/>
        <v>513074.57645731221</v>
      </c>
      <c r="E183" s="1">
        <f t="shared" si="36"/>
        <v>312180.10440086405</v>
      </c>
      <c r="G183" s="3">
        <v>173</v>
      </c>
      <c r="H183" s="1">
        <f t="shared" si="45"/>
        <v>-112719.44444444389</v>
      </c>
      <c r="I183" s="1">
        <f t="shared" si="37"/>
        <v>-116.47675925925869</v>
      </c>
      <c r="J183" s="1">
        <f t="shared" si="38"/>
        <v>513074.57645731221</v>
      </c>
      <c r="K183" s="1">
        <f t="shared" si="39"/>
        <v>294849.44356378034</v>
      </c>
      <c r="M183" s="3">
        <v>173</v>
      </c>
      <c r="N183" s="1">
        <f t="shared" si="46"/>
        <v>-190067.55821214415</v>
      </c>
      <c r="O183" s="1">
        <f t="shared" si="33"/>
        <v>-222.23647681921562</v>
      </c>
      <c r="P183" s="1">
        <f t="shared" si="40"/>
        <v>513074.57645731221</v>
      </c>
      <c r="Q183" s="1">
        <f t="shared" si="41"/>
        <v>408558.25671584514</v>
      </c>
      <c r="S183" s="3">
        <v>173</v>
      </c>
      <c r="T183" s="1">
        <f t="shared" si="47"/>
        <v>-187205.55555555611</v>
      </c>
      <c r="U183" s="1">
        <f t="shared" si="34"/>
        <v>-219.27907407407466</v>
      </c>
      <c r="V183" s="1">
        <f t="shared" si="42"/>
        <v>513074.57645731221</v>
      </c>
      <c r="W183" s="1">
        <f t="shared" si="43"/>
        <v>403606.63933382015</v>
      </c>
    </row>
    <row r="184" spans="1:23" x14ac:dyDescent="0.25">
      <c r="A184" s="3">
        <v>174</v>
      </c>
      <c r="B184" s="1">
        <f t="shared" si="44"/>
        <v>-122141.14389601292</v>
      </c>
      <c r="C184" s="1">
        <f t="shared" si="32"/>
        <v>-126.21251535921334</v>
      </c>
      <c r="D184" s="1">
        <f t="shared" si="35"/>
        <v>514571.04397197941</v>
      </c>
      <c r="E184" s="1">
        <f t="shared" si="36"/>
        <v>314723.07858284347</v>
      </c>
      <c r="G184" s="3">
        <v>174</v>
      </c>
      <c r="H184" s="1">
        <f t="shared" si="45"/>
        <v>-112116.6666666661</v>
      </c>
      <c r="I184" s="1">
        <f t="shared" si="37"/>
        <v>-115.85388888888831</v>
      </c>
      <c r="J184" s="1">
        <f t="shared" si="38"/>
        <v>514571.04397197941</v>
      </c>
      <c r="K184" s="1">
        <f t="shared" si="39"/>
        <v>297297.93351841887</v>
      </c>
      <c r="M184" s="3">
        <v>174</v>
      </c>
      <c r="N184" s="1">
        <f t="shared" si="46"/>
        <v>-189897.46968457525</v>
      </c>
      <c r="O184" s="1">
        <f t="shared" si="33"/>
        <v>-222.06071867406109</v>
      </c>
      <c r="P184" s="1">
        <f t="shared" si="40"/>
        <v>514571.04397197941</v>
      </c>
      <c r="Q184" s="1">
        <f t="shared" si="41"/>
        <v>411975.97949415329</v>
      </c>
      <c r="S184" s="3">
        <v>174</v>
      </c>
      <c r="T184" s="1">
        <f t="shared" si="47"/>
        <v>-187033.3333333339</v>
      </c>
      <c r="U184" s="1">
        <f t="shared" si="34"/>
        <v>-219.10111111111169</v>
      </c>
      <c r="V184" s="1">
        <f t="shared" si="42"/>
        <v>514571.04397197941</v>
      </c>
      <c r="W184" s="1">
        <f t="shared" si="43"/>
        <v>406997.36661860225</v>
      </c>
    </row>
    <row r="185" spans="1:23" x14ac:dyDescent="0.25">
      <c r="A185" s="3">
        <v>175</v>
      </c>
      <c r="B185" s="1">
        <f t="shared" si="44"/>
        <v>-121545.21889601373</v>
      </c>
      <c r="C185" s="1">
        <f t="shared" si="32"/>
        <v>-125.59672619254752</v>
      </c>
      <c r="D185" s="1">
        <f t="shared" si="35"/>
        <v>516071.87618356437</v>
      </c>
      <c r="E185" s="1">
        <f t="shared" si="36"/>
        <v>317280.43111056427</v>
      </c>
      <c r="G185" s="3">
        <v>175</v>
      </c>
      <c r="H185" s="1">
        <f t="shared" si="45"/>
        <v>-111513.88888888832</v>
      </c>
      <c r="I185" s="1">
        <f t="shared" si="37"/>
        <v>-115.23101851851793</v>
      </c>
      <c r="J185" s="1">
        <f t="shared" si="38"/>
        <v>516071.87618356437</v>
      </c>
      <c r="K185" s="1">
        <f t="shared" si="39"/>
        <v>299760.89046161092</v>
      </c>
      <c r="M185" s="3">
        <v>175</v>
      </c>
      <c r="N185" s="1">
        <f t="shared" si="46"/>
        <v>-189727.2053988612</v>
      </c>
      <c r="O185" s="1">
        <f t="shared" si="33"/>
        <v>-221.88477891215658</v>
      </c>
      <c r="P185" s="1">
        <f t="shared" si="40"/>
        <v>516071.87618356437</v>
      </c>
      <c r="Q185" s="1">
        <f t="shared" si="41"/>
        <v>415413.02657394379</v>
      </c>
      <c r="S185" s="3">
        <v>175</v>
      </c>
      <c r="T185" s="1">
        <f t="shared" si="47"/>
        <v>-186861.11111111168</v>
      </c>
      <c r="U185" s="1">
        <f t="shared" si="34"/>
        <v>-218.92314814814873</v>
      </c>
      <c r="V185" s="1">
        <f t="shared" si="42"/>
        <v>516071.87618356437</v>
      </c>
      <c r="W185" s="1">
        <f t="shared" si="43"/>
        <v>410407.44353138452</v>
      </c>
    </row>
    <row r="186" spans="1:23" x14ac:dyDescent="0.25">
      <c r="A186" s="3">
        <v>176</v>
      </c>
      <c r="B186" s="1">
        <f t="shared" si="44"/>
        <v>-120948.67810684787</v>
      </c>
      <c r="C186" s="1">
        <f t="shared" si="32"/>
        <v>-124.98030071040945</v>
      </c>
      <c r="D186" s="1">
        <f t="shared" si="35"/>
        <v>517577.08582243312</v>
      </c>
      <c r="E186" s="1">
        <f t="shared" si="36"/>
        <v>319852.24328128365</v>
      </c>
      <c r="G186" s="3">
        <v>176</v>
      </c>
      <c r="H186" s="1">
        <f t="shared" si="45"/>
        <v>-110911.11111111054</v>
      </c>
      <c r="I186" s="1">
        <f t="shared" si="37"/>
        <v>-114.60814814814756</v>
      </c>
      <c r="J186" s="1">
        <f t="shared" si="38"/>
        <v>517577.08582243312</v>
      </c>
      <c r="K186" s="1">
        <f t="shared" si="39"/>
        <v>302238.39619181299</v>
      </c>
      <c r="M186" s="3">
        <v>176</v>
      </c>
      <c r="N186" s="1">
        <f t="shared" si="46"/>
        <v>-189556.76517338524</v>
      </c>
      <c r="O186" s="1">
        <f t="shared" si="33"/>
        <v>-221.7086573458314</v>
      </c>
      <c r="P186" s="1">
        <f t="shared" si="40"/>
        <v>517577.08582243312</v>
      </c>
      <c r="Q186" s="1">
        <f t="shared" si="41"/>
        <v>418869.50721762679</v>
      </c>
      <c r="S186" s="3">
        <v>176</v>
      </c>
      <c r="T186" s="1">
        <f t="shared" si="47"/>
        <v>-186688.88888888946</v>
      </c>
      <c r="U186" s="1">
        <f t="shared" si="34"/>
        <v>-218.74518518518576</v>
      </c>
      <c r="V186" s="1">
        <f t="shared" si="42"/>
        <v>517577.08582243312</v>
      </c>
      <c r="W186" s="1">
        <f t="shared" si="43"/>
        <v>413836.97947777685</v>
      </c>
    </row>
    <row r="187" spans="1:23" x14ac:dyDescent="0.25">
      <c r="A187" s="3">
        <v>177</v>
      </c>
      <c r="B187" s="1">
        <f t="shared" si="44"/>
        <v>-120351.52089219987</v>
      </c>
      <c r="C187" s="1">
        <f t="shared" si="32"/>
        <v>-124.36323825527319</v>
      </c>
      <c r="D187" s="1">
        <f t="shared" si="35"/>
        <v>519086.68565608189</v>
      </c>
      <c r="E187" s="1">
        <f t="shared" si="36"/>
        <v>322438.59685192537</v>
      </c>
      <c r="G187" s="3">
        <v>177</v>
      </c>
      <c r="H187" s="1">
        <f t="shared" si="45"/>
        <v>-110308.33333333276</v>
      </c>
      <c r="I187" s="1">
        <f t="shared" si="37"/>
        <v>-113.98527777777718</v>
      </c>
      <c r="J187" s="1">
        <f t="shared" si="38"/>
        <v>519086.68565608189</v>
      </c>
      <c r="K187" s="1">
        <f t="shared" si="39"/>
        <v>304730.53296998219</v>
      </c>
      <c r="M187" s="3">
        <v>177</v>
      </c>
      <c r="N187" s="1">
        <f t="shared" si="46"/>
        <v>-189386.14882634295</v>
      </c>
      <c r="O187" s="1">
        <f t="shared" si="33"/>
        <v>-221.53235378722104</v>
      </c>
      <c r="P187" s="1">
        <f t="shared" si="40"/>
        <v>519086.68565608189</v>
      </c>
      <c r="Q187" s="1">
        <f t="shared" si="41"/>
        <v>422345.53130539792</v>
      </c>
      <c r="S187" s="3">
        <v>177</v>
      </c>
      <c r="T187" s="1">
        <f t="shared" si="47"/>
        <v>-186516.66666666724</v>
      </c>
      <c r="U187" s="1">
        <f t="shared" si="34"/>
        <v>-218.56722222222282</v>
      </c>
      <c r="V187" s="1">
        <f t="shared" si="42"/>
        <v>519086.68565608189</v>
      </c>
      <c r="W187" s="1">
        <f t="shared" si="43"/>
        <v>417286.08448198438</v>
      </c>
    </row>
    <row r="188" spans="1:23" x14ac:dyDescent="0.25">
      <c r="A188" s="3">
        <v>178</v>
      </c>
      <c r="B188" s="1">
        <f t="shared" si="44"/>
        <v>-119753.74661509674</v>
      </c>
      <c r="C188" s="1">
        <f t="shared" si="32"/>
        <v>-123.74553816893329</v>
      </c>
      <c r="D188" s="1">
        <f t="shared" si="35"/>
        <v>520600.68848924548</v>
      </c>
      <c r="E188" s="1">
        <f t="shared" si="36"/>
        <v>325039.57404167869</v>
      </c>
      <c r="G188" s="3">
        <v>178</v>
      </c>
      <c r="H188" s="1">
        <f t="shared" si="45"/>
        <v>-109705.55555555498</v>
      </c>
      <c r="I188" s="1">
        <f t="shared" si="37"/>
        <v>-113.36240740740681</v>
      </c>
      <c r="J188" s="1">
        <f t="shared" si="38"/>
        <v>520600.68848924548</v>
      </c>
      <c r="K188" s="1">
        <f t="shared" si="39"/>
        <v>307237.38352219079</v>
      </c>
      <c r="M188" s="3">
        <v>178</v>
      </c>
      <c r="N188" s="1">
        <f t="shared" si="46"/>
        <v>-189215.35617574205</v>
      </c>
      <c r="O188" s="1">
        <f t="shared" si="33"/>
        <v>-221.35586804826679</v>
      </c>
      <c r="P188" s="1">
        <f t="shared" si="40"/>
        <v>520600.68848924548</v>
      </c>
      <c r="Q188" s="1">
        <f t="shared" si="41"/>
        <v>425841.20933873142</v>
      </c>
      <c r="S188" s="3">
        <v>178</v>
      </c>
      <c r="T188" s="1">
        <f t="shared" si="47"/>
        <v>-186344.44444444502</v>
      </c>
      <c r="U188" s="1">
        <f t="shared" si="34"/>
        <v>-218.38925925925986</v>
      </c>
      <c r="V188" s="1">
        <f t="shared" si="42"/>
        <v>520600.68848924548</v>
      </c>
      <c r="W188" s="1">
        <f t="shared" si="43"/>
        <v>420754.86919030506</v>
      </c>
    </row>
    <row r="189" spans="1:23" x14ac:dyDescent="0.25">
      <c r="A189" s="3">
        <v>179</v>
      </c>
      <c r="B189" s="1">
        <f t="shared" si="44"/>
        <v>-119155.35463790726</v>
      </c>
      <c r="C189" s="1">
        <f t="shared" si="32"/>
        <v>-123.12719979250416</v>
      </c>
      <c r="D189" s="1">
        <f t="shared" si="35"/>
        <v>522119.10716400581</v>
      </c>
      <c r="E189" s="1">
        <f t="shared" si="36"/>
        <v>327655.2575346122</v>
      </c>
      <c r="G189" s="3">
        <v>179</v>
      </c>
      <c r="H189" s="1">
        <f t="shared" si="45"/>
        <v>-109102.7777777772</v>
      </c>
      <c r="I189" s="1">
        <f t="shared" si="37"/>
        <v>-112.73953703703643</v>
      </c>
      <c r="J189" s="1">
        <f t="shared" si="38"/>
        <v>522119.10716400581</v>
      </c>
      <c r="K189" s="1">
        <f t="shared" si="39"/>
        <v>309759.03104225645</v>
      </c>
      <c r="M189" s="3">
        <v>179</v>
      </c>
      <c r="N189" s="1">
        <f t="shared" si="46"/>
        <v>-189044.38703940221</v>
      </c>
      <c r="O189" s="1">
        <f t="shared" si="33"/>
        <v>-221.17919994071562</v>
      </c>
      <c r="P189" s="1">
        <f t="shared" si="40"/>
        <v>522119.10716400581</v>
      </c>
      <c r="Q189" s="1">
        <f t="shared" si="41"/>
        <v>429356.65244389296</v>
      </c>
      <c r="S189" s="3">
        <v>179</v>
      </c>
      <c r="T189" s="1">
        <f t="shared" si="47"/>
        <v>-186172.2222222228</v>
      </c>
      <c r="U189" s="1">
        <f t="shared" si="34"/>
        <v>-218.21129629629689</v>
      </c>
      <c r="V189" s="1">
        <f t="shared" si="42"/>
        <v>522119.10716400581</v>
      </c>
      <c r="W189" s="1">
        <f t="shared" si="43"/>
        <v>424243.44487464719</v>
      </c>
    </row>
    <row r="190" spans="1:23" x14ac:dyDescent="0.25">
      <c r="A190" s="3">
        <v>180</v>
      </c>
      <c r="B190" s="1">
        <f t="shared" si="44"/>
        <v>-118556.34432234136</v>
      </c>
      <c r="C190" s="1">
        <f t="shared" si="32"/>
        <v>-122.5082224664194</v>
      </c>
      <c r="D190" s="1">
        <f t="shared" si="35"/>
        <v>523641.95455990086</v>
      </c>
      <c r="E190" s="1">
        <f t="shared" si="36"/>
        <v>330285.7304823022</v>
      </c>
      <c r="G190" s="3">
        <v>180</v>
      </c>
      <c r="H190" s="1">
        <f t="shared" si="45"/>
        <v>-108499.99999999942</v>
      </c>
      <c r="I190" s="1">
        <f t="shared" si="37"/>
        <v>-112.11666666666606</v>
      </c>
      <c r="J190" s="1">
        <f t="shared" si="38"/>
        <v>523641.95455990086</v>
      </c>
      <c r="K190" s="1">
        <f t="shared" si="39"/>
        <v>312295.55919438676</v>
      </c>
      <c r="M190" s="3">
        <v>180</v>
      </c>
      <c r="N190" s="1">
        <f t="shared" si="46"/>
        <v>-188873.24123495482</v>
      </c>
      <c r="O190" s="1">
        <f t="shared" si="33"/>
        <v>-221.00234927611999</v>
      </c>
      <c r="P190" s="1">
        <f t="shared" si="40"/>
        <v>523641.95455990086</v>
      </c>
      <c r="Q190" s="1">
        <f t="shared" si="41"/>
        <v>432891.97237547225</v>
      </c>
      <c r="S190" s="3">
        <v>180</v>
      </c>
      <c r="T190" s="1">
        <f t="shared" si="47"/>
        <v>-186000.00000000058</v>
      </c>
      <c r="U190" s="1">
        <f t="shared" si="34"/>
        <v>-218.03333333333393</v>
      </c>
      <c r="V190" s="1">
        <f t="shared" si="42"/>
        <v>523641.95455990086</v>
      </c>
      <c r="W190" s="1">
        <f t="shared" si="43"/>
        <v>427751.92343606654</v>
      </c>
    </row>
    <row r="191" spans="1:23" x14ac:dyDescent="0.25">
      <c r="A191" s="3">
        <v>181</v>
      </c>
      <c r="B191" s="1">
        <f t="shared" si="44"/>
        <v>-117956.71502944938</v>
      </c>
      <c r="C191" s="1">
        <f t="shared" si="32"/>
        <v>-121.88860553043101</v>
      </c>
      <c r="D191" s="1">
        <f t="shared" si="35"/>
        <v>525169.24359403388</v>
      </c>
      <c r="E191" s="1">
        <f t="shared" si="36"/>
        <v>332931.07650647609</v>
      </c>
      <c r="G191" s="3">
        <v>181</v>
      </c>
      <c r="H191" s="1">
        <f t="shared" si="45"/>
        <v>-107897.22222222164</v>
      </c>
      <c r="I191" s="1">
        <f t="shared" si="37"/>
        <v>-111.49379629629568</v>
      </c>
      <c r="J191" s="1">
        <f t="shared" si="38"/>
        <v>525169.24359403388</v>
      </c>
      <c r="K191" s="1">
        <f t="shared" si="39"/>
        <v>314847.0521158388</v>
      </c>
      <c r="M191" s="3">
        <v>181</v>
      </c>
      <c r="N191" s="1">
        <f t="shared" si="46"/>
        <v>-188701.91857984284</v>
      </c>
      <c r="O191" s="1">
        <f t="shared" si="33"/>
        <v>-220.82531586583758</v>
      </c>
      <c r="P191" s="1">
        <f t="shared" si="40"/>
        <v>525169.24359403388</v>
      </c>
      <c r="Q191" s="1">
        <f t="shared" si="41"/>
        <v>436447.2815199357</v>
      </c>
      <c r="S191" s="3">
        <v>181</v>
      </c>
      <c r="T191" s="1">
        <f t="shared" si="47"/>
        <v>-185827.77777777836</v>
      </c>
      <c r="U191" s="1">
        <f t="shared" si="34"/>
        <v>-217.85537037037096</v>
      </c>
      <c r="V191" s="1">
        <f t="shared" si="42"/>
        <v>525169.24359403388</v>
      </c>
      <c r="W191" s="1">
        <f t="shared" si="43"/>
        <v>431280.41740832367</v>
      </c>
    </row>
    <row r="192" spans="1:23" x14ac:dyDescent="0.25">
      <c r="A192" s="3">
        <v>182</v>
      </c>
      <c r="B192" s="1">
        <f t="shared" si="44"/>
        <v>-117356.4661196214</v>
      </c>
      <c r="C192" s="1">
        <f t="shared" si="32"/>
        <v>-121.26834832360878</v>
      </c>
      <c r="D192" s="1">
        <f t="shared" si="35"/>
        <v>526700.98722118314</v>
      </c>
      <c r="E192" s="1">
        <f t="shared" si="36"/>
        <v>335591.37970167067</v>
      </c>
      <c r="G192" s="3">
        <v>182</v>
      </c>
      <c r="H192" s="1">
        <f t="shared" si="45"/>
        <v>-107294.44444444386</v>
      </c>
      <c r="I192" s="1">
        <f t="shared" si="37"/>
        <v>-110.87092592592531</v>
      </c>
      <c r="J192" s="1">
        <f t="shared" si="38"/>
        <v>526700.98722118314</v>
      </c>
      <c r="K192" s="1">
        <f t="shared" si="39"/>
        <v>317413.59441959404</v>
      </c>
      <c r="M192" s="3">
        <v>182</v>
      </c>
      <c r="N192" s="1">
        <f t="shared" si="46"/>
        <v>-188530.41889132056</v>
      </c>
      <c r="O192" s="1">
        <f t="shared" si="33"/>
        <v>-220.64809952103124</v>
      </c>
      <c r="P192" s="1">
        <f t="shared" si="40"/>
        <v>526700.98722118314</v>
      </c>
      <c r="Q192" s="1">
        <f t="shared" si="41"/>
        <v>440022.69289919909</v>
      </c>
      <c r="S192" s="3">
        <v>182</v>
      </c>
      <c r="T192" s="1">
        <f t="shared" si="47"/>
        <v>-185655.55555555614</v>
      </c>
      <c r="U192" s="1">
        <f t="shared" si="34"/>
        <v>-217.67740740740803</v>
      </c>
      <c r="V192" s="1">
        <f t="shared" si="42"/>
        <v>526700.98722118314</v>
      </c>
      <c r="W192" s="1">
        <f t="shared" si="43"/>
        <v>434829.0399614615</v>
      </c>
    </row>
    <row r="193" spans="1:23" x14ac:dyDescent="0.25">
      <c r="A193" s="3">
        <v>183</v>
      </c>
      <c r="B193" s="1">
        <f t="shared" si="44"/>
        <v>-116755.59695258659</v>
      </c>
      <c r="C193" s="1">
        <f t="shared" si="32"/>
        <v>-120.64745018433949</v>
      </c>
      <c r="D193" s="1">
        <f t="shared" si="35"/>
        <v>528237.19843391154</v>
      </c>
      <c r="E193" s="1">
        <f t="shared" si="36"/>
        <v>338266.72463790543</v>
      </c>
      <c r="G193" s="3">
        <v>183</v>
      </c>
      <c r="H193" s="1">
        <f t="shared" si="45"/>
        <v>-106691.66666666607</v>
      </c>
      <c r="I193" s="1">
        <f t="shared" si="37"/>
        <v>-110.24805555555493</v>
      </c>
      <c r="J193" s="1">
        <f t="shared" si="38"/>
        <v>528237.19843391154</v>
      </c>
      <c r="K193" s="1">
        <f t="shared" si="39"/>
        <v>319995.27119704802</v>
      </c>
      <c r="M193" s="3">
        <v>183</v>
      </c>
      <c r="N193" s="1">
        <f t="shared" si="46"/>
        <v>-188358.74198645347</v>
      </c>
      <c r="O193" s="1">
        <f t="shared" si="33"/>
        <v>-220.47070005266858</v>
      </c>
      <c r="P193" s="1">
        <f t="shared" si="40"/>
        <v>528237.19843391154</v>
      </c>
      <c r="Q193" s="1">
        <f t="shared" si="41"/>
        <v>443618.3201742206</v>
      </c>
      <c r="S193" s="3">
        <v>183</v>
      </c>
      <c r="T193" s="1">
        <f t="shared" si="47"/>
        <v>-185483.33333333393</v>
      </c>
      <c r="U193" s="1">
        <f t="shared" si="34"/>
        <v>-217.49944444444506</v>
      </c>
      <c r="V193" s="1">
        <f t="shared" si="42"/>
        <v>528237.19843391154</v>
      </c>
      <c r="W193" s="1">
        <f t="shared" si="43"/>
        <v>438397.9049054028</v>
      </c>
    </row>
    <row r="194" spans="1:23" x14ac:dyDescent="0.25">
      <c r="A194" s="3">
        <v>184</v>
      </c>
      <c r="B194" s="1">
        <f t="shared" si="44"/>
        <v>-116154.10688741252</v>
      </c>
      <c r="C194" s="1">
        <f t="shared" si="32"/>
        <v>-120.02591045032626</v>
      </c>
      <c r="D194" s="1">
        <f t="shared" si="35"/>
        <v>529777.8902626771</v>
      </c>
      <c r="E194" s="1">
        <f t="shared" si="36"/>
        <v>340957.19636337116</v>
      </c>
      <c r="G194" s="3">
        <v>184</v>
      </c>
      <c r="H194" s="1">
        <f t="shared" si="45"/>
        <v>-106088.88888888829</v>
      </c>
      <c r="I194" s="1">
        <f t="shared" si="37"/>
        <v>-109.62518518518458</v>
      </c>
      <c r="J194" s="1">
        <f t="shared" si="38"/>
        <v>529777.8902626771</v>
      </c>
      <c r="K194" s="1">
        <f t="shared" si="39"/>
        <v>322592.16802071535</v>
      </c>
      <c r="M194" s="3">
        <v>184</v>
      </c>
      <c r="N194" s="1">
        <f t="shared" si="46"/>
        <v>-188186.88768211802</v>
      </c>
      <c r="O194" s="1">
        <f t="shared" si="33"/>
        <v>-220.29311727152196</v>
      </c>
      <c r="P194" s="1">
        <f t="shared" si="40"/>
        <v>529777.8902626771</v>
      </c>
      <c r="Q194" s="1">
        <f t="shared" si="41"/>
        <v>447234.27764861402</v>
      </c>
      <c r="S194" s="3">
        <v>184</v>
      </c>
      <c r="T194" s="1">
        <f t="shared" si="47"/>
        <v>-185311.11111111171</v>
      </c>
      <c r="U194" s="1">
        <f t="shared" si="34"/>
        <v>-217.3214814814821</v>
      </c>
      <c r="V194" s="1">
        <f t="shared" si="42"/>
        <v>529777.8902626771</v>
      </c>
      <c r="W194" s="1">
        <f t="shared" si="43"/>
        <v>441987.12669356808</v>
      </c>
    </row>
    <row r="195" spans="1:23" x14ac:dyDescent="0.25">
      <c r="A195" s="3">
        <v>185</v>
      </c>
      <c r="B195" s="1">
        <f t="shared" si="44"/>
        <v>-115551.99528250443</v>
      </c>
      <c r="C195" s="1">
        <f t="shared" si="32"/>
        <v>-119.40372845858791</v>
      </c>
      <c r="D195" s="1">
        <f t="shared" si="35"/>
        <v>531323.07577594323</v>
      </c>
      <c r="E195" s="1">
        <f t="shared" si="36"/>
        <v>343662.88040713337</v>
      </c>
      <c r="G195" s="3">
        <v>185</v>
      </c>
      <c r="H195" s="1">
        <f t="shared" si="45"/>
        <v>-105486.11111111051</v>
      </c>
      <c r="I195" s="1">
        <f t="shared" si="37"/>
        <v>-109.0023148148142</v>
      </c>
      <c r="J195" s="1">
        <f t="shared" si="38"/>
        <v>531323.07577594323</v>
      </c>
      <c r="K195" s="1">
        <f t="shared" si="39"/>
        <v>325204.37094695016</v>
      </c>
      <c r="M195" s="3">
        <v>185</v>
      </c>
      <c r="N195" s="1">
        <f t="shared" si="46"/>
        <v>-188014.85579500144</v>
      </c>
      <c r="O195" s="1">
        <f t="shared" si="33"/>
        <v>-220.11535098816816</v>
      </c>
      <c r="P195" s="1">
        <f t="shared" si="40"/>
        <v>531323.07577594323</v>
      </c>
      <c r="Q195" s="1">
        <f t="shared" si="41"/>
        <v>450870.68027228233</v>
      </c>
      <c r="S195" s="3">
        <v>185</v>
      </c>
      <c r="T195" s="1">
        <f t="shared" si="47"/>
        <v>-185138.88888888949</v>
      </c>
      <c r="U195" s="1">
        <f t="shared" si="34"/>
        <v>-217.14351851851913</v>
      </c>
      <c r="V195" s="1">
        <f t="shared" si="42"/>
        <v>531323.07577594323</v>
      </c>
      <c r="W195" s="1">
        <f t="shared" si="43"/>
        <v>445596.82042651426</v>
      </c>
    </row>
    <row r="196" spans="1:23" x14ac:dyDescent="0.25">
      <c r="A196" s="3">
        <v>186</v>
      </c>
      <c r="B196" s="1">
        <f t="shared" si="44"/>
        <v>-114949.26149560462</v>
      </c>
      <c r="C196" s="1">
        <f t="shared" si="32"/>
        <v>-118.7809035454581</v>
      </c>
      <c r="D196" s="1">
        <f t="shared" si="35"/>
        <v>532872.76808028971</v>
      </c>
      <c r="E196" s="1">
        <f t="shared" si="36"/>
        <v>346383.86278185138</v>
      </c>
      <c r="G196" s="3">
        <v>186</v>
      </c>
      <c r="H196" s="1">
        <f t="shared" si="45"/>
        <v>-104883.33333333273</v>
      </c>
      <c r="I196" s="1">
        <f t="shared" si="37"/>
        <v>-108.37944444444382</v>
      </c>
      <c r="J196" s="1">
        <f t="shared" si="38"/>
        <v>532872.76808028971</v>
      </c>
      <c r="K196" s="1">
        <f t="shared" si="39"/>
        <v>327831.96651868173</v>
      </c>
      <c r="M196" s="3">
        <v>186</v>
      </c>
      <c r="N196" s="1">
        <f t="shared" si="46"/>
        <v>-187842.64614160149</v>
      </c>
      <c r="O196" s="1">
        <f t="shared" si="33"/>
        <v>-219.9374010129882</v>
      </c>
      <c r="P196" s="1">
        <f t="shared" si="40"/>
        <v>532872.76808028971</v>
      </c>
      <c r="Q196" s="1">
        <f t="shared" si="41"/>
        <v>454527.64364507201</v>
      </c>
      <c r="S196" s="3">
        <v>186</v>
      </c>
      <c r="T196" s="1">
        <f t="shared" si="47"/>
        <v>-184966.66666666727</v>
      </c>
      <c r="U196" s="1">
        <f t="shared" si="34"/>
        <v>-216.96555555555616</v>
      </c>
      <c r="V196" s="1">
        <f t="shared" si="42"/>
        <v>532872.76808028971</v>
      </c>
      <c r="W196" s="1">
        <f t="shared" si="43"/>
        <v>449227.1018555935</v>
      </c>
    </row>
    <row r="197" spans="1:23" x14ac:dyDescent="0.25">
      <c r="A197" s="3">
        <v>187</v>
      </c>
      <c r="B197" s="1">
        <f t="shared" si="44"/>
        <v>-114345.90488379166</v>
      </c>
      <c r="C197" s="1">
        <f t="shared" si="32"/>
        <v>-118.15743504658472</v>
      </c>
      <c r="D197" s="1">
        <f t="shared" si="35"/>
        <v>534426.98032052384</v>
      </c>
      <c r="E197" s="1">
        <f t="shared" si="36"/>
        <v>349120.22998651263</v>
      </c>
      <c r="G197" s="3">
        <v>187</v>
      </c>
      <c r="H197" s="1">
        <f t="shared" si="45"/>
        <v>-104280.55555555495</v>
      </c>
      <c r="I197" s="1">
        <f t="shared" si="37"/>
        <v>-107.75657407407344</v>
      </c>
      <c r="J197" s="1">
        <f t="shared" si="38"/>
        <v>534426.98032052384</v>
      </c>
      <c r="K197" s="1">
        <f t="shared" si="39"/>
        <v>330475.04176816548</v>
      </c>
      <c r="M197" s="3">
        <v>187</v>
      </c>
      <c r="N197" s="1">
        <f t="shared" si="46"/>
        <v>-187670.25853822636</v>
      </c>
      <c r="O197" s="1">
        <f t="shared" si="33"/>
        <v>-219.75926715616725</v>
      </c>
      <c r="P197" s="1">
        <f t="shared" si="40"/>
        <v>534426.98032052384</v>
      </c>
      <c r="Q197" s="1">
        <f t="shared" si="41"/>
        <v>458205.28402044787</v>
      </c>
      <c r="S197" s="3">
        <v>187</v>
      </c>
      <c r="T197" s="1">
        <f t="shared" si="47"/>
        <v>-184794.44444444505</v>
      </c>
      <c r="U197" s="1">
        <f t="shared" si="34"/>
        <v>-216.78759259259323</v>
      </c>
      <c r="V197" s="1">
        <f t="shared" si="42"/>
        <v>534426.98032052384</v>
      </c>
      <c r="W197" s="1">
        <f t="shared" si="43"/>
        <v>452878.08738663292</v>
      </c>
    </row>
    <row r="198" spans="1:23" x14ac:dyDescent="0.25">
      <c r="A198" s="3">
        <v>188</v>
      </c>
      <c r="B198" s="1">
        <f t="shared" si="44"/>
        <v>-113741.92480347984</v>
      </c>
      <c r="C198" s="1">
        <f t="shared" si="32"/>
        <v>-117.53332229692916</v>
      </c>
      <c r="D198" s="1">
        <f t="shared" si="35"/>
        <v>535985.725679792</v>
      </c>
      <c r="E198" s="1">
        <f t="shared" si="36"/>
        <v>351872.06900918233</v>
      </c>
      <c r="G198" s="3">
        <v>188</v>
      </c>
      <c r="H198" s="1">
        <f t="shared" si="45"/>
        <v>-103677.77777777717</v>
      </c>
      <c r="I198" s="1">
        <f t="shared" si="37"/>
        <v>-107.13370370370308</v>
      </c>
      <c r="J198" s="1">
        <f t="shared" si="38"/>
        <v>535985.725679792</v>
      </c>
      <c r="K198" s="1">
        <f t="shared" si="39"/>
        <v>333133.68421975005</v>
      </c>
      <c r="M198" s="3">
        <v>188</v>
      </c>
      <c r="N198" s="1">
        <f t="shared" si="46"/>
        <v>-187497.69280099441</v>
      </c>
      <c r="O198" s="1">
        <f t="shared" si="33"/>
        <v>-219.58094922769422</v>
      </c>
      <c r="P198" s="1">
        <f t="shared" si="40"/>
        <v>535985.725679792</v>
      </c>
      <c r="Q198" s="1">
        <f t="shared" si="41"/>
        <v>461903.71830918867</v>
      </c>
      <c r="S198" s="3">
        <v>188</v>
      </c>
      <c r="T198" s="1">
        <f t="shared" si="47"/>
        <v>-184622.22222222283</v>
      </c>
      <c r="U198" s="1">
        <f t="shared" si="34"/>
        <v>-216.60962962963026</v>
      </c>
      <c r="V198" s="1">
        <f t="shared" si="42"/>
        <v>535985.725679792</v>
      </c>
      <c r="W198" s="1">
        <f t="shared" si="43"/>
        <v>456549.89408363507</v>
      </c>
    </row>
    <row r="199" spans="1:23" x14ac:dyDescent="0.25">
      <c r="A199" s="3">
        <v>189</v>
      </c>
      <c r="B199" s="1">
        <f t="shared" si="44"/>
        <v>-113137.32061041836</v>
      </c>
      <c r="C199" s="1">
        <f t="shared" si="32"/>
        <v>-116.90856463076564</v>
      </c>
      <c r="D199" s="1">
        <f t="shared" si="35"/>
        <v>537549.01737969136</v>
      </c>
      <c r="E199" s="1">
        <f t="shared" si="36"/>
        <v>354639.46732976899</v>
      </c>
      <c r="G199" s="3">
        <v>189</v>
      </c>
      <c r="H199" s="1">
        <f t="shared" si="45"/>
        <v>-103074.99999999939</v>
      </c>
      <c r="I199" s="1">
        <f t="shared" si="37"/>
        <v>-106.5108333333327</v>
      </c>
      <c r="J199" s="1">
        <f t="shared" si="38"/>
        <v>537549.01737969136</v>
      </c>
      <c r="K199" s="1">
        <f t="shared" si="39"/>
        <v>335807.98189265945</v>
      </c>
      <c r="M199" s="3">
        <v>189</v>
      </c>
      <c r="N199" s="1">
        <f t="shared" si="46"/>
        <v>-187324.948745834</v>
      </c>
      <c r="O199" s="1">
        <f t="shared" si="33"/>
        <v>-219.40244703736181</v>
      </c>
      <c r="P199" s="1">
        <f t="shared" si="40"/>
        <v>537549.01737969136</v>
      </c>
      <c r="Q199" s="1">
        <f t="shared" si="41"/>
        <v>465623.06408310379</v>
      </c>
      <c r="S199" s="3">
        <v>189</v>
      </c>
      <c r="T199" s="1">
        <f t="shared" si="47"/>
        <v>-184450.00000000061</v>
      </c>
      <c r="U199" s="1">
        <f t="shared" si="34"/>
        <v>-216.4316666666673</v>
      </c>
      <c r="V199" s="1">
        <f t="shared" si="42"/>
        <v>537549.01737969136</v>
      </c>
      <c r="W199" s="1">
        <f t="shared" si="43"/>
        <v>460242.6396724995</v>
      </c>
    </row>
    <row r="200" spans="1:23" x14ac:dyDescent="0.25">
      <c r="A200" s="3">
        <v>190</v>
      </c>
      <c r="B200" s="1">
        <f t="shared" si="44"/>
        <v>-112532.09165969072</v>
      </c>
      <c r="C200" s="1">
        <f t="shared" si="32"/>
        <v>-116.28316138168042</v>
      </c>
      <c r="D200" s="1">
        <f t="shared" si="35"/>
        <v>539116.86868038215</v>
      </c>
      <c r="E200" s="1">
        <f t="shared" si="36"/>
        <v>357422.51292280509</v>
      </c>
      <c r="G200" s="3">
        <v>190</v>
      </c>
      <c r="H200" s="1">
        <f t="shared" si="45"/>
        <v>-102472.22222222161</v>
      </c>
      <c r="I200" s="1">
        <f t="shared" si="37"/>
        <v>-105.88796296296232</v>
      </c>
      <c r="J200" s="1">
        <f t="shared" si="38"/>
        <v>539116.86868038215</v>
      </c>
      <c r="K200" s="1">
        <f t="shared" si="39"/>
        <v>338498.02330379101</v>
      </c>
      <c r="M200" s="3">
        <v>190</v>
      </c>
      <c r="N200" s="1">
        <f t="shared" si="46"/>
        <v>-187152.02618848326</v>
      </c>
      <c r="O200" s="1">
        <f t="shared" si="33"/>
        <v>-219.22376039476603</v>
      </c>
      <c r="P200" s="1">
        <f t="shared" si="40"/>
        <v>539116.86868038215</v>
      </c>
      <c r="Q200" s="1">
        <f t="shared" si="41"/>
        <v>469363.43957877066</v>
      </c>
      <c r="S200" s="3">
        <v>190</v>
      </c>
      <c r="T200" s="1">
        <f t="shared" si="47"/>
        <v>-184277.77777777839</v>
      </c>
      <c r="U200" s="1">
        <f t="shared" si="34"/>
        <v>-216.25370370370433</v>
      </c>
      <c r="V200" s="1">
        <f t="shared" si="42"/>
        <v>539116.86868038215</v>
      </c>
      <c r="W200" s="1">
        <f t="shared" si="43"/>
        <v>463956.44254476507</v>
      </c>
    </row>
    <row r="201" spans="1:23" x14ac:dyDescent="0.25">
      <c r="A201" s="3">
        <v>191</v>
      </c>
      <c r="B201" s="1">
        <f t="shared" si="44"/>
        <v>-111926.23730571399</v>
      </c>
      <c r="C201" s="1">
        <f t="shared" si="32"/>
        <v>-115.65711188257113</v>
      </c>
      <c r="D201" s="1">
        <f t="shared" si="35"/>
        <v>540689.29288069997</v>
      </c>
      <c r="E201" s="1">
        <f t="shared" si="36"/>
        <v>360221.294260244</v>
      </c>
      <c r="G201" s="3">
        <v>191</v>
      </c>
      <c r="H201" s="1">
        <f t="shared" si="45"/>
        <v>-101869.44444444383</v>
      </c>
      <c r="I201" s="1">
        <f t="shared" si="37"/>
        <v>-105.26509259259196</v>
      </c>
      <c r="J201" s="1">
        <f t="shared" si="38"/>
        <v>540689.29288069997</v>
      </c>
      <c r="K201" s="1">
        <f t="shared" si="39"/>
        <v>341203.8974705296</v>
      </c>
      <c r="M201" s="3">
        <v>191</v>
      </c>
      <c r="N201" s="1">
        <f t="shared" si="46"/>
        <v>-186978.9249444899</v>
      </c>
      <c r="O201" s="1">
        <f t="shared" si="33"/>
        <v>-219.04488910930624</v>
      </c>
      <c r="P201" s="1">
        <f t="shared" si="40"/>
        <v>540689.29288069997</v>
      </c>
      <c r="Q201" s="1">
        <f t="shared" si="41"/>
        <v>473124.96370129351</v>
      </c>
      <c r="S201" s="3">
        <v>191</v>
      </c>
      <c r="T201" s="1">
        <f t="shared" si="47"/>
        <v>-184105.55555555617</v>
      </c>
      <c r="U201" s="1">
        <f t="shared" si="34"/>
        <v>-216.07574074074137</v>
      </c>
      <c r="V201" s="1">
        <f t="shared" si="42"/>
        <v>540689.29288069997</v>
      </c>
      <c r="W201" s="1">
        <f t="shared" si="43"/>
        <v>467691.42176137352</v>
      </c>
    </row>
    <row r="202" spans="1:23" x14ac:dyDescent="0.25">
      <c r="A202" s="3">
        <v>192</v>
      </c>
      <c r="B202" s="1">
        <f t="shared" si="44"/>
        <v>-111319.75690223815</v>
      </c>
      <c r="C202" s="1">
        <f t="shared" ref="C202:C265" si="48">B202*int_a_70/12</f>
        <v>-115.03041546564607</v>
      </c>
      <c r="D202" s="1">
        <f t="shared" si="35"/>
        <v>542266.30331826874</v>
      </c>
      <c r="E202" s="1">
        <f t="shared" si="36"/>
        <v>363035.90031427232</v>
      </c>
      <c r="G202" s="3">
        <v>192</v>
      </c>
      <c r="H202" s="1">
        <f t="shared" si="45"/>
        <v>-101266.66666666605</v>
      </c>
      <c r="I202" s="1">
        <f t="shared" si="37"/>
        <v>-104.64222222222158</v>
      </c>
      <c r="J202" s="1">
        <f t="shared" si="38"/>
        <v>542266.30331826874</v>
      </c>
      <c r="K202" s="1">
        <f t="shared" si="39"/>
        <v>343925.6939135773</v>
      </c>
      <c r="M202" s="3">
        <v>192</v>
      </c>
      <c r="N202" s="1">
        <f t="shared" si="46"/>
        <v>-186805.64482921109</v>
      </c>
      <c r="O202" s="1">
        <f t="shared" ref="O202:O265" si="49">(N202+P$2)*int_a_70/12-P$3</f>
        <v>-218.8658329901848</v>
      </c>
      <c r="P202" s="1">
        <f t="shared" si="40"/>
        <v>542266.30331826874</v>
      </c>
      <c r="Q202" s="1">
        <f t="shared" si="41"/>
        <v>476907.75602808333</v>
      </c>
      <c r="S202" s="3">
        <v>192</v>
      </c>
      <c r="T202" s="1">
        <f t="shared" si="47"/>
        <v>-183933.33333333395</v>
      </c>
      <c r="U202" s="1">
        <f t="shared" ref="U202:U265" si="50">(T202+V$2)*int_l_70/12-V$3</f>
        <v>-215.89777777777843</v>
      </c>
      <c r="V202" s="1">
        <f t="shared" si="42"/>
        <v>542266.30331826874</v>
      </c>
      <c r="W202" s="1">
        <f t="shared" si="43"/>
        <v>471447.69705645455</v>
      </c>
    </row>
    <row r="203" spans="1:23" x14ac:dyDescent="0.25">
      <c r="A203" s="3">
        <v>193</v>
      </c>
      <c r="B203" s="1">
        <f t="shared" si="44"/>
        <v>-110712.64980234539</v>
      </c>
      <c r="C203" s="1">
        <f t="shared" si="48"/>
        <v>-114.40307146242357</v>
      </c>
      <c r="D203" s="1">
        <f t="shared" ref="D203:D266" si="51">D202*(1+groei_woning/12)</f>
        <v>543847.9133696137</v>
      </c>
      <c r="E203" s="1">
        <f t="shared" ref="E203:E266" si="52">E202*((1+groei_spaargeld)^(1/12))+(inleg-C$3)</f>
        <v>365866.42056013842</v>
      </c>
      <c r="G203" s="3">
        <v>193</v>
      </c>
      <c r="H203" s="1">
        <f t="shared" si="45"/>
        <v>-100663.88888888826</v>
      </c>
      <c r="I203" s="1">
        <f t="shared" ref="I203:I266" si="53">H203*int_l_70/12</f>
        <v>-104.0193518518512</v>
      </c>
      <c r="J203" s="1">
        <f t="shared" ref="J203:J266" si="54">J202*(1+groei_woning/12)</f>
        <v>543847.9133696137</v>
      </c>
      <c r="K203" s="1">
        <f t="shared" ref="K203:K266" si="55">K202*((1+groei_spaargeld)^(1/12))+inleg+I203-I$2/360</f>
        <v>346663.5026597993</v>
      </c>
      <c r="M203" s="3">
        <v>193</v>
      </c>
      <c r="N203" s="1">
        <f t="shared" si="46"/>
        <v>-186632.18565781316</v>
      </c>
      <c r="O203" s="1">
        <f t="shared" si="49"/>
        <v>-218.68659184640694</v>
      </c>
      <c r="P203" s="1">
        <f t="shared" ref="P203:P266" si="56">P202*(1+groei_woning/12)</f>
        <v>543847.9133696137</v>
      </c>
      <c r="Q203" s="1">
        <f t="shared" ref="Q203:Q266" si="57">Q202*((1+groei_spaargeld)^(1/12))+(inleg-O$3-P$3)</f>
        <v>480711.9368126592</v>
      </c>
      <c r="S203" s="3">
        <v>193</v>
      </c>
      <c r="T203" s="1">
        <f t="shared" si="47"/>
        <v>-183761.11111111174</v>
      </c>
      <c r="U203" s="1">
        <f t="shared" si="50"/>
        <v>-215.71981481481546</v>
      </c>
      <c r="V203" s="1">
        <f t="shared" ref="V203:V266" si="58">V202*(1+groei_woning/12)</f>
        <v>543847.9133696137</v>
      </c>
      <c r="W203" s="1">
        <f t="shared" ref="W203:W266" si="59">W202*((1+groei_spaargeld)^(1/12))+inleg+U203-U$2/360</f>
        <v>475225.38884113211</v>
      </c>
    </row>
    <row r="204" spans="1:23" x14ac:dyDescent="0.25">
      <c r="A204" s="3">
        <v>194</v>
      </c>
      <c r="B204" s="1">
        <f t="shared" ref="B204:B267" si="60">B203+C$3+C203</f>
        <v>-110104.91535844941</v>
      </c>
      <c r="C204" s="1">
        <f t="shared" si="48"/>
        <v>-113.77507920373104</v>
      </c>
      <c r="D204" s="1">
        <f t="shared" si="51"/>
        <v>545434.13645027508</v>
      </c>
      <c r="E204" s="1">
        <f t="shared" si="52"/>
        <v>368712.94497899659</v>
      </c>
      <c r="G204" s="3">
        <v>194</v>
      </c>
      <c r="H204" s="1">
        <f t="shared" ref="H204:H267" si="61">H203+I$2/360</f>
        <v>-100061.11111111048</v>
      </c>
      <c r="I204" s="1">
        <f t="shared" si="53"/>
        <v>-103.39648148148082</v>
      </c>
      <c r="J204" s="1">
        <f t="shared" si="54"/>
        <v>545434.13645027508</v>
      </c>
      <c r="K204" s="1">
        <f t="shared" si="55"/>
        <v>349417.41424508573</v>
      </c>
      <c r="M204" s="3">
        <v>194</v>
      </c>
      <c r="N204" s="1">
        <f t="shared" ref="N204:N267" si="62">N203+O$3+(O203+P$3)</f>
        <v>-186458.54724527145</v>
      </c>
      <c r="O204" s="1">
        <f t="shared" si="49"/>
        <v>-218.50716548678048</v>
      </c>
      <c r="P204" s="1">
        <f t="shared" si="56"/>
        <v>545434.13645027508</v>
      </c>
      <c r="Q204" s="1">
        <f t="shared" si="57"/>
        <v>484537.62698847102</v>
      </c>
      <c r="S204" s="3">
        <v>194</v>
      </c>
      <c r="T204" s="1">
        <f t="shared" ref="T204:T267" si="63">T203+U$2/360</f>
        <v>-183588.88888888952</v>
      </c>
      <c r="U204" s="1">
        <f t="shared" si="50"/>
        <v>-215.5418518518525</v>
      </c>
      <c r="V204" s="1">
        <f t="shared" si="58"/>
        <v>545434.13645027508</v>
      </c>
      <c r="W204" s="1">
        <f t="shared" si="59"/>
        <v>479024.61820735194</v>
      </c>
    </row>
    <row r="205" spans="1:23" x14ac:dyDescent="0.25">
      <c r="A205" s="3">
        <v>195</v>
      </c>
      <c r="B205" s="1">
        <f t="shared" si="60"/>
        <v>-109496.55292229472</v>
      </c>
      <c r="C205" s="1">
        <f t="shared" si="48"/>
        <v>-113.14643801970455</v>
      </c>
      <c r="D205" s="1">
        <f t="shared" si="51"/>
        <v>547024.98601492168</v>
      </c>
      <c r="E205" s="1">
        <f t="shared" si="52"/>
        <v>371575.56406076782</v>
      </c>
      <c r="G205" s="3">
        <v>195</v>
      </c>
      <c r="H205" s="1">
        <f t="shared" si="61"/>
        <v>-99458.333333332703</v>
      </c>
      <c r="I205" s="1">
        <f t="shared" si="53"/>
        <v>-102.77361111111047</v>
      </c>
      <c r="J205" s="1">
        <f t="shared" si="54"/>
        <v>547024.98601492168</v>
      </c>
      <c r="K205" s="1">
        <f t="shared" si="55"/>
        <v>352187.51971722982</v>
      </c>
      <c r="M205" s="3">
        <v>195</v>
      </c>
      <c r="N205" s="1">
        <f t="shared" si="62"/>
        <v>-186284.72940637011</v>
      </c>
      <c r="O205" s="1">
        <f t="shared" si="49"/>
        <v>-218.32755371991578</v>
      </c>
      <c r="P205" s="1">
        <f t="shared" si="56"/>
        <v>547024.98601492168</v>
      </c>
      <c r="Q205" s="1">
        <f t="shared" si="57"/>
        <v>488384.94817274407</v>
      </c>
      <c r="S205" s="3">
        <v>195</v>
      </c>
      <c r="T205" s="1">
        <f t="shared" si="63"/>
        <v>-183416.6666666673</v>
      </c>
      <c r="U205" s="1">
        <f t="shared" si="50"/>
        <v>-215.36388888888953</v>
      </c>
      <c r="V205" s="1">
        <f t="shared" si="58"/>
        <v>547024.98601492168</v>
      </c>
      <c r="W205" s="1">
        <f t="shared" si="59"/>
        <v>482845.50693173148</v>
      </c>
    </row>
    <row r="206" spans="1:23" x14ac:dyDescent="0.25">
      <c r="A206" s="3">
        <v>196</v>
      </c>
      <c r="B206" s="1">
        <f t="shared" si="60"/>
        <v>-108887.56184495601</v>
      </c>
      <c r="C206" s="1">
        <f t="shared" si="48"/>
        <v>-112.51714723978789</v>
      </c>
      <c r="D206" s="1">
        <f t="shared" si="51"/>
        <v>548620.47555746522</v>
      </c>
      <c r="E206" s="1">
        <f t="shared" si="52"/>
        <v>374454.36880701612</v>
      </c>
      <c r="G206" s="3">
        <v>196</v>
      </c>
      <c r="H206" s="1">
        <f t="shared" si="61"/>
        <v>-98855.555555554922</v>
      </c>
      <c r="I206" s="1">
        <f t="shared" si="53"/>
        <v>-102.15074074074009</v>
      </c>
      <c r="J206" s="1">
        <f t="shared" si="54"/>
        <v>548620.47555746522</v>
      </c>
      <c r="K206" s="1">
        <f t="shared" si="55"/>
        <v>354973.91063882218</v>
      </c>
      <c r="M206" s="3">
        <v>196</v>
      </c>
      <c r="N206" s="1">
        <f t="shared" si="62"/>
        <v>-186110.73195570192</v>
      </c>
      <c r="O206" s="1">
        <f t="shared" si="49"/>
        <v>-218.14775635422532</v>
      </c>
      <c r="P206" s="1">
        <f t="shared" si="56"/>
        <v>548620.47555746522</v>
      </c>
      <c r="Q206" s="1">
        <f t="shared" si="57"/>
        <v>492254.02267034503</v>
      </c>
      <c r="S206" s="3">
        <v>196</v>
      </c>
      <c r="T206" s="1">
        <f t="shared" si="63"/>
        <v>-183244.44444444508</v>
      </c>
      <c r="U206" s="1">
        <f t="shared" si="50"/>
        <v>-215.18592592592657</v>
      </c>
      <c r="V206" s="1">
        <f t="shared" si="58"/>
        <v>548620.47555746522</v>
      </c>
      <c r="W206" s="1">
        <f t="shared" si="59"/>
        <v>486688.17747943074</v>
      </c>
    </row>
    <row r="207" spans="1:23" x14ac:dyDescent="0.25">
      <c r="A207" s="3">
        <v>197</v>
      </c>
      <c r="B207" s="1">
        <f t="shared" si="60"/>
        <v>-108277.9414768374</v>
      </c>
      <c r="C207" s="1">
        <f t="shared" si="48"/>
        <v>-111.88720619273198</v>
      </c>
      <c r="D207" s="1">
        <f t="shared" si="51"/>
        <v>550220.61861117452</v>
      </c>
      <c r="E207" s="1">
        <f t="shared" si="52"/>
        <v>377349.45073384169</v>
      </c>
      <c r="G207" s="3">
        <v>197</v>
      </c>
      <c r="H207" s="1">
        <f t="shared" si="61"/>
        <v>-98252.777777777141</v>
      </c>
      <c r="I207" s="1">
        <f t="shared" si="53"/>
        <v>-101.52787037036971</v>
      </c>
      <c r="J207" s="1">
        <f t="shared" si="54"/>
        <v>550220.61861117452</v>
      </c>
      <c r="K207" s="1">
        <f t="shared" si="55"/>
        <v>357776.67909016175</v>
      </c>
      <c r="M207" s="3">
        <v>197</v>
      </c>
      <c r="N207" s="1">
        <f t="shared" si="62"/>
        <v>-185936.55470766802</v>
      </c>
      <c r="O207" s="1">
        <f t="shared" si="49"/>
        <v>-217.96777319792363</v>
      </c>
      <c r="P207" s="1">
        <f t="shared" si="56"/>
        <v>550220.61861117452</v>
      </c>
      <c r="Q207" s="1">
        <f t="shared" si="57"/>
        <v>496144.97347767017</v>
      </c>
      <c r="S207" s="3">
        <v>197</v>
      </c>
      <c r="T207" s="1">
        <f t="shared" si="63"/>
        <v>-183072.22222222286</v>
      </c>
      <c r="U207" s="1">
        <f t="shared" si="50"/>
        <v>-215.00796296296363</v>
      </c>
      <c r="V207" s="1">
        <f t="shared" si="58"/>
        <v>550220.61861117452</v>
      </c>
      <c r="W207" s="1">
        <f t="shared" si="59"/>
        <v>490552.75300804555</v>
      </c>
    </row>
    <row r="208" spans="1:23" x14ac:dyDescent="0.25">
      <c r="A208" s="3">
        <v>198</v>
      </c>
      <c r="B208" s="1">
        <f t="shared" si="60"/>
        <v>-107667.69116767171</v>
      </c>
      <c r="C208" s="1">
        <f t="shared" si="48"/>
        <v>-111.25661420659411</v>
      </c>
      <c r="D208" s="1">
        <f t="shared" si="51"/>
        <v>551825.42874879041</v>
      </c>
      <c r="E208" s="1">
        <f t="shared" si="52"/>
        <v>380260.90187478997</v>
      </c>
      <c r="G208" s="3">
        <v>198</v>
      </c>
      <c r="H208" s="1">
        <f t="shared" si="61"/>
        <v>-97649.99999999936</v>
      </c>
      <c r="I208" s="1">
        <f t="shared" si="53"/>
        <v>-100.90499999999933</v>
      </c>
      <c r="J208" s="1">
        <f t="shared" si="54"/>
        <v>551825.42874879041</v>
      </c>
      <c r="K208" s="1">
        <f t="shared" si="55"/>
        <v>360595.91767218278</v>
      </c>
      <c r="M208" s="3">
        <v>198</v>
      </c>
      <c r="N208" s="1">
        <f t="shared" si="62"/>
        <v>-185762.19747647783</v>
      </c>
      <c r="O208" s="1">
        <f t="shared" si="49"/>
        <v>-217.7876040590271</v>
      </c>
      <c r="P208" s="1">
        <f t="shared" si="56"/>
        <v>551825.42874879041</v>
      </c>
      <c r="Q208" s="1">
        <f t="shared" si="57"/>
        <v>500057.92428655515</v>
      </c>
      <c r="S208" s="3">
        <v>198</v>
      </c>
      <c r="T208" s="1">
        <f t="shared" si="63"/>
        <v>-182900.00000000064</v>
      </c>
      <c r="U208" s="1">
        <f t="shared" si="50"/>
        <v>-214.83000000000067</v>
      </c>
      <c r="V208" s="1">
        <f t="shared" si="58"/>
        <v>551825.42874879041</v>
      </c>
      <c r="W208" s="1">
        <f t="shared" si="59"/>
        <v>494439.3573715227</v>
      </c>
    </row>
    <row r="209" spans="1:23" x14ac:dyDescent="0.25">
      <c r="A209" s="3">
        <v>199</v>
      </c>
      <c r="B209" s="1">
        <f t="shared" si="60"/>
        <v>-107056.8102665199</v>
      </c>
      <c r="C209" s="1">
        <f t="shared" si="48"/>
        <v>-110.62537060873723</v>
      </c>
      <c r="D209" s="1">
        <f t="shared" si="51"/>
        <v>553434.9195826411</v>
      </c>
      <c r="E209" s="1">
        <f t="shared" si="52"/>
        <v>383188.81478377746</v>
      </c>
      <c r="G209" s="3">
        <v>199</v>
      </c>
      <c r="H209" s="1">
        <f t="shared" si="61"/>
        <v>-97047.222222221579</v>
      </c>
      <c r="I209" s="1">
        <f t="shared" si="53"/>
        <v>-100.28212962962897</v>
      </c>
      <c r="J209" s="1">
        <f t="shared" si="54"/>
        <v>553434.9195826411</v>
      </c>
      <c r="K209" s="1">
        <f t="shared" si="55"/>
        <v>363431.71950939874</v>
      </c>
      <c r="M209" s="3">
        <v>199</v>
      </c>
      <c r="N209" s="1">
        <f t="shared" si="62"/>
        <v>-185587.66007614875</v>
      </c>
      <c r="O209" s="1">
        <f t="shared" si="49"/>
        <v>-217.6072487453537</v>
      </c>
      <c r="P209" s="1">
        <f t="shared" si="56"/>
        <v>553434.9195826411</v>
      </c>
      <c r="Q209" s="1">
        <f t="shared" si="57"/>
        <v>503992.99948820734</v>
      </c>
      <c r="S209" s="3">
        <v>199</v>
      </c>
      <c r="T209" s="1">
        <f t="shared" si="63"/>
        <v>-182727.77777777842</v>
      </c>
      <c r="U209" s="1">
        <f t="shared" si="50"/>
        <v>-214.6520370370377</v>
      </c>
      <c r="V209" s="1">
        <f t="shared" si="58"/>
        <v>553434.9195826411</v>
      </c>
      <c r="W209" s="1">
        <f t="shared" si="59"/>
        <v>498348.11512409727</v>
      </c>
    </row>
    <row r="210" spans="1:23" x14ac:dyDescent="0.25">
      <c r="A210" s="3">
        <v>200</v>
      </c>
      <c r="B210" s="1">
        <f t="shared" si="60"/>
        <v>-106445.29812177022</v>
      </c>
      <c r="C210" s="1">
        <f t="shared" si="48"/>
        <v>-109.99347472582923</v>
      </c>
      <c r="D210" s="1">
        <f t="shared" si="51"/>
        <v>555049.1047647571</v>
      </c>
      <c r="E210" s="1">
        <f t="shared" si="52"/>
        <v>386133.28253803408</v>
      </c>
      <c r="G210" s="3">
        <v>200</v>
      </c>
      <c r="H210" s="1">
        <f t="shared" si="61"/>
        <v>-96444.444444443798</v>
      </c>
      <c r="I210" s="1">
        <f t="shared" si="53"/>
        <v>-99.65925925925859</v>
      </c>
      <c r="J210" s="1">
        <f t="shared" si="54"/>
        <v>555049.1047647571</v>
      </c>
      <c r="K210" s="1">
        <f t="shared" si="55"/>
        <v>366284.17825286259</v>
      </c>
      <c r="M210" s="3">
        <v>200</v>
      </c>
      <c r="N210" s="1">
        <f t="shared" si="62"/>
        <v>-185412.942320506</v>
      </c>
      <c r="O210" s="1">
        <f t="shared" si="49"/>
        <v>-217.42670706452287</v>
      </c>
      <c r="P210" s="1">
        <f t="shared" si="56"/>
        <v>555049.1047647571</v>
      </c>
      <c r="Q210" s="1">
        <f t="shared" si="57"/>
        <v>507950.32417716004</v>
      </c>
      <c r="S210" s="3">
        <v>200</v>
      </c>
      <c r="T210" s="1">
        <f t="shared" si="63"/>
        <v>-182555.5555555562</v>
      </c>
      <c r="U210" s="1">
        <f t="shared" si="50"/>
        <v>-214.47407407407474</v>
      </c>
      <c r="V210" s="1">
        <f t="shared" si="58"/>
        <v>555049.1047647571</v>
      </c>
      <c r="W210" s="1">
        <f t="shared" si="59"/>
        <v>502279.15152425197</v>
      </c>
    </row>
    <row r="211" spans="1:23" x14ac:dyDescent="0.25">
      <c r="A211" s="3">
        <v>201</v>
      </c>
      <c r="B211" s="1">
        <f t="shared" si="60"/>
        <v>-105833.15408113763</v>
      </c>
      <c r="C211" s="1">
        <f t="shared" si="48"/>
        <v>-109.36092588384223</v>
      </c>
      <c r="D211" s="1">
        <f t="shared" si="51"/>
        <v>556667.9979869877</v>
      </c>
      <c r="E211" s="1">
        <f t="shared" si="52"/>
        <v>389094.39874106174</v>
      </c>
      <c r="G211" s="3">
        <v>201</v>
      </c>
      <c r="H211" s="1">
        <f t="shared" si="61"/>
        <v>-95841.666666666017</v>
      </c>
      <c r="I211" s="1">
        <f t="shared" si="53"/>
        <v>-99.036388888888212</v>
      </c>
      <c r="J211" s="1">
        <f t="shared" si="54"/>
        <v>556667.9979869877</v>
      </c>
      <c r="K211" s="1">
        <f t="shared" si="55"/>
        <v>369153.38808314392</v>
      </c>
      <c r="M211" s="3">
        <v>201</v>
      </c>
      <c r="N211" s="1">
        <f t="shared" si="62"/>
        <v>-185238.04402318242</v>
      </c>
      <c r="O211" s="1">
        <f t="shared" si="49"/>
        <v>-217.24597882395517</v>
      </c>
      <c r="P211" s="1">
        <f t="shared" si="56"/>
        <v>556667.9979869877</v>
      </c>
      <c r="Q211" s="1">
        <f t="shared" si="57"/>
        <v>511930.02415524924</v>
      </c>
      <c r="S211" s="3">
        <v>201</v>
      </c>
      <c r="T211" s="1">
        <f t="shared" si="63"/>
        <v>-182383.33333333398</v>
      </c>
      <c r="U211" s="1">
        <f t="shared" si="50"/>
        <v>-214.29611111111177</v>
      </c>
      <c r="V211" s="1">
        <f t="shared" si="58"/>
        <v>556667.9979869877</v>
      </c>
      <c r="W211" s="1">
        <f t="shared" si="59"/>
        <v>506232.59253869927</v>
      </c>
    </row>
    <row r="212" spans="1:23" x14ac:dyDescent="0.25">
      <c r="A212" s="3">
        <v>202</v>
      </c>
      <c r="B212" s="1">
        <f t="shared" si="60"/>
        <v>-105220.37749166306</v>
      </c>
      <c r="C212" s="1">
        <f t="shared" si="48"/>
        <v>-108.72772340805183</v>
      </c>
      <c r="D212" s="1">
        <f t="shared" si="51"/>
        <v>558291.6129811164</v>
      </c>
      <c r="E212" s="1">
        <f t="shared" si="52"/>
        <v>392072.25752561033</v>
      </c>
      <c r="G212" s="3">
        <v>202</v>
      </c>
      <c r="H212" s="1">
        <f t="shared" si="61"/>
        <v>-95238.888888888236</v>
      </c>
      <c r="I212" s="1">
        <f t="shared" si="53"/>
        <v>-98.413518518517833</v>
      </c>
      <c r="J212" s="1">
        <f t="shared" si="54"/>
        <v>558291.6129811164</v>
      </c>
      <c r="K212" s="1">
        <f t="shared" si="55"/>
        <v>372039.44371332298</v>
      </c>
      <c r="M212" s="3">
        <v>202</v>
      </c>
      <c r="N212" s="1">
        <f t="shared" si="62"/>
        <v>-185062.96499761826</v>
      </c>
      <c r="O212" s="1">
        <f t="shared" si="49"/>
        <v>-217.06506383087219</v>
      </c>
      <c r="P212" s="1">
        <f t="shared" si="56"/>
        <v>558291.6129811164</v>
      </c>
      <c r="Q212" s="1">
        <f t="shared" si="57"/>
        <v>515932.22593561281</v>
      </c>
      <c r="S212" s="3">
        <v>202</v>
      </c>
      <c r="T212" s="1">
        <f t="shared" si="63"/>
        <v>-182211.11111111176</v>
      </c>
      <c r="U212" s="1">
        <f t="shared" si="50"/>
        <v>-214.11814814814883</v>
      </c>
      <c r="V212" s="1">
        <f t="shared" si="58"/>
        <v>558291.6129811164</v>
      </c>
      <c r="W212" s="1">
        <f t="shared" si="59"/>
        <v>510208.56484638574</v>
      </c>
    </row>
    <row r="213" spans="1:23" x14ac:dyDescent="0.25">
      <c r="A213" s="3">
        <v>203</v>
      </c>
      <c r="B213" s="1">
        <f t="shared" si="60"/>
        <v>-104606.96769971271</v>
      </c>
      <c r="C213" s="1">
        <f t="shared" si="48"/>
        <v>-108.09386662303648</v>
      </c>
      <c r="D213" s="1">
        <f t="shared" si="51"/>
        <v>559919.96351897798</v>
      </c>
      <c r="E213" s="1">
        <f t="shared" si="52"/>
        <v>395066.95355666993</v>
      </c>
      <c r="G213" s="3">
        <v>203</v>
      </c>
      <c r="H213" s="1">
        <f t="shared" si="61"/>
        <v>-94636.111111110455</v>
      </c>
      <c r="I213" s="1">
        <f t="shared" si="53"/>
        <v>-97.790648148147469</v>
      </c>
      <c r="J213" s="1">
        <f t="shared" si="54"/>
        <v>559919.96351897798</v>
      </c>
      <c r="K213" s="1">
        <f t="shared" si="55"/>
        <v>374942.44039200159</v>
      </c>
      <c r="M213" s="3">
        <v>203</v>
      </c>
      <c r="N213" s="1">
        <f t="shared" si="62"/>
        <v>-184887.70505706102</v>
      </c>
      <c r="O213" s="1">
        <f t="shared" si="49"/>
        <v>-216.88396189229638</v>
      </c>
      <c r="P213" s="1">
        <f t="shared" si="56"/>
        <v>559919.96351897798</v>
      </c>
      <c r="Q213" s="1">
        <f t="shared" si="57"/>
        <v>519957.05674671225</v>
      </c>
      <c r="S213" s="3">
        <v>203</v>
      </c>
      <c r="T213" s="1">
        <f t="shared" si="63"/>
        <v>-182038.88888888955</v>
      </c>
      <c r="U213" s="1">
        <f t="shared" si="50"/>
        <v>-213.94018518518587</v>
      </c>
      <c r="V213" s="1">
        <f t="shared" si="58"/>
        <v>559919.96351897798</v>
      </c>
      <c r="W213" s="1">
        <f t="shared" si="59"/>
        <v>514207.19584251917</v>
      </c>
    </row>
    <row r="214" spans="1:23" x14ac:dyDescent="0.25">
      <c r="A214" s="3">
        <v>204</v>
      </c>
      <c r="B214" s="1">
        <f t="shared" si="60"/>
        <v>-103992.92405097734</v>
      </c>
      <c r="C214" s="1">
        <f t="shared" si="48"/>
        <v>-107.45935485267658</v>
      </c>
      <c r="D214" s="1">
        <f t="shared" si="51"/>
        <v>561553.06341257505</v>
      </c>
      <c r="E214" s="1">
        <f t="shared" si="52"/>
        <v>398078.58203448023</v>
      </c>
      <c r="G214" s="3">
        <v>204</v>
      </c>
      <c r="H214" s="1">
        <f t="shared" si="61"/>
        <v>-94033.333333332674</v>
      </c>
      <c r="I214" s="1">
        <f t="shared" si="53"/>
        <v>-97.16777777777709</v>
      </c>
      <c r="J214" s="1">
        <f t="shared" si="54"/>
        <v>561553.06341257505</v>
      </c>
      <c r="K214" s="1">
        <f t="shared" si="55"/>
        <v>377862.473906331</v>
      </c>
      <c r="M214" s="3">
        <v>204</v>
      </c>
      <c r="N214" s="1">
        <f t="shared" si="62"/>
        <v>-184712.26401456521</v>
      </c>
      <c r="O214" s="1">
        <f t="shared" si="49"/>
        <v>-216.70267281505073</v>
      </c>
      <c r="P214" s="1">
        <f t="shared" si="56"/>
        <v>561553.06341257505</v>
      </c>
      <c r="Q214" s="1">
        <f t="shared" si="57"/>
        <v>524004.6445363774</v>
      </c>
      <c r="S214" s="3">
        <v>204</v>
      </c>
      <c r="T214" s="1">
        <f t="shared" si="63"/>
        <v>-181866.66666666733</v>
      </c>
      <c r="U214" s="1">
        <f t="shared" si="50"/>
        <v>-213.7622222222229</v>
      </c>
      <c r="V214" s="1">
        <f t="shared" si="58"/>
        <v>561553.06341257505</v>
      </c>
      <c r="W214" s="1">
        <f t="shared" si="59"/>
        <v>518228.61364261829</v>
      </c>
    </row>
    <row r="215" spans="1:23" x14ac:dyDescent="0.25">
      <c r="A215" s="3">
        <v>205</v>
      </c>
      <c r="B215" s="1">
        <f t="shared" si="60"/>
        <v>-103378.2458904716</v>
      </c>
      <c r="C215" s="1">
        <f t="shared" si="48"/>
        <v>-106.82418742015399</v>
      </c>
      <c r="D215" s="1">
        <f t="shared" si="51"/>
        <v>563190.92651419505</v>
      </c>
      <c r="E215" s="1">
        <f t="shared" si="52"/>
        <v>401107.23869755695</v>
      </c>
      <c r="G215" s="3">
        <v>205</v>
      </c>
      <c r="H215" s="1">
        <f t="shared" si="61"/>
        <v>-93430.555555554893</v>
      </c>
      <c r="I215" s="1">
        <f t="shared" si="53"/>
        <v>-96.544907407406711</v>
      </c>
      <c r="J215" s="1">
        <f t="shared" si="54"/>
        <v>563190.92651419505</v>
      </c>
      <c r="K215" s="1">
        <f t="shared" si="55"/>
        <v>380799.64058505686</v>
      </c>
      <c r="M215" s="3">
        <v>205</v>
      </c>
      <c r="N215" s="1">
        <f t="shared" si="62"/>
        <v>-184536.64168299214</v>
      </c>
      <c r="O215" s="1">
        <f t="shared" si="49"/>
        <v>-216.52119640575853</v>
      </c>
      <c r="P215" s="1">
        <f t="shared" si="56"/>
        <v>563190.92651419505</v>
      </c>
      <c r="Q215" s="1">
        <f t="shared" si="57"/>
        <v>528075.11797587364</v>
      </c>
      <c r="S215" s="3">
        <v>205</v>
      </c>
      <c r="T215" s="1">
        <f t="shared" si="63"/>
        <v>-181694.44444444511</v>
      </c>
      <c r="U215" s="1">
        <f t="shared" si="50"/>
        <v>-213.58425925925994</v>
      </c>
      <c r="V215" s="1">
        <f t="shared" si="58"/>
        <v>563190.92651419505</v>
      </c>
      <c r="W215" s="1">
        <f t="shared" si="59"/>
        <v>522272.94708658563</v>
      </c>
    </row>
    <row r="216" spans="1:23" x14ac:dyDescent="0.25">
      <c r="A216" s="3">
        <v>206</v>
      </c>
      <c r="B216" s="1">
        <f t="shared" si="60"/>
        <v>-102762.93256253334</v>
      </c>
      <c r="C216" s="1">
        <f t="shared" si="48"/>
        <v>-106.18836364795112</v>
      </c>
      <c r="D216" s="1">
        <f t="shared" si="51"/>
        <v>564833.56671652815</v>
      </c>
      <c r="E216" s="1">
        <f t="shared" si="52"/>
        <v>404153.01982573525</v>
      </c>
      <c r="G216" s="3">
        <v>206</v>
      </c>
      <c r="H216" s="1">
        <f t="shared" si="61"/>
        <v>-92827.777777777112</v>
      </c>
      <c r="I216" s="1">
        <f t="shared" si="53"/>
        <v>-95.922037037036333</v>
      </c>
      <c r="J216" s="1">
        <f t="shared" si="54"/>
        <v>564833.56671652815</v>
      </c>
      <c r="K216" s="1">
        <f t="shared" si="55"/>
        <v>383754.03730158164</v>
      </c>
      <c r="M216" s="3">
        <v>206</v>
      </c>
      <c r="N216" s="1">
        <f t="shared" si="62"/>
        <v>-184360.83787500978</v>
      </c>
      <c r="O216" s="1">
        <f t="shared" si="49"/>
        <v>-216.33953247084344</v>
      </c>
      <c r="P216" s="1">
        <f t="shared" si="56"/>
        <v>564833.56671652815</v>
      </c>
      <c r="Q216" s="1">
        <f t="shared" si="57"/>
        <v>532168.60646399227</v>
      </c>
      <c r="S216" s="3">
        <v>206</v>
      </c>
      <c r="T216" s="1">
        <f t="shared" si="63"/>
        <v>-181522.22222222289</v>
      </c>
      <c r="U216" s="1">
        <f t="shared" si="50"/>
        <v>-213.40629629629697</v>
      </c>
      <c r="V216" s="1">
        <f t="shared" si="58"/>
        <v>564833.56671652815</v>
      </c>
      <c r="W216" s="1">
        <f t="shared" si="59"/>
        <v>526340.32574280328</v>
      </c>
    </row>
    <row r="217" spans="1:23" x14ac:dyDescent="0.25">
      <c r="A217" s="3">
        <v>207</v>
      </c>
      <c r="B217" s="1">
        <f t="shared" si="60"/>
        <v>-102146.98341082288</v>
      </c>
      <c r="C217" s="1">
        <f t="shared" si="48"/>
        <v>-105.55188285785032</v>
      </c>
      <c r="D217" s="1">
        <f t="shared" si="51"/>
        <v>566480.99795278464</v>
      </c>
      <c r="E217" s="1">
        <f t="shared" si="52"/>
        <v>407216.02224323043</v>
      </c>
      <c r="G217" s="3">
        <v>207</v>
      </c>
      <c r="H217" s="1">
        <f t="shared" si="61"/>
        <v>-92224.999999999331</v>
      </c>
      <c r="I217" s="1">
        <f t="shared" si="53"/>
        <v>-95.299166666665982</v>
      </c>
      <c r="J217" s="1">
        <f t="shared" si="54"/>
        <v>566480.99795278464</v>
      </c>
      <c r="K217" s="1">
        <f t="shared" si="55"/>
        <v>386725.76147704409</v>
      </c>
      <c r="M217" s="3">
        <v>207</v>
      </c>
      <c r="N217" s="1">
        <f t="shared" si="62"/>
        <v>-184184.85240309252</v>
      </c>
      <c r="O217" s="1">
        <f t="shared" si="49"/>
        <v>-216.15768081652894</v>
      </c>
      <c r="P217" s="1">
        <f t="shared" si="56"/>
        <v>566480.99795278464</v>
      </c>
      <c r="Q217" s="1">
        <f t="shared" si="57"/>
        <v>536285.24013116444</v>
      </c>
      <c r="S217" s="3">
        <v>207</v>
      </c>
      <c r="T217" s="1">
        <f t="shared" si="63"/>
        <v>-181350.00000000067</v>
      </c>
      <c r="U217" s="1">
        <f t="shared" si="50"/>
        <v>-213.22833333333404</v>
      </c>
      <c r="V217" s="1">
        <f t="shared" si="58"/>
        <v>566480.99795278464</v>
      </c>
      <c r="W217" s="1">
        <f t="shared" si="59"/>
        <v>530430.87991225172</v>
      </c>
    </row>
    <row r="218" spans="1:23" x14ac:dyDescent="0.25">
      <c r="A218" s="3">
        <v>208</v>
      </c>
      <c r="B218" s="1">
        <f t="shared" si="60"/>
        <v>-101530.39777832232</v>
      </c>
      <c r="C218" s="1">
        <f t="shared" si="48"/>
        <v>-104.91474437093306</v>
      </c>
      <c r="D218" s="1">
        <f t="shared" si="51"/>
        <v>568133.23419681366</v>
      </c>
      <c r="E218" s="1">
        <f t="shared" si="52"/>
        <v>410296.34332171612</v>
      </c>
      <c r="G218" s="3">
        <v>208</v>
      </c>
      <c r="H218" s="1">
        <f t="shared" si="61"/>
        <v>-91622.22222222155</v>
      </c>
      <c r="I218" s="1">
        <f t="shared" si="53"/>
        <v>-94.676296296295604</v>
      </c>
      <c r="J218" s="1">
        <f t="shared" si="54"/>
        <v>568133.23419681366</v>
      </c>
      <c r="K218" s="1">
        <f t="shared" si="55"/>
        <v>389714.91108341626</v>
      </c>
      <c r="M218" s="3">
        <v>208</v>
      </c>
      <c r="N218" s="1">
        <f t="shared" si="62"/>
        <v>-184008.68507952095</v>
      </c>
      <c r="O218" s="1">
        <f t="shared" si="49"/>
        <v>-215.97564124883831</v>
      </c>
      <c r="P218" s="1">
        <f t="shared" si="56"/>
        <v>568133.23419681366</v>
      </c>
      <c r="Q218" s="1">
        <f t="shared" si="57"/>
        <v>540425.14984359744</v>
      </c>
      <c r="S218" s="3">
        <v>208</v>
      </c>
      <c r="T218" s="1">
        <f t="shared" si="63"/>
        <v>-181177.77777777845</v>
      </c>
      <c r="U218" s="1">
        <f t="shared" si="50"/>
        <v>-213.05037037037107</v>
      </c>
      <c r="V218" s="1">
        <f t="shared" si="58"/>
        <v>568133.23419681366</v>
      </c>
      <c r="W218" s="1">
        <f t="shared" si="59"/>
        <v>534544.74063265231</v>
      </c>
    </row>
    <row r="219" spans="1:23" x14ac:dyDescent="0.25">
      <c r="A219" s="3">
        <v>209</v>
      </c>
      <c r="B219" s="1">
        <f t="shared" si="60"/>
        <v>-100913.17500733485</v>
      </c>
      <c r="C219" s="1">
        <f t="shared" si="48"/>
        <v>-104.27694750757934</v>
      </c>
      <c r="D219" s="1">
        <f t="shared" si="51"/>
        <v>569790.2894632211</v>
      </c>
      <c r="E219" s="1">
        <f t="shared" si="52"/>
        <v>413394.08098341944</v>
      </c>
      <c r="G219" s="3">
        <v>209</v>
      </c>
      <c r="H219" s="1">
        <f t="shared" si="61"/>
        <v>-91019.444444443769</v>
      </c>
      <c r="I219" s="1">
        <f t="shared" si="53"/>
        <v>-94.053425925925225</v>
      </c>
      <c r="J219" s="1">
        <f t="shared" si="54"/>
        <v>569790.2894632211</v>
      </c>
      <c r="K219" s="1">
        <f t="shared" si="55"/>
        <v>392721.58464661794</v>
      </c>
      <c r="M219" s="3">
        <v>209</v>
      </c>
      <c r="N219" s="1">
        <f t="shared" si="62"/>
        <v>-183832.33571638167</v>
      </c>
      <c r="O219" s="1">
        <f t="shared" si="49"/>
        <v>-215.79341357359439</v>
      </c>
      <c r="P219" s="1">
        <f t="shared" si="56"/>
        <v>569790.2894632211</v>
      </c>
      <c r="Q219" s="1">
        <f t="shared" si="57"/>
        <v>544588.46720743529</v>
      </c>
      <c r="S219" s="3">
        <v>209</v>
      </c>
      <c r="T219" s="1">
        <f t="shared" si="63"/>
        <v>-181005.55555555623</v>
      </c>
      <c r="U219" s="1">
        <f t="shared" si="50"/>
        <v>-212.8724074074081</v>
      </c>
      <c r="V219" s="1">
        <f t="shared" si="58"/>
        <v>569790.2894632211</v>
      </c>
      <c r="W219" s="1">
        <f t="shared" si="59"/>
        <v>538682.03968263255</v>
      </c>
    </row>
    <row r="220" spans="1:23" x14ac:dyDescent="0.25">
      <c r="A220" s="3">
        <v>210</v>
      </c>
      <c r="B220" s="1">
        <f t="shared" si="60"/>
        <v>-100295.31443948402</v>
      </c>
      <c r="C220" s="1">
        <f t="shared" si="48"/>
        <v>-103.63849158746682</v>
      </c>
      <c r="D220" s="1">
        <f t="shared" si="51"/>
        <v>571452.17780748883</v>
      </c>
      <c r="E220" s="1">
        <f t="shared" si="52"/>
        <v>416509.3337042341</v>
      </c>
      <c r="G220" s="3">
        <v>210</v>
      </c>
      <c r="H220" s="1">
        <f t="shared" si="61"/>
        <v>-90416.666666665988</v>
      </c>
      <c r="I220" s="1">
        <f t="shared" si="53"/>
        <v>-93.430555555554847</v>
      </c>
      <c r="J220" s="1">
        <f t="shared" si="54"/>
        <v>571452.17780748883</v>
      </c>
      <c r="K220" s="1">
        <f t="shared" si="55"/>
        <v>395745.88124964881</v>
      </c>
      <c r="M220" s="3">
        <v>210</v>
      </c>
      <c r="N220" s="1">
        <f t="shared" si="62"/>
        <v>-183655.80412556714</v>
      </c>
      <c r="O220" s="1">
        <f t="shared" si="49"/>
        <v>-215.61099759641939</v>
      </c>
      <c r="P220" s="1">
        <f t="shared" si="56"/>
        <v>571452.17780748883</v>
      </c>
      <c r="Q220" s="1">
        <f t="shared" si="57"/>
        <v>548775.32457294222</v>
      </c>
      <c r="S220" s="3">
        <v>210</v>
      </c>
      <c r="T220" s="1">
        <f t="shared" si="63"/>
        <v>-180833.33333333401</v>
      </c>
      <c r="U220" s="1">
        <f t="shared" si="50"/>
        <v>-212.69444444444514</v>
      </c>
      <c r="V220" s="1">
        <f t="shared" si="58"/>
        <v>571452.17780748883</v>
      </c>
      <c r="W220" s="1">
        <f t="shared" si="59"/>
        <v>542842.90958591539</v>
      </c>
    </row>
    <row r="221" spans="1:23" x14ac:dyDescent="0.25">
      <c r="A221" s="3">
        <v>211</v>
      </c>
      <c r="B221" s="1">
        <f t="shared" si="60"/>
        <v>-99676.815415713078</v>
      </c>
      <c r="C221" s="1">
        <f t="shared" si="48"/>
        <v>-102.99937592957018</v>
      </c>
      <c r="D221" s="1">
        <f t="shared" si="51"/>
        <v>573118.91332609404</v>
      </c>
      <c r="E221" s="1">
        <f t="shared" si="52"/>
        <v>419642.20051685075</v>
      </c>
      <c r="G221" s="3">
        <v>211</v>
      </c>
      <c r="H221" s="1">
        <f t="shared" si="61"/>
        <v>-89813.888888888207</v>
      </c>
      <c r="I221" s="1">
        <f t="shared" si="53"/>
        <v>-92.807685185184482</v>
      </c>
      <c r="J221" s="1">
        <f t="shared" si="54"/>
        <v>573118.91332609404</v>
      </c>
      <c r="K221" s="1">
        <f t="shared" si="55"/>
        <v>398787.90053573821</v>
      </c>
      <c r="M221" s="3">
        <v>211</v>
      </c>
      <c r="N221" s="1">
        <f t="shared" si="62"/>
        <v>-183479.09011877544</v>
      </c>
      <c r="O221" s="1">
        <f t="shared" si="49"/>
        <v>-215.4283931227346</v>
      </c>
      <c r="P221" s="1">
        <f t="shared" si="56"/>
        <v>573118.91332609404</v>
      </c>
      <c r="Q221" s="1">
        <f t="shared" si="57"/>
        <v>552985.85503871005</v>
      </c>
      <c r="S221" s="3">
        <v>211</v>
      </c>
      <c r="T221" s="1">
        <f t="shared" si="63"/>
        <v>-180661.11111111179</v>
      </c>
      <c r="U221" s="1">
        <f t="shared" si="50"/>
        <v>-212.51648148148217</v>
      </c>
      <c r="V221" s="1">
        <f t="shared" si="58"/>
        <v>573118.91332609404</v>
      </c>
      <c r="W221" s="1">
        <f t="shared" si="59"/>
        <v>547027.48361553252</v>
      </c>
    </row>
    <row r="222" spans="1:23" x14ac:dyDescent="0.25">
      <c r="A222" s="3">
        <v>212</v>
      </c>
      <c r="B222" s="1">
        <f t="shared" si="60"/>
        <v>-99057.677276284245</v>
      </c>
      <c r="C222" s="1">
        <f t="shared" si="48"/>
        <v>-102.35959985216039</v>
      </c>
      <c r="D222" s="1">
        <f t="shared" si="51"/>
        <v>574790.51015662844</v>
      </c>
      <c r="E222" s="1">
        <f t="shared" si="52"/>
        <v>422792.7810139053</v>
      </c>
      <c r="G222" s="3">
        <v>212</v>
      </c>
      <c r="H222" s="1">
        <f t="shared" si="61"/>
        <v>-89211.111111110426</v>
      </c>
      <c r="I222" s="1">
        <f t="shared" si="53"/>
        <v>-92.184814814814104</v>
      </c>
      <c r="J222" s="1">
        <f t="shared" si="54"/>
        <v>574790.51015662844</v>
      </c>
      <c r="K222" s="1">
        <f t="shared" si="55"/>
        <v>401847.74271151284</v>
      </c>
      <c r="M222" s="3">
        <v>212</v>
      </c>
      <c r="N222" s="1">
        <f t="shared" si="62"/>
        <v>-183302.19350751006</v>
      </c>
      <c r="O222" s="1">
        <f t="shared" si="49"/>
        <v>-215.24559995776039</v>
      </c>
      <c r="P222" s="1">
        <f t="shared" si="56"/>
        <v>574790.51015662844</v>
      </c>
      <c r="Q222" s="1">
        <f t="shared" si="57"/>
        <v>557220.19245588942</v>
      </c>
      <c r="S222" s="3">
        <v>212</v>
      </c>
      <c r="T222" s="1">
        <f t="shared" si="63"/>
        <v>-180488.88888888957</v>
      </c>
      <c r="U222" s="1">
        <f t="shared" si="50"/>
        <v>-212.33851851851924</v>
      </c>
      <c r="V222" s="1">
        <f t="shared" si="58"/>
        <v>574790.51015662844</v>
      </c>
      <c r="W222" s="1">
        <f t="shared" si="59"/>
        <v>551235.89579806046</v>
      </c>
    </row>
    <row r="223" spans="1:23" x14ac:dyDescent="0.25">
      <c r="A223" s="3">
        <v>213</v>
      </c>
      <c r="B223" s="1">
        <f t="shared" si="60"/>
        <v>-98437.899360777999</v>
      </c>
      <c r="C223" s="1">
        <f t="shared" si="48"/>
        <v>-101.71916267280393</v>
      </c>
      <c r="D223" s="1">
        <f t="shared" si="51"/>
        <v>576466.98247791862</v>
      </c>
      <c r="E223" s="1">
        <f t="shared" si="52"/>
        <v>425961.17535114492</v>
      </c>
      <c r="G223" s="3">
        <v>213</v>
      </c>
      <c r="H223" s="1">
        <f t="shared" si="61"/>
        <v>-88608.333333332645</v>
      </c>
      <c r="I223" s="1">
        <f t="shared" si="53"/>
        <v>-91.561944444443725</v>
      </c>
      <c r="J223" s="1">
        <f t="shared" si="54"/>
        <v>576466.98247791862</v>
      </c>
      <c r="K223" s="1">
        <f t="shared" si="55"/>
        <v>404925.50855018216</v>
      </c>
      <c r="M223" s="3">
        <v>213</v>
      </c>
      <c r="N223" s="1">
        <f t="shared" si="62"/>
        <v>-183125.11410307972</v>
      </c>
      <c r="O223" s="1">
        <f t="shared" si="49"/>
        <v>-215.0626179065157</v>
      </c>
      <c r="P223" s="1">
        <f t="shared" si="56"/>
        <v>576466.98247791862</v>
      </c>
      <c r="Q223" s="1">
        <f t="shared" si="57"/>
        <v>561478.47143244487</v>
      </c>
      <c r="S223" s="3">
        <v>213</v>
      </c>
      <c r="T223" s="1">
        <f t="shared" si="63"/>
        <v>-180316.66666666736</v>
      </c>
      <c r="U223" s="1">
        <f t="shared" si="50"/>
        <v>-212.16055555555627</v>
      </c>
      <c r="V223" s="1">
        <f t="shared" si="58"/>
        <v>576466.98247791862</v>
      </c>
      <c r="W223" s="1">
        <f t="shared" si="59"/>
        <v>555468.28091788141</v>
      </c>
    </row>
    <row r="224" spans="1:23" x14ac:dyDescent="0.25">
      <c r="A224" s="3">
        <v>214</v>
      </c>
      <c r="B224" s="1">
        <f t="shared" si="60"/>
        <v>-97817.481008092393</v>
      </c>
      <c r="C224" s="1">
        <f t="shared" si="48"/>
        <v>-101.07806370836214</v>
      </c>
      <c r="D224" s="1">
        <f t="shared" si="51"/>
        <v>578148.34451014583</v>
      </c>
      <c r="E224" s="1">
        <f t="shared" si="52"/>
        <v>429147.48425061192</v>
      </c>
      <c r="G224" s="3">
        <v>214</v>
      </c>
      <c r="H224" s="1">
        <f t="shared" si="61"/>
        <v>-88005.555555554864</v>
      </c>
      <c r="I224" s="1">
        <f t="shared" si="53"/>
        <v>-90.939074074073346</v>
      </c>
      <c r="J224" s="1">
        <f t="shared" si="54"/>
        <v>578148.34451014583</v>
      </c>
      <c r="K224" s="1">
        <f t="shared" si="55"/>
        <v>408021.29939474206</v>
      </c>
      <c r="M224" s="3">
        <v>214</v>
      </c>
      <c r="N224" s="1">
        <f t="shared" si="62"/>
        <v>-182947.85171659812</v>
      </c>
      <c r="O224" s="1">
        <f t="shared" si="49"/>
        <v>-214.87944677381805</v>
      </c>
      <c r="P224" s="1">
        <f t="shared" si="56"/>
        <v>578148.34451014583</v>
      </c>
      <c r="Q224" s="1">
        <f t="shared" si="57"/>
        <v>565760.82733743393</v>
      </c>
      <c r="S224" s="3">
        <v>214</v>
      </c>
      <c r="T224" s="1">
        <f t="shared" si="63"/>
        <v>-180144.44444444514</v>
      </c>
      <c r="U224" s="1">
        <f t="shared" si="50"/>
        <v>-211.98259259259331</v>
      </c>
      <c r="V224" s="1">
        <f t="shared" si="58"/>
        <v>578148.34451014583</v>
      </c>
      <c r="W224" s="1">
        <f t="shared" si="59"/>
        <v>559724.77452146832</v>
      </c>
    </row>
    <row r="225" spans="1:23" x14ac:dyDescent="0.25">
      <c r="A225" s="3">
        <v>215</v>
      </c>
      <c r="B225" s="1">
        <f t="shared" si="60"/>
        <v>-97196.42155644235</v>
      </c>
      <c r="C225" s="1">
        <f t="shared" si="48"/>
        <v>-100.43630227499044</v>
      </c>
      <c r="D225" s="1">
        <f t="shared" si="51"/>
        <v>579834.61051496712</v>
      </c>
      <c r="E225" s="1">
        <f t="shared" si="52"/>
        <v>432351.80900384567</v>
      </c>
      <c r="G225" s="3">
        <v>215</v>
      </c>
      <c r="H225" s="1">
        <f t="shared" si="61"/>
        <v>-87402.777777777083</v>
      </c>
      <c r="I225" s="1">
        <f t="shared" si="53"/>
        <v>-90.316203703702982</v>
      </c>
      <c r="J225" s="1">
        <f t="shared" si="54"/>
        <v>579834.61051496712</v>
      </c>
      <c r="K225" s="1">
        <f t="shared" si="55"/>
        <v>411135.21716119652</v>
      </c>
      <c r="M225" s="3">
        <v>215</v>
      </c>
      <c r="N225" s="1">
        <f t="shared" si="62"/>
        <v>-182770.40615898382</v>
      </c>
      <c r="O225" s="1">
        <f t="shared" si="49"/>
        <v>-214.69608636428327</v>
      </c>
      <c r="P225" s="1">
        <f t="shared" si="56"/>
        <v>579834.61051496712</v>
      </c>
      <c r="Q225" s="1">
        <f t="shared" si="57"/>
        <v>570067.39630531031</v>
      </c>
      <c r="S225" s="3">
        <v>215</v>
      </c>
      <c r="T225" s="1">
        <f t="shared" si="63"/>
        <v>-179972.22222222292</v>
      </c>
      <c r="U225" s="1">
        <f t="shared" si="50"/>
        <v>-211.80462962963034</v>
      </c>
      <c r="V225" s="1">
        <f t="shared" si="58"/>
        <v>579834.61051496712</v>
      </c>
      <c r="W225" s="1">
        <f t="shared" si="59"/>
        <v>564005.5129216935</v>
      </c>
    </row>
    <row r="226" spans="1:23" x14ac:dyDescent="0.25">
      <c r="A226" s="3">
        <v>216</v>
      </c>
      <c r="B226" s="1">
        <f t="shared" si="60"/>
        <v>-96574.720343358931</v>
      </c>
      <c r="C226" s="1">
        <f t="shared" si="48"/>
        <v>-99.793877688137556</v>
      </c>
      <c r="D226" s="1">
        <f t="shared" si="51"/>
        <v>581525.79479563574</v>
      </c>
      <c r="E226" s="1">
        <f t="shared" si="52"/>
        <v>435574.25147510268</v>
      </c>
      <c r="G226" s="3">
        <v>216</v>
      </c>
      <c r="H226" s="1">
        <f t="shared" si="61"/>
        <v>-86799.999999999302</v>
      </c>
      <c r="I226" s="1">
        <f t="shared" si="53"/>
        <v>-89.693333333332603</v>
      </c>
      <c r="J226" s="1">
        <f t="shared" si="54"/>
        <v>581525.79479563574</v>
      </c>
      <c r="K226" s="1">
        <f t="shared" si="55"/>
        <v>414267.36434179725</v>
      </c>
      <c r="M226" s="3">
        <v>216</v>
      </c>
      <c r="N226" s="1">
        <f t="shared" si="62"/>
        <v>-182592.77724095999</v>
      </c>
      <c r="O226" s="1">
        <f t="shared" si="49"/>
        <v>-214.51253648232532</v>
      </c>
      <c r="P226" s="1">
        <f t="shared" si="56"/>
        <v>581525.79479563574</v>
      </c>
      <c r="Q226" s="1">
        <f t="shared" si="57"/>
        <v>574398.31524025195</v>
      </c>
      <c r="S226" s="3">
        <v>216</v>
      </c>
      <c r="T226" s="1">
        <f t="shared" si="63"/>
        <v>-179800.0000000007</v>
      </c>
      <c r="U226" s="1">
        <f t="shared" si="50"/>
        <v>-211.6266666666674</v>
      </c>
      <c r="V226" s="1">
        <f t="shared" si="58"/>
        <v>581525.79479563574</v>
      </c>
      <c r="W226" s="1">
        <f t="shared" si="59"/>
        <v>568310.63320216187</v>
      </c>
    </row>
    <row r="227" spans="1:23" x14ac:dyDescent="0.25">
      <c r="A227" s="3">
        <v>217</v>
      </c>
      <c r="B227" s="1">
        <f t="shared" si="60"/>
        <v>-95952.376705688657</v>
      </c>
      <c r="C227" s="1">
        <f t="shared" si="48"/>
        <v>-99.150789262544947</v>
      </c>
      <c r="D227" s="1">
        <f t="shared" si="51"/>
        <v>583221.91169712297</v>
      </c>
      <c r="E227" s="1">
        <f t="shared" si="52"/>
        <v>438814.91410459473</v>
      </c>
      <c r="G227" s="3">
        <v>217</v>
      </c>
      <c r="H227" s="1">
        <f t="shared" si="61"/>
        <v>-86197.22222222152</v>
      </c>
      <c r="I227" s="1">
        <f t="shared" si="53"/>
        <v>-89.070462962962225</v>
      </c>
      <c r="J227" s="1">
        <f t="shared" si="54"/>
        <v>583221.91169712297</v>
      </c>
      <c r="K227" s="1">
        <f t="shared" si="55"/>
        <v>417417.84400830226</v>
      </c>
      <c r="M227" s="3">
        <v>217</v>
      </c>
      <c r="N227" s="1">
        <f t="shared" si="62"/>
        <v>-182414.96477305421</v>
      </c>
      <c r="O227" s="1">
        <f t="shared" si="49"/>
        <v>-214.32879693215602</v>
      </c>
      <c r="P227" s="1">
        <f t="shared" si="56"/>
        <v>583221.91169712297</v>
      </c>
      <c r="Q227" s="1">
        <f t="shared" si="57"/>
        <v>578753.7218205129</v>
      </c>
      <c r="S227" s="3">
        <v>217</v>
      </c>
      <c r="T227" s="1">
        <f t="shared" si="63"/>
        <v>-179627.77777777848</v>
      </c>
      <c r="U227" s="1">
        <f t="shared" si="50"/>
        <v>-211.44870370370444</v>
      </c>
      <c r="V227" s="1">
        <f t="shared" si="58"/>
        <v>583221.91169712297</v>
      </c>
      <c r="W227" s="1">
        <f t="shared" si="59"/>
        <v>572640.27322156925</v>
      </c>
    </row>
    <row r="228" spans="1:23" x14ac:dyDescent="0.25">
      <c r="A228" s="3">
        <v>218</v>
      </c>
      <c r="B228" s="1">
        <f t="shared" si="60"/>
        <v>-95329.389979592786</v>
      </c>
      <c r="C228" s="1">
        <f t="shared" si="48"/>
        <v>-98.507036312245873</v>
      </c>
      <c r="D228" s="1">
        <f t="shared" si="51"/>
        <v>584922.97560623963</v>
      </c>
      <c r="E228" s="1">
        <f t="shared" si="52"/>
        <v>442073.89991174545</v>
      </c>
      <c r="G228" s="3">
        <v>218</v>
      </c>
      <c r="H228" s="1">
        <f t="shared" si="61"/>
        <v>-85594.444444443739</v>
      </c>
      <c r="I228" s="1">
        <f t="shared" si="53"/>
        <v>-88.447592592591874</v>
      </c>
      <c r="J228" s="1">
        <f t="shared" si="54"/>
        <v>584922.97560623963</v>
      </c>
      <c r="K228" s="1">
        <f t="shared" si="55"/>
        <v>420586.75981525215</v>
      </c>
      <c r="M228" s="3">
        <v>218</v>
      </c>
      <c r="N228" s="1">
        <f t="shared" si="62"/>
        <v>-182236.96856559825</v>
      </c>
      <c r="O228" s="1">
        <f t="shared" si="49"/>
        <v>-214.14486751778486</v>
      </c>
      <c r="P228" s="1">
        <f t="shared" si="56"/>
        <v>584922.97560623963</v>
      </c>
      <c r="Q228" s="1">
        <f t="shared" si="57"/>
        <v>583133.75450279983</v>
      </c>
      <c r="S228" s="3">
        <v>218</v>
      </c>
      <c r="T228" s="1">
        <f t="shared" si="63"/>
        <v>-179455.55555555626</v>
      </c>
      <c r="U228" s="1">
        <f t="shared" si="50"/>
        <v>-211.27074074074147</v>
      </c>
      <c r="V228" s="1">
        <f t="shared" si="58"/>
        <v>584922.97560623963</v>
      </c>
      <c r="W228" s="1">
        <f t="shared" si="59"/>
        <v>576994.57161808456</v>
      </c>
    </row>
    <row r="229" spans="1:23" x14ac:dyDescent="0.25">
      <c r="A229" s="3">
        <v>219</v>
      </c>
      <c r="B229" s="1">
        <f t="shared" si="60"/>
        <v>-94705.759500546628</v>
      </c>
      <c r="C229" s="1">
        <f t="shared" si="48"/>
        <v>-97.862618150564842</v>
      </c>
      <c r="D229" s="1">
        <f t="shared" si="51"/>
        <v>586629.00095175789</v>
      </c>
      <c r="E229" s="1">
        <f t="shared" si="52"/>
        <v>445351.3124984653</v>
      </c>
      <c r="G229" s="3">
        <v>219</v>
      </c>
      <c r="H229" s="1">
        <f t="shared" si="61"/>
        <v>-84991.666666665958</v>
      </c>
      <c r="I229" s="1">
        <f t="shared" si="53"/>
        <v>-87.824722222221496</v>
      </c>
      <c r="J229" s="1">
        <f t="shared" si="54"/>
        <v>586629.00095175789</v>
      </c>
      <c r="K229" s="1">
        <f t="shared" si="55"/>
        <v>423774.21600326529</v>
      </c>
      <c r="M229" s="3">
        <v>219</v>
      </c>
      <c r="N229" s="1">
        <f t="shared" si="62"/>
        <v>-182058.78842872792</v>
      </c>
      <c r="O229" s="1">
        <f t="shared" si="49"/>
        <v>-213.96074804301884</v>
      </c>
      <c r="P229" s="1">
        <f t="shared" si="56"/>
        <v>586629.00095175789</v>
      </c>
      <c r="Q229" s="1">
        <f t="shared" si="57"/>
        <v>587538.552526674</v>
      </c>
      <c r="S229" s="3">
        <v>219</v>
      </c>
      <c r="T229" s="1">
        <f t="shared" si="63"/>
        <v>-179283.33333333404</v>
      </c>
      <c r="U229" s="1">
        <f t="shared" si="50"/>
        <v>-211.09277777777851</v>
      </c>
      <c r="V229" s="1">
        <f t="shared" si="58"/>
        <v>586629.00095175789</v>
      </c>
      <c r="W229" s="1">
        <f t="shared" si="59"/>
        <v>581373.66781375674</v>
      </c>
    </row>
    <row r="230" spans="1:23" x14ac:dyDescent="0.25">
      <c r="A230" s="3">
        <v>220</v>
      </c>
      <c r="B230" s="1">
        <f t="shared" si="60"/>
        <v>-94081.484603338788</v>
      </c>
      <c r="C230" s="1">
        <f t="shared" si="48"/>
        <v>-97.217534090116757</v>
      </c>
      <c r="D230" s="1">
        <f t="shared" si="51"/>
        <v>588340.0022045339</v>
      </c>
      <c r="E230" s="1">
        <f t="shared" si="52"/>
        <v>448647.25605244498</v>
      </c>
      <c r="G230" s="3">
        <v>220</v>
      </c>
      <c r="H230" s="1">
        <f t="shared" si="61"/>
        <v>-84388.888888888177</v>
      </c>
      <c r="I230" s="1">
        <f t="shared" si="53"/>
        <v>-87.201851851851117</v>
      </c>
      <c r="J230" s="1">
        <f t="shared" si="54"/>
        <v>588340.0022045339</v>
      </c>
      <c r="K230" s="1">
        <f t="shared" si="55"/>
        <v>426980.31740235188</v>
      </c>
      <c r="M230" s="3">
        <v>220</v>
      </c>
      <c r="N230" s="1">
        <f t="shared" si="62"/>
        <v>-181880.42417238283</v>
      </c>
      <c r="O230" s="1">
        <f t="shared" si="49"/>
        <v>-213.77643831146224</v>
      </c>
      <c r="P230" s="1">
        <f t="shared" si="56"/>
        <v>588340.0022045339</v>
      </c>
      <c r="Q230" s="1">
        <f t="shared" si="57"/>
        <v>591968.25591897732</v>
      </c>
      <c r="S230" s="3">
        <v>220</v>
      </c>
      <c r="T230" s="1">
        <f t="shared" si="63"/>
        <v>-179111.11111111182</v>
      </c>
      <c r="U230" s="1">
        <f t="shared" si="50"/>
        <v>-210.91481481481554</v>
      </c>
      <c r="V230" s="1">
        <f t="shared" si="58"/>
        <v>588340.0022045339</v>
      </c>
      <c r="W230" s="1">
        <f t="shared" si="59"/>
        <v>585777.70201894769</v>
      </c>
    </row>
    <row r="231" spans="1:23" x14ac:dyDescent="0.25">
      <c r="A231" s="3">
        <v>221</v>
      </c>
      <c r="B231" s="1">
        <f t="shared" si="60"/>
        <v>-93456.564622070495</v>
      </c>
      <c r="C231" s="1">
        <f t="shared" si="48"/>
        <v>-96.571783442806179</v>
      </c>
      <c r="D231" s="1">
        <f t="shared" si="51"/>
        <v>590055.99387763045</v>
      </c>
      <c r="E231" s="1">
        <f t="shared" si="52"/>
        <v>451961.83535046753</v>
      </c>
      <c r="G231" s="3">
        <v>221</v>
      </c>
      <c r="H231" s="1">
        <f t="shared" si="61"/>
        <v>-83786.111111110396</v>
      </c>
      <c r="I231" s="1">
        <f t="shared" si="53"/>
        <v>-86.578981481480739</v>
      </c>
      <c r="J231" s="1">
        <f t="shared" si="54"/>
        <v>590055.99387763045</v>
      </c>
      <c r="K231" s="1">
        <f t="shared" si="55"/>
        <v>430205.16943524597</v>
      </c>
      <c r="M231" s="3">
        <v>221</v>
      </c>
      <c r="N231" s="1">
        <f t="shared" si="62"/>
        <v>-181701.87560630619</v>
      </c>
      <c r="O231" s="1">
        <f t="shared" si="49"/>
        <v>-213.5919381265164</v>
      </c>
      <c r="P231" s="1">
        <f t="shared" si="56"/>
        <v>590055.99387763045</v>
      </c>
      <c r="Q231" s="1">
        <f t="shared" si="57"/>
        <v>596423.00549828389</v>
      </c>
      <c r="S231" s="3">
        <v>221</v>
      </c>
      <c r="T231" s="1">
        <f t="shared" si="63"/>
        <v>-178938.8888888896</v>
      </c>
      <c r="U231" s="1">
        <f t="shared" si="50"/>
        <v>-210.73685185185258</v>
      </c>
      <c r="V231" s="1">
        <f t="shared" si="58"/>
        <v>590055.99387763045</v>
      </c>
      <c r="W231" s="1">
        <f t="shared" si="59"/>
        <v>590206.81523678894</v>
      </c>
    </row>
    <row r="232" spans="1:23" x14ac:dyDescent="0.25">
      <c r="A232" s="3">
        <v>222</v>
      </c>
      <c r="B232" s="1">
        <f t="shared" si="60"/>
        <v>-92830.998890154893</v>
      </c>
      <c r="C232" s="1">
        <f t="shared" si="48"/>
        <v>-95.925365519826713</v>
      </c>
      <c r="D232" s="1">
        <f t="shared" si="51"/>
        <v>591776.9905264402</v>
      </c>
      <c r="E232" s="1">
        <f t="shared" si="52"/>
        <v>455295.15576173918</v>
      </c>
      <c r="G232" s="3">
        <v>222</v>
      </c>
      <c r="H232" s="1">
        <f t="shared" si="61"/>
        <v>-83183.333333332615</v>
      </c>
      <c r="I232" s="1">
        <f t="shared" si="53"/>
        <v>-85.956111111110374</v>
      </c>
      <c r="J232" s="1">
        <f t="shared" si="54"/>
        <v>591776.9905264402</v>
      </c>
      <c r="K232" s="1">
        <f t="shared" si="55"/>
        <v>433448.87812075735</v>
      </c>
      <c r="M232" s="3">
        <v>222</v>
      </c>
      <c r="N232" s="1">
        <f t="shared" si="62"/>
        <v>-181523.14254004459</v>
      </c>
      <c r="O232" s="1">
        <f t="shared" si="49"/>
        <v>-213.40724729137941</v>
      </c>
      <c r="P232" s="1">
        <f t="shared" si="56"/>
        <v>591776.9905264402</v>
      </c>
      <c r="Q232" s="1">
        <f t="shared" si="57"/>
        <v>600902.94287937623</v>
      </c>
      <c r="S232" s="3">
        <v>222</v>
      </c>
      <c r="T232" s="1">
        <f t="shared" si="63"/>
        <v>-178766.66666666738</v>
      </c>
      <c r="U232" s="1">
        <f t="shared" si="50"/>
        <v>-210.55888888888964</v>
      </c>
      <c r="V232" s="1">
        <f t="shared" si="58"/>
        <v>591776.9905264402</v>
      </c>
      <c r="W232" s="1">
        <f t="shared" si="59"/>
        <v>594661.14926766406</v>
      </c>
    </row>
    <row r="233" spans="1:23" x14ac:dyDescent="0.25">
      <c r="A233" s="3">
        <v>223</v>
      </c>
      <c r="B233" s="1">
        <f t="shared" si="60"/>
        <v>-92204.786740316311</v>
      </c>
      <c r="C233" s="1">
        <f t="shared" si="48"/>
        <v>-95.278279631660197</v>
      </c>
      <c r="D233" s="1">
        <f t="shared" si="51"/>
        <v>593503.00674880901</v>
      </c>
      <c r="E233" s="1">
        <f t="shared" si="52"/>
        <v>458647.32325123897</v>
      </c>
      <c r="G233" s="3">
        <v>223</v>
      </c>
      <c r="H233" s="1">
        <f t="shared" si="61"/>
        <v>-82580.555555554834</v>
      </c>
      <c r="I233" s="1">
        <f t="shared" si="53"/>
        <v>-85.333240740739996</v>
      </c>
      <c r="J233" s="1">
        <f t="shared" si="54"/>
        <v>593503.00674880901</v>
      </c>
      <c r="K233" s="1">
        <f t="shared" si="55"/>
        <v>436711.55007714132</v>
      </c>
      <c r="M233" s="3">
        <v>223</v>
      </c>
      <c r="N233" s="1">
        <f t="shared" si="62"/>
        <v>-181344.22478294786</v>
      </c>
      <c r="O233" s="1">
        <f t="shared" si="49"/>
        <v>-213.22236560904611</v>
      </c>
      <c r="P233" s="1">
        <f t="shared" si="56"/>
        <v>593503.00674880901</v>
      </c>
      <c r="Q233" s="1">
        <f t="shared" si="57"/>
        <v>605408.21047774784</v>
      </c>
      <c r="S233" s="3">
        <v>223</v>
      </c>
      <c r="T233" s="1">
        <f t="shared" si="63"/>
        <v>-178594.44444444517</v>
      </c>
      <c r="U233" s="1">
        <f t="shared" si="50"/>
        <v>-210.38092592592668</v>
      </c>
      <c r="V233" s="1">
        <f t="shared" si="58"/>
        <v>593503.00674880901</v>
      </c>
      <c r="W233" s="1">
        <f t="shared" si="59"/>
        <v>599140.84671371675</v>
      </c>
    </row>
    <row r="234" spans="1:23" x14ac:dyDescent="0.25">
      <c r="A234" s="3">
        <v>224</v>
      </c>
      <c r="B234" s="1">
        <f t="shared" si="60"/>
        <v>-91577.927504589563</v>
      </c>
      <c r="C234" s="1">
        <f t="shared" si="48"/>
        <v>-94.630525088075885</v>
      </c>
      <c r="D234" s="1">
        <f t="shared" si="51"/>
        <v>595234.05718515976</v>
      </c>
      <c r="E234" s="1">
        <f t="shared" si="52"/>
        <v>462018.44438308734</v>
      </c>
      <c r="G234" s="3">
        <v>224</v>
      </c>
      <c r="H234" s="1">
        <f t="shared" si="61"/>
        <v>-81977.777777777053</v>
      </c>
      <c r="I234" s="1">
        <f t="shared" si="53"/>
        <v>-84.710370370369617</v>
      </c>
      <c r="J234" s="1">
        <f t="shared" si="54"/>
        <v>595234.05718515976</v>
      </c>
      <c r="K234" s="1">
        <f t="shared" si="55"/>
        <v>439993.29252548848</v>
      </c>
      <c r="M234" s="3">
        <v>224</v>
      </c>
      <c r="N234" s="1">
        <f t="shared" si="62"/>
        <v>-181165.1221441688</v>
      </c>
      <c r="O234" s="1">
        <f t="shared" si="49"/>
        <v>-213.03729288230775</v>
      </c>
      <c r="P234" s="1">
        <f t="shared" si="56"/>
        <v>595234.05718515976</v>
      </c>
      <c r="Q234" s="1">
        <f t="shared" si="57"/>
        <v>609938.95151412976</v>
      </c>
      <c r="S234" s="3">
        <v>224</v>
      </c>
      <c r="T234" s="1">
        <f t="shared" si="63"/>
        <v>-178422.22222222295</v>
      </c>
      <c r="U234" s="1">
        <f t="shared" si="50"/>
        <v>-210.20296296296371</v>
      </c>
      <c r="V234" s="1">
        <f t="shared" si="58"/>
        <v>595234.05718515976</v>
      </c>
      <c r="W234" s="1">
        <f t="shared" si="59"/>
        <v>603646.05098338402</v>
      </c>
    </row>
    <row r="235" spans="1:23" x14ac:dyDescent="0.25">
      <c r="A235" s="3">
        <v>225</v>
      </c>
      <c r="B235" s="1">
        <f t="shared" si="60"/>
        <v>-90950.420514319223</v>
      </c>
      <c r="C235" s="1">
        <f t="shared" si="48"/>
        <v>-93.982101198129854</v>
      </c>
      <c r="D235" s="1">
        <f t="shared" si="51"/>
        <v>596970.15651861648</v>
      </c>
      <c r="E235" s="1">
        <f t="shared" si="52"/>
        <v>465408.62632393371</v>
      </c>
      <c r="G235" s="3">
        <v>225</v>
      </c>
      <c r="H235" s="1">
        <f t="shared" si="61"/>
        <v>-81374.999999999272</v>
      </c>
      <c r="I235" s="1">
        <f t="shared" si="53"/>
        <v>-84.087499999999253</v>
      </c>
      <c r="J235" s="1">
        <f t="shared" si="54"/>
        <v>596970.15651861648</v>
      </c>
      <c r="K235" s="1">
        <f t="shared" si="55"/>
        <v>443294.21329313295</v>
      </c>
      <c r="M235" s="3">
        <v>225</v>
      </c>
      <c r="N235" s="1">
        <f t="shared" si="62"/>
        <v>-180985.83443266299</v>
      </c>
      <c r="O235" s="1">
        <f t="shared" si="49"/>
        <v>-212.85202891375175</v>
      </c>
      <c r="P235" s="1">
        <f t="shared" si="56"/>
        <v>596970.15651861648</v>
      </c>
      <c r="Q235" s="1">
        <f t="shared" si="57"/>
        <v>614495.31001904409</v>
      </c>
      <c r="S235" s="3">
        <v>225</v>
      </c>
      <c r="T235" s="1">
        <f t="shared" si="63"/>
        <v>-178250.00000000073</v>
      </c>
      <c r="U235" s="1">
        <f t="shared" si="50"/>
        <v>-210.02500000000074</v>
      </c>
      <c r="V235" s="1">
        <f t="shared" si="58"/>
        <v>596970.15651861648</v>
      </c>
      <c r="W235" s="1">
        <f t="shared" si="59"/>
        <v>608176.90629595483</v>
      </c>
    </row>
    <row r="236" spans="1:23" x14ac:dyDescent="0.25">
      <c r="A236" s="3">
        <v>226</v>
      </c>
      <c r="B236" s="1">
        <f t="shared" si="60"/>
        <v>-90322.26510015894</v>
      </c>
      <c r="C236" s="1">
        <f t="shared" si="48"/>
        <v>-93.333007270164231</v>
      </c>
      <c r="D236" s="1">
        <f t="shared" si="51"/>
        <v>598711.31947512913</v>
      </c>
      <c r="E236" s="1">
        <f t="shared" si="52"/>
        <v>468817.9768463634</v>
      </c>
      <c r="G236" s="3">
        <v>226</v>
      </c>
      <c r="H236" s="1">
        <f t="shared" si="61"/>
        <v>-80772.222222221491</v>
      </c>
      <c r="I236" s="1">
        <f t="shared" si="53"/>
        <v>-83.464629629628874</v>
      </c>
      <c r="J236" s="1">
        <f t="shared" si="54"/>
        <v>598711.31947512913</v>
      </c>
      <c r="K236" s="1">
        <f t="shared" si="55"/>
        <v>446614.42081708042</v>
      </c>
      <c r="M236" s="3">
        <v>226</v>
      </c>
      <c r="N236" s="1">
        <f t="shared" si="62"/>
        <v>-180806.36145718861</v>
      </c>
      <c r="O236" s="1">
        <f t="shared" si="49"/>
        <v>-212.66657350576156</v>
      </c>
      <c r="P236" s="1">
        <f t="shared" si="56"/>
        <v>598711.31947512913</v>
      </c>
      <c r="Q236" s="1">
        <f t="shared" si="57"/>
        <v>619077.43083738233</v>
      </c>
      <c r="S236" s="3">
        <v>226</v>
      </c>
      <c r="T236" s="1">
        <f t="shared" si="63"/>
        <v>-178077.77777777851</v>
      </c>
      <c r="U236" s="1">
        <f t="shared" si="50"/>
        <v>-209.84703703703781</v>
      </c>
      <c r="V236" s="1">
        <f t="shared" si="58"/>
        <v>598711.31947512913</v>
      </c>
      <c r="W236" s="1">
        <f t="shared" si="59"/>
        <v>612733.5576861552</v>
      </c>
    </row>
    <row r="237" spans="1:23" x14ac:dyDescent="0.25">
      <c r="A237" s="3">
        <v>227</v>
      </c>
      <c r="B237" s="1">
        <f t="shared" si="60"/>
        <v>-89693.460592070696</v>
      </c>
      <c r="C237" s="1">
        <f t="shared" si="48"/>
        <v>-92.683242611806392</v>
      </c>
      <c r="D237" s="1">
        <f t="shared" si="51"/>
        <v>600457.56082359829</v>
      </c>
      <c r="E237" s="1">
        <f t="shared" si="52"/>
        <v>472246.60433232354</v>
      </c>
      <c r="G237" s="3">
        <v>227</v>
      </c>
      <c r="H237" s="1">
        <f t="shared" si="61"/>
        <v>-80169.44444444371</v>
      </c>
      <c r="I237" s="1">
        <f t="shared" si="53"/>
        <v>-82.841759259258495</v>
      </c>
      <c r="J237" s="1">
        <f t="shared" si="54"/>
        <v>600457.56082359829</v>
      </c>
      <c r="K237" s="1">
        <f t="shared" si="55"/>
        <v>449954.024147455</v>
      </c>
      <c r="M237" s="3">
        <v>227</v>
      </c>
      <c r="N237" s="1">
        <f t="shared" si="62"/>
        <v>-180626.70302630626</v>
      </c>
      <c r="O237" s="1">
        <f t="shared" si="49"/>
        <v>-212.48092646051646</v>
      </c>
      <c r="P237" s="1">
        <f t="shared" si="56"/>
        <v>600457.56082359829</v>
      </c>
      <c r="Q237" s="1">
        <f t="shared" si="57"/>
        <v>623685.45963301009</v>
      </c>
      <c r="S237" s="3">
        <v>227</v>
      </c>
      <c r="T237" s="1">
        <f t="shared" si="63"/>
        <v>-177905.55555555629</v>
      </c>
      <c r="U237" s="1">
        <f t="shared" si="50"/>
        <v>-209.66907407407484</v>
      </c>
      <c r="V237" s="1">
        <f t="shared" si="58"/>
        <v>600457.56082359829</v>
      </c>
      <c r="W237" s="1">
        <f t="shared" si="59"/>
        <v>617316.15100875846</v>
      </c>
    </row>
    <row r="238" spans="1:23" x14ac:dyDescent="0.25">
      <c r="A238" s="3">
        <v>228</v>
      </c>
      <c r="B238" s="1">
        <f t="shared" si="60"/>
        <v>-89064.006319324093</v>
      </c>
      <c r="C238" s="1">
        <f t="shared" si="48"/>
        <v>-92.032806529968227</v>
      </c>
      <c r="D238" s="1">
        <f t="shared" si="51"/>
        <v>602208.89537600044</v>
      </c>
      <c r="E238" s="1">
        <f t="shared" si="52"/>
        <v>475694.61777656857</v>
      </c>
      <c r="G238" s="3">
        <v>228</v>
      </c>
      <c r="H238" s="1">
        <f t="shared" si="61"/>
        <v>-79566.666666665929</v>
      </c>
      <c r="I238" s="1">
        <f t="shared" si="53"/>
        <v>-82.218888888888117</v>
      </c>
      <c r="J238" s="1">
        <f t="shared" si="54"/>
        <v>602208.89537600044</v>
      </c>
      <c r="K238" s="1">
        <f t="shared" si="55"/>
        <v>453313.13295096613</v>
      </c>
      <c r="M238" s="3">
        <v>228</v>
      </c>
      <c r="N238" s="1">
        <f t="shared" si="62"/>
        <v>-180446.85894837868</v>
      </c>
      <c r="O238" s="1">
        <f t="shared" si="49"/>
        <v>-212.2950875799913</v>
      </c>
      <c r="P238" s="1">
        <f t="shared" si="56"/>
        <v>602208.89537600044</v>
      </c>
      <c r="Q238" s="1">
        <f t="shared" si="57"/>
        <v>628319.54289339774</v>
      </c>
      <c r="S238" s="3">
        <v>228</v>
      </c>
      <c r="T238" s="1">
        <f t="shared" si="63"/>
        <v>-177733.33333333407</v>
      </c>
      <c r="U238" s="1">
        <f t="shared" si="50"/>
        <v>-209.49111111111188</v>
      </c>
      <c r="V238" s="1">
        <f t="shared" si="58"/>
        <v>602208.89537600044</v>
      </c>
      <c r="W238" s="1">
        <f t="shared" si="59"/>
        <v>621924.83294322202</v>
      </c>
    </row>
    <row r="239" spans="1:23" x14ac:dyDescent="0.25">
      <c r="A239" s="3">
        <v>229</v>
      </c>
      <c r="B239" s="1">
        <f t="shared" si="60"/>
        <v>-88433.901610495654</v>
      </c>
      <c r="C239" s="1">
        <f t="shared" si="48"/>
        <v>-91.381698330845509</v>
      </c>
      <c r="D239" s="1">
        <f t="shared" si="51"/>
        <v>603965.33798751375</v>
      </c>
      <c r="E239" s="1">
        <f t="shared" si="52"/>
        <v>479162.1267901251</v>
      </c>
      <c r="G239" s="3">
        <v>229</v>
      </c>
      <c r="H239" s="1">
        <f t="shared" si="61"/>
        <v>-78963.888888888148</v>
      </c>
      <c r="I239" s="1">
        <f t="shared" si="53"/>
        <v>-81.596018518517752</v>
      </c>
      <c r="J239" s="1">
        <f t="shared" si="54"/>
        <v>603965.33798751375</v>
      </c>
      <c r="K239" s="1">
        <f t="shared" si="55"/>
        <v>456691.8575143948</v>
      </c>
      <c r="M239" s="3">
        <v>229</v>
      </c>
      <c r="N239" s="1">
        <f t="shared" si="62"/>
        <v>-180266.82903157055</v>
      </c>
      <c r="O239" s="1">
        <f t="shared" si="49"/>
        <v>-212.10905666595625</v>
      </c>
      <c r="P239" s="1">
        <f t="shared" si="56"/>
        <v>603965.33798751375</v>
      </c>
      <c r="Q239" s="1">
        <f t="shared" si="57"/>
        <v>632979.82793427689</v>
      </c>
      <c r="S239" s="3">
        <v>229</v>
      </c>
      <c r="T239" s="1">
        <f t="shared" si="63"/>
        <v>-177561.11111111185</v>
      </c>
      <c r="U239" s="1">
        <f t="shared" si="50"/>
        <v>-209.31314814814891</v>
      </c>
      <c r="V239" s="1">
        <f t="shared" si="58"/>
        <v>603965.33798751375</v>
      </c>
      <c r="W239" s="1">
        <f t="shared" si="59"/>
        <v>626559.75099835033</v>
      </c>
    </row>
    <row r="240" spans="1:23" x14ac:dyDescent="0.25">
      <c r="A240" s="3">
        <v>230</v>
      </c>
      <c r="B240" s="1">
        <f t="shared" si="60"/>
        <v>-87803.145793468095</v>
      </c>
      <c r="C240" s="1">
        <f t="shared" si="48"/>
        <v>-90.729917319917035</v>
      </c>
      <c r="D240" s="1">
        <f t="shared" si="51"/>
        <v>605726.90355664399</v>
      </c>
      <c r="E240" s="1">
        <f t="shared" si="52"/>
        <v>482649.24160377641</v>
      </c>
      <c r="G240" s="3">
        <v>230</v>
      </c>
      <c r="H240" s="1">
        <f t="shared" si="61"/>
        <v>-78361.111111110367</v>
      </c>
      <c r="I240" s="1">
        <f t="shared" si="53"/>
        <v>-80.973148148147374</v>
      </c>
      <c r="J240" s="1">
        <f t="shared" si="54"/>
        <v>605726.90355664399</v>
      </c>
      <c r="K240" s="1">
        <f t="shared" si="55"/>
        <v>460090.30874809943</v>
      </c>
      <c r="M240" s="3">
        <v>230</v>
      </c>
      <c r="N240" s="1">
        <f t="shared" si="62"/>
        <v>-180086.61308384841</v>
      </c>
      <c r="O240" s="1">
        <f t="shared" si="49"/>
        <v>-211.92283351997668</v>
      </c>
      <c r="P240" s="1">
        <f t="shared" si="56"/>
        <v>605726.90355664399</v>
      </c>
      <c r="Q240" s="1">
        <f t="shared" si="57"/>
        <v>637666.46290432394</v>
      </c>
      <c r="S240" s="3">
        <v>230</v>
      </c>
      <c r="T240" s="1">
        <f t="shared" si="63"/>
        <v>-177388.88888888963</v>
      </c>
      <c r="U240" s="1">
        <f t="shared" si="50"/>
        <v>-209.13518518518595</v>
      </c>
      <c r="V240" s="1">
        <f t="shared" si="58"/>
        <v>605726.90355664399</v>
      </c>
      <c r="W240" s="1">
        <f t="shared" si="59"/>
        <v>631221.05351698399</v>
      </c>
    </row>
    <row r="241" spans="1:23" x14ac:dyDescent="0.25">
      <c r="A241" s="3">
        <v>231</v>
      </c>
      <c r="B241" s="1">
        <f t="shared" si="60"/>
        <v>-87171.7381954296</v>
      </c>
      <c r="C241" s="1">
        <f t="shared" si="48"/>
        <v>-90.077462801943909</v>
      </c>
      <c r="D241" s="1">
        <f t="shared" si="51"/>
        <v>607493.60702535091</v>
      </c>
      <c r="E241" s="1">
        <f t="shared" si="52"/>
        <v>486156.07307156664</v>
      </c>
      <c r="G241" s="3">
        <v>231</v>
      </c>
      <c r="H241" s="1">
        <f t="shared" si="61"/>
        <v>-77758.333333332586</v>
      </c>
      <c r="I241" s="1">
        <f t="shared" si="53"/>
        <v>-80.350277777777009</v>
      </c>
      <c r="J241" s="1">
        <f t="shared" si="54"/>
        <v>607493.60702535091</v>
      </c>
      <c r="K241" s="1">
        <f t="shared" si="55"/>
        <v>463508.59818954184</v>
      </c>
      <c r="M241" s="3">
        <v>231</v>
      </c>
      <c r="N241" s="1">
        <f t="shared" si="62"/>
        <v>-179906.21091298028</v>
      </c>
      <c r="O241" s="1">
        <f t="shared" si="49"/>
        <v>-211.73641794341296</v>
      </c>
      <c r="P241" s="1">
        <f t="shared" si="56"/>
        <v>607493.60702535091</v>
      </c>
      <c r="Q241" s="1">
        <f t="shared" si="57"/>
        <v>642379.59678986936</v>
      </c>
      <c r="S241" s="3">
        <v>231</v>
      </c>
      <c r="T241" s="1">
        <f t="shared" si="63"/>
        <v>-177216.66666666741</v>
      </c>
      <c r="U241" s="1">
        <f t="shared" si="50"/>
        <v>-208.95722222222298</v>
      </c>
      <c r="V241" s="1">
        <f t="shared" si="58"/>
        <v>607493.60702535091</v>
      </c>
      <c r="W241" s="1">
        <f t="shared" si="59"/>
        <v>635908.88968071563</v>
      </c>
    </row>
    <row r="242" spans="1:23" x14ac:dyDescent="0.25">
      <c r="A242" s="3">
        <v>232</v>
      </c>
      <c r="B242" s="1">
        <f t="shared" si="60"/>
        <v>-86539.678142873134</v>
      </c>
      <c r="C242" s="1">
        <f t="shared" si="48"/>
        <v>-89.424334080968904</v>
      </c>
      <c r="D242" s="1">
        <f t="shared" si="51"/>
        <v>609265.46337917482</v>
      </c>
      <c r="E242" s="1">
        <f t="shared" si="52"/>
        <v>489682.73267432489</v>
      </c>
      <c r="G242" s="3">
        <v>232</v>
      </c>
      <c r="H242" s="1">
        <f t="shared" si="61"/>
        <v>-77155.555555554805</v>
      </c>
      <c r="I242" s="1">
        <f t="shared" si="53"/>
        <v>-79.727407407406631</v>
      </c>
      <c r="J242" s="1">
        <f t="shared" si="54"/>
        <v>609265.46337917482</v>
      </c>
      <c r="K242" s="1">
        <f t="shared" si="55"/>
        <v>466946.83800683275</v>
      </c>
      <c r="M242" s="3">
        <v>232</v>
      </c>
      <c r="N242" s="1">
        <f t="shared" si="62"/>
        <v>-179725.62232653558</v>
      </c>
      <c r="O242" s="1">
        <f t="shared" si="49"/>
        <v>-211.54980973742011</v>
      </c>
      <c r="P242" s="1">
        <f t="shared" si="56"/>
        <v>609265.46337917482</v>
      </c>
      <c r="Q242" s="1">
        <f t="shared" si="57"/>
        <v>647119.379419634</v>
      </c>
      <c r="S242" s="3">
        <v>232</v>
      </c>
      <c r="T242" s="1">
        <f t="shared" si="63"/>
        <v>-177044.44444444519</v>
      </c>
      <c r="U242" s="1">
        <f t="shared" si="50"/>
        <v>-208.77925925926004</v>
      </c>
      <c r="V242" s="1">
        <f t="shared" si="58"/>
        <v>609265.46337917482</v>
      </c>
      <c r="W242" s="1">
        <f t="shared" si="59"/>
        <v>640623.40951463243</v>
      </c>
    </row>
    <row r="243" spans="1:23" x14ac:dyDescent="0.25">
      <c r="A243" s="3">
        <v>233</v>
      </c>
      <c r="B243" s="1">
        <f t="shared" si="60"/>
        <v>-85906.964961595688</v>
      </c>
      <c r="C243" s="1">
        <f t="shared" si="48"/>
        <v>-88.770530460315527</v>
      </c>
      <c r="D243" s="1">
        <f t="shared" si="51"/>
        <v>611042.48764736403</v>
      </c>
      <c r="E243" s="1">
        <f t="shared" si="52"/>
        <v>493229.33252320904</v>
      </c>
      <c r="G243" s="3">
        <v>233</v>
      </c>
      <c r="H243" s="1">
        <f t="shared" si="61"/>
        <v>-76552.777777777024</v>
      </c>
      <c r="I243" s="1">
        <f t="shared" si="53"/>
        <v>-79.104537037036252</v>
      </c>
      <c r="J243" s="1">
        <f t="shared" si="54"/>
        <v>611042.48764736403</v>
      </c>
      <c r="K243" s="1">
        <f t="shared" si="55"/>
        <v>470405.14100229781</v>
      </c>
      <c r="M243" s="3">
        <v>233</v>
      </c>
      <c r="N243" s="1">
        <f t="shared" si="62"/>
        <v>-179544.84713188489</v>
      </c>
      <c r="O243" s="1">
        <f t="shared" si="49"/>
        <v>-211.36300870294772</v>
      </c>
      <c r="P243" s="1">
        <f t="shared" si="56"/>
        <v>611042.48764736403</v>
      </c>
      <c r="Q243" s="1">
        <f t="shared" si="57"/>
        <v>651885.96146949194</v>
      </c>
      <c r="S243" s="3">
        <v>233</v>
      </c>
      <c r="T243" s="1">
        <f t="shared" si="63"/>
        <v>-176872.22222222298</v>
      </c>
      <c r="U243" s="1">
        <f t="shared" si="50"/>
        <v>-208.60129629629708</v>
      </c>
      <c r="V243" s="1">
        <f t="shared" si="58"/>
        <v>611042.48764736403</v>
      </c>
      <c r="W243" s="1">
        <f t="shared" si="59"/>
        <v>645364.76389208483</v>
      </c>
    </row>
    <row r="244" spans="1:23" x14ac:dyDescent="0.25">
      <c r="A244" s="3">
        <v>234</v>
      </c>
      <c r="B244" s="1">
        <f t="shared" si="60"/>
        <v>-85273.597976697594</v>
      </c>
      <c r="C244" s="1">
        <f t="shared" si="48"/>
        <v>-88.116051242587503</v>
      </c>
      <c r="D244" s="1">
        <f t="shared" si="51"/>
        <v>612824.69490300224</v>
      </c>
      <c r="E244" s="1">
        <f t="shared" si="52"/>
        <v>496795.98536326975</v>
      </c>
      <c r="G244" s="3">
        <v>234</v>
      </c>
      <c r="H244" s="1">
        <f t="shared" si="61"/>
        <v>-75949.999999999243</v>
      </c>
      <c r="I244" s="1">
        <f t="shared" si="53"/>
        <v>-78.481666666665873</v>
      </c>
      <c r="J244" s="1">
        <f t="shared" si="54"/>
        <v>612824.69490300224</v>
      </c>
      <c r="K244" s="1">
        <f t="shared" si="55"/>
        <v>473883.62061606324</v>
      </c>
      <c r="M244" s="3">
        <v>234</v>
      </c>
      <c r="N244" s="1">
        <f t="shared" si="62"/>
        <v>-179363.88513619974</v>
      </c>
      <c r="O244" s="1">
        <f t="shared" si="49"/>
        <v>-211.17601464073974</v>
      </c>
      <c r="P244" s="1">
        <f t="shared" si="56"/>
        <v>612824.69490300224</v>
      </c>
      <c r="Q244" s="1">
        <f t="shared" si="57"/>
        <v>656679.49446726078</v>
      </c>
      <c r="S244" s="3">
        <v>234</v>
      </c>
      <c r="T244" s="1">
        <f t="shared" si="63"/>
        <v>-176700.00000000076</v>
      </c>
      <c r="U244" s="1">
        <f t="shared" si="50"/>
        <v>-208.42333333333411</v>
      </c>
      <c r="V244" s="1">
        <f t="shared" si="58"/>
        <v>612824.69490300224</v>
      </c>
      <c r="W244" s="1">
        <f t="shared" si="59"/>
        <v>650133.10453948355</v>
      </c>
    </row>
    <row r="245" spans="1:23" x14ac:dyDescent="0.25">
      <c r="A245" s="3">
        <v>235</v>
      </c>
      <c r="B245" s="1">
        <f t="shared" si="60"/>
        <v>-84639.576512581771</v>
      </c>
      <c r="C245" s="1">
        <f t="shared" si="48"/>
        <v>-87.460895729667826</v>
      </c>
      <c r="D245" s="1">
        <f t="shared" si="51"/>
        <v>614612.10026313597</v>
      </c>
      <c r="E245" s="1">
        <f t="shared" si="52"/>
        <v>500382.80457703455</v>
      </c>
      <c r="G245" s="3">
        <v>235</v>
      </c>
      <c r="H245" s="1">
        <f t="shared" si="61"/>
        <v>-75347.222222221462</v>
      </c>
      <c r="I245" s="1">
        <f t="shared" si="53"/>
        <v>-77.858796296295509</v>
      </c>
      <c r="J245" s="1">
        <f t="shared" si="54"/>
        <v>614612.10026313597</v>
      </c>
      <c r="K245" s="1">
        <f t="shared" si="55"/>
        <v>477382.39092966245</v>
      </c>
      <c r="M245" s="3">
        <v>235</v>
      </c>
      <c r="N245" s="1">
        <f t="shared" si="62"/>
        <v>-179182.73614645237</v>
      </c>
      <c r="O245" s="1">
        <f t="shared" si="49"/>
        <v>-210.98882735133412</v>
      </c>
      <c r="P245" s="1">
        <f t="shared" si="56"/>
        <v>614612.10026313597</v>
      </c>
      <c r="Q245" s="1">
        <f t="shared" si="57"/>
        <v>661500.1307975183</v>
      </c>
      <c r="S245" s="3">
        <v>235</v>
      </c>
      <c r="T245" s="1">
        <f t="shared" si="63"/>
        <v>-176527.77777777854</v>
      </c>
      <c r="U245" s="1">
        <f t="shared" si="50"/>
        <v>-208.24537037037115</v>
      </c>
      <c r="V245" s="1">
        <f t="shared" si="58"/>
        <v>614612.10026313597</v>
      </c>
      <c r="W245" s="1">
        <f t="shared" si="59"/>
        <v>654928.58404112235</v>
      </c>
    </row>
    <row r="246" spans="1:23" x14ac:dyDescent="0.25">
      <c r="A246" s="3">
        <v>236</v>
      </c>
      <c r="B246" s="1">
        <f t="shared" si="60"/>
        <v>-84004.899892953035</v>
      </c>
      <c r="C246" s="1">
        <f t="shared" si="48"/>
        <v>-86.805063222718147</v>
      </c>
      <c r="D246" s="1">
        <f t="shared" si="51"/>
        <v>616404.7188889035</v>
      </c>
      <c r="E246" s="1">
        <f t="shared" si="52"/>
        <v>503989.9041881123</v>
      </c>
      <c r="G246" s="3">
        <v>236</v>
      </c>
      <c r="H246" s="1">
        <f t="shared" si="61"/>
        <v>-74744.444444443681</v>
      </c>
      <c r="I246" s="1">
        <f t="shared" si="53"/>
        <v>-77.23592592592513</v>
      </c>
      <c r="J246" s="1">
        <f t="shared" si="54"/>
        <v>616404.7188889035</v>
      </c>
      <c r="K246" s="1">
        <f t="shared" si="55"/>
        <v>480901.56666966219</v>
      </c>
      <c r="M246" s="3">
        <v>236</v>
      </c>
      <c r="N246" s="1">
        <f t="shared" si="62"/>
        <v>-179001.39996941559</v>
      </c>
      <c r="O246" s="1">
        <f t="shared" si="49"/>
        <v>-210.80144663506277</v>
      </c>
      <c r="P246" s="1">
        <f t="shared" si="56"/>
        <v>616404.7188889035</v>
      </c>
      <c r="Q246" s="1">
        <f t="shared" si="57"/>
        <v>666348.02370644698</v>
      </c>
      <c r="S246" s="3">
        <v>236</v>
      </c>
      <c r="T246" s="1">
        <f t="shared" si="63"/>
        <v>-176355.55555555632</v>
      </c>
      <c r="U246" s="1">
        <f t="shared" si="50"/>
        <v>-208.06740740740821</v>
      </c>
      <c r="V246" s="1">
        <f t="shared" si="58"/>
        <v>616404.7188889035</v>
      </c>
      <c r="W246" s="1">
        <f t="shared" si="59"/>
        <v>659751.35584402864</v>
      </c>
    </row>
    <row r="247" spans="1:23" x14ac:dyDescent="0.25">
      <c r="A247" s="3">
        <v>237</v>
      </c>
      <c r="B247" s="1">
        <f t="shared" si="60"/>
        <v>-83369.567440817351</v>
      </c>
      <c r="C247" s="1">
        <f t="shared" si="48"/>
        <v>-86.148553022177921</v>
      </c>
      <c r="D247" s="1">
        <f t="shared" si="51"/>
        <v>618202.56598566286</v>
      </c>
      <c r="E247" s="1">
        <f t="shared" si="52"/>
        <v>507617.39886481792</v>
      </c>
      <c r="G247" s="3">
        <v>237</v>
      </c>
      <c r="H247" s="1">
        <f t="shared" si="61"/>
        <v>-74141.6666666659</v>
      </c>
      <c r="I247" s="1">
        <f t="shared" si="53"/>
        <v>-76.613055555554766</v>
      </c>
      <c r="J247" s="1">
        <f t="shared" si="54"/>
        <v>618202.56598566286</v>
      </c>
      <c r="K247" s="1">
        <f t="shared" si="55"/>
        <v>484441.26321131014</v>
      </c>
      <c r="M247" s="3">
        <v>237</v>
      </c>
      <c r="N247" s="1">
        <f t="shared" si="62"/>
        <v>-178819.87641166255</v>
      </c>
      <c r="O247" s="1">
        <f t="shared" si="49"/>
        <v>-210.6138722920513</v>
      </c>
      <c r="P247" s="1">
        <f t="shared" si="56"/>
        <v>618202.56598566286</v>
      </c>
      <c r="Q247" s="1">
        <f t="shared" si="57"/>
        <v>671223.32730670529</v>
      </c>
      <c r="S247" s="3">
        <v>237</v>
      </c>
      <c r="T247" s="1">
        <f t="shared" si="63"/>
        <v>-176183.3333333341</v>
      </c>
      <c r="U247" s="1">
        <f t="shared" si="50"/>
        <v>-207.88944444444525</v>
      </c>
      <c r="V247" s="1">
        <f t="shared" si="58"/>
        <v>618202.56598566286</v>
      </c>
      <c r="W247" s="1">
        <f t="shared" si="59"/>
        <v>664601.57426284184</v>
      </c>
    </row>
    <row r="248" spans="1:23" x14ac:dyDescent="0.25">
      <c r="A248" s="3">
        <v>238</v>
      </c>
      <c r="B248" s="1">
        <f t="shared" si="60"/>
        <v>-82733.578478481126</v>
      </c>
      <c r="C248" s="1">
        <f t="shared" si="48"/>
        <v>-85.491364427763827</v>
      </c>
      <c r="D248" s="1">
        <f t="shared" si="51"/>
        <v>620005.65680312109</v>
      </c>
      <c r="E248" s="1">
        <f t="shared" si="52"/>
        <v>511265.40392381768</v>
      </c>
      <c r="G248" s="3">
        <v>238</v>
      </c>
      <c r="H248" s="1">
        <f t="shared" si="61"/>
        <v>-73538.888888888119</v>
      </c>
      <c r="I248" s="1">
        <f t="shared" si="53"/>
        <v>-75.990185185184387</v>
      </c>
      <c r="J248" s="1">
        <f t="shared" si="54"/>
        <v>620005.65680312109</v>
      </c>
      <c r="K248" s="1">
        <f t="shared" si="55"/>
        <v>488001.59658220224</v>
      </c>
      <c r="M248" s="3">
        <v>238</v>
      </c>
      <c r="N248" s="1">
        <f t="shared" si="62"/>
        <v>-178638.16527956648</v>
      </c>
      <c r="O248" s="1">
        <f t="shared" si="49"/>
        <v>-210.4261041222187</v>
      </c>
      <c r="P248" s="1">
        <f t="shared" si="56"/>
        <v>620005.65680312109</v>
      </c>
      <c r="Q248" s="1">
        <f t="shared" si="57"/>
        <v>676126.19658232725</v>
      </c>
      <c r="S248" s="3">
        <v>238</v>
      </c>
      <c r="T248" s="1">
        <f t="shared" si="63"/>
        <v>-176011.11111111188</v>
      </c>
      <c r="U248" s="1">
        <f t="shared" si="50"/>
        <v>-207.71148148148228</v>
      </c>
      <c r="V248" s="1">
        <f t="shared" si="58"/>
        <v>620005.65680312109</v>
      </c>
      <c r="W248" s="1">
        <f t="shared" si="59"/>
        <v>669479.39448471868</v>
      </c>
    </row>
    <row r="249" spans="1:23" x14ac:dyDescent="0.25">
      <c r="A249" s="3">
        <v>239</v>
      </c>
      <c r="B249" s="1">
        <f t="shared" si="60"/>
        <v>-82096.932327550487</v>
      </c>
      <c r="C249" s="1">
        <f t="shared" si="48"/>
        <v>-84.833496738468838</v>
      </c>
      <c r="D249" s="1">
        <f t="shared" si="51"/>
        <v>621814.00663546356</v>
      </c>
      <c r="E249" s="1">
        <f t="shared" si="52"/>
        <v>514934.03533379501</v>
      </c>
      <c r="G249" s="3">
        <v>239</v>
      </c>
      <c r="H249" s="1">
        <f t="shared" si="61"/>
        <v>-72936.111111110338</v>
      </c>
      <c r="I249" s="1">
        <f t="shared" si="53"/>
        <v>-75.367314814814009</v>
      </c>
      <c r="J249" s="1">
        <f t="shared" si="54"/>
        <v>621814.00663546356</v>
      </c>
      <c r="K249" s="1">
        <f t="shared" si="55"/>
        <v>491582.68346597132</v>
      </c>
      <c r="M249" s="3">
        <v>239</v>
      </c>
      <c r="N249" s="1">
        <f t="shared" si="62"/>
        <v>-178456.26637930059</v>
      </c>
      <c r="O249" s="1">
        <f t="shared" si="49"/>
        <v>-210.23814192527726</v>
      </c>
      <c r="P249" s="1">
        <f t="shared" si="56"/>
        <v>621814.00663546356</v>
      </c>
      <c r="Q249" s="1">
        <f t="shared" si="57"/>
        <v>681056.78739364899</v>
      </c>
      <c r="S249" s="3">
        <v>239</v>
      </c>
      <c r="T249" s="1">
        <f t="shared" si="63"/>
        <v>-175838.88888888966</v>
      </c>
      <c r="U249" s="1">
        <f t="shared" si="50"/>
        <v>-207.53351851851932</v>
      </c>
      <c r="V249" s="1">
        <f t="shared" si="58"/>
        <v>621814.00663546356</v>
      </c>
      <c r="W249" s="1">
        <f t="shared" si="59"/>
        <v>674384.97257426649</v>
      </c>
    </row>
    <row r="250" spans="1:23" x14ac:dyDescent="0.25">
      <c r="A250" s="3">
        <v>240</v>
      </c>
      <c r="B250" s="1">
        <f t="shared" si="60"/>
        <v>-81459.628308930551</v>
      </c>
      <c r="C250" s="1">
        <f t="shared" si="48"/>
        <v>-84.174949252561575</v>
      </c>
      <c r="D250" s="1">
        <f t="shared" si="51"/>
        <v>623627.63082148368</v>
      </c>
      <c r="E250" s="1">
        <f t="shared" si="52"/>
        <v>518623.40971913718</v>
      </c>
      <c r="G250" s="3">
        <v>240</v>
      </c>
      <c r="H250" s="1">
        <f t="shared" si="61"/>
        <v>-72333.333333332557</v>
      </c>
      <c r="I250" s="1">
        <f t="shared" si="53"/>
        <v>-74.744444444443644</v>
      </c>
      <c r="J250" s="1">
        <f t="shared" si="54"/>
        <v>623627.63082148368</v>
      </c>
      <c r="K250" s="1">
        <f t="shared" si="55"/>
        <v>495184.64120599657</v>
      </c>
      <c r="M250" s="3">
        <v>240</v>
      </c>
      <c r="N250" s="1">
        <f t="shared" si="62"/>
        <v>-178274.17951683776</v>
      </c>
      <c r="O250" s="1">
        <f t="shared" si="49"/>
        <v>-210.04998550073236</v>
      </c>
      <c r="P250" s="1">
        <f t="shared" si="56"/>
        <v>623627.63082148368</v>
      </c>
      <c r="Q250" s="1">
        <f t="shared" si="57"/>
        <v>686015.25648226368</v>
      </c>
      <c r="S250" s="3">
        <v>240</v>
      </c>
      <c r="T250" s="1">
        <f t="shared" si="63"/>
        <v>-175666.66666666744</v>
      </c>
      <c r="U250" s="1">
        <f t="shared" si="50"/>
        <v>-207.35555555555635</v>
      </c>
      <c r="V250" s="1">
        <f t="shared" si="58"/>
        <v>623627.63082148368</v>
      </c>
      <c r="W250" s="1">
        <f t="shared" si="59"/>
        <v>679318.46547850489</v>
      </c>
    </row>
    <row r="251" spans="1:23" x14ac:dyDescent="0.25">
      <c r="A251" s="3">
        <v>241</v>
      </c>
      <c r="B251" s="1">
        <f t="shared" si="60"/>
        <v>-80821.665742824698</v>
      </c>
      <c r="C251" s="1">
        <f t="shared" si="48"/>
        <v>-83.515721267585519</v>
      </c>
      <c r="D251" s="1">
        <f t="shared" si="51"/>
        <v>625446.544744713</v>
      </c>
      <c r="E251" s="1">
        <f t="shared" si="52"/>
        <v>522333.64436364267</v>
      </c>
      <c r="G251" s="3">
        <v>241</v>
      </c>
      <c r="H251" s="1">
        <f t="shared" si="61"/>
        <v>-71730.555555554776</v>
      </c>
      <c r="I251" s="1">
        <f t="shared" si="53"/>
        <v>-74.121574074073266</v>
      </c>
      <c r="J251" s="1">
        <f t="shared" si="54"/>
        <v>625446.544744713</v>
      </c>
      <c r="K251" s="1">
        <f t="shared" si="55"/>
        <v>498807.58780913352</v>
      </c>
      <c r="M251" s="3">
        <v>241</v>
      </c>
      <c r="N251" s="1">
        <f t="shared" si="62"/>
        <v>-178091.90449795037</v>
      </c>
      <c r="O251" s="1">
        <f t="shared" si="49"/>
        <v>-209.86163464788206</v>
      </c>
      <c r="P251" s="1">
        <f t="shared" si="56"/>
        <v>625446.544744713</v>
      </c>
      <c r="Q251" s="1">
        <f t="shared" si="57"/>
        <v>691001.76147600438</v>
      </c>
      <c r="S251" s="3">
        <v>241</v>
      </c>
      <c r="T251" s="1">
        <f t="shared" si="63"/>
        <v>-175494.44444444522</v>
      </c>
      <c r="U251" s="1">
        <f t="shared" si="50"/>
        <v>-207.17759259259338</v>
      </c>
      <c r="V251" s="1">
        <f t="shared" si="58"/>
        <v>625446.544744713</v>
      </c>
      <c r="W251" s="1">
        <f t="shared" si="59"/>
        <v>684280.03103185457</v>
      </c>
    </row>
    <row r="252" spans="1:23" x14ac:dyDescent="0.25">
      <c r="A252" s="3">
        <v>242</v>
      </c>
      <c r="B252" s="1">
        <f t="shared" si="60"/>
        <v>-80183.043948733874</v>
      </c>
      <c r="C252" s="1">
        <f t="shared" si="48"/>
        <v>-82.855812080358334</v>
      </c>
      <c r="D252" s="1">
        <f t="shared" si="51"/>
        <v>627270.76383355178</v>
      </c>
      <c r="E252" s="1">
        <f t="shared" si="52"/>
        <v>526064.85721424955</v>
      </c>
      <c r="G252" s="3">
        <v>242</v>
      </c>
      <c r="H252" s="1">
        <f t="shared" si="61"/>
        <v>-71127.777777776995</v>
      </c>
      <c r="I252" s="1">
        <f t="shared" si="53"/>
        <v>-73.498703703702901</v>
      </c>
      <c r="J252" s="1">
        <f t="shared" si="54"/>
        <v>627270.76383355178</v>
      </c>
      <c r="K252" s="1">
        <f t="shared" si="55"/>
        <v>502451.64194946585</v>
      </c>
      <c r="M252" s="3">
        <v>242</v>
      </c>
      <c r="N252" s="1">
        <f t="shared" si="62"/>
        <v>-177909.44112821014</v>
      </c>
      <c r="O252" s="1">
        <f t="shared" si="49"/>
        <v>-209.67308916581715</v>
      </c>
      <c r="P252" s="1">
        <f t="shared" si="56"/>
        <v>627270.76383355178</v>
      </c>
      <c r="Q252" s="1">
        <f t="shared" si="57"/>
        <v>696016.46089395473</v>
      </c>
      <c r="S252" s="3">
        <v>242</v>
      </c>
      <c r="T252" s="1">
        <f t="shared" si="63"/>
        <v>-175322.222222223</v>
      </c>
      <c r="U252" s="1">
        <f t="shared" si="50"/>
        <v>-206.99962962963045</v>
      </c>
      <c r="V252" s="1">
        <f t="shared" si="58"/>
        <v>627270.76383355178</v>
      </c>
      <c r="W252" s="1">
        <f t="shared" si="59"/>
        <v>689269.82796115498</v>
      </c>
    </row>
    <row r="253" spans="1:23" x14ac:dyDescent="0.25">
      <c r="A253" s="3">
        <v>243</v>
      </c>
      <c r="B253" s="1">
        <f t="shared" si="60"/>
        <v>-79543.76224545583</v>
      </c>
      <c r="C253" s="1">
        <f t="shared" si="48"/>
        <v>-82.195220986971023</v>
      </c>
      <c r="D253" s="1">
        <f t="shared" si="51"/>
        <v>629100.30356139969</v>
      </c>
      <c r="E253" s="1">
        <f t="shared" si="52"/>
        <v>529817.16688478517</v>
      </c>
      <c r="G253" s="3">
        <v>243</v>
      </c>
      <c r="H253" s="1">
        <f t="shared" si="61"/>
        <v>-70524.999999999214</v>
      </c>
      <c r="I253" s="1">
        <f t="shared" si="53"/>
        <v>-72.875833333332523</v>
      </c>
      <c r="J253" s="1">
        <f t="shared" si="54"/>
        <v>629100.30356139969</v>
      </c>
      <c r="K253" s="1">
        <f t="shared" si="55"/>
        <v>506116.9229720775</v>
      </c>
      <c r="M253" s="3">
        <v>243</v>
      </c>
      <c r="N253" s="1">
        <f t="shared" si="62"/>
        <v>-177726.78921298785</v>
      </c>
      <c r="O253" s="1">
        <f t="shared" si="49"/>
        <v>-209.48434885342078</v>
      </c>
      <c r="P253" s="1">
        <f t="shared" si="56"/>
        <v>629100.30356139969</v>
      </c>
      <c r="Q253" s="1">
        <f t="shared" si="57"/>
        <v>701059.51415148831</v>
      </c>
      <c r="S253" s="3">
        <v>243</v>
      </c>
      <c r="T253" s="1">
        <f t="shared" si="63"/>
        <v>-175150.00000000079</v>
      </c>
      <c r="U253" s="1">
        <f t="shared" si="50"/>
        <v>-206.82166666666748</v>
      </c>
      <c r="V253" s="1">
        <f t="shared" si="58"/>
        <v>629100.30356139969</v>
      </c>
      <c r="W253" s="1">
        <f t="shared" si="59"/>
        <v>694288.01589071029</v>
      </c>
    </row>
    <row r="254" spans="1:23" x14ac:dyDescent="0.25">
      <c r="A254" s="3">
        <v>244</v>
      </c>
      <c r="B254" s="1">
        <f t="shared" si="60"/>
        <v>-78903.819951084399</v>
      </c>
      <c r="C254" s="1">
        <f t="shared" si="48"/>
        <v>-81.53394728278721</v>
      </c>
      <c r="D254" s="1">
        <f t="shared" si="51"/>
        <v>630935.17944678711</v>
      </c>
      <c r="E254" s="1">
        <f t="shared" si="52"/>
        <v>533590.69265973649</v>
      </c>
      <c r="G254" s="3">
        <v>244</v>
      </c>
      <c r="H254" s="1">
        <f t="shared" si="61"/>
        <v>-69922.222222221433</v>
      </c>
      <c r="I254" s="1">
        <f t="shared" si="53"/>
        <v>-72.252962962962144</v>
      </c>
      <c r="J254" s="1">
        <f t="shared" si="54"/>
        <v>630935.17944678711</v>
      </c>
      <c r="K254" s="1">
        <f t="shared" si="55"/>
        <v>509803.5508968471</v>
      </c>
      <c r="M254" s="3">
        <v>244</v>
      </c>
      <c r="N254" s="1">
        <f t="shared" si="62"/>
        <v>-177543.94855745314</v>
      </c>
      <c r="O254" s="1">
        <f t="shared" si="49"/>
        <v>-209.29541350936825</v>
      </c>
      <c r="P254" s="1">
        <f t="shared" si="56"/>
        <v>630935.17944678711</v>
      </c>
      <c r="Q254" s="1">
        <f t="shared" si="57"/>
        <v>706131.08156533644</v>
      </c>
      <c r="S254" s="3">
        <v>244</v>
      </c>
      <c r="T254" s="1">
        <f t="shared" si="63"/>
        <v>-174977.77777777857</v>
      </c>
      <c r="U254" s="1">
        <f t="shared" si="50"/>
        <v>-206.64370370370452</v>
      </c>
      <c r="V254" s="1">
        <f t="shared" si="58"/>
        <v>630935.17944678711</v>
      </c>
      <c r="W254" s="1">
        <f t="shared" si="59"/>
        <v>699334.75534736365</v>
      </c>
    </row>
    <row r="255" spans="1:23" x14ac:dyDescent="0.25">
      <c r="A255" s="3">
        <v>245</v>
      </c>
      <c r="B255" s="1">
        <f t="shared" si="60"/>
        <v>-78263.216383008781</v>
      </c>
      <c r="C255" s="1">
        <f t="shared" si="48"/>
        <v>-80.871990262442395</v>
      </c>
      <c r="D255" s="1">
        <f t="shared" si="51"/>
        <v>632775.40705350693</v>
      </c>
      <c r="E255" s="1">
        <f t="shared" si="52"/>
        <v>537385.55449804256</v>
      </c>
      <c r="G255" s="3">
        <v>245</v>
      </c>
      <c r="H255" s="1">
        <f t="shared" si="61"/>
        <v>-69319.444444443652</v>
      </c>
      <c r="I255" s="1">
        <f t="shared" si="53"/>
        <v>-71.630092592591765</v>
      </c>
      <c r="J255" s="1">
        <f t="shared" si="54"/>
        <v>632775.40705350693</v>
      </c>
      <c r="K255" s="1">
        <f t="shared" si="55"/>
        <v>513511.64642226294</v>
      </c>
      <c r="M255" s="3">
        <v>245</v>
      </c>
      <c r="N255" s="1">
        <f t="shared" si="62"/>
        <v>-177360.91896657439</v>
      </c>
      <c r="O255" s="1">
        <f t="shared" si="49"/>
        <v>-209.10628293212687</v>
      </c>
      <c r="P255" s="1">
        <f t="shared" si="56"/>
        <v>632775.40705350693</v>
      </c>
      <c r="Q255" s="1">
        <f t="shared" si="57"/>
        <v>711231.32435868448</v>
      </c>
      <c r="S255" s="3">
        <v>245</v>
      </c>
      <c r="T255" s="1">
        <f t="shared" si="63"/>
        <v>-174805.55555555635</v>
      </c>
      <c r="U255" s="1">
        <f t="shared" si="50"/>
        <v>-206.46574074074155</v>
      </c>
      <c r="V255" s="1">
        <f t="shared" si="58"/>
        <v>632775.40705350693</v>
      </c>
      <c r="W255" s="1">
        <f t="shared" si="59"/>
        <v>704410.20776560018</v>
      </c>
    </row>
    <row r="256" spans="1:23" x14ac:dyDescent="0.25">
      <c r="A256" s="3">
        <v>246</v>
      </c>
      <c r="B256" s="1">
        <f t="shared" si="60"/>
        <v>-77621.950857912816</v>
      </c>
      <c r="C256" s="1">
        <f t="shared" si="48"/>
        <v>-80.209349219843247</v>
      </c>
      <c r="D256" s="1">
        <f t="shared" si="51"/>
        <v>634621.00199074636</v>
      </c>
      <c r="E256" s="1">
        <f t="shared" si="52"/>
        <v>541201.87303690752</v>
      </c>
      <c r="G256" s="3">
        <v>246</v>
      </c>
      <c r="H256" s="1">
        <f t="shared" si="61"/>
        <v>-68716.666666665871</v>
      </c>
      <c r="I256" s="1">
        <f t="shared" si="53"/>
        <v>-71.007222222221401</v>
      </c>
      <c r="J256" s="1">
        <f t="shared" si="54"/>
        <v>634621.00199074636</v>
      </c>
      <c r="K256" s="1">
        <f t="shared" si="55"/>
        <v>517241.33092926029</v>
      </c>
      <c r="M256" s="3">
        <v>246</v>
      </c>
      <c r="N256" s="1">
        <f t="shared" si="62"/>
        <v>-177177.70024511841</v>
      </c>
      <c r="O256" s="1">
        <f t="shared" si="49"/>
        <v>-208.91695691995568</v>
      </c>
      <c r="P256" s="1">
        <f t="shared" si="56"/>
        <v>634621.00199074636</v>
      </c>
      <c r="Q256" s="1">
        <f t="shared" si="57"/>
        <v>716360.40466629714</v>
      </c>
      <c r="S256" s="3">
        <v>246</v>
      </c>
      <c r="T256" s="1">
        <f t="shared" si="63"/>
        <v>-174633.33333333413</v>
      </c>
      <c r="U256" s="1">
        <f t="shared" si="50"/>
        <v>-206.28777777777859</v>
      </c>
      <c r="V256" s="1">
        <f t="shared" si="58"/>
        <v>634621.00199074636</v>
      </c>
      <c r="W256" s="1">
        <f t="shared" si="59"/>
        <v>709514.53549267922</v>
      </c>
    </row>
    <row r="257" spans="1:23" x14ac:dyDescent="0.25">
      <c r="A257" s="3">
        <v>247</v>
      </c>
      <c r="B257" s="1">
        <f t="shared" si="60"/>
        <v>-76980.022691774255</v>
      </c>
      <c r="C257" s="1">
        <f t="shared" si="48"/>
        <v>-79.546023448166736</v>
      </c>
      <c r="D257" s="1">
        <f t="shared" si="51"/>
        <v>636471.97991321934</v>
      </c>
      <c r="E257" s="1">
        <f t="shared" si="52"/>
        <v>545039.76959563582</v>
      </c>
      <c r="G257" s="3">
        <v>247</v>
      </c>
      <c r="H257" s="1">
        <f t="shared" si="61"/>
        <v>-68113.88888888809</v>
      </c>
      <c r="I257" s="1">
        <f t="shared" si="53"/>
        <v>-70.384351851851022</v>
      </c>
      <c r="J257" s="1">
        <f t="shared" si="54"/>
        <v>636471.97991321934</v>
      </c>
      <c r="K257" s="1">
        <f t="shared" si="55"/>
        <v>520992.72648507974</v>
      </c>
      <c r="M257" s="3">
        <v>247</v>
      </c>
      <c r="N257" s="1">
        <f t="shared" si="62"/>
        <v>-176994.29219765024</v>
      </c>
      <c r="O257" s="1">
        <f t="shared" si="49"/>
        <v>-208.72743527090523</v>
      </c>
      <c r="P257" s="1">
        <f t="shared" si="56"/>
        <v>636471.97991321934</v>
      </c>
      <c r="Q257" s="1">
        <f t="shared" si="57"/>
        <v>721518.48553967278</v>
      </c>
      <c r="S257" s="3">
        <v>247</v>
      </c>
      <c r="T257" s="1">
        <f t="shared" si="63"/>
        <v>-174461.11111111191</v>
      </c>
      <c r="U257" s="1">
        <f t="shared" si="50"/>
        <v>-206.10981481481565</v>
      </c>
      <c r="V257" s="1">
        <f t="shared" si="58"/>
        <v>636471.97991321934</v>
      </c>
      <c r="W257" s="1">
        <f t="shared" si="59"/>
        <v>714647.90179379517</v>
      </c>
    </row>
    <row r="258" spans="1:23" x14ac:dyDescent="0.25">
      <c r="A258" s="3">
        <v>248</v>
      </c>
      <c r="B258" s="1">
        <f t="shared" si="60"/>
        <v>-76337.431199864019</v>
      </c>
      <c r="C258" s="1">
        <f t="shared" si="48"/>
        <v>-78.882012239859492</v>
      </c>
      <c r="D258" s="1">
        <f t="shared" si="51"/>
        <v>638328.35652129957</v>
      </c>
      <c r="E258" s="1">
        <f t="shared" si="52"/>
        <v>548899.36617948906</v>
      </c>
      <c r="G258" s="3">
        <v>248</v>
      </c>
      <c r="H258" s="1">
        <f t="shared" si="61"/>
        <v>-67511.111111110309</v>
      </c>
      <c r="I258" s="1">
        <f t="shared" si="53"/>
        <v>-69.761481481480658</v>
      </c>
      <c r="J258" s="1">
        <f t="shared" si="54"/>
        <v>638328.35652129957</v>
      </c>
      <c r="K258" s="1">
        <f t="shared" si="55"/>
        <v>524765.95584714774</v>
      </c>
      <c r="M258" s="3">
        <v>248</v>
      </c>
      <c r="N258" s="1">
        <f t="shared" si="62"/>
        <v>-176810.69462853303</v>
      </c>
      <c r="O258" s="1">
        <f t="shared" si="49"/>
        <v>-208.53771778281748</v>
      </c>
      <c r="P258" s="1">
        <f t="shared" si="56"/>
        <v>638328.35652129957</v>
      </c>
      <c r="Q258" s="1">
        <f t="shared" si="57"/>
        <v>726705.73095222644</v>
      </c>
      <c r="S258" s="3">
        <v>248</v>
      </c>
      <c r="T258" s="1">
        <f t="shared" si="63"/>
        <v>-174288.88888888969</v>
      </c>
      <c r="U258" s="1">
        <f t="shared" si="50"/>
        <v>-205.93185185185268</v>
      </c>
      <c r="V258" s="1">
        <f t="shared" si="58"/>
        <v>638328.35652129957</v>
      </c>
      <c r="W258" s="1">
        <f t="shared" si="59"/>
        <v>719810.47085726727</v>
      </c>
    </row>
    <row r="259" spans="1:23" x14ac:dyDescent="0.25">
      <c r="A259" s="3">
        <v>249</v>
      </c>
      <c r="B259" s="1">
        <f t="shared" si="60"/>
        <v>-75694.175696745471</v>
      </c>
      <c r="C259" s="1">
        <f t="shared" si="48"/>
        <v>-78.217314886636984</v>
      </c>
      <c r="D259" s="1">
        <f t="shared" si="51"/>
        <v>640190.1475611534</v>
      </c>
      <c r="E259" s="1">
        <f t="shared" si="52"/>
        <v>552780.78548356413</v>
      </c>
      <c r="G259" s="3">
        <v>249</v>
      </c>
      <c r="H259" s="1">
        <f t="shared" si="61"/>
        <v>-66908.333333332528</v>
      </c>
      <c r="I259" s="1">
        <f t="shared" si="53"/>
        <v>-69.138611111110279</v>
      </c>
      <c r="J259" s="1">
        <f t="shared" si="54"/>
        <v>640190.1475611534</v>
      </c>
      <c r="K259" s="1">
        <f t="shared" si="55"/>
        <v>528561.14246697933</v>
      </c>
      <c r="M259" s="3">
        <v>249</v>
      </c>
      <c r="N259" s="1">
        <f t="shared" si="62"/>
        <v>-176626.90734192773</v>
      </c>
      <c r="O259" s="1">
        <f t="shared" si="49"/>
        <v>-208.34780425332531</v>
      </c>
      <c r="P259" s="1">
        <f t="shared" si="56"/>
        <v>640190.1475611534</v>
      </c>
      <c r="Q259" s="1">
        <f t="shared" si="57"/>
        <v>731922.3058045028</v>
      </c>
      <c r="S259" s="3">
        <v>249</v>
      </c>
      <c r="T259" s="1">
        <f t="shared" si="63"/>
        <v>-174116.66666666747</v>
      </c>
      <c r="U259" s="1">
        <f t="shared" si="50"/>
        <v>-205.75388888888972</v>
      </c>
      <c r="V259" s="1">
        <f t="shared" si="58"/>
        <v>640190.1475611534</v>
      </c>
      <c r="W259" s="1">
        <f t="shared" si="59"/>
        <v>725002.40779975976</v>
      </c>
    </row>
    <row r="260" spans="1:23" x14ac:dyDescent="0.25">
      <c r="A260" s="3">
        <v>250</v>
      </c>
      <c r="B260" s="1">
        <f t="shared" si="60"/>
        <v>-75050.255496273705</v>
      </c>
      <c r="C260" s="1">
        <f t="shared" si="48"/>
        <v>-77.551930679482822</v>
      </c>
      <c r="D260" s="1">
        <f t="shared" si="51"/>
        <v>642057.36882487347</v>
      </c>
      <c r="E260" s="1">
        <f t="shared" si="52"/>
        <v>556684.15089669393</v>
      </c>
      <c r="G260" s="3">
        <v>250</v>
      </c>
      <c r="H260" s="1">
        <f t="shared" si="61"/>
        <v>-66305.555555554747</v>
      </c>
      <c r="I260" s="1">
        <f t="shared" si="53"/>
        <v>-68.515740740739901</v>
      </c>
      <c r="J260" s="1">
        <f t="shared" si="54"/>
        <v>642057.36882487347</v>
      </c>
      <c r="K260" s="1">
        <f t="shared" si="55"/>
        <v>532378.41049410217</v>
      </c>
      <c r="M260" s="3">
        <v>250</v>
      </c>
      <c r="N260" s="1">
        <f t="shared" si="62"/>
        <v>-176442.93014179295</v>
      </c>
      <c r="O260" s="1">
        <f t="shared" si="49"/>
        <v>-208.15769447985272</v>
      </c>
      <c r="P260" s="1">
        <f t="shared" si="56"/>
        <v>642057.36882487347</v>
      </c>
      <c r="Q260" s="1">
        <f t="shared" si="57"/>
        <v>737168.37592941825</v>
      </c>
      <c r="S260" s="3">
        <v>250</v>
      </c>
      <c r="T260" s="1">
        <f t="shared" si="63"/>
        <v>-173944.44444444525</v>
      </c>
      <c r="U260" s="1">
        <f t="shared" si="50"/>
        <v>-205.57592592592675</v>
      </c>
      <c r="V260" s="1">
        <f t="shared" si="58"/>
        <v>642057.36882487347</v>
      </c>
      <c r="W260" s="1">
        <f t="shared" si="59"/>
        <v>730223.87867153028</v>
      </c>
    </row>
    <row r="261" spans="1:23" x14ac:dyDescent="0.25">
      <c r="A261" s="3">
        <v>251</v>
      </c>
      <c r="B261" s="1">
        <f t="shared" si="60"/>
        <v>-74405.669911594785</v>
      </c>
      <c r="C261" s="1">
        <f t="shared" si="48"/>
        <v>-76.885858908647933</v>
      </c>
      <c r="D261" s="1">
        <f t="shared" si="51"/>
        <v>643930.03615061264</v>
      </c>
      <c r="E261" s="1">
        <f t="shared" si="52"/>
        <v>560609.58650536975</v>
      </c>
      <c r="G261" s="3">
        <v>251</v>
      </c>
      <c r="H261" s="1">
        <f t="shared" si="61"/>
        <v>-65702.777777776966</v>
      </c>
      <c r="I261" s="1">
        <f t="shared" si="53"/>
        <v>-67.892870370369522</v>
      </c>
      <c r="J261" s="1">
        <f t="shared" si="54"/>
        <v>643930.03615061264</v>
      </c>
      <c r="K261" s="1">
        <f t="shared" si="55"/>
        <v>536217.88478000334</v>
      </c>
      <c r="M261" s="3">
        <v>251</v>
      </c>
      <c r="N261" s="1">
        <f t="shared" si="62"/>
        <v>-176258.7628318847</v>
      </c>
      <c r="O261" s="1">
        <f t="shared" si="49"/>
        <v>-207.96738825961418</v>
      </c>
      <c r="P261" s="1">
        <f t="shared" si="56"/>
        <v>643930.03615061264</v>
      </c>
      <c r="Q261" s="1">
        <f t="shared" si="57"/>
        <v>742444.10809753253</v>
      </c>
      <c r="S261" s="3">
        <v>251</v>
      </c>
      <c r="T261" s="1">
        <f t="shared" si="63"/>
        <v>-173772.22222222303</v>
      </c>
      <c r="U261" s="1">
        <f t="shared" si="50"/>
        <v>-205.39796296296379</v>
      </c>
      <c r="V261" s="1">
        <f t="shared" si="58"/>
        <v>643930.03615061264</v>
      </c>
      <c r="W261" s="1">
        <f t="shared" si="59"/>
        <v>735475.05046170892</v>
      </c>
    </row>
    <row r="262" spans="1:23" x14ac:dyDescent="0.25">
      <c r="A262" s="3">
        <v>252</v>
      </c>
      <c r="B262" s="1">
        <f t="shared" si="60"/>
        <v>-73760.418255145021</v>
      </c>
      <c r="C262" s="1">
        <f t="shared" si="48"/>
        <v>-76.219098863649847</v>
      </c>
      <c r="D262" s="1">
        <f t="shared" si="51"/>
        <v>645808.16542271862</v>
      </c>
      <c r="E262" s="1">
        <f t="shared" si="52"/>
        <v>564557.21709768591</v>
      </c>
      <c r="G262" s="3">
        <v>252</v>
      </c>
      <c r="H262" s="1">
        <f t="shared" si="61"/>
        <v>-65099.999999999185</v>
      </c>
      <c r="I262" s="1">
        <f t="shared" si="53"/>
        <v>-67.269999999999158</v>
      </c>
      <c r="J262" s="1">
        <f t="shared" si="54"/>
        <v>645808.16542271862</v>
      </c>
      <c r="K262" s="1">
        <f t="shared" si="55"/>
        <v>540079.69088209863</v>
      </c>
      <c r="M262" s="3">
        <v>252</v>
      </c>
      <c r="N262" s="1">
        <f t="shared" si="62"/>
        <v>-176074.40521575621</v>
      </c>
      <c r="O262" s="1">
        <f t="shared" si="49"/>
        <v>-207.77688538961476</v>
      </c>
      <c r="P262" s="1">
        <f t="shared" si="56"/>
        <v>645808.16542271862</v>
      </c>
      <c r="Q262" s="1">
        <f t="shared" si="57"/>
        <v>747749.67002235027</v>
      </c>
      <c r="S262" s="3">
        <v>252</v>
      </c>
      <c r="T262" s="1">
        <f t="shared" si="63"/>
        <v>-173600.00000000081</v>
      </c>
      <c r="U262" s="1">
        <f t="shared" si="50"/>
        <v>-205.22000000000085</v>
      </c>
      <c r="V262" s="1">
        <f t="shared" si="58"/>
        <v>645808.16542271862</v>
      </c>
      <c r="W262" s="1">
        <f t="shared" si="59"/>
        <v>740756.09110360639</v>
      </c>
    </row>
    <row r="263" spans="1:23" x14ac:dyDescent="0.25">
      <c r="A263" s="3">
        <v>253</v>
      </c>
      <c r="B263" s="1">
        <f t="shared" si="60"/>
        <v>-73114.499838650256</v>
      </c>
      <c r="C263" s="1">
        <f t="shared" si="48"/>
        <v>-75.551649833271924</v>
      </c>
      <c r="D263" s="1">
        <f t="shared" si="51"/>
        <v>647691.77257186826</v>
      </c>
      <c r="E263" s="1">
        <f t="shared" si="52"/>
        <v>568527.16816730669</v>
      </c>
      <c r="G263" s="3">
        <v>253</v>
      </c>
      <c r="H263" s="1">
        <f t="shared" si="61"/>
        <v>-64497.222222221404</v>
      </c>
      <c r="I263" s="1">
        <f t="shared" si="53"/>
        <v>-66.647129629628779</v>
      </c>
      <c r="J263" s="1">
        <f t="shared" si="54"/>
        <v>647691.77257186826</v>
      </c>
      <c r="K263" s="1">
        <f t="shared" si="55"/>
        <v>543963.95506772352</v>
      </c>
      <c r="M263" s="3">
        <v>253</v>
      </c>
      <c r="N263" s="1">
        <f t="shared" si="62"/>
        <v>-175889.85709675771</v>
      </c>
      <c r="O263" s="1">
        <f t="shared" si="49"/>
        <v>-207.58618566664964</v>
      </c>
      <c r="P263" s="1">
        <f t="shared" si="56"/>
        <v>647691.77257186826</v>
      </c>
      <c r="Q263" s="1">
        <f t="shared" si="57"/>
        <v>753085.23036565282</v>
      </c>
      <c r="S263" s="3">
        <v>253</v>
      </c>
      <c r="T263" s="1">
        <f t="shared" si="63"/>
        <v>-173427.7777777786</v>
      </c>
      <c r="U263" s="1">
        <f t="shared" si="50"/>
        <v>-205.04203703703789</v>
      </c>
      <c r="V263" s="1">
        <f t="shared" si="58"/>
        <v>647691.77257186826</v>
      </c>
      <c r="W263" s="1">
        <f t="shared" si="59"/>
        <v>746067.16948005289</v>
      </c>
    </row>
    <row r="264" spans="1:23" x14ac:dyDescent="0.25">
      <c r="A264" s="3">
        <v>254</v>
      </c>
      <c r="B264" s="1">
        <f t="shared" si="60"/>
        <v>-72467.91397312512</v>
      </c>
      <c r="C264" s="1">
        <f t="shared" si="48"/>
        <v>-74.883511105562619</v>
      </c>
      <c r="D264" s="1">
        <f t="shared" si="51"/>
        <v>649580.87357520289</v>
      </c>
      <c r="E264" s="1">
        <f t="shared" si="52"/>
        <v>572519.56591745606</v>
      </c>
      <c r="G264" s="3">
        <v>254</v>
      </c>
      <c r="H264" s="1">
        <f t="shared" si="61"/>
        <v>-63894.444444443623</v>
      </c>
      <c r="I264" s="1">
        <f t="shared" si="53"/>
        <v>-66.024259259258415</v>
      </c>
      <c r="J264" s="1">
        <f t="shared" si="54"/>
        <v>649580.87357520289</v>
      </c>
      <c r="K264" s="1">
        <f t="shared" si="55"/>
        <v>547870.80431814748</v>
      </c>
      <c r="M264" s="3">
        <v>254</v>
      </c>
      <c r="N264" s="1">
        <f t="shared" si="62"/>
        <v>-175705.11827803624</v>
      </c>
      <c r="O264" s="1">
        <f t="shared" si="49"/>
        <v>-207.3952888873041</v>
      </c>
      <c r="P264" s="1">
        <f t="shared" si="56"/>
        <v>649580.87357520289</v>
      </c>
      <c r="Q264" s="1">
        <f t="shared" si="57"/>
        <v>758450.95874285966</v>
      </c>
      <c r="S264" s="3">
        <v>254</v>
      </c>
      <c r="T264" s="1">
        <f t="shared" si="63"/>
        <v>-173255.55555555638</v>
      </c>
      <c r="U264" s="1">
        <f t="shared" si="50"/>
        <v>-204.86407407407492</v>
      </c>
      <c r="V264" s="1">
        <f t="shared" si="58"/>
        <v>649580.87357520289</v>
      </c>
      <c r="W264" s="1">
        <f t="shared" si="59"/>
        <v>751408.45542876667</v>
      </c>
    </row>
    <row r="265" spans="1:23" x14ac:dyDescent="0.25">
      <c r="A265" s="3">
        <v>255</v>
      </c>
      <c r="B265" s="1">
        <f t="shared" si="60"/>
        <v>-71820.659968872278</v>
      </c>
      <c r="C265" s="1">
        <f t="shared" si="48"/>
        <v>-74.214681967834693</v>
      </c>
      <c r="D265" s="1">
        <f t="shared" si="51"/>
        <v>651475.48445646395</v>
      </c>
      <c r="E265" s="1">
        <f t="shared" si="52"/>
        <v>576534.53726492915</v>
      </c>
      <c r="G265" s="3">
        <v>255</v>
      </c>
      <c r="H265" s="1">
        <f t="shared" si="61"/>
        <v>-63291.666666665842</v>
      </c>
      <c r="I265" s="1">
        <f t="shared" si="53"/>
        <v>-65.401388888888036</v>
      </c>
      <c r="J265" s="1">
        <f t="shared" si="54"/>
        <v>651475.48445646395</v>
      </c>
      <c r="K265" s="1">
        <f t="shared" si="55"/>
        <v>551800.36633261025</v>
      </c>
      <c r="M265" s="3">
        <v>255</v>
      </c>
      <c r="N265" s="1">
        <f t="shared" si="62"/>
        <v>-175520.18856253545</v>
      </c>
      <c r="O265" s="1">
        <f t="shared" si="49"/>
        <v>-207.20419484795329</v>
      </c>
      <c r="P265" s="1">
        <f t="shared" si="56"/>
        <v>651475.48445646395</v>
      </c>
      <c r="Q265" s="1">
        <f t="shared" si="57"/>
        <v>763847.02572842059</v>
      </c>
      <c r="S265" s="3">
        <v>255</v>
      </c>
      <c r="T265" s="1">
        <f t="shared" si="63"/>
        <v>-173083.33333333416</v>
      </c>
      <c r="U265" s="1">
        <f t="shared" si="50"/>
        <v>-204.68611111111196</v>
      </c>
      <c r="V265" s="1">
        <f t="shared" si="58"/>
        <v>651475.48445646395</v>
      </c>
      <c r="W265" s="1">
        <f t="shared" si="59"/>
        <v>756780.11974775326</v>
      </c>
    </row>
    <row r="266" spans="1:23" x14ac:dyDescent="0.25">
      <c r="A266" s="3">
        <v>256</v>
      </c>
      <c r="B266" s="1">
        <f t="shared" si="60"/>
        <v>-71172.737135481701</v>
      </c>
      <c r="C266" s="1">
        <f t="shared" ref="C266:C329" si="64">B266*int_a_70/12</f>
        <v>-73.545161706664416</v>
      </c>
      <c r="D266" s="1">
        <f t="shared" si="51"/>
        <v>653375.62128612865</v>
      </c>
      <c r="E266" s="1">
        <f t="shared" si="52"/>
        <v>580572.20984412706</v>
      </c>
      <c r="G266" s="3">
        <v>256</v>
      </c>
      <c r="H266" s="1">
        <f t="shared" si="61"/>
        <v>-62688.888888888061</v>
      </c>
      <c r="I266" s="1">
        <f t="shared" si="53"/>
        <v>-64.778518518517657</v>
      </c>
      <c r="J266" s="1">
        <f t="shared" si="54"/>
        <v>653375.62128612865</v>
      </c>
      <c r="K266" s="1">
        <f t="shared" si="55"/>
        <v>555752.76953238202</v>
      </c>
      <c r="M266" s="3">
        <v>256</v>
      </c>
      <c r="N266" s="1">
        <f t="shared" si="62"/>
        <v>-175335.0677529953</v>
      </c>
      <c r="O266" s="1">
        <f t="shared" ref="O266:O329" si="65">(N266+P$2)*int_a_70/12-P$3</f>
        <v>-207.01290334476181</v>
      </c>
      <c r="P266" s="1">
        <f t="shared" si="56"/>
        <v>653375.62128612865</v>
      </c>
      <c r="Q266" s="1">
        <f t="shared" si="57"/>
        <v>769273.60286123806</v>
      </c>
      <c r="S266" s="3">
        <v>256</v>
      </c>
      <c r="T266" s="1">
        <f t="shared" si="63"/>
        <v>-172911.11111111194</v>
      </c>
      <c r="U266" s="1">
        <f t="shared" ref="U266:U329" si="66">(T266+V$2)*int_l_70/12-V$3</f>
        <v>-204.50814814814899</v>
      </c>
      <c r="V266" s="1">
        <f t="shared" si="58"/>
        <v>653375.62128612865</v>
      </c>
      <c r="W266" s="1">
        <f t="shared" si="59"/>
        <v>762182.33420073462</v>
      </c>
    </row>
    <row r="267" spans="1:23" x14ac:dyDescent="0.25">
      <c r="A267" s="3">
        <v>257</v>
      </c>
      <c r="B267" s="1">
        <f t="shared" si="60"/>
        <v>-70524.144781829949</v>
      </c>
      <c r="C267" s="1">
        <f t="shared" si="64"/>
        <v>-72.87494960789094</v>
      </c>
      <c r="D267" s="1">
        <f t="shared" ref="D267:D330" si="67">D266*(1+groei_woning/12)</f>
        <v>655281.30018154648</v>
      </c>
      <c r="E267" s="1">
        <f t="shared" ref="E267:E330" si="68">E266*((1+groei_spaargeld)^(1/12))+(inleg-C$3)</f>
        <v>584632.71201111458</v>
      </c>
      <c r="G267" s="3">
        <v>257</v>
      </c>
      <c r="H267" s="1">
        <f t="shared" si="61"/>
        <v>-62086.11111111028</v>
      </c>
      <c r="I267" s="1">
        <f t="shared" ref="I267:I330" si="69">H267*int_l_70/12</f>
        <v>-64.155648148147279</v>
      </c>
      <c r="J267" s="1">
        <f t="shared" ref="J267:J330" si="70">J266*(1+groei_woning/12)</f>
        <v>655281.30018154648</v>
      </c>
      <c r="K267" s="1">
        <f t="shared" ref="K267:K330" si="71">K266*((1+groei_spaargeld)^(1/12))+inleg+I267-I$2/360</f>
        <v>559728.14306484535</v>
      </c>
      <c r="M267" s="3">
        <v>257</v>
      </c>
      <c r="N267" s="1">
        <f t="shared" si="62"/>
        <v>-175149.75565195194</v>
      </c>
      <c r="O267" s="1">
        <f t="shared" si="65"/>
        <v>-206.82141417368368</v>
      </c>
      <c r="P267" s="1">
        <f t="shared" ref="P267:P330" si="72">P266*(1+groei_woning/12)</f>
        <v>655281.30018154648</v>
      </c>
      <c r="Q267" s="1">
        <f t="shared" ref="Q267:Q330" si="73">Q266*((1+groei_spaargeld)^(1/12))+(inleg-O$3-P$3)</f>
        <v>774730.8626501204</v>
      </c>
      <c r="S267" s="3">
        <v>257</v>
      </c>
      <c r="T267" s="1">
        <f t="shared" si="63"/>
        <v>-172738.88888888972</v>
      </c>
      <c r="U267" s="1">
        <f t="shared" si="66"/>
        <v>-204.33018518518605</v>
      </c>
      <c r="V267" s="1">
        <f t="shared" ref="V267:V330" si="74">V266*(1+groei_woning/12)</f>
        <v>655281.30018154648</v>
      </c>
      <c r="W267" s="1">
        <f t="shared" ref="W267:W330" si="75">W266*((1+groei_spaargeld)^(1/12))+inleg+U267-U$2/360</f>
        <v>767615.2715226101</v>
      </c>
    </row>
    <row r="268" spans="1:23" x14ac:dyDescent="0.25">
      <c r="A268" s="3">
        <v>258</v>
      </c>
      <c r="B268" s="1">
        <f t="shared" ref="B268:B331" si="76">B267+C$3+C267</f>
        <v>-69874.882216079437</v>
      </c>
      <c r="C268" s="1">
        <f t="shared" si="64"/>
        <v>-72.204044956615419</v>
      </c>
      <c r="D268" s="1">
        <f t="shared" si="67"/>
        <v>657192.53730707604</v>
      </c>
      <c r="E268" s="1">
        <f t="shared" si="68"/>
        <v>588716.17284770007</v>
      </c>
      <c r="G268" s="3">
        <v>258</v>
      </c>
      <c r="H268" s="1">
        <f t="shared" ref="H268:H331" si="77">H267+I$2/360</f>
        <v>-61483.333333332499</v>
      </c>
      <c r="I268" s="1">
        <f t="shared" si="69"/>
        <v>-63.532777777776914</v>
      </c>
      <c r="J268" s="1">
        <f t="shared" si="70"/>
        <v>657192.53730707604</v>
      </c>
      <c r="K268" s="1">
        <f t="shared" si="71"/>
        <v>563726.61680760083</v>
      </c>
      <c r="M268" s="3">
        <v>258</v>
      </c>
      <c r="N268" s="1">
        <f t="shared" ref="N268:N331" si="78">N267+O$3+(O267+P$3)</f>
        <v>-174964.25206173753</v>
      </c>
      <c r="O268" s="1">
        <f t="shared" si="65"/>
        <v>-206.6297271304621</v>
      </c>
      <c r="P268" s="1">
        <f t="shared" si="72"/>
        <v>657192.53730707604</v>
      </c>
      <c r="Q268" s="1">
        <f t="shared" si="73"/>
        <v>780218.978579266</v>
      </c>
      <c r="S268" s="3">
        <v>258</v>
      </c>
      <c r="T268" s="1">
        <f t="shared" ref="T268:T331" si="79">T267+U$2/360</f>
        <v>-172566.6666666675</v>
      </c>
      <c r="U268" s="1">
        <f t="shared" si="66"/>
        <v>-204.15222222222309</v>
      </c>
      <c r="V268" s="1">
        <f t="shared" si="74"/>
        <v>657192.53730707604</v>
      </c>
      <c r="W268" s="1">
        <f t="shared" si="75"/>
        <v>773079.10542494711</v>
      </c>
    </row>
    <row r="269" spans="1:23" x14ac:dyDescent="0.25">
      <c r="A269" s="3">
        <v>259</v>
      </c>
      <c r="B269" s="1">
        <f t="shared" si="76"/>
        <v>-69224.948745677641</v>
      </c>
      <c r="C269" s="1">
        <f t="shared" si="64"/>
        <v>-71.532447037200228</v>
      </c>
      <c r="D269" s="1">
        <f t="shared" si="67"/>
        <v>659109.34887422167</v>
      </c>
      <c r="E269" s="1">
        <f t="shared" si="68"/>
        <v>592822.7221655394</v>
      </c>
      <c r="G269" s="3">
        <v>259</v>
      </c>
      <c r="H269" s="1">
        <f t="shared" si="77"/>
        <v>-60880.555555554718</v>
      </c>
      <c r="I269" s="1">
        <f t="shared" si="69"/>
        <v>-62.909907407406536</v>
      </c>
      <c r="J269" s="1">
        <f t="shared" si="70"/>
        <v>659109.34887422167</v>
      </c>
      <c r="K269" s="1">
        <f t="shared" si="71"/>
        <v>567748.32137259596</v>
      </c>
      <c r="M269" s="3">
        <v>259</v>
      </c>
      <c r="N269" s="1">
        <f t="shared" si="78"/>
        <v>-174778.55678447988</v>
      </c>
      <c r="O269" s="1">
        <f t="shared" si="65"/>
        <v>-206.4378420106292</v>
      </c>
      <c r="P269" s="1">
        <f t="shared" si="72"/>
        <v>659109.34887422167</v>
      </c>
      <c r="Q269" s="1">
        <f t="shared" si="73"/>
        <v>785738.12511377793</v>
      </c>
      <c r="S269" s="3">
        <v>259</v>
      </c>
      <c r="T269" s="1">
        <f t="shared" si="79"/>
        <v>-172394.44444444528</v>
      </c>
      <c r="U269" s="1">
        <f t="shared" si="66"/>
        <v>-203.97425925926012</v>
      </c>
      <c r="V269" s="1">
        <f t="shared" si="74"/>
        <v>659109.34887422167</v>
      </c>
      <c r="W269" s="1">
        <f t="shared" si="75"/>
        <v>778574.01060150343</v>
      </c>
    </row>
    <row r="270" spans="1:23" x14ac:dyDescent="0.25">
      <c r="A270" s="3">
        <v>260</v>
      </c>
      <c r="B270" s="1">
        <f t="shared" si="76"/>
        <v>-68574.343677356432</v>
      </c>
      <c r="C270" s="1">
        <f t="shared" si="64"/>
        <v>-70.860155133268307</v>
      </c>
      <c r="D270" s="1">
        <f t="shared" si="67"/>
        <v>661031.75114177144</v>
      </c>
      <c r="E270" s="1">
        <f t="shared" si="68"/>
        <v>596952.49051026232</v>
      </c>
      <c r="G270" s="3">
        <v>260</v>
      </c>
      <c r="H270" s="1">
        <f t="shared" si="77"/>
        <v>-60277.777777776937</v>
      </c>
      <c r="I270" s="1">
        <f t="shared" si="69"/>
        <v>-62.287037037036164</v>
      </c>
      <c r="J270" s="1">
        <f t="shared" si="70"/>
        <v>661031.75114177144</v>
      </c>
      <c r="K270" s="1">
        <f t="shared" si="71"/>
        <v>571793.38811027713</v>
      </c>
      <c r="M270" s="3">
        <v>260</v>
      </c>
      <c r="N270" s="1">
        <f t="shared" si="78"/>
        <v>-174592.6696221024</v>
      </c>
      <c r="O270" s="1">
        <f t="shared" si="65"/>
        <v>-206.24575860950583</v>
      </c>
      <c r="P270" s="1">
        <f t="shared" si="72"/>
        <v>661031.75114177144</v>
      </c>
      <c r="Q270" s="1">
        <f t="shared" si="73"/>
        <v>791288.47770521033</v>
      </c>
      <c r="S270" s="3">
        <v>260</v>
      </c>
      <c r="T270" s="1">
        <f t="shared" si="79"/>
        <v>-172222.22222222306</v>
      </c>
      <c r="U270" s="1">
        <f t="shared" si="66"/>
        <v>-203.79629629629716</v>
      </c>
      <c r="V270" s="1">
        <f t="shared" si="74"/>
        <v>661031.75114177144</v>
      </c>
      <c r="W270" s="1">
        <f t="shared" si="75"/>
        <v>784100.16273378104</v>
      </c>
    </row>
    <row r="271" spans="1:23" x14ac:dyDescent="0.25">
      <c r="A271" s="3">
        <v>261</v>
      </c>
      <c r="B271" s="1">
        <f t="shared" si="76"/>
        <v>-67923.066317131292</v>
      </c>
      <c r="C271" s="1">
        <f t="shared" si="64"/>
        <v>-70.187168527702326</v>
      </c>
      <c r="D271" s="1">
        <f t="shared" si="67"/>
        <v>662959.76041593496</v>
      </c>
      <c r="E271" s="1">
        <f t="shared" si="68"/>
        <v>601105.60916562262</v>
      </c>
      <c r="G271" s="3">
        <v>261</v>
      </c>
      <c r="H271" s="1">
        <f t="shared" si="77"/>
        <v>-59674.999999999156</v>
      </c>
      <c r="I271" s="1">
        <f t="shared" si="69"/>
        <v>-61.664166666665785</v>
      </c>
      <c r="J271" s="1">
        <f t="shared" si="70"/>
        <v>662959.76041593496</v>
      </c>
      <c r="K271" s="1">
        <f t="shared" si="71"/>
        <v>575861.94911376527</v>
      </c>
      <c r="M271" s="3">
        <v>261</v>
      </c>
      <c r="N271" s="1">
        <f t="shared" si="78"/>
        <v>-174406.59037632379</v>
      </c>
      <c r="O271" s="1">
        <f t="shared" si="65"/>
        <v>-206.05347672220125</v>
      </c>
      <c r="P271" s="1">
        <f t="shared" si="72"/>
        <v>662959.76041593496</v>
      </c>
      <c r="Q271" s="1">
        <f t="shared" si="73"/>
        <v>796870.21279714606</v>
      </c>
      <c r="S271" s="3">
        <v>261</v>
      </c>
      <c r="T271" s="1">
        <f t="shared" si="79"/>
        <v>-172050.00000000084</v>
      </c>
      <c r="U271" s="1">
        <f t="shared" si="66"/>
        <v>-203.61833333333419</v>
      </c>
      <c r="V271" s="1">
        <f t="shared" si="74"/>
        <v>662959.76041593496</v>
      </c>
      <c r="W271" s="1">
        <f t="shared" si="75"/>
        <v>789657.73849661043</v>
      </c>
    </row>
    <row r="272" spans="1:23" x14ac:dyDescent="0.25">
      <c r="A272" s="3">
        <v>262</v>
      </c>
      <c r="B272" s="1">
        <f t="shared" si="76"/>
        <v>-67271.115970300583</v>
      </c>
      <c r="C272" s="1">
        <f t="shared" si="64"/>
        <v>-69.513486502643943</v>
      </c>
      <c r="D272" s="1">
        <f t="shared" si="67"/>
        <v>664893.39305048145</v>
      </c>
      <c r="E272" s="1">
        <f t="shared" si="68"/>
        <v>605282.21015767148</v>
      </c>
      <c r="G272" s="3">
        <v>262</v>
      </c>
      <c r="H272" s="1">
        <f t="shared" si="77"/>
        <v>-59072.222222221375</v>
      </c>
      <c r="I272" s="1">
        <f t="shared" si="69"/>
        <v>-61.041296296295421</v>
      </c>
      <c r="J272" s="1">
        <f t="shared" si="70"/>
        <v>664893.39305048145</v>
      </c>
      <c r="K272" s="1">
        <f t="shared" si="71"/>
        <v>579954.137223055</v>
      </c>
      <c r="M272" s="3">
        <v>262</v>
      </c>
      <c r="N272" s="1">
        <f t="shared" si="78"/>
        <v>-174220.31884865789</v>
      </c>
      <c r="O272" s="1">
        <f t="shared" si="65"/>
        <v>-205.86099614361314</v>
      </c>
      <c r="P272" s="1">
        <f t="shared" si="72"/>
        <v>664893.39305048145</v>
      </c>
      <c r="Q272" s="1">
        <f t="shared" si="73"/>
        <v>802483.50783080561</v>
      </c>
      <c r="S272" s="3">
        <v>262</v>
      </c>
      <c r="T272" s="1">
        <f t="shared" si="79"/>
        <v>-171877.77777777863</v>
      </c>
      <c r="U272" s="1">
        <f t="shared" si="66"/>
        <v>-203.44037037037126</v>
      </c>
      <c r="V272" s="1">
        <f t="shared" si="74"/>
        <v>664893.39305048145</v>
      </c>
      <c r="W272" s="1">
        <f t="shared" si="75"/>
        <v>795246.91556376731</v>
      </c>
    </row>
    <row r="273" spans="1:23" x14ac:dyDescent="0.25">
      <c r="A273" s="3">
        <v>263</v>
      </c>
      <c r="B273" s="1">
        <f t="shared" si="76"/>
        <v>-66618.491941444823</v>
      </c>
      <c r="C273" s="1">
        <f t="shared" si="64"/>
        <v>-68.839108339492981</v>
      </c>
      <c r="D273" s="1">
        <f t="shared" si="67"/>
        <v>666832.66544687864</v>
      </c>
      <c r="E273" s="1">
        <f t="shared" si="68"/>
        <v>609482.42625895457</v>
      </c>
      <c r="G273" s="3">
        <v>263</v>
      </c>
      <c r="H273" s="1">
        <f t="shared" si="77"/>
        <v>-58469.444444443594</v>
      </c>
      <c r="I273" s="1">
        <f t="shared" si="69"/>
        <v>-60.41842592592505</v>
      </c>
      <c r="J273" s="1">
        <f t="shared" si="70"/>
        <v>666832.66544687864</v>
      </c>
      <c r="K273" s="1">
        <f t="shared" si="71"/>
        <v>584070.08602923772</v>
      </c>
      <c r="M273" s="3">
        <v>263</v>
      </c>
      <c r="N273" s="1">
        <f t="shared" si="78"/>
        <v>-174033.85484041338</v>
      </c>
      <c r="O273" s="1">
        <f t="shared" si="65"/>
        <v>-205.66831666842717</v>
      </c>
      <c r="P273" s="1">
        <f t="shared" si="72"/>
        <v>666832.66544687864</v>
      </c>
      <c r="Q273" s="1">
        <f t="shared" si="73"/>
        <v>808128.54125068791</v>
      </c>
      <c r="S273" s="3">
        <v>263</v>
      </c>
      <c r="T273" s="1">
        <f t="shared" si="79"/>
        <v>-171705.55555555641</v>
      </c>
      <c r="U273" s="1">
        <f t="shared" si="66"/>
        <v>-203.26240740740829</v>
      </c>
      <c r="V273" s="1">
        <f t="shared" si="74"/>
        <v>666832.66544687864</v>
      </c>
      <c r="W273" s="1">
        <f t="shared" si="75"/>
        <v>800867.87261362083</v>
      </c>
    </row>
    <row r="274" spans="1:23" x14ac:dyDescent="0.25">
      <c r="A274" s="3">
        <v>264</v>
      </c>
      <c r="B274" s="1">
        <f t="shared" si="76"/>
        <v>-65965.193534425911</v>
      </c>
      <c r="C274" s="1">
        <f t="shared" si="64"/>
        <v>-68.164033318906775</v>
      </c>
      <c r="D274" s="1">
        <f t="shared" si="67"/>
        <v>668777.594054432</v>
      </c>
      <c r="E274" s="1">
        <f t="shared" si="68"/>
        <v>613706.39099273284</v>
      </c>
      <c r="G274" s="3">
        <v>264</v>
      </c>
      <c r="H274" s="1">
        <f t="shared" si="77"/>
        <v>-57866.666666665813</v>
      </c>
      <c r="I274" s="1">
        <f t="shared" si="69"/>
        <v>-59.795555555554671</v>
      </c>
      <c r="J274" s="1">
        <f t="shared" si="70"/>
        <v>668777.594054432</v>
      </c>
      <c r="K274" s="1">
        <f t="shared" si="71"/>
        <v>588209.92987874802</v>
      </c>
      <c r="M274" s="3">
        <v>264</v>
      </c>
      <c r="N274" s="1">
        <f t="shared" si="78"/>
        <v>-173847.19815269369</v>
      </c>
      <c r="O274" s="1">
        <f t="shared" si="65"/>
        <v>-205.47543809111681</v>
      </c>
      <c r="P274" s="1">
        <f t="shared" si="72"/>
        <v>668777.594054432</v>
      </c>
      <c r="Q274" s="1">
        <f t="shared" si="73"/>
        <v>813805.49251024297</v>
      </c>
      <c r="S274" s="3">
        <v>264</v>
      </c>
      <c r="T274" s="1">
        <f t="shared" si="79"/>
        <v>-171533.33333333419</v>
      </c>
      <c r="U274" s="1">
        <f t="shared" si="66"/>
        <v>-203.08444444444532</v>
      </c>
      <c r="V274" s="1">
        <f t="shared" si="74"/>
        <v>668777.594054432</v>
      </c>
      <c r="W274" s="1">
        <f t="shared" si="75"/>
        <v>806520.7893348136</v>
      </c>
    </row>
    <row r="275" spans="1:23" x14ac:dyDescent="0.25">
      <c r="A275" s="3">
        <v>265</v>
      </c>
      <c r="B275" s="1">
        <f t="shared" si="76"/>
        <v>-65311.220052386416</v>
      </c>
      <c r="C275" s="1">
        <f t="shared" si="64"/>
        <v>-67.488260720799289</v>
      </c>
      <c r="D275" s="1">
        <f t="shared" si="67"/>
        <v>670728.19537042407</v>
      </c>
      <c r="E275" s="1">
        <f t="shared" si="68"/>
        <v>617954.2386372271</v>
      </c>
      <c r="G275" s="3">
        <v>265</v>
      </c>
      <c r="H275" s="1">
        <f t="shared" si="77"/>
        <v>-57263.888888888032</v>
      </c>
      <c r="I275" s="1">
        <f t="shared" si="69"/>
        <v>-59.172685185184299</v>
      </c>
      <c r="J275" s="1">
        <f t="shared" si="70"/>
        <v>670728.19537042407</v>
      </c>
      <c r="K275" s="1">
        <f t="shared" si="71"/>
        <v>592373.80387763493</v>
      </c>
      <c r="M275" s="3">
        <v>265</v>
      </c>
      <c r="N275" s="1">
        <f t="shared" si="78"/>
        <v>-173660.34858639669</v>
      </c>
      <c r="O275" s="1">
        <f t="shared" si="65"/>
        <v>-205.28236020594323</v>
      </c>
      <c r="P275" s="1">
        <f t="shared" si="72"/>
        <v>670728.19537042407</v>
      </c>
      <c r="Q275" s="1">
        <f t="shared" si="73"/>
        <v>819514.54207757674</v>
      </c>
      <c r="S275" s="3">
        <v>265</v>
      </c>
      <c r="T275" s="1">
        <f t="shared" si="79"/>
        <v>-171361.11111111197</v>
      </c>
      <c r="U275" s="1">
        <f t="shared" si="66"/>
        <v>-202.90648148148236</v>
      </c>
      <c r="V275" s="1">
        <f t="shared" si="74"/>
        <v>670728.19537042407</v>
      </c>
      <c r="W275" s="1">
        <f t="shared" si="75"/>
        <v>812205.84643197374</v>
      </c>
    </row>
    <row r="276" spans="1:23" x14ac:dyDescent="0.25">
      <c r="A276" s="3">
        <v>266</v>
      </c>
      <c r="B276" s="1">
        <f t="shared" si="76"/>
        <v>-64656.570797748813</v>
      </c>
      <c r="C276" s="1">
        <f t="shared" si="64"/>
        <v>-66.811789824340437</v>
      </c>
      <c r="D276" s="1">
        <f t="shared" si="67"/>
        <v>672684.48594025453</v>
      </c>
      <c r="E276" s="1">
        <f t="shared" si="68"/>
        <v>622226.1042298869</v>
      </c>
      <c r="G276" s="3">
        <v>266</v>
      </c>
      <c r="H276" s="1">
        <f t="shared" si="77"/>
        <v>-56661.111111110251</v>
      </c>
      <c r="I276" s="1">
        <f t="shared" si="69"/>
        <v>-58.549814814813921</v>
      </c>
      <c r="J276" s="1">
        <f t="shared" si="70"/>
        <v>672684.48594025453</v>
      </c>
      <c r="K276" s="1">
        <f t="shared" si="71"/>
        <v>596561.84389585676</v>
      </c>
      <c r="M276" s="3">
        <v>266</v>
      </c>
      <c r="N276" s="1">
        <f t="shared" si="78"/>
        <v>-173473.30594221453</v>
      </c>
      <c r="O276" s="1">
        <f t="shared" si="65"/>
        <v>-205.08908280695502</v>
      </c>
      <c r="P276" s="1">
        <f t="shared" si="72"/>
        <v>672684.48594025453</v>
      </c>
      <c r="Q276" s="1">
        <f t="shared" si="73"/>
        <v>825255.87144118815</v>
      </c>
      <c r="S276" s="3">
        <v>266</v>
      </c>
      <c r="T276" s="1">
        <f t="shared" si="79"/>
        <v>-171188.88888888975</v>
      </c>
      <c r="U276" s="1">
        <f t="shared" si="66"/>
        <v>-202.72851851851939</v>
      </c>
      <c r="V276" s="1">
        <f t="shared" si="74"/>
        <v>672684.48594025453</v>
      </c>
      <c r="W276" s="1">
        <f t="shared" si="75"/>
        <v>817923.22563145997</v>
      </c>
    </row>
    <row r="277" spans="1:23" x14ac:dyDescent="0.25">
      <c r="A277" s="3">
        <v>267</v>
      </c>
      <c r="B277" s="1">
        <f t="shared" si="76"/>
        <v>-64001.245072214755</v>
      </c>
      <c r="C277" s="1">
        <f t="shared" si="64"/>
        <v>-66.134619907955241</v>
      </c>
      <c r="D277" s="1">
        <f t="shared" si="67"/>
        <v>674646.48235758033</v>
      </c>
      <c r="E277" s="1">
        <f t="shared" si="68"/>
        <v>626522.12357168307</v>
      </c>
      <c r="G277" s="3">
        <v>267</v>
      </c>
      <c r="H277" s="1">
        <f t="shared" si="77"/>
        <v>-56058.33333333247</v>
      </c>
      <c r="I277" s="1">
        <f t="shared" si="69"/>
        <v>-57.926944444443556</v>
      </c>
      <c r="J277" s="1">
        <f t="shared" si="70"/>
        <v>674646.48235758033</v>
      </c>
      <c r="K277" s="1">
        <f t="shared" si="71"/>
        <v>600774.18657160038</v>
      </c>
      <c r="M277" s="3">
        <v>267</v>
      </c>
      <c r="N277" s="1">
        <f t="shared" si="78"/>
        <v>-173286.07002063337</v>
      </c>
      <c r="O277" s="1">
        <f t="shared" si="65"/>
        <v>-204.89560568798782</v>
      </c>
      <c r="P277" s="1">
        <f t="shared" si="72"/>
        <v>674646.48235758033</v>
      </c>
      <c r="Q277" s="1">
        <f t="shared" si="73"/>
        <v>831029.66311573831</v>
      </c>
      <c r="S277" s="3">
        <v>267</v>
      </c>
      <c r="T277" s="1">
        <f t="shared" si="79"/>
        <v>-171016.66666666753</v>
      </c>
      <c r="U277" s="1">
        <f t="shared" si="66"/>
        <v>-202.55055555555646</v>
      </c>
      <c r="V277" s="1">
        <f t="shared" si="74"/>
        <v>674646.48235758033</v>
      </c>
      <c r="W277" s="1">
        <f t="shared" si="75"/>
        <v>823673.109687138</v>
      </c>
    </row>
    <row r="278" spans="1:23" x14ac:dyDescent="0.25">
      <c r="A278" s="3">
        <v>268</v>
      </c>
      <c r="B278" s="1">
        <f t="shared" si="76"/>
        <v>-63345.24217676431</v>
      </c>
      <c r="C278" s="1">
        <f t="shared" si="64"/>
        <v>-65.456750249323122</v>
      </c>
      <c r="D278" s="1">
        <f t="shared" si="67"/>
        <v>676614.20126445661</v>
      </c>
      <c r="E278" s="1">
        <f t="shared" si="68"/>
        <v>630842.43323142489</v>
      </c>
      <c r="G278" s="3">
        <v>268</v>
      </c>
      <c r="H278" s="1">
        <f t="shared" si="77"/>
        <v>-55455.555555554689</v>
      </c>
      <c r="I278" s="1">
        <f t="shared" si="69"/>
        <v>-57.304074074073178</v>
      </c>
      <c r="J278" s="1">
        <f t="shared" si="70"/>
        <v>676614.20126445661</v>
      </c>
      <c r="K278" s="1">
        <f t="shared" si="71"/>
        <v>605010.96931562456</v>
      </c>
      <c r="M278" s="3">
        <v>268</v>
      </c>
      <c r="N278" s="1">
        <f t="shared" si="78"/>
        <v>-173098.64062193324</v>
      </c>
      <c r="O278" s="1">
        <f t="shared" si="65"/>
        <v>-204.70192864266434</v>
      </c>
      <c r="P278" s="1">
        <f t="shared" si="72"/>
        <v>676614.20126445661</v>
      </c>
      <c r="Q278" s="1">
        <f t="shared" si="73"/>
        <v>836836.10064785299</v>
      </c>
      <c r="S278" s="3">
        <v>268</v>
      </c>
      <c r="T278" s="1">
        <f t="shared" si="79"/>
        <v>-170844.44444444531</v>
      </c>
      <c r="U278" s="1">
        <f t="shared" si="66"/>
        <v>-202.37259259259349</v>
      </c>
      <c r="V278" s="1">
        <f t="shared" si="74"/>
        <v>676614.20126445661</v>
      </c>
      <c r="W278" s="1">
        <f t="shared" si="75"/>
        <v>829455.6823861904</v>
      </c>
    </row>
    <row r="279" spans="1:23" x14ac:dyDescent="0.25">
      <c r="A279" s="3">
        <v>269</v>
      </c>
      <c r="B279" s="1">
        <f t="shared" si="76"/>
        <v>-62688.561411655231</v>
      </c>
      <c r="C279" s="1">
        <f t="shared" si="64"/>
        <v>-64.778180125377062</v>
      </c>
      <c r="D279" s="1">
        <f t="shared" si="67"/>
        <v>678587.65935147798</v>
      </c>
      <c r="E279" s="1">
        <f t="shared" si="68"/>
        <v>635187.17055010144</v>
      </c>
      <c r="G279" s="3">
        <v>269</v>
      </c>
      <c r="H279" s="1">
        <f t="shared" si="77"/>
        <v>-54852.777777776908</v>
      </c>
      <c r="I279" s="1">
        <f t="shared" si="69"/>
        <v>-56.681203703702806</v>
      </c>
      <c r="J279" s="1">
        <f t="shared" si="70"/>
        <v>678587.65935147798</v>
      </c>
      <c r="K279" s="1">
        <f t="shared" si="71"/>
        <v>609272.33031562855</v>
      </c>
      <c r="M279" s="3">
        <v>269</v>
      </c>
      <c r="N279" s="1">
        <f t="shared" si="78"/>
        <v>-172911.0175461878</v>
      </c>
      <c r="O279" s="1">
        <f t="shared" si="65"/>
        <v>-204.50805146439404</v>
      </c>
      <c r="P279" s="1">
        <f t="shared" si="72"/>
        <v>678587.65935147798</v>
      </c>
      <c r="Q279" s="1">
        <f t="shared" si="73"/>
        <v>842675.36862195714</v>
      </c>
      <c r="S279" s="3">
        <v>269</v>
      </c>
      <c r="T279" s="1">
        <f t="shared" si="79"/>
        <v>-170672.22222222309</v>
      </c>
      <c r="U279" s="1">
        <f t="shared" si="66"/>
        <v>-202.19462962963053</v>
      </c>
      <c r="V279" s="1">
        <f t="shared" si="74"/>
        <v>678587.65935147798</v>
      </c>
      <c r="W279" s="1">
        <f t="shared" si="75"/>
        <v>835271.12855495955</v>
      </c>
    </row>
    <row r="280" spans="1:23" x14ac:dyDescent="0.25">
      <c r="A280" s="3">
        <v>270</v>
      </c>
      <c r="B280" s="1">
        <f t="shared" si="76"/>
        <v>-62031.202076422211</v>
      </c>
      <c r="C280" s="1">
        <f t="shared" si="64"/>
        <v>-64.098908812302952</v>
      </c>
      <c r="D280" s="1">
        <f t="shared" si="67"/>
        <v>680566.87335791974</v>
      </c>
      <c r="E280" s="1">
        <f t="shared" si="68"/>
        <v>639556.47364524787</v>
      </c>
      <c r="G280" s="3">
        <v>270</v>
      </c>
      <c r="H280" s="1">
        <f t="shared" si="77"/>
        <v>-54249.999999999127</v>
      </c>
      <c r="I280" s="1">
        <f t="shared" si="69"/>
        <v>-56.058333333332428</v>
      </c>
      <c r="J280" s="1">
        <f t="shared" si="70"/>
        <v>680566.87335791974</v>
      </c>
      <c r="K280" s="1">
        <f t="shared" si="71"/>
        <v>613558.40854064527</v>
      </c>
      <c r="M280" s="3">
        <v>270</v>
      </c>
      <c r="N280" s="1">
        <f t="shared" si="78"/>
        <v>-172723.20059326407</v>
      </c>
      <c r="O280" s="1">
        <f t="shared" si="65"/>
        <v>-204.31397394637287</v>
      </c>
      <c r="P280" s="1">
        <f t="shared" si="72"/>
        <v>680566.87335791974</v>
      </c>
      <c r="Q280" s="1">
        <f t="shared" si="73"/>
        <v>848547.65266614291</v>
      </c>
      <c r="S280" s="3">
        <v>270</v>
      </c>
      <c r="T280" s="1">
        <f t="shared" si="79"/>
        <v>-170500.00000000087</v>
      </c>
      <c r="U280" s="1">
        <f t="shared" si="66"/>
        <v>-202.01666666666756</v>
      </c>
      <c r="V280" s="1">
        <f t="shared" si="74"/>
        <v>680566.87335791974</v>
      </c>
      <c r="W280" s="1">
        <f t="shared" si="75"/>
        <v>841119.63406482246</v>
      </c>
    </row>
    <row r="281" spans="1:23" x14ac:dyDescent="0.25">
      <c r="A281" s="3">
        <v>271</v>
      </c>
      <c r="B281" s="1">
        <f t="shared" si="76"/>
        <v>-61373.163469876112</v>
      </c>
      <c r="C281" s="1">
        <f t="shared" si="64"/>
        <v>-63.418935585538641</v>
      </c>
      <c r="D281" s="1">
        <f t="shared" si="67"/>
        <v>682551.86007188039</v>
      </c>
      <c r="E281" s="1">
        <f t="shared" si="68"/>
        <v>643950.4814153359</v>
      </c>
      <c r="G281" s="3">
        <v>271</v>
      </c>
      <c r="H281" s="1">
        <f t="shared" si="77"/>
        <v>-53647.222222221346</v>
      </c>
      <c r="I281" s="1">
        <f t="shared" si="69"/>
        <v>-55.435462962962056</v>
      </c>
      <c r="J281" s="1">
        <f t="shared" si="70"/>
        <v>682551.86007188039</v>
      </c>
      <c r="K281" s="1">
        <f t="shared" si="71"/>
        <v>617869.34374545841</v>
      </c>
      <c r="M281" s="3">
        <v>271</v>
      </c>
      <c r="N281" s="1">
        <f t="shared" si="78"/>
        <v>-172535.18956282234</v>
      </c>
      <c r="O281" s="1">
        <f t="shared" si="65"/>
        <v>-204.11969588158308</v>
      </c>
      <c r="P281" s="1">
        <f t="shared" si="72"/>
        <v>682551.86007188039</v>
      </c>
      <c r="Q281" s="1">
        <f t="shared" si="73"/>
        <v>854453.13945807063</v>
      </c>
      <c r="S281" s="3">
        <v>271</v>
      </c>
      <c r="T281" s="1">
        <f t="shared" si="79"/>
        <v>-170327.77777777865</v>
      </c>
      <c r="U281" s="1">
        <f t="shared" si="66"/>
        <v>-201.8387037037046</v>
      </c>
      <c r="V281" s="1">
        <f t="shared" si="74"/>
        <v>682551.86007188039</v>
      </c>
      <c r="W281" s="1">
        <f t="shared" si="75"/>
        <v>847001.3858381001</v>
      </c>
    </row>
    <row r="282" spans="1:23" x14ac:dyDescent="0.25">
      <c r="A282" s="3">
        <v>272</v>
      </c>
      <c r="B282" s="1">
        <f t="shared" si="76"/>
        <v>-60714.444890103252</v>
      </c>
      <c r="C282" s="1">
        <f t="shared" si="64"/>
        <v>-62.73825971977336</v>
      </c>
      <c r="D282" s="1">
        <f t="shared" si="67"/>
        <v>684542.63633042341</v>
      </c>
      <c r="E282" s="1">
        <f t="shared" si="68"/>
        <v>648369.33354418946</v>
      </c>
      <c r="G282" s="3">
        <v>272</v>
      </c>
      <c r="H282" s="1">
        <f t="shared" si="77"/>
        <v>-53044.444444443565</v>
      </c>
      <c r="I282" s="1">
        <f t="shared" si="69"/>
        <v>-54.812592592591677</v>
      </c>
      <c r="J282" s="1">
        <f t="shared" si="70"/>
        <v>684542.63633042341</v>
      </c>
      <c r="K282" s="1">
        <f t="shared" si="71"/>
        <v>622205.2764750456</v>
      </c>
      <c r="M282" s="3">
        <v>272</v>
      </c>
      <c r="N282" s="1">
        <f t="shared" si="78"/>
        <v>-172346.98425431582</v>
      </c>
      <c r="O282" s="1">
        <f t="shared" si="65"/>
        <v>-203.92521706279302</v>
      </c>
      <c r="P282" s="1">
        <f t="shared" si="72"/>
        <v>684542.63633042341</v>
      </c>
      <c r="Q282" s="1">
        <f t="shared" si="73"/>
        <v>860392.0167309033</v>
      </c>
      <c r="S282" s="3">
        <v>272</v>
      </c>
      <c r="T282" s="1">
        <f t="shared" si="79"/>
        <v>-170155.55555555644</v>
      </c>
      <c r="U282" s="1">
        <f t="shared" si="66"/>
        <v>-201.66074074074166</v>
      </c>
      <c r="V282" s="1">
        <f t="shared" si="74"/>
        <v>684542.63633042341</v>
      </c>
      <c r="W282" s="1">
        <f t="shared" si="75"/>
        <v>852916.57185399951</v>
      </c>
    </row>
    <row r="283" spans="1:23" x14ac:dyDescent="0.25">
      <c r="A283" s="3">
        <v>273</v>
      </c>
      <c r="B283" s="1">
        <f t="shared" si="76"/>
        <v>-60055.045634464623</v>
      </c>
      <c r="C283" s="1">
        <f t="shared" si="64"/>
        <v>-62.056880488946774</v>
      </c>
      <c r="D283" s="1">
        <f t="shared" si="67"/>
        <v>686539.21901972045</v>
      </c>
      <c r="E283" s="1">
        <f t="shared" si="68"/>
        <v>652813.17050542496</v>
      </c>
      <c r="G283" s="3">
        <v>273</v>
      </c>
      <c r="H283" s="1">
        <f t="shared" si="77"/>
        <v>-52441.666666665784</v>
      </c>
      <c r="I283" s="1">
        <f t="shared" si="69"/>
        <v>-54.189722222221313</v>
      </c>
      <c r="J283" s="1">
        <f t="shared" si="70"/>
        <v>686539.21901972045</v>
      </c>
      <c r="K283" s="1">
        <f t="shared" si="71"/>
        <v>626566.34806904616</v>
      </c>
      <c r="M283" s="3">
        <v>273</v>
      </c>
      <c r="N283" s="1">
        <f t="shared" si="78"/>
        <v>-172158.58446699049</v>
      </c>
      <c r="O283" s="1">
        <f t="shared" si="65"/>
        <v>-203.73053728255684</v>
      </c>
      <c r="P283" s="1">
        <f t="shared" si="72"/>
        <v>686539.21901972045</v>
      </c>
      <c r="Q283" s="1">
        <f t="shared" si="73"/>
        <v>866364.47327927453</v>
      </c>
      <c r="S283" s="3">
        <v>273</v>
      </c>
      <c r="T283" s="1">
        <f t="shared" si="79"/>
        <v>-169983.33333333422</v>
      </c>
      <c r="U283" s="1">
        <f t="shared" si="66"/>
        <v>-201.48277777777869</v>
      </c>
      <c r="V283" s="1">
        <f t="shared" si="74"/>
        <v>686539.21901972045</v>
      </c>
      <c r="W283" s="1">
        <f t="shared" si="75"/>
        <v>858865.38115458924</v>
      </c>
    </row>
    <row r="284" spans="1:23" x14ac:dyDescent="0.25">
      <c r="A284" s="3">
        <v>274</v>
      </c>
      <c r="B284" s="1">
        <f t="shared" si="76"/>
        <v>-59394.96499959517</v>
      </c>
      <c r="C284" s="1">
        <f t="shared" si="64"/>
        <v>-61.374797166248335</v>
      </c>
      <c r="D284" s="1">
        <f t="shared" si="67"/>
        <v>688541.62507519464</v>
      </c>
      <c r="E284" s="1">
        <f t="shared" si="68"/>
        <v>657282.13356691727</v>
      </c>
      <c r="G284" s="3">
        <v>274</v>
      </c>
      <c r="H284" s="1">
        <f t="shared" si="77"/>
        <v>-51838.888888888003</v>
      </c>
      <c r="I284" s="1">
        <f t="shared" si="69"/>
        <v>-53.566851851850934</v>
      </c>
      <c r="J284" s="1">
        <f t="shared" si="70"/>
        <v>688541.62507519464</v>
      </c>
      <c r="K284" s="1">
        <f t="shared" si="71"/>
        <v>630952.7006662545</v>
      </c>
      <c r="M284" s="3">
        <v>274</v>
      </c>
      <c r="N284" s="1">
        <f t="shared" si="78"/>
        <v>-171969.98999988494</v>
      </c>
      <c r="O284" s="1">
        <f t="shared" si="65"/>
        <v>-203.53565633321443</v>
      </c>
      <c r="P284" s="1">
        <f t="shared" si="72"/>
        <v>688541.62507519464</v>
      </c>
      <c r="Q284" s="1">
        <f t="shared" si="73"/>
        <v>872370.69896529021</v>
      </c>
      <c r="S284" s="3">
        <v>274</v>
      </c>
      <c r="T284" s="1">
        <f t="shared" si="79"/>
        <v>-169811.111111112</v>
      </c>
      <c r="U284" s="1">
        <f t="shared" si="66"/>
        <v>-201.30481481481573</v>
      </c>
      <c r="V284" s="1">
        <f t="shared" si="74"/>
        <v>688541.62507519464</v>
      </c>
      <c r="W284" s="1">
        <f t="shared" si="75"/>
        <v>864848.00385080941</v>
      </c>
    </row>
    <row r="285" spans="1:23" x14ac:dyDescent="0.25">
      <c r="A285" s="3">
        <v>275</v>
      </c>
      <c r="B285" s="1">
        <f t="shared" si="76"/>
        <v>-58734.202281403013</v>
      </c>
      <c r="C285" s="1">
        <f t="shared" si="64"/>
        <v>-60.692009024116452</v>
      </c>
      <c r="D285" s="1">
        <f t="shared" si="67"/>
        <v>690549.87148166401</v>
      </c>
      <c r="E285" s="1">
        <f t="shared" si="68"/>
        <v>661776.36479529017</v>
      </c>
      <c r="G285" s="3">
        <v>275</v>
      </c>
      <c r="H285" s="1">
        <f t="shared" si="77"/>
        <v>-51236.111111110222</v>
      </c>
      <c r="I285" s="1">
        <f t="shared" si="69"/>
        <v>-52.943981481480563</v>
      </c>
      <c r="J285" s="1">
        <f t="shared" si="70"/>
        <v>690549.87148166401</v>
      </c>
      <c r="K285" s="1">
        <f t="shared" si="71"/>
        <v>635364.47720913822</v>
      </c>
      <c r="M285" s="3">
        <v>275</v>
      </c>
      <c r="N285" s="1">
        <f t="shared" si="78"/>
        <v>-171781.20065183003</v>
      </c>
      <c r="O285" s="1">
        <f t="shared" si="65"/>
        <v>-203.34057400689105</v>
      </c>
      <c r="P285" s="1">
        <f t="shared" si="72"/>
        <v>690549.87148166401</v>
      </c>
      <c r="Q285" s="1">
        <f t="shared" si="73"/>
        <v>878410.88472456415</v>
      </c>
      <c r="S285" s="3">
        <v>275</v>
      </c>
      <c r="T285" s="1">
        <f t="shared" si="79"/>
        <v>-169638.88888888978</v>
      </c>
      <c r="U285" s="1">
        <f t="shared" si="66"/>
        <v>-201.12685185185276</v>
      </c>
      <c r="V285" s="1">
        <f t="shared" si="74"/>
        <v>690549.87148166401</v>
      </c>
      <c r="W285" s="1">
        <f t="shared" si="75"/>
        <v>870864.63112851512</v>
      </c>
    </row>
    <row r="286" spans="1:23" x14ac:dyDescent="0.25">
      <c r="A286" s="3">
        <v>276</v>
      </c>
      <c r="B286" s="1">
        <f t="shared" si="76"/>
        <v>-58072.75677506873</v>
      </c>
      <c r="C286" s="1">
        <f t="shared" si="64"/>
        <v>-60.008515334237693</v>
      </c>
      <c r="D286" s="1">
        <f t="shared" si="67"/>
        <v>692563.97527348553</v>
      </c>
      <c r="E286" s="1">
        <f t="shared" si="68"/>
        <v>666296.00706043292</v>
      </c>
      <c r="G286" s="3">
        <v>276</v>
      </c>
      <c r="H286" s="1">
        <f t="shared" si="77"/>
        <v>-50633.333333332441</v>
      </c>
      <c r="I286" s="1">
        <f t="shared" si="69"/>
        <v>-52.321111111110184</v>
      </c>
      <c r="J286" s="1">
        <f t="shared" si="70"/>
        <v>692563.97527348553</v>
      </c>
      <c r="K286" s="1">
        <f t="shared" si="71"/>
        <v>639801.82144838257</v>
      </c>
      <c r="M286" s="3">
        <v>276</v>
      </c>
      <c r="N286" s="1">
        <f t="shared" si="78"/>
        <v>-171592.21622144882</v>
      </c>
      <c r="O286" s="1">
        <f t="shared" si="65"/>
        <v>-203.1452900954971</v>
      </c>
      <c r="P286" s="1">
        <f t="shared" si="72"/>
        <v>692563.97527348553</v>
      </c>
      <c r="Q286" s="1">
        <f t="shared" si="73"/>
        <v>884485.22257228801</v>
      </c>
      <c r="S286" s="3">
        <v>276</v>
      </c>
      <c r="T286" s="1">
        <f t="shared" si="79"/>
        <v>-169466.66666666756</v>
      </c>
      <c r="U286" s="1">
        <f t="shared" si="66"/>
        <v>-200.94888888888983</v>
      </c>
      <c r="V286" s="1">
        <f t="shared" si="74"/>
        <v>692563.97527348553</v>
      </c>
      <c r="W286" s="1">
        <f t="shared" si="75"/>
        <v>876915.45525455358</v>
      </c>
    </row>
    <row r="287" spans="1:23" x14ac:dyDescent="0.25">
      <c r="A287" s="3">
        <v>277</v>
      </c>
      <c r="B287" s="1">
        <f t="shared" si="76"/>
        <v>-57410.627775044566</v>
      </c>
      <c r="C287" s="1">
        <f t="shared" si="64"/>
        <v>-59.324315367546056</v>
      </c>
      <c r="D287" s="1">
        <f t="shared" si="67"/>
        <v>694583.95353469986</v>
      </c>
      <c r="E287" s="1">
        <f t="shared" si="68"/>
        <v>670841.20404004178</v>
      </c>
      <c r="G287" s="3">
        <v>277</v>
      </c>
      <c r="H287" s="1">
        <f t="shared" si="77"/>
        <v>-50030.55555555466</v>
      </c>
      <c r="I287" s="1">
        <f t="shared" si="69"/>
        <v>-51.698240740739813</v>
      </c>
      <c r="J287" s="1">
        <f t="shared" si="70"/>
        <v>694583.95353469986</v>
      </c>
      <c r="K287" s="1">
        <f t="shared" si="71"/>
        <v>644264.87794746005</v>
      </c>
      <c r="M287" s="3">
        <v>277</v>
      </c>
      <c r="N287" s="1">
        <f t="shared" si="78"/>
        <v>-171403.03650715621</v>
      </c>
      <c r="O287" s="1">
        <f t="shared" si="65"/>
        <v>-202.94980439072808</v>
      </c>
      <c r="P287" s="1">
        <f t="shared" si="72"/>
        <v>694583.95353469986</v>
      </c>
      <c r="Q287" s="1">
        <f t="shared" si="73"/>
        <v>890593.90560933517</v>
      </c>
      <c r="S287" s="3">
        <v>277</v>
      </c>
      <c r="T287" s="1">
        <f t="shared" si="79"/>
        <v>-169294.44444444534</v>
      </c>
      <c r="U287" s="1">
        <f t="shared" si="66"/>
        <v>-200.77092592592686</v>
      </c>
      <c r="V287" s="1">
        <f t="shared" si="74"/>
        <v>694583.95353469986</v>
      </c>
      <c r="W287" s="1">
        <f t="shared" si="75"/>
        <v>883000.66958287731</v>
      </c>
    </row>
    <row r="288" spans="1:23" x14ac:dyDescent="0.25">
      <c r="A288" s="3">
        <v>278</v>
      </c>
      <c r="B288" s="1">
        <f t="shared" si="76"/>
        <v>-56747.814575053708</v>
      </c>
      <c r="C288" s="1">
        <f t="shared" si="64"/>
        <v>-58.639408394222158</v>
      </c>
      <c r="D288" s="1">
        <f t="shared" si="67"/>
        <v>696609.82339917612</v>
      </c>
      <c r="E288" s="1">
        <f t="shared" si="68"/>
        <v>675412.10022418783</v>
      </c>
      <c r="G288" s="3">
        <v>278</v>
      </c>
      <c r="H288" s="1">
        <f t="shared" si="77"/>
        <v>-49427.777777776879</v>
      </c>
      <c r="I288" s="1">
        <f t="shared" si="69"/>
        <v>-51.075370370369434</v>
      </c>
      <c r="J288" s="1">
        <f t="shared" si="70"/>
        <v>696609.82339917612</v>
      </c>
      <c r="K288" s="1">
        <f t="shared" si="71"/>
        <v>648753.79208722571</v>
      </c>
      <c r="M288" s="3">
        <v>278</v>
      </c>
      <c r="N288" s="1">
        <f t="shared" si="78"/>
        <v>-171213.66130715882</v>
      </c>
      <c r="O288" s="1">
        <f t="shared" si="65"/>
        <v>-202.75411668406412</v>
      </c>
      <c r="P288" s="1">
        <f t="shared" si="72"/>
        <v>696609.82339917612</v>
      </c>
      <c r="Q288" s="1">
        <f t="shared" si="73"/>
        <v>896737.12802839931</v>
      </c>
      <c r="S288" s="3">
        <v>278</v>
      </c>
      <c r="T288" s="1">
        <f t="shared" si="79"/>
        <v>-169122.22222222312</v>
      </c>
      <c r="U288" s="1">
        <f t="shared" si="66"/>
        <v>-200.5929629629639</v>
      </c>
      <c r="V288" s="1">
        <f t="shared" si="74"/>
        <v>696609.82339917612</v>
      </c>
      <c r="W288" s="1">
        <f t="shared" si="75"/>
        <v>889120.46856068994</v>
      </c>
    </row>
    <row r="289" spans="1:23" x14ac:dyDescent="0.25">
      <c r="A289" s="3">
        <v>279</v>
      </c>
      <c r="B289" s="1">
        <f t="shared" si="76"/>
        <v>-56084.316468089528</v>
      </c>
      <c r="C289" s="1">
        <f t="shared" si="64"/>
        <v>-57.95379368369251</v>
      </c>
      <c r="D289" s="1">
        <f t="shared" si="67"/>
        <v>698641.60205075704</v>
      </c>
      <c r="E289" s="1">
        <f t="shared" si="68"/>
        <v>680008.84091990977</v>
      </c>
      <c r="G289" s="3">
        <v>279</v>
      </c>
      <c r="H289" s="1">
        <f t="shared" si="77"/>
        <v>-48824.999999999098</v>
      </c>
      <c r="I289" s="1">
        <f t="shared" si="69"/>
        <v>-50.45249999999907</v>
      </c>
      <c r="J289" s="1">
        <f t="shared" si="70"/>
        <v>698641.60205075704</v>
      </c>
      <c r="K289" s="1">
        <f t="shared" si="71"/>
        <v>653268.71007053962</v>
      </c>
      <c r="M289" s="3">
        <v>279</v>
      </c>
      <c r="N289" s="1">
        <f t="shared" si="78"/>
        <v>-171024.09041945476</v>
      </c>
      <c r="O289" s="1">
        <f t="shared" si="65"/>
        <v>-202.55822676676991</v>
      </c>
      <c r="P289" s="1">
        <f t="shared" si="72"/>
        <v>698641.60205075704</v>
      </c>
      <c r="Q289" s="1">
        <f t="shared" si="73"/>
        <v>902915.08512016805</v>
      </c>
      <c r="S289" s="3">
        <v>279</v>
      </c>
      <c r="T289" s="1">
        <f t="shared" si="79"/>
        <v>-168950.0000000009</v>
      </c>
      <c r="U289" s="1">
        <f t="shared" si="66"/>
        <v>-200.41500000000093</v>
      </c>
      <c r="V289" s="1">
        <f t="shared" si="74"/>
        <v>698641.60205075704</v>
      </c>
      <c r="W289" s="1">
        <f t="shared" si="75"/>
        <v>895275.04773462773</v>
      </c>
    </row>
    <row r="290" spans="1:23" x14ac:dyDescent="0.25">
      <c r="A290" s="3">
        <v>280</v>
      </c>
      <c r="B290" s="1">
        <f t="shared" si="76"/>
        <v>-55420.13274641482</v>
      </c>
      <c r="C290" s="1">
        <f t="shared" si="64"/>
        <v>-57.267470504628648</v>
      </c>
      <c r="D290" s="1">
        <f t="shared" si="67"/>
        <v>700679.30672340514</v>
      </c>
      <c r="E290" s="1">
        <f t="shared" si="68"/>
        <v>684631.57225583354</v>
      </c>
      <c r="G290" s="3">
        <v>280</v>
      </c>
      <c r="H290" s="1">
        <f t="shared" si="77"/>
        <v>-48222.222222221317</v>
      </c>
      <c r="I290" s="1">
        <f t="shared" si="69"/>
        <v>-49.829629629628691</v>
      </c>
      <c r="J290" s="1">
        <f t="shared" si="70"/>
        <v>700679.30672340514</v>
      </c>
      <c r="K290" s="1">
        <f t="shared" si="71"/>
        <v>657809.77892691374</v>
      </c>
      <c r="M290" s="3">
        <v>280</v>
      </c>
      <c r="N290" s="1">
        <f t="shared" si="78"/>
        <v>-170834.32364183341</v>
      </c>
      <c r="O290" s="1">
        <f t="shared" si="65"/>
        <v>-202.36213442989452</v>
      </c>
      <c r="P290" s="1">
        <f t="shared" si="72"/>
        <v>700679.30672340514</v>
      </c>
      <c r="Q290" s="1">
        <f t="shared" si="73"/>
        <v>909127.97327953076</v>
      </c>
      <c r="S290" s="3">
        <v>280</v>
      </c>
      <c r="T290" s="1">
        <f t="shared" si="79"/>
        <v>-168777.77777777868</v>
      </c>
      <c r="U290" s="1">
        <f t="shared" si="66"/>
        <v>-200.23703703703796</v>
      </c>
      <c r="V290" s="1">
        <f t="shared" si="74"/>
        <v>700679.30672340514</v>
      </c>
      <c r="W290" s="1">
        <f t="shared" si="75"/>
        <v>901464.6037569762</v>
      </c>
    </row>
    <row r="291" spans="1:23" x14ac:dyDescent="0.25">
      <c r="A291" s="3">
        <v>281</v>
      </c>
      <c r="B291" s="1">
        <f t="shared" si="76"/>
        <v>-54755.262701561049</v>
      </c>
      <c r="C291" s="1">
        <f t="shared" si="64"/>
        <v>-56.580438124946419</v>
      </c>
      <c r="D291" s="1">
        <f t="shared" si="67"/>
        <v>702722.95470134844</v>
      </c>
      <c r="E291" s="1">
        <f t="shared" si="68"/>
        <v>689280.44118681748</v>
      </c>
      <c r="G291" s="3">
        <v>281</v>
      </c>
      <c r="H291" s="1">
        <f t="shared" si="77"/>
        <v>-47619.444444443536</v>
      </c>
      <c r="I291" s="1">
        <f t="shared" si="69"/>
        <v>-49.20675925925832</v>
      </c>
      <c r="J291" s="1">
        <f t="shared" si="70"/>
        <v>702722.95470134844</v>
      </c>
      <c r="K291" s="1">
        <f t="shared" si="71"/>
        <v>662377.14651718643</v>
      </c>
      <c r="M291" s="3">
        <v>281</v>
      </c>
      <c r="N291" s="1">
        <f t="shared" si="78"/>
        <v>-170644.36077187519</v>
      </c>
      <c r="O291" s="1">
        <f t="shared" si="65"/>
        <v>-202.16583946427102</v>
      </c>
      <c r="P291" s="1">
        <f t="shared" si="72"/>
        <v>702722.95470134844</v>
      </c>
      <c r="Q291" s="1">
        <f t="shared" si="73"/>
        <v>915375.9900118222</v>
      </c>
      <c r="S291" s="3">
        <v>281</v>
      </c>
      <c r="T291" s="1">
        <f t="shared" si="79"/>
        <v>-168605.55555555646</v>
      </c>
      <c r="U291" s="1">
        <f t="shared" si="66"/>
        <v>-200.059074074075</v>
      </c>
      <c r="V291" s="1">
        <f t="shared" si="74"/>
        <v>702722.95470134844</v>
      </c>
      <c r="W291" s="1">
        <f t="shared" si="75"/>
        <v>907689.33439192153</v>
      </c>
    </row>
    <row r="292" spans="1:23" x14ac:dyDescent="0.25">
      <c r="A292" s="3">
        <v>282</v>
      </c>
      <c r="B292" s="1">
        <f t="shared" si="76"/>
        <v>-54089.705624327595</v>
      </c>
      <c r="C292" s="1">
        <f t="shared" si="64"/>
        <v>-55.892695811805176</v>
      </c>
      <c r="D292" s="1">
        <f t="shared" si="67"/>
        <v>704772.56331922743</v>
      </c>
      <c r="E292" s="1">
        <f t="shared" si="68"/>
        <v>693955.59549862426</v>
      </c>
      <c r="G292" s="3">
        <v>282</v>
      </c>
      <c r="H292" s="1">
        <f t="shared" si="77"/>
        <v>-47016.666666665755</v>
      </c>
      <c r="I292" s="1">
        <f t="shared" si="69"/>
        <v>-48.583888888887941</v>
      </c>
      <c r="J292" s="1">
        <f t="shared" si="70"/>
        <v>704772.56331922743</v>
      </c>
      <c r="K292" s="1">
        <f t="shared" si="71"/>
        <v>666970.9615382225</v>
      </c>
      <c r="M292" s="3">
        <v>282</v>
      </c>
      <c r="N292" s="1">
        <f t="shared" si="78"/>
        <v>-170454.20160695133</v>
      </c>
      <c r="O292" s="1">
        <f t="shared" si="65"/>
        <v>-201.96934166051636</v>
      </c>
      <c r="P292" s="1">
        <f t="shared" si="72"/>
        <v>704772.56331922743</v>
      </c>
      <c r="Q292" s="1">
        <f t="shared" si="73"/>
        <v>921659.33393910096</v>
      </c>
      <c r="S292" s="3">
        <v>282</v>
      </c>
      <c r="T292" s="1">
        <f t="shared" si="79"/>
        <v>-168433.33333333425</v>
      </c>
      <c r="U292" s="1">
        <f t="shared" si="66"/>
        <v>-199.88111111111206</v>
      </c>
      <c r="V292" s="1">
        <f t="shared" si="74"/>
        <v>704772.56331922743</v>
      </c>
      <c r="W292" s="1">
        <f t="shared" si="75"/>
        <v>913949.43852183723</v>
      </c>
    </row>
    <row r="293" spans="1:23" x14ac:dyDescent="0.25">
      <c r="A293" s="3">
        <v>283</v>
      </c>
      <c r="B293" s="1">
        <f t="shared" si="76"/>
        <v>-53423.460804780996</v>
      </c>
      <c r="C293" s="1">
        <f t="shared" si="64"/>
        <v>-55.204242831607026</v>
      </c>
      <c r="D293" s="1">
        <f t="shared" si="67"/>
        <v>706828.14996224188</v>
      </c>
      <c r="E293" s="1">
        <f t="shared" si="68"/>
        <v>698657.18381261849</v>
      </c>
      <c r="G293" s="3">
        <v>283</v>
      </c>
      <c r="H293" s="1">
        <f t="shared" si="77"/>
        <v>-46413.888888887974</v>
      </c>
      <c r="I293" s="1">
        <f t="shared" si="69"/>
        <v>-47.961018518517569</v>
      </c>
      <c r="J293" s="1">
        <f t="shared" si="70"/>
        <v>706828.14996224188</v>
      </c>
      <c r="K293" s="1">
        <f t="shared" si="71"/>
        <v>671591.37352764083</v>
      </c>
      <c r="M293" s="3">
        <v>283</v>
      </c>
      <c r="N293" s="1">
        <f t="shared" si="78"/>
        <v>-170263.84594422375</v>
      </c>
      <c r="O293" s="1">
        <f t="shared" si="65"/>
        <v>-201.7726408090312</v>
      </c>
      <c r="P293" s="1">
        <f t="shared" si="72"/>
        <v>706828.14996224188</v>
      </c>
      <c r="Q293" s="1">
        <f t="shared" si="73"/>
        <v>927978.20480646368</v>
      </c>
      <c r="S293" s="3">
        <v>283</v>
      </c>
      <c r="T293" s="1">
        <f t="shared" si="79"/>
        <v>-168261.11111111203</v>
      </c>
      <c r="U293" s="1">
        <f t="shared" si="66"/>
        <v>-199.7031481481491</v>
      </c>
      <c r="V293" s="1">
        <f t="shared" si="74"/>
        <v>706828.14996224188</v>
      </c>
      <c r="W293" s="1">
        <f t="shared" si="75"/>
        <v>920245.11615360668</v>
      </c>
    </row>
    <row r="294" spans="1:23" x14ac:dyDescent="0.25">
      <c r="A294" s="3">
        <v>284</v>
      </c>
      <c r="B294" s="1">
        <f t="shared" si="76"/>
        <v>-52756.5275322542</v>
      </c>
      <c r="C294" s="1">
        <f t="shared" si="64"/>
        <v>-54.515078449996004</v>
      </c>
      <c r="D294" s="1">
        <f t="shared" si="67"/>
        <v>708889.73206629837</v>
      </c>
      <c r="E294" s="1">
        <f t="shared" si="68"/>
        <v>703385.35559049179</v>
      </c>
      <c r="G294" s="3">
        <v>284</v>
      </c>
      <c r="H294" s="1">
        <f t="shared" si="77"/>
        <v>-45811.111111110193</v>
      </c>
      <c r="I294" s="1">
        <f t="shared" si="69"/>
        <v>-47.338148148147191</v>
      </c>
      <c r="J294" s="1">
        <f t="shared" si="70"/>
        <v>708889.73206629837</v>
      </c>
      <c r="K294" s="1">
        <f t="shared" si="71"/>
        <v>676238.53286856739</v>
      </c>
      <c r="M294" s="3">
        <v>284</v>
      </c>
      <c r="N294" s="1">
        <f t="shared" si="78"/>
        <v>-170073.29358064468</v>
      </c>
      <c r="O294" s="1">
        <f t="shared" si="65"/>
        <v>-201.57573669999951</v>
      </c>
      <c r="P294" s="1">
        <f t="shared" si="72"/>
        <v>708889.73206629837</v>
      </c>
      <c r="Q294" s="1">
        <f t="shared" si="73"/>
        <v>934332.80348839471</v>
      </c>
      <c r="S294" s="3">
        <v>284</v>
      </c>
      <c r="T294" s="1">
        <f t="shared" si="79"/>
        <v>-168088.88888888981</v>
      </c>
      <c r="U294" s="1">
        <f t="shared" si="66"/>
        <v>-199.52518518518613</v>
      </c>
      <c r="V294" s="1">
        <f t="shared" si="74"/>
        <v>708889.73206629837</v>
      </c>
      <c r="W294" s="1">
        <f t="shared" si="75"/>
        <v>926576.56842498144</v>
      </c>
    </row>
    <row r="295" spans="1:23" x14ac:dyDescent="0.25">
      <c r="A295" s="3">
        <v>285</v>
      </c>
      <c r="B295" s="1">
        <f t="shared" si="76"/>
        <v>-52088.905095345792</v>
      </c>
      <c r="C295" s="1">
        <f t="shared" si="64"/>
        <v>-53.825201931857315</v>
      </c>
      <c r="D295" s="1">
        <f t="shared" si="67"/>
        <v>710957.32711815846</v>
      </c>
      <c r="E295" s="1">
        <f t="shared" si="68"/>
        <v>708140.2611390138</v>
      </c>
      <c r="G295" s="3">
        <v>285</v>
      </c>
      <c r="H295" s="1">
        <f t="shared" si="77"/>
        <v>-45208.333333332412</v>
      </c>
      <c r="I295" s="1">
        <f t="shared" si="69"/>
        <v>-46.715277777776826</v>
      </c>
      <c r="J295" s="1">
        <f t="shared" si="70"/>
        <v>710957.32711815846</v>
      </c>
      <c r="K295" s="1">
        <f t="shared" si="71"/>
        <v>680912.59079441638</v>
      </c>
      <c r="M295" s="3">
        <v>285</v>
      </c>
      <c r="N295" s="1">
        <f t="shared" si="78"/>
        <v>-169882.54431295657</v>
      </c>
      <c r="O295" s="1">
        <f t="shared" si="65"/>
        <v>-201.37862912338846</v>
      </c>
      <c r="P295" s="1">
        <f t="shared" si="72"/>
        <v>710957.32711815846</v>
      </c>
      <c r="Q295" s="1">
        <f t="shared" si="73"/>
        <v>940723.33199515194</v>
      </c>
      <c r="S295" s="3">
        <v>285</v>
      </c>
      <c r="T295" s="1">
        <f t="shared" si="79"/>
        <v>-167916.66666666759</v>
      </c>
      <c r="U295" s="1">
        <f t="shared" si="66"/>
        <v>-199.34722222222317</v>
      </c>
      <c r="V295" s="1">
        <f t="shared" si="74"/>
        <v>710957.32711815846</v>
      </c>
      <c r="W295" s="1">
        <f t="shared" si="75"/>
        <v>932943.99761097482</v>
      </c>
    </row>
    <row r="296" spans="1:23" x14ac:dyDescent="0.25">
      <c r="A296" s="3">
        <v>286</v>
      </c>
      <c r="B296" s="1">
        <f t="shared" si="76"/>
        <v>-51420.592781919251</v>
      </c>
      <c r="C296" s="1">
        <f t="shared" si="64"/>
        <v>-53.134612541316557</v>
      </c>
      <c r="D296" s="1">
        <f t="shared" si="67"/>
        <v>713030.95265558641</v>
      </c>
      <c r="E296" s="1">
        <f t="shared" si="68"/>
        <v>712922.05161481048</v>
      </c>
      <c r="G296" s="3">
        <v>286</v>
      </c>
      <c r="H296" s="1">
        <f t="shared" si="77"/>
        <v>-44605.555555554631</v>
      </c>
      <c r="I296" s="1">
        <f t="shared" si="69"/>
        <v>-46.092407407406448</v>
      </c>
      <c r="J296" s="1">
        <f t="shared" si="70"/>
        <v>713030.95265558641</v>
      </c>
      <c r="K296" s="1">
        <f t="shared" si="71"/>
        <v>685613.69939369767</v>
      </c>
      <c r="M296" s="3">
        <v>286</v>
      </c>
      <c r="N296" s="1">
        <f t="shared" si="78"/>
        <v>-169691.59793769184</v>
      </c>
      <c r="O296" s="1">
        <f t="shared" si="65"/>
        <v>-201.18131786894824</v>
      </c>
      <c r="P296" s="1">
        <f t="shared" si="72"/>
        <v>713030.95265558641</v>
      </c>
      <c r="Q296" s="1">
        <f t="shared" si="73"/>
        <v>947149.99347918876</v>
      </c>
      <c r="S296" s="3">
        <v>286</v>
      </c>
      <c r="T296" s="1">
        <f t="shared" si="79"/>
        <v>-167744.44444444537</v>
      </c>
      <c r="U296" s="1">
        <f t="shared" si="66"/>
        <v>-199.16925925926023</v>
      </c>
      <c r="V296" s="1">
        <f t="shared" si="74"/>
        <v>713030.95265558641</v>
      </c>
      <c r="W296" s="1">
        <f t="shared" si="75"/>
        <v>939347.60713029292</v>
      </c>
    </row>
    <row r="297" spans="1:23" x14ac:dyDescent="0.25">
      <c r="A297" s="3">
        <v>287</v>
      </c>
      <c r="B297" s="1">
        <f t="shared" si="76"/>
        <v>-50751.589879102168</v>
      </c>
      <c r="C297" s="1">
        <f t="shared" si="64"/>
        <v>-52.443309541738905</v>
      </c>
      <c r="D297" s="1">
        <f t="shared" si="67"/>
        <v>715110.62626749859</v>
      </c>
      <c r="E297" s="1">
        <f t="shared" si="68"/>
        <v>717730.87902916945</v>
      </c>
      <c r="G297" s="3">
        <v>287</v>
      </c>
      <c r="H297" s="1">
        <f t="shared" si="77"/>
        <v>-44002.77777777685</v>
      </c>
      <c r="I297" s="1">
        <f t="shared" si="69"/>
        <v>-45.469537037036076</v>
      </c>
      <c r="J297" s="1">
        <f t="shared" si="70"/>
        <v>715110.62626749859</v>
      </c>
      <c r="K297" s="1">
        <f t="shared" si="71"/>
        <v>690342.01161485154</v>
      </c>
      <c r="M297" s="3">
        <v>287</v>
      </c>
      <c r="N297" s="1">
        <f t="shared" si="78"/>
        <v>-169500.45425117269</v>
      </c>
      <c r="O297" s="1">
        <f t="shared" si="65"/>
        <v>-200.98380272621179</v>
      </c>
      <c r="P297" s="1">
        <f t="shared" si="72"/>
        <v>715110.62626749859</v>
      </c>
      <c r="Q297" s="1">
        <f t="shared" si="73"/>
        <v>953612.99224161194</v>
      </c>
      <c r="S297" s="3">
        <v>287</v>
      </c>
      <c r="T297" s="1">
        <f t="shared" si="79"/>
        <v>-167572.22222222315</v>
      </c>
      <c r="U297" s="1">
        <f t="shared" si="66"/>
        <v>-198.99129629629726</v>
      </c>
      <c r="V297" s="1">
        <f t="shared" si="74"/>
        <v>715110.62626749859</v>
      </c>
      <c r="W297" s="1">
        <f t="shared" si="75"/>
        <v>945787.60155180038</v>
      </c>
    </row>
    <row r="298" spans="1:23" x14ac:dyDescent="0.25">
      <c r="A298" s="3">
        <v>288</v>
      </c>
      <c r="B298" s="1">
        <f t="shared" si="76"/>
        <v>-50081.895673285508</v>
      </c>
      <c r="C298" s="1">
        <f t="shared" si="64"/>
        <v>-51.751292195728354</v>
      </c>
      <c r="D298" s="1">
        <f t="shared" si="67"/>
        <v>717196.36559411208</v>
      </c>
      <c r="E298" s="1">
        <f t="shared" si="68"/>
        <v>722566.89625287219</v>
      </c>
      <c r="G298" s="3">
        <v>288</v>
      </c>
      <c r="H298" s="1">
        <f t="shared" si="77"/>
        <v>-43399.999999999069</v>
      </c>
      <c r="I298" s="1">
        <f t="shared" si="69"/>
        <v>-44.846666666665705</v>
      </c>
      <c r="J298" s="1">
        <f t="shared" si="70"/>
        <v>717196.36559411208</v>
      </c>
      <c r="K298" s="1">
        <f t="shared" si="71"/>
        <v>695097.68127111124</v>
      </c>
      <c r="M298" s="3">
        <v>288</v>
      </c>
      <c r="N298" s="1">
        <f t="shared" si="78"/>
        <v>-169309.11304951078</v>
      </c>
      <c r="O298" s="1">
        <f t="shared" si="65"/>
        <v>-200.78608348449447</v>
      </c>
      <c r="P298" s="1">
        <f t="shared" si="72"/>
        <v>717196.36559411208</v>
      </c>
      <c r="Q298" s="1">
        <f t="shared" si="73"/>
        <v>960112.53373867646</v>
      </c>
      <c r="S298" s="3">
        <v>288</v>
      </c>
      <c r="T298" s="1">
        <f t="shared" si="79"/>
        <v>-167400.00000000093</v>
      </c>
      <c r="U298" s="1">
        <f t="shared" si="66"/>
        <v>-198.8133333333343</v>
      </c>
      <c r="V298" s="1">
        <f t="shared" si="74"/>
        <v>717196.36559411208</v>
      </c>
      <c r="W298" s="1">
        <f t="shared" si="75"/>
        <v>952264.186601024</v>
      </c>
    </row>
    <row r="299" spans="1:23" x14ac:dyDescent="0.25">
      <c r="A299" s="3">
        <v>289</v>
      </c>
      <c r="B299" s="1">
        <f t="shared" si="76"/>
        <v>-49411.509450122838</v>
      </c>
      <c r="C299" s="1">
        <f t="shared" si="64"/>
        <v>-51.058559765126937</v>
      </c>
      <c r="D299" s="1">
        <f t="shared" si="67"/>
        <v>719288.18832709489</v>
      </c>
      <c r="E299" s="1">
        <f t="shared" si="68"/>
        <v>727430.25702105369</v>
      </c>
      <c r="G299" s="3">
        <v>289</v>
      </c>
      <c r="H299" s="1">
        <f t="shared" si="77"/>
        <v>-42797.222222221288</v>
      </c>
      <c r="I299" s="1">
        <f t="shared" si="69"/>
        <v>-44.223796296295326</v>
      </c>
      <c r="J299" s="1">
        <f t="shared" si="70"/>
        <v>719288.18832709489</v>
      </c>
      <c r="K299" s="1">
        <f t="shared" si="71"/>
        <v>699880.86304539233</v>
      </c>
      <c r="M299" s="3">
        <v>289</v>
      </c>
      <c r="N299" s="1">
        <f t="shared" si="78"/>
        <v>-169117.57412860717</v>
      </c>
      <c r="O299" s="1">
        <f t="shared" si="65"/>
        <v>-200.58815993289409</v>
      </c>
      <c r="P299" s="1">
        <f t="shared" si="72"/>
        <v>719288.18832709489</v>
      </c>
      <c r="Q299" s="1">
        <f t="shared" si="73"/>
        <v>966648.82458831684</v>
      </c>
      <c r="S299" s="3">
        <v>289</v>
      </c>
      <c r="T299" s="1">
        <f t="shared" si="79"/>
        <v>-167227.77777777871</v>
      </c>
      <c r="U299" s="1">
        <f t="shared" si="66"/>
        <v>-198.63537037037133</v>
      </c>
      <c r="V299" s="1">
        <f t="shared" si="74"/>
        <v>719288.18832709489</v>
      </c>
      <c r="W299" s="1">
        <f t="shared" si="75"/>
        <v>958777.56916669279</v>
      </c>
    </row>
    <row r="300" spans="1:23" x14ac:dyDescent="0.25">
      <c r="A300" s="3">
        <v>290</v>
      </c>
      <c r="B300" s="1">
        <f t="shared" si="76"/>
        <v>-48740.430494529566</v>
      </c>
      <c r="C300" s="1">
        <f t="shared" si="64"/>
        <v>-50.365111511013879</v>
      </c>
      <c r="D300" s="1">
        <f t="shared" si="67"/>
        <v>721386.11220971565</v>
      </c>
      <c r="E300" s="1">
        <f t="shared" si="68"/>
        <v>732321.1159380899</v>
      </c>
      <c r="G300" s="3">
        <v>290</v>
      </c>
      <c r="H300" s="1">
        <f t="shared" si="77"/>
        <v>-42194.444444443507</v>
      </c>
      <c r="I300" s="1">
        <f t="shared" si="69"/>
        <v>-43.600925925924962</v>
      </c>
      <c r="J300" s="1">
        <f t="shared" si="70"/>
        <v>721386.11220971565</v>
      </c>
      <c r="K300" s="1">
        <f t="shared" si="71"/>
        <v>704691.71249521</v>
      </c>
      <c r="M300" s="3">
        <v>290</v>
      </c>
      <c r="N300" s="1">
        <f t="shared" si="78"/>
        <v>-168925.83728415196</v>
      </c>
      <c r="O300" s="1">
        <f t="shared" si="65"/>
        <v>-200.39003186029035</v>
      </c>
      <c r="P300" s="1">
        <f t="shared" si="72"/>
        <v>721386.11220971565</v>
      </c>
      <c r="Q300" s="1">
        <f t="shared" si="73"/>
        <v>973222.07257671549</v>
      </c>
      <c r="S300" s="3">
        <v>290</v>
      </c>
      <c r="T300" s="1">
        <f t="shared" si="79"/>
        <v>-167055.55555555649</v>
      </c>
      <c r="U300" s="1">
        <f t="shared" si="66"/>
        <v>-198.45740740740837</v>
      </c>
      <c r="V300" s="1">
        <f t="shared" si="74"/>
        <v>721386.11220971565</v>
      </c>
      <c r="W300" s="1">
        <f t="shared" si="75"/>
        <v>965327.95730731462</v>
      </c>
    </row>
    <row r="301" spans="1:23" x14ac:dyDescent="0.25">
      <c r="A301" s="3">
        <v>291</v>
      </c>
      <c r="B301" s="1">
        <f t="shared" si="76"/>
        <v>-48068.658090682176</v>
      </c>
      <c r="C301" s="1">
        <f t="shared" si="64"/>
        <v>-49.670946693704913</v>
      </c>
      <c r="D301" s="1">
        <f t="shared" si="67"/>
        <v>723490.15503699402</v>
      </c>
      <c r="E301" s="1">
        <f t="shared" si="68"/>
        <v>737239.62848251231</v>
      </c>
      <c r="G301" s="3">
        <v>291</v>
      </c>
      <c r="H301" s="1">
        <f t="shared" si="77"/>
        <v>-41591.666666665726</v>
      </c>
      <c r="I301" s="1">
        <f t="shared" si="69"/>
        <v>-42.978055555554583</v>
      </c>
      <c r="J301" s="1">
        <f t="shared" si="70"/>
        <v>723490.15503699402</v>
      </c>
      <c r="K301" s="1">
        <f t="shared" si="71"/>
        <v>709530.38605762413</v>
      </c>
      <c r="M301" s="3">
        <v>291</v>
      </c>
      <c r="N301" s="1">
        <f t="shared" si="78"/>
        <v>-168733.90231162414</v>
      </c>
      <c r="O301" s="1">
        <f t="shared" si="65"/>
        <v>-200.19169905534494</v>
      </c>
      <c r="P301" s="1">
        <f t="shared" si="72"/>
        <v>723490.15503699402</v>
      </c>
      <c r="Q301" s="1">
        <f t="shared" si="73"/>
        <v>979832.48666490801</v>
      </c>
      <c r="S301" s="3">
        <v>291</v>
      </c>
      <c r="T301" s="1">
        <f t="shared" si="79"/>
        <v>-166883.33333333427</v>
      </c>
      <c r="U301" s="1">
        <f t="shared" si="66"/>
        <v>-198.2794444444454</v>
      </c>
      <c r="V301" s="1">
        <f t="shared" si="74"/>
        <v>723490.15503699402</v>
      </c>
      <c r="W301" s="1">
        <f t="shared" si="75"/>
        <v>971915.56025779038</v>
      </c>
    </row>
    <row r="302" spans="1:23" x14ac:dyDescent="0.25">
      <c r="A302" s="3">
        <v>292</v>
      </c>
      <c r="B302" s="1">
        <f t="shared" si="76"/>
        <v>-47396.191522017478</v>
      </c>
      <c r="C302" s="1">
        <f t="shared" si="64"/>
        <v>-48.97606457275139</v>
      </c>
      <c r="D302" s="1">
        <f t="shared" si="67"/>
        <v>725600.33465585194</v>
      </c>
      <c r="E302" s="1">
        <f t="shared" si="68"/>
        <v>742185.95101195073</v>
      </c>
      <c r="G302" s="3">
        <v>292</v>
      </c>
      <c r="H302" s="1">
        <f t="shared" si="77"/>
        <v>-40988.888888887945</v>
      </c>
      <c r="I302" s="1">
        <f t="shared" si="69"/>
        <v>-42.355185185184204</v>
      </c>
      <c r="J302" s="1">
        <f t="shared" si="70"/>
        <v>725600.33465585194</v>
      </c>
      <c r="K302" s="1">
        <f t="shared" si="71"/>
        <v>714397.04105421272</v>
      </c>
      <c r="M302" s="3">
        <v>292</v>
      </c>
      <c r="N302" s="1">
        <f t="shared" si="78"/>
        <v>-168541.76900629138</v>
      </c>
      <c r="O302" s="1">
        <f t="shared" si="65"/>
        <v>-199.99316130650109</v>
      </c>
      <c r="P302" s="1">
        <f t="shared" si="72"/>
        <v>725600.33465585194</v>
      </c>
      <c r="Q302" s="1">
        <f t="shared" si="73"/>
        <v>986480.27699542616</v>
      </c>
      <c r="S302" s="3">
        <v>292</v>
      </c>
      <c r="T302" s="1">
        <f t="shared" si="79"/>
        <v>-166711.11111111206</v>
      </c>
      <c r="U302" s="1">
        <f t="shared" si="66"/>
        <v>-198.10148148148247</v>
      </c>
      <c r="V302" s="1">
        <f t="shared" si="74"/>
        <v>725600.33465585194</v>
      </c>
      <c r="W302" s="1">
        <f t="shared" si="75"/>
        <v>978540.58843606571</v>
      </c>
    </row>
    <row r="303" spans="1:23" x14ac:dyDescent="0.25">
      <c r="A303" s="3">
        <v>293</v>
      </c>
      <c r="B303" s="1">
        <f t="shared" si="76"/>
        <v>-46723.030071231828</v>
      </c>
      <c r="C303" s="1">
        <f t="shared" si="64"/>
        <v>-48.280464406939558</v>
      </c>
      <c r="D303" s="1">
        <f t="shared" si="67"/>
        <v>727716.66896526481</v>
      </c>
      <c r="E303" s="1">
        <f t="shared" si="68"/>
        <v>747160.24076810351</v>
      </c>
      <c r="G303" s="3">
        <v>293</v>
      </c>
      <c r="H303" s="1">
        <f t="shared" si="77"/>
        <v>-40386.111111110164</v>
      </c>
      <c r="I303" s="1">
        <f t="shared" si="69"/>
        <v>-41.732314814813833</v>
      </c>
      <c r="J303" s="1">
        <f t="shared" si="70"/>
        <v>727716.66896526481</v>
      </c>
      <c r="K303" s="1">
        <f t="shared" si="71"/>
        <v>719291.83569607278</v>
      </c>
      <c r="M303" s="3">
        <v>293</v>
      </c>
      <c r="N303" s="1">
        <f t="shared" si="78"/>
        <v>-168349.43716320978</v>
      </c>
      <c r="O303" s="1">
        <f t="shared" si="65"/>
        <v>-199.79441840198342</v>
      </c>
      <c r="P303" s="1">
        <f t="shared" si="72"/>
        <v>727716.66896526481</v>
      </c>
      <c r="Q303" s="1">
        <f t="shared" si="73"/>
        <v>993165.65489897807</v>
      </c>
      <c r="S303" s="3">
        <v>293</v>
      </c>
      <c r="T303" s="1">
        <f t="shared" si="79"/>
        <v>-166538.88888888984</v>
      </c>
      <c r="U303" s="1">
        <f t="shared" si="66"/>
        <v>-197.9235185185195</v>
      </c>
      <c r="V303" s="1">
        <f t="shared" si="74"/>
        <v>727716.66896526481</v>
      </c>
      <c r="W303" s="1">
        <f t="shared" si="75"/>
        <v>985203.25344981952</v>
      </c>
    </row>
    <row r="304" spans="1:23" x14ac:dyDescent="0.25">
      <c r="A304" s="3">
        <v>294</v>
      </c>
      <c r="B304" s="1">
        <f t="shared" si="76"/>
        <v>-46049.173020280366</v>
      </c>
      <c r="C304" s="1">
        <f t="shared" si="64"/>
        <v>-47.584145454289711</v>
      </c>
      <c r="D304" s="1">
        <f t="shared" si="67"/>
        <v>729839.17591641354</v>
      </c>
      <c r="E304" s="1">
        <f t="shared" si="68"/>
        <v>752162.65588173666</v>
      </c>
      <c r="G304" s="3">
        <v>294</v>
      </c>
      <c r="H304" s="1">
        <f t="shared" si="77"/>
        <v>-39783.333333332383</v>
      </c>
      <c r="I304" s="1">
        <f t="shared" si="69"/>
        <v>-41.109444444443461</v>
      </c>
      <c r="J304" s="1">
        <f t="shared" si="70"/>
        <v>729839.17591641354</v>
      </c>
      <c r="K304" s="1">
        <f t="shared" si="71"/>
        <v>724214.92908884981</v>
      </c>
      <c r="M304" s="3">
        <v>294</v>
      </c>
      <c r="N304" s="1">
        <f t="shared" si="78"/>
        <v>-168156.90657722365</v>
      </c>
      <c r="O304" s="1">
        <f t="shared" si="65"/>
        <v>-199.59547012979777</v>
      </c>
      <c r="P304" s="1">
        <f t="shared" si="72"/>
        <v>729839.17591641354</v>
      </c>
      <c r="Q304" s="1">
        <f t="shared" si="73"/>
        <v>999888.8329011664</v>
      </c>
      <c r="S304" s="3">
        <v>294</v>
      </c>
      <c r="T304" s="1">
        <f t="shared" si="79"/>
        <v>-166366.66666666762</v>
      </c>
      <c r="U304" s="1">
        <f t="shared" si="66"/>
        <v>-197.74555555555654</v>
      </c>
      <c r="V304" s="1">
        <f t="shared" si="74"/>
        <v>729839.17591641354</v>
      </c>
      <c r="W304" s="1">
        <f t="shared" si="75"/>
        <v>991903.76810319163</v>
      </c>
    </row>
    <row r="305" spans="1:23" x14ac:dyDescent="0.25">
      <c r="A305" s="3">
        <v>295</v>
      </c>
      <c r="B305" s="1">
        <f t="shared" si="76"/>
        <v>-45374.619650376255</v>
      </c>
      <c r="C305" s="1">
        <f t="shared" si="64"/>
        <v>-46.887106972055456</v>
      </c>
      <c r="D305" s="1">
        <f t="shared" si="67"/>
        <v>731967.87351283641</v>
      </c>
      <c r="E305" s="1">
        <f t="shared" si="68"/>
        <v>757193.35537771054</v>
      </c>
      <c r="G305" s="3">
        <v>295</v>
      </c>
      <c r="H305" s="1">
        <f t="shared" si="77"/>
        <v>-39180.555555554602</v>
      </c>
      <c r="I305" s="1">
        <f t="shared" si="69"/>
        <v>-40.486574074073083</v>
      </c>
      <c r="J305" s="1">
        <f t="shared" si="70"/>
        <v>731967.87351283641</v>
      </c>
      <c r="K305" s="1">
        <f t="shared" si="71"/>
        <v>729166.48123779579</v>
      </c>
      <c r="M305" s="3">
        <v>295</v>
      </c>
      <c r="N305" s="1">
        <f t="shared" si="78"/>
        <v>-167964.17704296534</v>
      </c>
      <c r="O305" s="1">
        <f t="shared" si="65"/>
        <v>-199.39631627773085</v>
      </c>
      <c r="P305" s="1">
        <f t="shared" si="72"/>
        <v>731967.87351283641</v>
      </c>
      <c r="Q305" s="1">
        <f t="shared" si="73"/>
        <v>1006650.0247292444</v>
      </c>
      <c r="S305" s="3">
        <v>295</v>
      </c>
      <c r="T305" s="1">
        <f t="shared" si="79"/>
        <v>-166194.4444444454</v>
      </c>
      <c r="U305" s="1">
        <f t="shared" si="66"/>
        <v>-197.56759259259357</v>
      </c>
      <c r="V305" s="1">
        <f t="shared" si="74"/>
        <v>731967.87351283641</v>
      </c>
      <c r="W305" s="1">
        <f t="shared" si="75"/>
        <v>998642.34640354745</v>
      </c>
    </row>
    <row r="306" spans="1:23" x14ac:dyDescent="0.25">
      <c r="A306" s="3">
        <v>296</v>
      </c>
      <c r="B306" s="1">
        <f t="shared" si="76"/>
        <v>-44699.369241989909</v>
      </c>
      <c r="C306" s="1">
        <f t="shared" si="64"/>
        <v>-46.189348216722898</v>
      </c>
      <c r="D306" s="1">
        <f t="shared" si="67"/>
        <v>734102.77981058217</v>
      </c>
      <c r="E306" s="1">
        <f t="shared" si="68"/>
        <v>762252.49918003497</v>
      </c>
      <c r="G306" s="3">
        <v>296</v>
      </c>
      <c r="H306" s="1">
        <f t="shared" si="77"/>
        <v>-38577.777777776821</v>
      </c>
      <c r="I306" s="1">
        <f t="shared" si="69"/>
        <v>-39.863703703702711</v>
      </c>
      <c r="J306" s="1">
        <f t="shared" si="70"/>
        <v>734102.77981058217</v>
      </c>
      <c r="K306" s="1">
        <f t="shared" si="71"/>
        <v>734146.65305285552</v>
      </c>
      <c r="M306" s="3">
        <v>296</v>
      </c>
      <c r="N306" s="1">
        <f t="shared" si="78"/>
        <v>-167771.24835485496</v>
      </c>
      <c r="O306" s="1">
        <f t="shared" si="65"/>
        <v>-199.19695663335014</v>
      </c>
      <c r="P306" s="1">
        <f t="shared" si="72"/>
        <v>734102.77981058217</v>
      </c>
      <c r="Q306" s="1">
        <f t="shared" si="73"/>
        <v>1013449.4453189105</v>
      </c>
      <c r="S306" s="3">
        <v>296</v>
      </c>
      <c r="T306" s="1">
        <f t="shared" si="79"/>
        <v>-166022.22222222318</v>
      </c>
      <c r="U306" s="1">
        <f t="shared" si="66"/>
        <v>-197.38962962963063</v>
      </c>
      <c r="V306" s="1">
        <f t="shared" si="74"/>
        <v>734102.77981058217</v>
      </c>
      <c r="W306" s="1">
        <f t="shared" si="75"/>
        <v>1005419.2035682807</v>
      </c>
    </row>
    <row r="307" spans="1:23" x14ac:dyDescent="0.25">
      <c r="A307" s="3">
        <v>297</v>
      </c>
      <c r="B307" s="1">
        <f t="shared" si="76"/>
        <v>-44023.421074848229</v>
      </c>
      <c r="C307" s="1">
        <f t="shared" si="64"/>
        <v>-45.490868444009834</v>
      </c>
      <c r="D307" s="1">
        <f t="shared" si="67"/>
        <v>736243.912918363</v>
      </c>
      <c r="E307" s="1">
        <f t="shared" si="68"/>
        <v>767340.24811695353</v>
      </c>
      <c r="G307" s="3">
        <v>297</v>
      </c>
      <c r="H307" s="1">
        <f t="shared" si="77"/>
        <v>-37974.99999999904</v>
      </c>
      <c r="I307" s="1">
        <f t="shared" si="69"/>
        <v>-39.24083333333234</v>
      </c>
      <c r="J307" s="1">
        <f t="shared" si="70"/>
        <v>736243.912918363</v>
      </c>
      <c r="K307" s="1">
        <f t="shared" si="71"/>
        <v>739155.60635378223</v>
      </c>
      <c r="M307" s="3">
        <v>297</v>
      </c>
      <c r="N307" s="1">
        <f t="shared" si="78"/>
        <v>-167578.12030710021</v>
      </c>
      <c r="O307" s="1">
        <f t="shared" si="65"/>
        <v>-198.99739098400354</v>
      </c>
      <c r="P307" s="1">
        <f t="shared" si="72"/>
        <v>736243.912918363</v>
      </c>
      <c r="Q307" s="1">
        <f t="shared" si="73"/>
        <v>1020287.3108211408</v>
      </c>
      <c r="S307" s="3">
        <v>297</v>
      </c>
      <c r="T307" s="1">
        <f t="shared" si="79"/>
        <v>-165850.00000000096</v>
      </c>
      <c r="U307" s="1">
        <f t="shared" si="66"/>
        <v>-197.21166666666767</v>
      </c>
      <c r="V307" s="1">
        <f t="shared" si="74"/>
        <v>736243.912918363</v>
      </c>
      <c r="W307" s="1">
        <f t="shared" si="75"/>
        <v>1012234.556031656</v>
      </c>
    </row>
    <row r="308" spans="1:23" x14ac:dyDescent="0.25">
      <c r="A308" s="3">
        <v>298</v>
      </c>
      <c r="B308" s="1">
        <f t="shared" si="76"/>
        <v>-43346.774427933837</v>
      </c>
      <c r="C308" s="1">
        <f t="shared" si="64"/>
        <v>-44.791666908864961</v>
      </c>
      <c r="D308" s="1">
        <f t="shared" si="67"/>
        <v>738391.29099770822</v>
      </c>
      <c r="E308" s="1">
        <f t="shared" si="68"/>
        <v>772456.76392605598</v>
      </c>
      <c r="G308" s="3">
        <v>298</v>
      </c>
      <c r="H308" s="1">
        <f t="shared" si="77"/>
        <v>-37372.222222221259</v>
      </c>
      <c r="I308" s="1">
        <f t="shared" si="69"/>
        <v>-38.617962962961961</v>
      </c>
      <c r="J308" s="1">
        <f t="shared" si="70"/>
        <v>738391.29099770822</v>
      </c>
      <c r="K308" s="1">
        <f t="shared" si="71"/>
        <v>744193.50387528155</v>
      </c>
      <c r="M308" s="3">
        <v>298</v>
      </c>
      <c r="N308" s="1">
        <f t="shared" si="78"/>
        <v>-167384.7926936961</v>
      </c>
      <c r="O308" s="1">
        <f t="shared" si="65"/>
        <v>-198.79761911681931</v>
      </c>
      <c r="P308" s="1">
        <f t="shared" si="72"/>
        <v>738391.29099770822</v>
      </c>
      <c r="Q308" s="1">
        <f t="shared" si="73"/>
        <v>1027163.8386090602</v>
      </c>
      <c r="S308" s="3">
        <v>298</v>
      </c>
      <c r="T308" s="1">
        <f t="shared" si="79"/>
        <v>-165677.77777777874</v>
      </c>
      <c r="U308" s="1">
        <f t="shared" si="66"/>
        <v>-197.0337037037047</v>
      </c>
      <c r="V308" s="1">
        <f t="shared" si="74"/>
        <v>738391.29099770822</v>
      </c>
      <c r="W308" s="1">
        <f t="shared" si="75"/>
        <v>1019088.6214516887</v>
      </c>
    </row>
    <row r="309" spans="1:23" x14ac:dyDescent="0.25">
      <c r="A309" s="3">
        <v>299</v>
      </c>
      <c r="B309" s="1">
        <f t="shared" si="76"/>
        <v>-42669.428579484302</v>
      </c>
      <c r="C309" s="1">
        <f t="shared" si="64"/>
        <v>-44.091742865467104</v>
      </c>
      <c r="D309" s="1">
        <f t="shared" si="67"/>
        <v>740544.93226311821</v>
      </c>
      <c r="E309" s="1">
        <f t="shared" si="68"/>
        <v>777602.20925942005</v>
      </c>
      <c r="G309" s="3">
        <v>299</v>
      </c>
      <c r="H309" s="1">
        <f t="shared" si="77"/>
        <v>-36769.444444443478</v>
      </c>
      <c r="I309" s="1">
        <f t="shared" si="69"/>
        <v>-37.995092592591597</v>
      </c>
      <c r="J309" s="1">
        <f t="shared" si="70"/>
        <v>740544.93226311821</v>
      </c>
      <c r="K309" s="1">
        <f t="shared" si="71"/>
        <v>749260.50927218469</v>
      </c>
      <c r="M309" s="3">
        <v>299</v>
      </c>
      <c r="N309" s="1">
        <f t="shared" si="78"/>
        <v>-167191.2653084248</v>
      </c>
      <c r="O309" s="1">
        <f t="shared" si="65"/>
        <v>-198.59764081870563</v>
      </c>
      <c r="P309" s="1">
        <f t="shared" si="72"/>
        <v>740544.93226311821</v>
      </c>
      <c r="Q309" s="1">
        <f t="shared" si="73"/>
        <v>1034079.2472848529</v>
      </c>
      <c r="S309" s="3">
        <v>299</v>
      </c>
      <c r="T309" s="1">
        <f t="shared" si="79"/>
        <v>-165505.55555555652</v>
      </c>
      <c r="U309" s="1">
        <f t="shared" si="66"/>
        <v>-196.85574074074174</v>
      </c>
      <c r="V309" s="1">
        <f t="shared" si="74"/>
        <v>740544.93226311821</v>
      </c>
      <c r="W309" s="1">
        <f t="shared" si="75"/>
        <v>1025981.6187170639</v>
      </c>
    </row>
    <row r="310" spans="1:23" x14ac:dyDescent="0.25">
      <c r="A310" s="3">
        <v>300</v>
      </c>
      <c r="B310" s="1">
        <f t="shared" si="76"/>
        <v>-41991.382806991365</v>
      </c>
      <c r="C310" s="1">
        <f t="shared" si="64"/>
        <v>-43.391095567224404</v>
      </c>
      <c r="D310" s="1">
        <f t="shared" si="67"/>
        <v>742704.85498221894</v>
      </c>
      <c r="E310" s="1">
        <f t="shared" si="68"/>
        <v>782776.74768878194</v>
      </c>
      <c r="G310" s="3">
        <v>300</v>
      </c>
      <c r="H310" s="1">
        <f t="shared" si="77"/>
        <v>-36166.666666665697</v>
      </c>
      <c r="I310" s="1">
        <f t="shared" si="69"/>
        <v>-37.372222222221218</v>
      </c>
      <c r="J310" s="1">
        <f t="shared" si="70"/>
        <v>742704.85498221894</v>
      </c>
      <c r="K310" s="1">
        <f t="shared" si="71"/>
        <v>754356.7871246509</v>
      </c>
      <c r="M310" s="3">
        <v>300</v>
      </c>
      <c r="N310" s="1">
        <f t="shared" si="78"/>
        <v>-166997.5379448554</v>
      </c>
      <c r="O310" s="1">
        <f t="shared" si="65"/>
        <v>-198.39745587635059</v>
      </c>
      <c r="P310" s="1">
        <f t="shared" si="72"/>
        <v>742704.85498221894</v>
      </c>
      <c r="Q310" s="1">
        <f t="shared" si="73"/>
        <v>1041033.7566867119</v>
      </c>
      <c r="S310" s="3">
        <v>300</v>
      </c>
      <c r="T310" s="1">
        <f t="shared" si="79"/>
        <v>-165333.3333333343</v>
      </c>
      <c r="U310" s="1">
        <f t="shared" si="66"/>
        <v>-196.67777777777877</v>
      </c>
      <c r="V310" s="1">
        <f t="shared" si="74"/>
        <v>742704.85498221894</v>
      </c>
      <c r="W310" s="1">
        <f t="shared" si="75"/>
        <v>1032913.7679540956</v>
      </c>
    </row>
    <row r="311" spans="1:23" x14ac:dyDescent="0.25">
      <c r="A311" s="3">
        <v>301</v>
      </c>
      <c r="B311" s="1">
        <f t="shared" si="76"/>
        <v>-41312.636387200189</v>
      </c>
      <c r="C311" s="1">
        <f t="shared" si="64"/>
        <v>-42.689724266773531</v>
      </c>
      <c r="D311" s="1">
        <f t="shared" si="67"/>
        <v>744871.07747591706</v>
      </c>
      <c r="E311" s="1">
        <f t="shared" si="68"/>
        <v>787980.54371073621</v>
      </c>
      <c r="G311" s="3">
        <v>301</v>
      </c>
      <c r="H311" s="1">
        <f t="shared" si="77"/>
        <v>-35563.888888887916</v>
      </c>
      <c r="I311" s="1">
        <f t="shared" si="69"/>
        <v>-36.749351851850847</v>
      </c>
      <c r="J311" s="1">
        <f t="shared" si="70"/>
        <v>744871.07747591706</v>
      </c>
      <c r="K311" s="1">
        <f t="shared" si="71"/>
        <v>759482.50294339994</v>
      </c>
      <c r="M311" s="3">
        <v>301</v>
      </c>
      <c r="N311" s="1">
        <f t="shared" si="78"/>
        <v>-166803.61039634363</v>
      </c>
      <c r="O311" s="1">
        <f t="shared" si="65"/>
        <v>-198.19706407622175</v>
      </c>
      <c r="P311" s="1">
        <f t="shared" si="72"/>
        <v>744871.07747591706</v>
      </c>
      <c r="Q311" s="1">
        <f t="shared" si="73"/>
        <v>1048027.5878958271</v>
      </c>
      <c r="S311" s="3">
        <v>301</v>
      </c>
      <c r="T311" s="1">
        <f t="shared" si="79"/>
        <v>-165161.11111111208</v>
      </c>
      <c r="U311" s="1">
        <f t="shared" si="66"/>
        <v>-196.49981481481581</v>
      </c>
      <c r="V311" s="1">
        <f t="shared" si="74"/>
        <v>744871.07747591706</v>
      </c>
      <c r="W311" s="1">
        <f t="shared" si="75"/>
        <v>1039885.2905337237</v>
      </c>
    </row>
    <row r="312" spans="1:23" x14ac:dyDescent="0.25">
      <c r="A312" s="3">
        <v>302</v>
      </c>
      <c r="B312" s="1">
        <f t="shared" si="76"/>
        <v>-40633.188596108565</v>
      </c>
      <c r="C312" s="1">
        <f t="shared" si="64"/>
        <v>-41.987628215978852</v>
      </c>
      <c r="D312" s="1">
        <f t="shared" si="67"/>
        <v>747043.61811855517</v>
      </c>
      <c r="E312" s="1">
        <f t="shared" si="68"/>
        <v>793213.76275196497</v>
      </c>
      <c r="G312" s="3">
        <v>302</v>
      </c>
      <c r="H312" s="1">
        <f t="shared" si="77"/>
        <v>-34961.111111110135</v>
      </c>
      <c r="I312" s="1">
        <f t="shared" si="69"/>
        <v>-36.126481481480475</v>
      </c>
      <c r="J312" s="1">
        <f t="shared" si="70"/>
        <v>747043.61811855517</v>
      </c>
      <c r="K312" s="1">
        <f t="shared" si="71"/>
        <v>764637.82317497313</v>
      </c>
      <c r="M312" s="3">
        <v>302</v>
      </c>
      <c r="N312" s="1">
        <f t="shared" si="78"/>
        <v>-166609.48245603175</v>
      </c>
      <c r="O312" s="1">
        <f t="shared" si="65"/>
        <v>-197.99646520456614</v>
      </c>
      <c r="P312" s="1">
        <f t="shared" si="72"/>
        <v>747043.61811855517</v>
      </c>
      <c r="Q312" s="1">
        <f t="shared" si="73"/>
        <v>1055060.9632434137</v>
      </c>
      <c r="S312" s="3">
        <v>302</v>
      </c>
      <c r="T312" s="1">
        <f t="shared" si="79"/>
        <v>-164988.88888888987</v>
      </c>
      <c r="U312" s="1">
        <f t="shared" si="66"/>
        <v>-196.32185185185287</v>
      </c>
      <c r="V312" s="1">
        <f t="shared" si="74"/>
        <v>747043.61811855517</v>
      </c>
      <c r="W312" s="1">
        <f t="shared" si="75"/>
        <v>1046896.4090785513</v>
      </c>
    </row>
    <row r="313" spans="1:23" x14ac:dyDescent="0.25">
      <c r="A313" s="3">
        <v>303</v>
      </c>
      <c r="B313" s="1">
        <f t="shared" si="76"/>
        <v>-39953.038708966145</v>
      </c>
      <c r="C313" s="1">
        <f t="shared" si="64"/>
        <v>-41.284806665931683</v>
      </c>
      <c r="D313" s="1">
        <f t="shared" si="67"/>
        <v>749222.49533806765</v>
      </c>
      <c r="E313" s="1">
        <f t="shared" si="68"/>
        <v>798476.57117449702</v>
      </c>
      <c r="G313" s="3">
        <v>303</v>
      </c>
      <c r="H313" s="1">
        <f t="shared" si="77"/>
        <v>-34358.333333332354</v>
      </c>
      <c r="I313" s="1">
        <f t="shared" si="69"/>
        <v>-35.503611111110096</v>
      </c>
      <c r="J313" s="1">
        <f t="shared" si="70"/>
        <v>749222.49533806765</v>
      </c>
      <c r="K313" s="1">
        <f t="shared" si="71"/>
        <v>769822.91520702466</v>
      </c>
      <c r="M313" s="3">
        <v>303</v>
      </c>
      <c r="N313" s="1">
        <f t="shared" si="78"/>
        <v>-166415.15391684821</v>
      </c>
      <c r="O313" s="1">
        <f t="shared" si="65"/>
        <v>-197.79565904740983</v>
      </c>
      <c r="P313" s="1">
        <f t="shared" si="72"/>
        <v>749222.49533806765</v>
      </c>
      <c r="Q313" s="1">
        <f t="shared" si="73"/>
        <v>1062134.1063177797</v>
      </c>
      <c r="S313" s="3">
        <v>303</v>
      </c>
      <c r="T313" s="1">
        <f t="shared" si="79"/>
        <v>-164816.66666666765</v>
      </c>
      <c r="U313" s="1">
        <f t="shared" si="66"/>
        <v>-196.1438888888899</v>
      </c>
      <c r="V313" s="1">
        <f t="shared" si="74"/>
        <v>749222.49533806765</v>
      </c>
      <c r="W313" s="1">
        <f t="shared" si="75"/>
        <v>1053947.3474699229</v>
      </c>
    </row>
    <row r="314" spans="1:23" x14ac:dyDescent="0.25">
      <c r="A314" s="3">
        <v>304</v>
      </c>
      <c r="B314" s="1">
        <f t="shared" si="76"/>
        <v>-39272.186000273679</v>
      </c>
      <c r="C314" s="1">
        <f t="shared" si="64"/>
        <v>-40.581258866949469</v>
      </c>
      <c r="D314" s="1">
        <f t="shared" si="67"/>
        <v>751407.72761613701</v>
      </c>
      <c r="E314" s="1">
        <f t="shared" si="68"/>
        <v>803769.13628099614</v>
      </c>
      <c r="G314" s="3">
        <v>304</v>
      </c>
      <c r="H314" s="1">
        <f t="shared" si="77"/>
        <v>-33755.555555554572</v>
      </c>
      <c r="I314" s="1">
        <f t="shared" si="69"/>
        <v>-34.880740740739725</v>
      </c>
      <c r="J314" s="1">
        <f t="shared" si="70"/>
        <v>751407.72761613701</v>
      </c>
      <c r="K314" s="1">
        <f t="shared" si="71"/>
        <v>775037.94737364294</v>
      </c>
      <c r="M314" s="3">
        <v>304</v>
      </c>
      <c r="N314" s="1">
        <f t="shared" si="78"/>
        <v>-166220.62457150751</v>
      </c>
      <c r="O314" s="1">
        <f t="shared" si="65"/>
        <v>-197.59464539055776</v>
      </c>
      <c r="P314" s="1">
        <f t="shared" si="72"/>
        <v>751407.72761613701</v>
      </c>
      <c r="Q314" s="1">
        <f t="shared" si="73"/>
        <v>1069247.2419714341</v>
      </c>
      <c r="S314" s="3">
        <v>304</v>
      </c>
      <c r="T314" s="1">
        <f t="shared" si="79"/>
        <v>-164644.44444444543</v>
      </c>
      <c r="U314" s="1">
        <f t="shared" si="66"/>
        <v>-195.96592592592694</v>
      </c>
      <c r="V314" s="1">
        <f t="shared" si="74"/>
        <v>751407.72761613701</v>
      </c>
      <c r="W314" s="1">
        <f t="shared" si="75"/>
        <v>1061038.3308550399</v>
      </c>
    </row>
    <row r="315" spans="1:23" x14ac:dyDescent="0.25">
      <c r="A315" s="3">
        <v>305</v>
      </c>
      <c r="B315" s="1">
        <f t="shared" si="76"/>
        <v>-38590.629743782229</v>
      </c>
      <c r="C315" s="1">
        <f t="shared" si="64"/>
        <v>-39.87698406857497</v>
      </c>
      <c r="D315" s="1">
        <f t="shared" si="67"/>
        <v>753599.33348835073</v>
      </c>
      <c r="E315" s="1">
        <f t="shared" si="68"/>
        <v>809091.62632007967</v>
      </c>
      <c r="G315" s="3">
        <v>305</v>
      </c>
      <c r="H315" s="1">
        <f t="shared" si="77"/>
        <v>-33152.777777776791</v>
      </c>
      <c r="I315" s="1">
        <f t="shared" si="69"/>
        <v>-34.257870370369353</v>
      </c>
      <c r="J315" s="1">
        <f t="shared" si="70"/>
        <v>753599.33348835073</v>
      </c>
      <c r="K315" s="1">
        <f t="shared" si="71"/>
        <v>780283.08896070148</v>
      </c>
      <c r="M315" s="3">
        <v>305</v>
      </c>
      <c r="N315" s="1">
        <f t="shared" si="78"/>
        <v>-166025.89421250994</v>
      </c>
      <c r="O315" s="1">
        <f t="shared" si="65"/>
        <v>-197.3934240195936</v>
      </c>
      <c r="P315" s="1">
        <f t="shared" si="72"/>
        <v>753599.33348835073</v>
      </c>
      <c r="Q315" s="1">
        <f t="shared" si="73"/>
        <v>1076400.5963282345</v>
      </c>
      <c r="S315" s="3">
        <v>305</v>
      </c>
      <c r="T315" s="1">
        <f t="shared" si="79"/>
        <v>-164472.22222222321</v>
      </c>
      <c r="U315" s="1">
        <f t="shared" si="66"/>
        <v>-195.78796296296397</v>
      </c>
      <c r="V315" s="1">
        <f t="shared" si="74"/>
        <v>753599.33348835073</v>
      </c>
      <c r="W315" s="1">
        <f t="shared" si="75"/>
        <v>1068169.585654119</v>
      </c>
    </row>
    <row r="316" spans="1:23" x14ac:dyDescent="0.25">
      <c r="A316" s="3">
        <v>306</v>
      </c>
      <c r="B316" s="1">
        <f t="shared" si="76"/>
        <v>-37908.369212492405</v>
      </c>
      <c r="C316" s="1">
        <f t="shared" si="64"/>
        <v>-39.171981519575489</v>
      </c>
      <c r="D316" s="1">
        <f t="shared" si="67"/>
        <v>755797.3315443584</v>
      </c>
      <c r="E316" s="1">
        <f t="shared" si="68"/>
        <v>814444.21049166715</v>
      </c>
      <c r="G316" s="3">
        <v>306</v>
      </c>
      <c r="H316" s="1">
        <f t="shared" si="77"/>
        <v>-32549.999999999014</v>
      </c>
      <c r="I316" s="1">
        <f t="shared" si="69"/>
        <v>-33.634999999998982</v>
      </c>
      <c r="J316" s="1">
        <f t="shared" si="70"/>
        <v>755797.3315443584</v>
      </c>
      <c r="K316" s="1">
        <f t="shared" si="71"/>
        <v>785558.5102112412</v>
      </c>
      <c r="M316" s="3">
        <v>306</v>
      </c>
      <c r="N316" s="1">
        <f t="shared" si="78"/>
        <v>-165830.96263214143</v>
      </c>
      <c r="O316" s="1">
        <f t="shared" si="65"/>
        <v>-197.19199471987946</v>
      </c>
      <c r="P316" s="1">
        <f t="shared" si="72"/>
        <v>755797.3315443584</v>
      </c>
      <c r="Q316" s="1">
        <f t="shared" si="73"/>
        <v>1083594.3967905759</v>
      </c>
      <c r="S316" s="3">
        <v>306</v>
      </c>
      <c r="T316" s="1">
        <f t="shared" si="79"/>
        <v>-164300.00000000099</v>
      </c>
      <c r="U316" s="1">
        <f t="shared" si="66"/>
        <v>-195.61000000000104</v>
      </c>
      <c r="V316" s="1">
        <f t="shared" si="74"/>
        <v>755797.3315443584</v>
      </c>
      <c r="W316" s="1">
        <f t="shared" si="75"/>
        <v>1075341.3395675896</v>
      </c>
    </row>
    <row r="317" spans="1:23" x14ac:dyDescent="0.25">
      <c r="A317" s="3">
        <v>307</v>
      </c>
      <c r="B317" s="1">
        <f t="shared" si="76"/>
        <v>-37225.40367865358</v>
      </c>
      <c r="C317" s="1">
        <f t="shared" si="64"/>
        <v>-38.466250467942032</v>
      </c>
      <c r="D317" s="1">
        <f t="shared" si="67"/>
        <v>758001.74042802944</v>
      </c>
      <c r="E317" s="1">
        <f t="shared" si="68"/>
        <v>819827.05895235913</v>
      </c>
      <c r="G317" s="3">
        <v>307</v>
      </c>
      <c r="H317" s="1">
        <f t="shared" si="77"/>
        <v>-31947.222222221237</v>
      </c>
      <c r="I317" s="1">
        <f t="shared" si="69"/>
        <v>-33.01212962962861</v>
      </c>
      <c r="J317" s="1">
        <f t="shared" si="70"/>
        <v>758001.74042802944</v>
      </c>
      <c r="K317" s="1">
        <f t="shared" si="71"/>
        <v>790864.38233088166</v>
      </c>
      <c r="M317" s="3">
        <v>307</v>
      </c>
      <c r="N317" s="1">
        <f t="shared" si="78"/>
        <v>-165635.82962247319</v>
      </c>
      <c r="O317" s="1">
        <f t="shared" si="65"/>
        <v>-196.99035727655564</v>
      </c>
      <c r="P317" s="1">
        <f t="shared" si="72"/>
        <v>758001.74042802944</v>
      </c>
      <c r="Q317" s="1">
        <f t="shared" si="73"/>
        <v>1090828.8720466194</v>
      </c>
      <c r="S317" s="3">
        <v>307</v>
      </c>
      <c r="T317" s="1">
        <f t="shared" si="79"/>
        <v>-164127.77777777877</v>
      </c>
      <c r="U317" s="1">
        <f t="shared" si="66"/>
        <v>-195.43203703703807</v>
      </c>
      <c r="V317" s="1">
        <f t="shared" si="74"/>
        <v>758001.74042802944</v>
      </c>
      <c r="W317" s="1">
        <f t="shared" si="75"/>
        <v>1082553.8215833325</v>
      </c>
    </row>
    <row r="318" spans="1:23" x14ac:dyDescent="0.25">
      <c r="A318" s="3">
        <v>308</v>
      </c>
      <c r="B318" s="1">
        <f t="shared" si="76"/>
        <v>-36541.732413763122</v>
      </c>
      <c r="C318" s="1">
        <f t="shared" si="64"/>
        <v>-37.759790160888556</v>
      </c>
      <c r="D318" s="1">
        <f t="shared" si="67"/>
        <v>760212.57883761125</v>
      </c>
      <c r="E318" s="1">
        <f t="shared" si="68"/>
        <v>825240.34282084624</v>
      </c>
      <c r="G318" s="3">
        <v>308</v>
      </c>
      <c r="H318" s="1">
        <f t="shared" si="77"/>
        <v>-31344.444444443459</v>
      </c>
      <c r="I318" s="1">
        <f t="shared" si="69"/>
        <v>-32.389259259258239</v>
      </c>
      <c r="J318" s="1">
        <f t="shared" si="70"/>
        <v>760212.57883761125</v>
      </c>
      <c r="K318" s="1">
        <f t="shared" si="71"/>
        <v>796200.87749326392</v>
      </c>
      <c r="M318" s="3">
        <v>308</v>
      </c>
      <c r="N318" s="1">
        <f t="shared" si="78"/>
        <v>-165440.49497536162</v>
      </c>
      <c r="O318" s="1">
        <f t="shared" si="65"/>
        <v>-196.78851147454034</v>
      </c>
      <c r="P318" s="1">
        <f t="shared" si="72"/>
        <v>760212.57883761125</v>
      </c>
      <c r="Q318" s="1">
        <f t="shared" si="73"/>
        <v>1098104.2520775623</v>
      </c>
      <c r="S318" s="3">
        <v>308</v>
      </c>
      <c r="T318" s="1">
        <f t="shared" si="79"/>
        <v>-163955.55555555655</v>
      </c>
      <c r="U318" s="1">
        <f t="shared" si="66"/>
        <v>-195.25407407407511</v>
      </c>
      <c r="V318" s="1">
        <f t="shared" si="74"/>
        <v>760212.57883761125</v>
      </c>
      <c r="W318" s="1">
        <f t="shared" si="75"/>
        <v>1089807.2619839595</v>
      </c>
    </row>
    <row r="319" spans="1:23" x14ac:dyDescent="0.25">
      <c r="A319" s="3">
        <v>309</v>
      </c>
      <c r="B319" s="1">
        <f t="shared" si="76"/>
        <v>-35857.354688565611</v>
      </c>
      <c r="C319" s="1">
        <f t="shared" si="64"/>
        <v>-37.05259984485113</v>
      </c>
      <c r="D319" s="1">
        <f t="shared" si="67"/>
        <v>762429.86552588758</v>
      </c>
      <c r="E319" s="1">
        <f t="shared" si="68"/>
        <v>830684.23418334906</v>
      </c>
      <c r="G319" s="3">
        <v>309</v>
      </c>
      <c r="H319" s="1">
        <f t="shared" si="77"/>
        <v>-30741.666666665682</v>
      </c>
      <c r="I319" s="1">
        <f t="shared" si="69"/>
        <v>-31.766388888887871</v>
      </c>
      <c r="J319" s="1">
        <f t="shared" si="70"/>
        <v>762429.86552588758</v>
      </c>
      <c r="K319" s="1">
        <f t="shared" si="71"/>
        <v>801568.16884552385</v>
      </c>
      <c r="M319" s="3">
        <v>309</v>
      </c>
      <c r="N319" s="1">
        <f t="shared" si="78"/>
        <v>-165244.95848244804</v>
      </c>
      <c r="O319" s="1">
        <f t="shared" si="65"/>
        <v>-196.58645709852965</v>
      </c>
      <c r="P319" s="1">
        <f t="shared" si="72"/>
        <v>762429.86552588758</v>
      </c>
      <c r="Q319" s="1">
        <f t="shared" si="73"/>
        <v>1105420.7681649486</v>
      </c>
      <c r="S319" s="3">
        <v>309</v>
      </c>
      <c r="T319" s="1">
        <f t="shared" si="79"/>
        <v>-163783.33333333433</v>
      </c>
      <c r="U319" s="1">
        <f t="shared" si="66"/>
        <v>-195.07611111111214</v>
      </c>
      <c r="V319" s="1">
        <f t="shared" si="74"/>
        <v>762429.86552588758</v>
      </c>
      <c r="W319" s="1">
        <f t="shared" si="75"/>
        <v>1097101.8923541335</v>
      </c>
    </row>
    <row r="320" spans="1:23" x14ac:dyDescent="0.25">
      <c r="A320" s="3">
        <v>310</v>
      </c>
      <c r="B320" s="1">
        <f t="shared" si="76"/>
        <v>-35172.269773052059</v>
      </c>
      <c r="C320" s="1">
        <f t="shared" si="64"/>
        <v>-36.344678765487124</v>
      </c>
      <c r="D320" s="1">
        <f t="shared" si="67"/>
        <v>764653.61930033809</v>
      </c>
      <c r="E320" s="1">
        <f t="shared" si="68"/>
        <v>836158.90609908872</v>
      </c>
      <c r="G320" s="3">
        <v>310</v>
      </c>
      <c r="H320" s="1">
        <f t="shared" si="77"/>
        <v>-30138.888888887905</v>
      </c>
      <c r="I320" s="1">
        <f t="shared" si="69"/>
        <v>-31.143518518517499</v>
      </c>
      <c r="J320" s="1">
        <f t="shared" si="70"/>
        <v>764653.61930033809</v>
      </c>
      <c r="K320" s="1">
        <f t="shared" si="71"/>
        <v>806966.4305137964</v>
      </c>
      <c r="M320" s="3">
        <v>310</v>
      </c>
      <c r="N320" s="1">
        <f t="shared" si="78"/>
        <v>-165049.21993515847</v>
      </c>
      <c r="O320" s="1">
        <f t="shared" si="65"/>
        <v>-196.38419393299708</v>
      </c>
      <c r="P320" s="1">
        <f t="shared" si="72"/>
        <v>764653.61930033809</v>
      </c>
      <c r="Q320" s="1">
        <f t="shared" si="73"/>
        <v>1112778.6528980222</v>
      </c>
      <c r="S320" s="3">
        <v>310</v>
      </c>
      <c r="T320" s="1">
        <f t="shared" si="79"/>
        <v>-163611.11111111211</v>
      </c>
      <c r="U320" s="1">
        <f t="shared" si="66"/>
        <v>-194.89814814814918</v>
      </c>
      <c r="V320" s="1">
        <f t="shared" si="74"/>
        <v>764653.61930033809</v>
      </c>
      <c r="W320" s="1">
        <f t="shared" si="75"/>
        <v>1104437.945587931</v>
      </c>
    </row>
    <row r="321" spans="1:23" x14ac:dyDescent="0.25">
      <c r="A321" s="3">
        <v>311</v>
      </c>
      <c r="B321" s="1">
        <f t="shared" si="76"/>
        <v>-34486.476936459148</v>
      </c>
      <c r="C321" s="1">
        <f t="shared" si="64"/>
        <v>-35.636026167674451</v>
      </c>
      <c r="D321" s="1">
        <f t="shared" si="67"/>
        <v>766883.85902329744</v>
      </c>
      <c r="E321" s="1">
        <f t="shared" si="68"/>
        <v>841664.53260578832</v>
      </c>
      <c r="G321" s="3">
        <v>311</v>
      </c>
      <c r="H321" s="1">
        <f t="shared" si="77"/>
        <v>-29536.111111110127</v>
      </c>
      <c r="I321" s="1">
        <f t="shared" si="69"/>
        <v>-30.520648148147131</v>
      </c>
      <c r="J321" s="1">
        <f t="shared" si="70"/>
        <v>766883.85902329744</v>
      </c>
      <c r="K321" s="1">
        <f t="shared" si="71"/>
        <v>812395.83760875103</v>
      </c>
      <c r="M321" s="3">
        <v>311</v>
      </c>
      <c r="N321" s="1">
        <f t="shared" si="78"/>
        <v>-164853.27912470335</v>
      </c>
      <c r="O321" s="1">
        <f t="shared" si="65"/>
        <v>-196.18172176219346</v>
      </c>
      <c r="P321" s="1">
        <f t="shared" si="72"/>
        <v>766883.85902329744</v>
      </c>
      <c r="Q321" s="1">
        <f t="shared" si="73"/>
        <v>1120178.1401811205</v>
      </c>
      <c r="S321" s="3">
        <v>311</v>
      </c>
      <c r="T321" s="1">
        <f t="shared" si="79"/>
        <v>-163438.88888888989</v>
      </c>
      <c r="U321" s="1">
        <f t="shared" si="66"/>
        <v>-194.72018518518621</v>
      </c>
      <c r="V321" s="1">
        <f t="shared" si="74"/>
        <v>766883.85902329744</v>
      </c>
      <c r="W321" s="1">
        <f t="shared" si="75"/>
        <v>1111815.655896245</v>
      </c>
    </row>
    <row r="322" spans="1:23" x14ac:dyDescent="0.25">
      <c r="A322" s="3">
        <v>312</v>
      </c>
      <c r="B322" s="1">
        <f t="shared" si="76"/>
        <v>-33799.975447268422</v>
      </c>
      <c r="C322" s="1">
        <f t="shared" si="64"/>
        <v>-34.926641295510699</v>
      </c>
      <c r="D322" s="1">
        <f t="shared" si="67"/>
        <v>769120.60361211537</v>
      </c>
      <c r="E322" s="1">
        <f t="shared" si="68"/>
        <v>847201.28872520558</v>
      </c>
      <c r="G322" s="3">
        <v>312</v>
      </c>
      <c r="H322" s="1">
        <f t="shared" si="77"/>
        <v>-28933.33333333235</v>
      </c>
      <c r="I322" s="1">
        <f t="shared" si="69"/>
        <v>-29.897777777776763</v>
      </c>
      <c r="J322" s="1">
        <f t="shared" si="70"/>
        <v>769120.60361211537</v>
      </c>
      <c r="K322" s="1">
        <f t="shared" si="71"/>
        <v>817856.56623115833</v>
      </c>
      <c r="M322" s="3">
        <v>312</v>
      </c>
      <c r="N322" s="1">
        <f t="shared" si="78"/>
        <v>-164657.13584207743</v>
      </c>
      <c r="O322" s="1">
        <f t="shared" si="65"/>
        <v>-195.97904037014669</v>
      </c>
      <c r="P322" s="1">
        <f t="shared" si="72"/>
        <v>769120.60361211537</v>
      </c>
      <c r="Q322" s="1">
        <f t="shared" si="73"/>
        <v>1127619.4652411097</v>
      </c>
      <c r="S322" s="3">
        <v>312</v>
      </c>
      <c r="T322" s="1">
        <f t="shared" si="79"/>
        <v>-163266.66666666768</v>
      </c>
      <c r="U322" s="1">
        <f t="shared" si="66"/>
        <v>-194.54222222222327</v>
      </c>
      <c r="V322" s="1">
        <f t="shared" si="74"/>
        <v>769120.60361211537</v>
      </c>
      <c r="W322" s="1">
        <f t="shared" si="75"/>
        <v>1119235.2588142313</v>
      </c>
    </row>
    <row r="323" spans="1:23" x14ac:dyDescent="0.25">
      <c r="A323" s="3">
        <v>313</v>
      </c>
      <c r="B323" s="1">
        <f t="shared" si="76"/>
        <v>-33112.764573205532</v>
      </c>
      <c r="C323" s="1">
        <f t="shared" si="64"/>
        <v>-34.216523392312382</v>
      </c>
      <c r="D323" s="1">
        <f t="shared" si="67"/>
        <v>771363.87203931739</v>
      </c>
      <c r="E323" s="1">
        <f t="shared" si="68"/>
        <v>852769.35046869656</v>
      </c>
      <c r="G323" s="3">
        <v>313</v>
      </c>
      <c r="H323" s="1">
        <f t="shared" si="77"/>
        <v>-28330.555555554572</v>
      </c>
      <c r="I323" s="1">
        <f t="shared" si="69"/>
        <v>-29.274907407406388</v>
      </c>
      <c r="J323" s="1">
        <f t="shared" si="70"/>
        <v>771363.87203931739</v>
      </c>
      <c r="K323" s="1">
        <f t="shared" si="71"/>
        <v>823348.79347748822</v>
      </c>
      <c r="M323" s="3">
        <v>313</v>
      </c>
      <c r="N323" s="1">
        <f t="shared" si="78"/>
        <v>-164460.78987805947</v>
      </c>
      <c r="O323" s="1">
        <f t="shared" si="65"/>
        <v>-195.77614954066146</v>
      </c>
      <c r="P323" s="1">
        <f t="shared" si="72"/>
        <v>771363.87203931739</v>
      </c>
      <c r="Q323" s="1">
        <f t="shared" si="73"/>
        <v>1135102.8646348631</v>
      </c>
      <c r="S323" s="3">
        <v>313</v>
      </c>
      <c r="T323" s="1">
        <f t="shared" si="79"/>
        <v>-163094.44444444546</v>
      </c>
      <c r="U323" s="1">
        <f t="shared" si="66"/>
        <v>-194.36425925926031</v>
      </c>
      <c r="V323" s="1">
        <f t="shared" si="74"/>
        <v>771363.87203931739</v>
      </c>
      <c r="W323" s="1">
        <f t="shared" si="75"/>
        <v>1126696.9912087955</v>
      </c>
    </row>
    <row r="324" spans="1:23" x14ac:dyDescent="0.25">
      <c r="A324" s="3">
        <v>314</v>
      </c>
      <c r="B324" s="1">
        <f t="shared" si="76"/>
        <v>-32424.843581239442</v>
      </c>
      <c r="C324" s="1">
        <f t="shared" si="64"/>
        <v>-33.505671700614087</v>
      </c>
      <c r="D324" s="1">
        <f t="shared" si="67"/>
        <v>773613.68333276536</v>
      </c>
      <c r="E324" s="1">
        <f t="shared" si="68"/>
        <v>858368.89484281139</v>
      </c>
      <c r="G324" s="3">
        <v>314</v>
      </c>
      <c r="H324" s="1">
        <f t="shared" si="77"/>
        <v>-27727.777777776795</v>
      </c>
      <c r="I324" s="1">
        <f t="shared" si="69"/>
        <v>-28.65203703703602</v>
      </c>
      <c r="J324" s="1">
        <f t="shared" si="70"/>
        <v>773613.68333276536</v>
      </c>
      <c r="K324" s="1">
        <f t="shared" si="71"/>
        <v>828872.69744553987</v>
      </c>
      <c r="M324" s="3">
        <v>314</v>
      </c>
      <c r="N324" s="1">
        <f t="shared" si="78"/>
        <v>-164264.24102321203</v>
      </c>
      <c r="O324" s="1">
        <f t="shared" si="65"/>
        <v>-195.57304905731911</v>
      </c>
      <c r="P324" s="1">
        <f t="shared" si="72"/>
        <v>773613.68333276536</v>
      </c>
      <c r="Q324" s="1">
        <f t="shared" si="73"/>
        <v>1142628.5762567807</v>
      </c>
      <c r="S324" s="3">
        <v>314</v>
      </c>
      <c r="T324" s="1">
        <f t="shared" si="79"/>
        <v>-162922.22222222324</v>
      </c>
      <c r="U324" s="1">
        <f t="shared" si="66"/>
        <v>-194.18629629629734</v>
      </c>
      <c r="V324" s="1">
        <f t="shared" si="74"/>
        <v>773613.68333276536</v>
      </c>
      <c r="W324" s="1">
        <f t="shared" si="75"/>
        <v>1134201.0912861235</v>
      </c>
    </row>
    <row r="325" spans="1:23" x14ac:dyDescent="0.25">
      <c r="A325" s="3">
        <v>315</v>
      </c>
      <c r="B325" s="1">
        <f t="shared" si="76"/>
        <v>-31736.211737581656</v>
      </c>
      <c r="C325" s="1">
        <f t="shared" si="64"/>
        <v>-32.794085462167708</v>
      </c>
      <c r="D325" s="1">
        <f t="shared" si="67"/>
        <v>775870.05657581927</v>
      </c>
      <c r="E325" s="1">
        <f t="shared" si="68"/>
        <v>864000.09985492064</v>
      </c>
      <c r="G325" s="3">
        <v>315</v>
      </c>
      <c r="H325" s="1">
        <f t="shared" si="77"/>
        <v>-27124.999999999018</v>
      </c>
      <c r="I325" s="1">
        <f t="shared" si="69"/>
        <v>-28.029166666665649</v>
      </c>
      <c r="J325" s="1">
        <f t="shared" si="70"/>
        <v>775870.05657581927</v>
      </c>
      <c r="K325" s="1">
        <f t="shared" si="71"/>
        <v>834428.45724010328</v>
      </c>
      <c r="M325" s="3">
        <v>315</v>
      </c>
      <c r="N325" s="1">
        <f t="shared" si="78"/>
        <v>-164067.48906788125</v>
      </c>
      <c r="O325" s="1">
        <f t="shared" si="65"/>
        <v>-195.36973870347728</v>
      </c>
      <c r="P325" s="1">
        <f t="shared" si="72"/>
        <v>775870.05657581927</v>
      </c>
      <c r="Q325" s="1">
        <f t="shared" si="73"/>
        <v>1150196.8393463523</v>
      </c>
      <c r="S325" s="3">
        <v>315</v>
      </c>
      <c r="T325" s="1">
        <f t="shared" si="79"/>
        <v>-162750.00000000102</v>
      </c>
      <c r="U325" s="1">
        <f t="shared" si="66"/>
        <v>-194.00833333333438</v>
      </c>
      <c r="V325" s="1">
        <f t="shared" si="74"/>
        <v>775870.05657581927</v>
      </c>
      <c r="W325" s="1">
        <f t="shared" si="75"/>
        <v>1141747.7985992534</v>
      </c>
    </row>
    <row r="326" spans="1:23" x14ac:dyDescent="0.25">
      <c r="A326" s="3">
        <v>316</v>
      </c>
      <c r="B326" s="1">
        <f t="shared" si="76"/>
        <v>-31046.868307685421</v>
      </c>
      <c r="C326" s="1">
        <f t="shared" si="64"/>
        <v>-32.081763917941601</v>
      </c>
      <c r="D326" s="1">
        <f t="shared" si="67"/>
        <v>778133.01090749877</v>
      </c>
      <c r="E326" s="1">
        <f t="shared" si="68"/>
        <v>869663.14451887459</v>
      </c>
      <c r="G326" s="3">
        <v>316</v>
      </c>
      <c r="H326" s="1">
        <f t="shared" si="77"/>
        <v>-26522.22222222124</v>
      </c>
      <c r="I326" s="1">
        <f t="shared" si="69"/>
        <v>-27.406296296295281</v>
      </c>
      <c r="J326" s="1">
        <f t="shared" si="70"/>
        <v>778133.01090749877</v>
      </c>
      <c r="K326" s="1">
        <f t="shared" si="71"/>
        <v>840016.25297865306</v>
      </c>
      <c r="M326" s="3">
        <v>316</v>
      </c>
      <c r="N326" s="1">
        <f t="shared" si="78"/>
        <v>-163870.53380219662</v>
      </c>
      <c r="O326" s="1">
        <f t="shared" si="65"/>
        <v>-195.16621826226984</v>
      </c>
      <c r="P326" s="1">
        <f t="shared" si="72"/>
        <v>778133.01090749877</v>
      </c>
      <c r="Q326" s="1">
        <f t="shared" si="73"/>
        <v>1157807.8944957624</v>
      </c>
      <c r="S326" s="3">
        <v>316</v>
      </c>
      <c r="T326" s="1">
        <f t="shared" si="79"/>
        <v>-162577.7777777788</v>
      </c>
      <c r="U326" s="1">
        <f t="shared" si="66"/>
        <v>-193.83037037037144</v>
      </c>
      <c r="V326" s="1">
        <f t="shared" si="74"/>
        <v>778133.01090749877</v>
      </c>
      <c r="W326" s="1">
        <f t="shared" si="75"/>
        <v>1149337.354055691</v>
      </c>
    </row>
    <row r="327" spans="1:23" x14ac:dyDescent="0.25">
      <c r="A327" s="3">
        <v>317</v>
      </c>
      <c r="B327" s="1">
        <f t="shared" si="76"/>
        <v>-30356.81255624496</v>
      </c>
      <c r="C327" s="1">
        <f t="shared" si="64"/>
        <v>-31.368706308119794</v>
      </c>
      <c r="D327" s="1">
        <f t="shared" si="67"/>
        <v>780402.5655226456</v>
      </c>
      <c r="E327" s="1">
        <f t="shared" si="68"/>
        <v>875358.20886069397</v>
      </c>
      <c r="G327" s="3">
        <v>317</v>
      </c>
      <c r="H327" s="1">
        <f t="shared" si="77"/>
        <v>-25919.444444443463</v>
      </c>
      <c r="I327" s="1">
        <f t="shared" si="69"/>
        <v>-26.783425925924913</v>
      </c>
      <c r="J327" s="1">
        <f t="shared" si="70"/>
        <v>780402.5655226456</v>
      </c>
      <c r="K327" s="1">
        <f t="shared" si="71"/>
        <v>845636.26579707419</v>
      </c>
      <c r="M327" s="3">
        <v>317</v>
      </c>
      <c r="N327" s="1">
        <f t="shared" si="78"/>
        <v>-163673.37501607079</v>
      </c>
      <c r="O327" s="1">
        <f t="shared" si="65"/>
        <v>-194.96248751660647</v>
      </c>
      <c r="P327" s="1">
        <f t="shared" si="72"/>
        <v>780402.5655226456</v>
      </c>
      <c r="Q327" s="1">
        <f t="shared" si="73"/>
        <v>1165461.9836575389</v>
      </c>
      <c r="S327" s="3">
        <v>317</v>
      </c>
      <c r="T327" s="1">
        <f t="shared" si="79"/>
        <v>-162405.55555555658</v>
      </c>
      <c r="U327" s="1">
        <f t="shared" si="66"/>
        <v>-193.65240740740848</v>
      </c>
      <c r="V327" s="1">
        <f t="shared" si="74"/>
        <v>780402.5655226456</v>
      </c>
      <c r="W327" s="1">
        <f t="shared" si="75"/>
        <v>1156969.9999250681</v>
      </c>
    </row>
    <row r="328" spans="1:23" x14ac:dyDescent="0.25">
      <c r="A328" s="3">
        <v>318</v>
      </c>
      <c r="B328" s="1">
        <f t="shared" si="76"/>
        <v>-29666.043747194679</v>
      </c>
      <c r="C328" s="1">
        <f t="shared" si="64"/>
        <v>-30.654911872101167</v>
      </c>
      <c r="D328" s="1">
        <f t="shared" si="67"/>
        <v>782678.73967208667</v>
      </c>
      <c r="E328" s="1">
        <f t="shared" si="68"/>
        <v>881085.4739242926</v>
      </c>
      <c r="G328" s="3">
        <v>318</v>
      </c>
      <c r="H328" s="1">
        <f t="shared" si="77"/>
        <v>-25316.666666665686</v>
      </c>
      <c r="I328" s="1">
        <f t="shared" si="69"/>
        <v>-26.160555555554541</v>
      </c>
      <c r="J328" s="1">
        <f t="shared" si="70"/>
        <v>782678.73967208667</v>
      </c>
      <c r="K328" s="1">
        <f t="shared" si="71"/>
        <v>851288.67785541993</v>
      </c>
      <c r="M328" s="3">
        <v>318</v>
      </c>
      <c r="N328" s="1">
        <f t="shared" si="78"/>
        <v>-163476.01249919928</v>
      </c>
      <c r="O328" s="1">
        <f t="shared" si="65"/>
        <v>-194.75854624917258</v>
      </c>
      <c r="P328" s="1">
        <f t="shared" si="72"/>
        <v>782678.73967208667</v>
      </c>
      <c r="Q328" s="1">
        <f t="shared" si="73"/>
        <v>1173159.3501522443</v>
      </c>
      <c r="S328" s="3">
        <v>318</v>
      </c>
      <c r="T328" s="1">
        <f t="shared" si="79"/>
        <v>-162233.33333333436</v>
      </c>
      <c r="U328" s="1">
        <f t="shared" si="66"/>
        <v>-193.47444444444551</v>
      </c>
      <c r="V328" s="1">
        <f t="shared" si="74"/>
        <v>782678.73967208667</v>
      </c>
      <c r="W328" s="1">
        <f t="shared" si="75"/>
        <v>1164645.979846844</v>
      </c>
    </row>
    <row r="329" spans="1:23" x14ac:dyDescent="0.25">
      <c r="A329" s="3">
        <v>319</v>
      </c>
      <c r="B329" s="1">
        <f t="shared" si="76"/>
        <v>-28974.561143708379</v>
      </c>
      <c r="C329" s="1">
        <f t="shared" si="64"/>
        <v>-29.940379848498655</v>
      </c>
      <c r="D329" s="1">
        <f t="shared" si="67"/>
        <v>784961.55266279692</v>
      </c>
      <c r="E329" s="1">
        <f t="shared" si="68"/>
        <v>886845.12177723309</v>
      </c>
      <c r="G329" s="3">
        <v>319</v>
      </c>
      <c r="H329" s="1">
        <f t="shared" si="77"/>
        <v>-24713.888888887908</v>
      </c>
      <c r="I329" s="1">
        <f t="shared" si="69"/>
        <v>-25.53768518518417</v>
      </c>
      <c r="J329" s="1">
        <f t="shared" si="70"/>
        <v>784961.55266279692</v>
      </c>
      <c r="K329" s="1">
        <f t="shared" si="71"/>
        <v>856973.67234370357</v>
      </c>
      <c r="M329" s="3">
        <v>319</v>
      </c>
      <c r="N329" s="1">
        <f t="shared" si="78"/>
        <v>-163278.44604106035</v>
      </c>
      <c r="O329" s="1">
        <f t="shared" si="65"/>
        <v>-194.55439424242903</v>
      </c>
      <c r="P329" s="1">
        <f t="shared" si="72"/>
        <v>784961.55266279692</v>
      </c>
      <c r="Q329" s="1">
        <f t="shared" si="73"/>
        <v>1180900.2386762109</v>
      </c>
      <c r="S329" s="3">
        <v>319</v>
      </c>
      <c r="T329" s="1">
        <f t="shared" si="79"/>
        <v>-162061.11111111214</v>
      </c>
      <c r="U329" s="1">
        <f t="shared" si="66"/>
        <v>-193.29648148148254</v>
      </c>
      <c r="V329" s="1">
        <f t="shared" si="74"/>
        <v>784961.55266279692</v>
      </c>
      <c r="W329" s="1">
        <f t="shared" si="75"/>
        <v>1172365.5388380513</v>
      </c>
    </row>
    <row r="330" spans="1:23" x14ac:dyDescent="0.25">
      <c r="A330" s="3">
        <v>320</v>
      </c>
      <c r="B330" s="1">
        <f t="shared" si="76"/>
        <v>-28282.364008198478</v>
      </c>
      <c r="C330" s="1">
        <f t="shared" ref="C330:C370" si="80">B330*int_a_70/12</f>
        <v>-29.225109475138424</v>
      </c>
      <c r="D330" s="1">
        <f t="shared" si="67"/>
        <v>787251.02385806339</v>
      </c>
      <c r="E330" s="1">
        <f t="shared" si="68"/>
        <v>892637.33551651426</v>
      </c>
      <c r="G330" s="3">
        <v>320</v>
      </c>
      <c r="H330" s="1">
        <f t="shared" si="77"/>
        <v>-24111.111111110131</v>
      </c>
      <c r="I330" s="1">
        <f t="shared" si="69"/>
        <v>-24.914814814813798</v>
      </c>
      <c r="J330" s="1">
        <f t="shared" si="70"/>
        <v>787251.02385806339</v>
      </c>
      <c r="K330" s="1">
        <f t="shared" si="71"/>
        <v>862691.4334877209</v>
      </c>
      <c r="M330" s="3">
        <v>320</v>
      </c>
      <c r="N330" s="1">
        <f t="shared" si="78"/>
        <v>-163080.67543091468</v>
      </c>
      <c r="O330" s="1">
        <f t="shared" ref="O330:O370" si="81">(N330+P$2)*int_a_70/12-P$3</f>
        <v>-194.35003127861182</v>
      </c>
      <c r="P330" s="1">
        <f t="shared" si="72"/>
        <v>787251.02385806339</v>
      </c>
      <c r="Q330" s="1">
        <f t="shared" si="73"/>
        <v>1188684.8953093197</v>
      </c>
      <c r="S330" s="3">
        <v>320</v>
      </c>
      <c r="T330" s="1">
        <f t="shared" si="79"/>
        <v>-161888.88888888992</v>
      </c>
      <c r="U330" s="1">
        <f t="shared" ref="U330:U370" si="82">(T330+V$2)*int_l_70/12-V$3</f>
        <v>-193.11851851851958</v>
      </c>
      <c r="V330" s="1">
        <f t="shared" si="74"/>
        <v>787251.02385806339</v>
      </c>
      <c r="W330" s="1">
        <f t="shared" si="75"/>
        <v>1180128.9233010847</v>
      </c>
    </row>
    <row r="331" spans="1:23" x14ac:dyDescent="0.25">
      <c r="A331" s="3">
        <v>321</v>
      </c>
      <c r="B331" s="1">
        <f t="shared" si="76"/>
        <v>-27589.451602315214</v>
      </c>
      <c r="C331" s="1">
        <f t="shared" si="80"/>
        <v>-28.509099989059052</v>
      </c>
      <c r="D331" s="1">
        <f t="shared" ref="D331:D370" si="83">D330*(1+groei_woning/12)</f>
        <v>789547.17267764942</v>
      </c>
      <c r="E331" s="1">
        <f t="shared" ref="E331:E370" si="84">E330*((1+groei_spaargeld)^(1/12))+(inleg-C$3)</f>
        <v>898462.29927439231</v>
      </c>
      <c r="G331" s="3">
        <v>321</v>
      </c>
      <c r="H331" s="1">
        <f t="shared" si="77"/>
        <v>-23508.333333332354</v>
      </c>
      <c r="I331" s="1">
        <f t="shared" ref="I331:I370" si="85">H331*int_l_70/12</f>
        <v>-24.29194444444343</v>
      </c>
      <c r="J331" s="1">
        <f t="shared" ref="J331:J370" si="86">J330*(1+groei_woning/12)</f>
        <v>789547.17267764942</v>
      </c>
      <c r="K331" s="1">
        <f t="shared" ref="K331:K370" si="87">K330*((1+groei_spaargeld)^(1/12))+inleg+I331-I$2/360</f>
        <v>868442.14655490743</v>
      </c>
      <c r="M331" s="3">
        <v>321</v>
      </c>
      <c r="N331" s="1">
        <f t="shared" si="78"/>
        <v>-162882.70045780519</v>
      </c>
      <c r="O331" s="1">
        <f t="shared" si="81"/>
        <v>-194.14545713973203</v>
      </c>
      <c r="P331" s="1">
        <f t="shared" ref="P331:P370" si="88">P330*(1+groei_woning/12)</f>
        <v>789547.17267764942</v>
      </c>
      <c r="Q331" s="1">
        <f t="shared" ref="Q331:Q394" si="89">Q330*((1+groei_spaargeld)^(1/12))+(inleg-O$3-P$3)</f>
        <v>1196513.5675228231</v>
      </c>
      <c r="S331" s="3">
        <v>321</v>
      </c>
      <c r="T331" s="1">
        <f t="shared" si="79"/>
        <v>-161716.6666666677</v>
      </c>
      <c r="U331" s="1">
        <f t="shared" si="82"/>
        <v>-192.94055555555661</v>
      </c>
      <c r="V331" s="1">
        <f t="shared" ref="V331:V370" si="90">V330*(1+groei_woning/12)</f>
        <v>789547.17267764942</v>
      </c>
      <c r="W331" s="1">
        <f t="shared" ref="W331:W370" si="91">W330*((1+groei_spaargeld)^(1/12))+inleg+U331-U$2/360</f>
        <v>1187936.3810315332</v>
      </c>
    </row>
    <row r="332" spans="1:23" x14ac:dyDescent="0.25">
      <c r="A332" s="3">
        <v>322</v>
      </c>
      <c r="B332" s="1">
        <f t="shared" ref="B332:B370" si="92">B331+C$3+C331</f>
        <v>-26895.823186945872</v>
      </c>
      <c r="C332" s="1">
        <f t="shared" si="80"/>
        <v>-27.792350626510736</v>
      </c>
      <c r="D332" s="1">
        <f t="shared" si="83"/>
        <v>791850.01859795919</v>
      </c>
      <c r="E332" s="1">
        <f t="shared" si="84"/>
        <v>904320.19822423381</v>
      </c>
      <c r="G332" s="3">
        <v>322</v>
      </c>
      <c r="H332" s="1">
        <f t="shared" ref="H332:H370" si="93">H331+I$2/360</f>
        <v>-22905.555555554576</v>
      </c>
      <c r="I332" s="1">
        <f t="shared" si="85"/>
        <v>-23.669074074073063</v>
      </c>
      <c r="J332" s="1">
        <f t="shared" si="86"/>
        <v>791850.01859795919</v>
      </c>
      <c r="K332" s="1">
        <f t="shared" si="87"/>
        <v>874225.99786022748</v>
      </c>
      <c r="M332" s="3">
        <v>322</v>
      </c>
      <c r="N332" s="1">
        <f t="shared" ref="N332:N370" si="94">N331+O$3+(O331+P$3)</f>
        <v>-162684.52091055681</v>
      </c>
      <c r="O332" s="1">
        <f t="shared" si="81"/>
        <v>-193.94067160757535</v>
      </c>
      <c r="P332" s="1">
        <f t="shared" si="88"/>
        <v>791850.01859795919</v>
      </c>
      <c r="Q332" s="1">
        <f t="shared" si="89"/>
        <v>1204386.5041872121</v>
      </c>
      <c r="S332" s="3">
        <v>322</v>
      </c>
      <c r="T332" s="1">
        <f t="shared" ref="T332:T370" si="95">T331+U$2/360</f>
        <v>-161544.44444444549</v>
      </c>
      <c r="U332" s="1">
        <f t="shared" si="82"/>
        <v>-192.76259259259368</v>
      </c>
      <c r="V332" s="1">
        <f t="shared" si="90"/>
        <v>791850.01859795919</v>
      </c>
      <c r="W332" s="1">
        <f t="shared" si="91"/>
        <v>1195788.1612260588</v>
      </c>
    </row>
    <row r="333" spans="1:23" x14ac:dyDescent="0.25">
      <c r="A333" s="3">
        <v>323</v>
      </c>
      <c r="B333" s="1">
        <f t="shared" si="92"/>
        <v>-26201.478022213982</v>
      </c>
      <c r="C333" s="1">
        <f t="shared" si="80"/>
        <v>-27.074860622954446</v>
      </c>
      <c r="D333" s="1">
        <f t="shared" si="83"/>
        <v>794159.58115220326</v>
      </c>
      <c r="E333" s="1">
        <f t="shared" si="84"/>
        <v>910211.21858640236</v>
      </c>
      <c r="G333" s="3">
        <v>323</v>
      </c>
      <c r="H333" s="1">
        <f t="shared" si="93"/>
        <v>-22302.777777776799</v>
      </c>
      <c r="I333" s="1">
        <f t="shared" si="85"/>
        <v>-23.046203703702691</v>
      </c>
      <c r="J333" s="1">
        <f t="shared" si="86"/>
        <v>794159.58115220326</v>
      </c>
      <c r="K333" s="1">
        <f t="shared" si="87"/>
        <v>880043.17477209715</v>
      </c>
      <c r="M333" s="3">
        <v>323</v>
      </c>
      <c r="N333" s="1">
        <f t="shared" si="94"/>
        <v>-162486.13657777625</v>
      </c>
      <c r="O333" s="1">
        <f t="shared" si="81"/>
        <v>-193.73567446370214</v>
      </c>
      <c r="P333" s="1">
        <f t="shared" si="88"/>
        <v>794159.58115220326</v>
      </c>
      <c r="Q333" s="1">
        <f t="shared" si="89"/>
        <v>1212303.9555801272</v>
      </c>
      <c r="S333" s="3">
        <v>323</v>
      </c>
      <c r="T333" s="1">
        <f t="shared" si="95"/>
        <v>-161372.22222222327</v>
      </c>
      <c r="U333" s="1">
        <f t="shared" si="82"/>
        <v>-192.58462962963071</v>
      </c>
      <c r="V333" s="1">
        <f t="shared" si="90"/>
        <v>794159.58115220326</v>
      </c>
      <c r="W333" s="1">
        <f t="shared" si="91"/>
        <v>1203684.5144903171</v>
      </c>
    </row>
    <row r="334" spans="1:23" x14ac:dyDescent="0.25">
      <c r="A334" s="3">
        <v>324</v>
      </c>
      <c r="B334" s="1">
        <f t="shared" si="92"/>
        <v>-25506.415367478534</v>
      </c>
      <c r="C334" s="1">
        <f t="shared" si="80"/>
        <v>-26.356629213061151</v>
      </c>
      <c r="D334" s="1">
        <f t="shared" si="83"/>
        <v>796475.87993056385</v>
      </c>
      <c r="E334" s="1">
        <f t="shared" si="84"/>
        <v>916135.54763417877</v>
      </c>
      <c r="G334" s="3">
        <v>324</v>
      </c>
      <c r="H334" s="1">
        <f t="shared" si="93"/>
        <v>-21699.999999999021</v>
      </c>
      <c r="I334" s="1">
        <f t="shared" si="85"/>
        <v>-22.423333333332323</v>
      </c>
      <c r="J334" s="1">
        <f t="shared" si="86"/>
        <v>796475.87993056385</v>
      </c>
      <c r="K334" s="1">
        <f t="shared" si="87"/>
        <v>885893.8657183412</v>
      </c>
      <c r="M334" s="3">
        <v>324</v>
      </c>
      <c r="N334" s="1">
        <f t="shared" si="94"/>
        <v>-162287.54724785185</v>
      </c>
      <c r="O334" s="1">
        <f t="shared" si="81"/>
        <v>-193.5304654894469</v>
      </c>
      <c r="P334" s="1">
        <f t="shared" si="88"/>
        <v>796475.87993056385</v>
      </c>
      <c r="Q334" s="1">
        <f t="shared" si="89"/>
        <v>1220266.1733943156</v>
      </c>
      <c r="S334" s="3">
        <v>324</v>
      </c>
      <c r="T334" s="1">
        <f t="shared" si="95"/>
        <v>-161200.00000000105</v>
      </c>
      <c r="U334" s="1">
        <f t="shared" si="82"/>
        <v>-192.40666666666775</v>
      </c>
      <c r="V334" s="1">
        <f t="shared" si="90"/>
        <v>796475.87993056385</v>
      </c>
      <c r="W334" s="1">
        <f t="shared" si="91"/>
        <v>1211625.6928469248</v>
      </c>
    </row>
    <row r="335" spans="1:23" x14ac:dyDescent="0.25">
      <c r="A335" s="3">
        <v>325</v>
      </c>
      <c r="B335" s="1">
        <f t="shared" si="92"/>
        <v>-24810.634481333193</v>
      </c>
      <c r="C335" s="1">
        <f t="shared" si="80"/>
        <v>-25.637655630710967</v>
      </c>
      <c r="D335" s="1">
        <f t="shared" si="83"/>
        <v>798798.93458036135</v>
      </c>
      <c r="E335" s="1">
        <f t="shared" si="84"/>
        <v>922093.3736997142</v>
      </c>
      <c r="G335" s="3">
        <v>325</v>
      </c>
      <c r="H335" s="1">
        <f t="shared" si="93"/>
        <v>-21097.222222221244</v>
      </c>
      <c r="I335" s="1">
        <f t="shared" si="85"/>
        <v>-21.800462962961948</v>
      </c>
      <c r="J335" s="1">
        <f t="shared" si="86"/>
        <v>798798.93458036135</v>
      </c>
      <c r="K335" s="1">
        <f t="shared" si="87"/>
        <v>891778.2601921825</v>
      </c>
      <c r="M335" s="3">
        <v>325</v>
      </c>
      <c r="N335" s="1">
        <f t="shared" si="94"/>
        <v>-162088.75270895319</v>
      </c>
      <c r="O335" s="1">
        <f t="shared" si="81"/>
        <v>-193.3250444659183</v>
      </c>
      <c r="P335" s="1">
        <f t="shared" si="88"/>
        <v>798798.93458036135</v>
      </c>
      <c r="Q335" s="1">
        <f t="shared" si="89"/>
        <v>1228273.4107456317</v>
      </c>
      <c r="S335" s="3">
        <v>325</v>
      </c>
      <c r="T335" s="1">
        <f t="shared" si="95"/>
        <v>-161027.77777777883</v>
      </c>
      <c r="U335" s="1">
        <f t="shared" si="82"/>
        <v>-192.22870370370478</v>
      </c>
      <c r="V335" s="1">
        <f t="shared" si="90"/>
        <v>798798.93458036135</v>
      </c>
      <c r="W335" s="1">
        <f t="shared" si="91"/>
        <v>1219611.9497434709</v>
      </c>
    </row>
    <row r="336" spans="1:23" x14ac:dyDescent="0.25">
      <c r="A336" s="3">
        <v>326</v>
      </c>
      <c r="B336" s="1">
        <f t="shared" si="92"/>
        <v>-24114.134621605503</v>
      </c>
      <c r="C336" s="1">
        <f t="shared" si="80"/>
        <v>-24.917939108992353</v>
      </c>
      <c r="D336" s="1">
        <f t="shared" si="83"/>
        <v>801128.76480622077</v>
      </c>
      <c r="E336" s="1">
        <f t="shared" si="84"/>
        <v>928084.88618001703</v>
      </c>
      <c r="G336" s="3">
        <v>326</v>
      </c>
      <c r="H336" s="1">
        <f t="shared" si="93"/>
        <v>-20494.444444443467</v>
      </c>
      <c r="I336" s="1">
        <f t="shared" si="85"/>
        <v>-21.177592592591584</v>
      </c>
      <c r="J336" s="1">
        <f t="shared" si="86"/>
        <v>801128.76480622077</v>
      </c>
      <c r="K336" s="1">
        <f t="shared" si="87"/>
        <v>897696.54875826614</v>
      </c>
      <c r="M336" s="3">
        <v>326</v>
      </c>
      <c r="N336" s="1">
        <f t="shared" si="94"/>
        <v>-161889.752749031</v>
      </c>
      <c r="O336" s="1">
        <f t="shared" si="81"/>
        <v>-193.11941117399871</v>
      </c>
      <c r="P336" s="1">
        <f t="shared" si="88"/>
        <v>801128.76480622077</v>
      </c>
      <c r="Q336" s="1">
        <f t="shared" si="89"/>
        <v>1236325.9221810836</v>
      </c>
      <c r="S336" s="3">
        <v>326</v>
      </c>
      <c r="T336" s="1">
        <f t="shared" si="95"/>
        <v>-160855.55555555661</v>
      </c>
      <c r="U336" s="1">
        <f t="shared" si="82"/>
        <v>-192.05074074074184</v>
      </c>
      <c r="V336" s="1">
        <f t="shared" si="90"/>
        <v>801128.76480622077</v>
      </c>
      <c r="W336" s="1">
        <f t="shared" si="91"/>
        <v>1227643.5400605742</v>
      </c>
    </row>
    <row r="337" spans="1:23" x14ac:dyDescent="0.25">
      <c r="A337" s="3">
        <v>327</v>
      </c>
      <c r="B337" s="1">
        <f t="shared" si="92"/>
        <v>-23416.915045356094</v>
      </c>
      <c r="C337" s="1">
        <f t="shared" si="80"/>
        <v>-24.197478880201299</v>
      </c>
      <c r="D337" s="1">
        <f t="shared" si="83"/>
        <v>803465.39037023892</v>
      </c>
      <c r="E337" s="1">
        <f t="shared" si="84"/>
        <v>934110.27554297389</v>
      </c>
      <c r="G337" s="3">
        <v>327</v>
      </c>
      <c r="H337" s="1">
        <f t="shared" si="93"/>
        <v>-19891.666666665689</v>
      </c>
      <c r="I337" s="1">
        <f t="shared" si="85"/>
        <v>-20.554722222221212</v>
      </c>
      <c r="J337" s="1">
        <f t="shared" si="86"/>
        <v>803465.39037023892</v>
      </c>
      <c r="K337" s="1">
        <f t="shared" si="87"/>
        <v>903648.92305871728</v>
      </c>
      <c r="M337" s="3">
        <v>327</v>
      </c>
      <c r="N337" s="1">
        <f t="shared" si="94"/>
        <v>-161690.54715581689</v>
      </c>
      <c r="O337" s="1">
        <f t="shared" si="81"/>
        <v>-192.91356539434412</v>
      </c>
      <c r="P337" s="1">
        <f t="shared" si="88"/>
        <v>803465.39037023892</v>
      </c>
      <c r="Q337" s="1">
        <f t="shared" si="89"/>
        <v>1244423.9636869251</v>
      </c>
      <c r="S337" s="3">
        <v>327</v>
      </c>
      <c r="T337" s="1">
        <f t="shared" si="95"/>
        <v>-160683.33333333439</v>
      </c>
      <c r="U337" s="1">
        <f t="shared" si="82"/>
        <v>-191.87277777777888</v>
      </c>
      <c r="V337" s="1">
        <f t="shared" si="90"/>
        <v>803465.39037023892</v>
      </c>
      <c r="W337" s="1">
        <f t="shared" si="91"/>
        <v>1235720.7201199855</v>
      </c>
    </row>
    <row r="338" spans="1:23" x14ac:dyDescent="0.25">
      <c r="A338" s="3">
        <v>328</v>
      </c>
      <c r="B338" s="1">
        <f t="shared" si="92"/>
        <v>-22718.975008877893</v>
      </c>
      <c r="C338" s="1">
        <f t="shared" si="80"/>
        <v>-23.476274175840487</v>
      </c>
      <c r="D338" s="1">
        <f t="shared" si="83"/>
        <v>805808.83109215216</v>
      </c>
      <c r="E338" s="1">
        <f t="shared" si="84"/>
        <v>940169.73333340464</v>
      </c>
      <c r="G338" s="3">
        <v>328</v>
      </c>
      <c r="H338" s="1">
        <f t="shared" si="93"/>
        <v>-19288.888888887912</v>
      </c>
      <c r="I338" s="1">
        <f t="shared" si="85"/>
        <v>-19.931851851850841</v>
      </c>
      <c r="J338" s="1">
        <f t="shared" si="86"/>
        <v>805808.83109215216</v>
      </c>
      <c r="K338" s="1">
        <f t="shared" si="87"/>
        <v>909635.5758192339</v>
      </c>
      <c r="M338" s="3">
        <v>328</v>
      </c>
      <c r="N338" s="1">
        <f t="shared" si="94"/>
        <v>-161491.13571682313</v>
      </c>
      <c r="O338" s="1">
        <f t="shared" si="81"/>
        <v>-192.7075069073839</v>
      </c>
      <c r="P338" s="1">
        <f t="shared" si="88"/>
        <v>805808.83109215216</v>
      </c>
      <c r="Q338" s="1">
        <f t="shared" si="89"/>
        <v>1252567.792696794</v>
      </c>
      <c r="S338" s="3">
        <v>328</v>
      </c>
      <c r="T338" s="1">
        <f t="shared" si="95"/>
        <v>-160511.11111111217</v>
      </c>
      <c r="U338" s="1">
        <f t="shared" si="82"/>
        <v>-191.69481481481591</v>
      </c>
      <c r="V338" s="1">
        <f t="shared" si="90"/>
        <v>805808.83109215216</v>
      </c>
      <c r="W338" s="1">
        <f t="shared" si="91"/>
        <v>1243843.7476927361</v>
      </c>
    </row>
    <row r="339" spans="1:23" x14ac:dyDescent="0.25">
      <c r="A339" s="3">
        <v>329</v>
      </c>
      <c r="B339" s="1">
        <f t="shared" si="92"/>
        <v>-22020.313767695334</v>
      </c>
      <c r="C339" s="1">
        <f t="shared" si="80"/>
        <v>-22.754324226618511</v>
      </c>
      <c r="D339" s="1">
        <f t="shared" si="83"/>
        <v>808159.10684950429</v>
      </c>
      <c r="E339" s="1">
        <f t="shared" si="84"/>
        <v>946263.45217915135</v>
      </c>
      <c r="G339" s="3">
        <v>329</v>
      </c>
      <c r="H339" s="1">
        <f t="shared" si="93"/>
        <v>-18686.111111110135</v>
      </c>
      <c r="I339" s="1">
        <f t="shared" si="85"/>
        <v>-19.308981481480473</v>
      </c>
      <c r="J339" s="1">
        <f t="shared" si="86"/>
        <v>808159.10684950429</v>
      </c>
      <c r="K339" s="1">
        <f t="shared" si="87"/>
        <v>915656.70085521275</v>
      </c>
      <c r="M339" s="3">
        <v>329</v>
      </c>
      <c r="N339" s="1">
        <f t="shared" si="94"/>
        <v>-161291.5182193424</v>
      </c>
      <c r="O339" s="1">
        <f t="shared" si="81"/>
        <v>-192.50123549332048</v>
      </c>
      <c r="P339" s="1">
        <f t="shared" si="88"/>
        <v>808159.10684950429</v>
      </c>
      <c r="Q339" s="1">
        <f t="shared" si="89"/>
        <v>1260757.6680998949</v>
      </c>
      <c r="S339" s="3">
        <v>329</v>
      </c>
      <c r="T339" s="1">
        <f t="shared" si="95"/>
        <v>-160338.88888888995</v>
      </c>
      <c r="U339" s="1">
        <f t="shared" si="82"/>
        <v>-191.51685185185295</v>
      </c>
      <c r="V339" s="1">
        <f t="shared" si="90"/>
        <v>808159.10684950429</v>
      </c>
      <c r="W339" s="1">
        <f t="shared" si="91"/>
        <v>1252012.8820073316</v>
      </c>
    </row>
    <row r="340" spans="1:23" x14ac:dyDescent="0.25">
      <c r="A340" s="3">
        <v>330</v>
      </c>
      <c r="B340" s="1">
        <f t="shared" si="92"/>
        <v>-21320.930576563551</v>
      </c>
      <c r="C340" s="1">
        <f t="shared" si="80"/>
        <v>-22.031628262449001</v>
      </c>
      <c r="D340" s="1">
        <f t="shared" si="83"/>
        <v>810516.23757781531</v>
      </c>
      <c r="E340" s="1">
        <f t="shared" si="84"/>
        <v>952391.62579720188</v>
      </c>
      <c r="G340" s="3">
        <v>330</v>
      </c>
      <c r="H340" s="1">
        <f t="shared" si="93"/>
        <v>-18083.333333332357</v>
      </c>
      <c r="I340" s="1">
        <f t="shared" si="85"/>
        <v>-18.686111111110101</v>
      </c>
      <c r="J340" s="1">
        <f t="shared" si="86"/>
        <v>810516.23757781531</v>
      </c>
      <c r="K340" s="1">
        <f t="shared" si="87"/>
        <v>921712.4930779112</v>
      </c>
      <c r="M340" s="3">
        <v>330</v>
      </c>
      <c r="N340" s="1">
        <f t="shared" si="94"/>
        <v>-161091.6944504476</v>
      </c>
      <c r="O340" s="1">
        <f t="shared" si="81"/>
        <v>-192.29475093212918</v>
      </c>
      <c r="P340" s="1">
        <f t="shared" si="88"/>
        <v>810516.23757781531</v>
      </c>
      <c r="Q340" s="1">
        <f t="shared" si="89"/>
        <v>1268993.8502492297</v>
      </c>
      <c r="S340" s="3">
        <v>330</v>
      </c>
      <c r="T340" s="1">
        <f t="shared" si="95"/>
        <v>-160166.66666666773</v>
      </c>
      <c r="U340" s="1">
        <f t="shared" si="82"/>
        <v>-191.33888888888998</v>
      </c>
      <c r="V340" s="1">
        <f t="shared" si="90"/>
        <v>810516.23757781531</v>
      </c>
      <c r="W340" s="1">
        <f t="shared" si="91"/>
        <v>1260228.383757994</v>
      </c>
    </row>
    <row r="341" spans="1:23" x14ac:dyDescent="0.25">
      <c r="A341" s="3">
        <v>331</v>
      </c>
      <c r="B341" s="1">
        <f t="shared" si="92"/>
        <v>-20620.824689467598</v>
      </c>
      <c r="C341" s="1">
        <f t="shared" si="80"/>
        <v>-21.30818551244985</v>
      </c>
      <c r="D341" s="1">
        <f t="shared" si="83"/>
        <v>812880.24327075062</v>
      </c>
      <c r="E341" s="1">
        <f t="shared" si="84"/>
        <v>958554.4489998481</v>
      </c>
      <c r="G341" s="3">
        <v>331</v>
      </c>
      <c r="H341" s="1">
        <f t="shared" si="93"/>
        <v>-17480.55555555458</v>
      </c>
      <c r="I341" s="1">
        <f t="shared" si="85"/>
        <v>-18.063240740739733</v>
      </c>
      <c r="J341" s="1">
        <f t="shared" si="86"/>
        <v>812880.24327075062</v>
      </c>
      <c r="K341" s="1">
        <f t="shared" si="87"/>
        <v>927803.14850064297</v>
      </c>
      <c r="M341" s="3">
        <v>331</v>
      </c>
      <c r="N341" s="1">
        <f t="shared" si="94"/>
        <v>-160891.66419699162</v>
      </c>
      <c r="O341" s="1">
        <f t="shared" si="81"/>
        <v>-192.088053003558</v>
      </c>
      <c r="P341" s="1">
        <f t="shared" si="88"/>
        <v>812880.24327075062</v>
      </c>
      <c r="Q341" s="1">
        <f t="shared" si="89"/>
        <v>1277276.6009698738</v>
      </c>
      <c r="S341" s="3">
        <v>331</v>
      </c>
      <c r="T341" s="1">
        <f t="shared" si="95"/>
        <v>-159994.44444444551</v>
      </c>
      <c r="U341" s="1">
        <f t="shared" si="82"/>
        <v>-191.16092592592702</v>
      </c>
      <c r="V341" s="1">
        <f t="shared" si="90"/>
        <v>812880.24327075062</v>
      </c>
      <c r="W341" s="1">
        <f t="shared" si="91"/>
        <v>1268490.5151129484</v>
      </c>
    </row>
    <row r="342" spans="1:23" x14ac:dyDescent="0.25">
      <c r="A342" s="3">
        <v>332</v>
      </c>
      <c r="B342" s="1">
        <f t="shared" si="92"/>
        <v>-19919.995359621647</v>
      </c>
      <c r="C342" s="1">
        <f t="shared" si="80"/>
        <v>-20.583995204942369</v>
      </c>
      <c r="D342" s="1">
        <f t="shared" si="83"/>
        <v>815251.14398029028</v>
      </c>
      <c r="E342" s="1">
        <f t="shared" si="84"/>
        <v>964752.117700879</v>
      </c>
      <c r="G342" s="3">
        <v>332</v>
      </c>
      <c r="H342" s="1">
        <f t="shared" si="93"/>
        <v>-16877.777777776802</v>
      </c>
      <c r="I342" s="1">
        <f t="shared" si="85"/>
        <v>-17.440370370369362</v>
      </c>
      <c r="J342" s="1">
        <f t="shared" si="86"/>
        <v>815251.14398029028</v>
      </c>
      <c r="K342" s="1">
        <f t="shared" si="87"/>
        <v>933928.86424500984</v>
      </c>
      <c r="M342" s="3">
        <v>332</v>
      </c>
      <c r="N342" s="1">
        <f t="shared" si="94"/>
        <v>-160691.42724560708</v>
      </c>
      <c r="O342" s="1">
        <f t="shared" si="81"/>
        <v>-191.88114148712731</v>
      </c>
      <c r="P342" s="1">
        <f t="shared" si="88"/>
        <v>815251.14398029028</v>
      </c>
      <c r="Q342" s="1">
        <f t="shared" si="89"/>
        <v>1285606.1835673002</v>
      </c>
      <c r="S342" s="3">
        <v>332</v>
      </c>
      <c r="T342" s="1">
        <f t="shared" si="95"/>
        <v>-159822.2222222233</v>
      </c>
      <c r="U342" s="1">
        <f t="shared" si="82"/>
        <v>-190.98296296296408</v>
      </c>
      <c r="V342" s="1">
        <f t="shared" si="90"/>
        <v>815251.14398029028</v>
      </c>
      <c r="W342" s="1">
        <f t="shared" si="91"/>
        <v>1276799.5397227565</v>
      </c>
    </row>
    <row r="343" spans="1:23" x14ac:dyDescent="0.25">
      <c r="A343" s="3">
        <v>333</v>
      </c>
      <c r="B343" s="1">
        <f t="shared" si="92"/>
        <v>-19218.441839468189</v>
      </c>
      <c r="C343" s="1">
        <f t="shared" si="80"/>
        <v>-19.859056567450462</v>
      </c>
      <c r="D343" s="1">
        <f t="shared" si="83"/>
        <v>817628.9598168995</v>
      </c>
      <c r="E343" s="1">
        <f t="shared" si="84"/>
        <v>970984.82892180851</v>
      </c>
      <c r="G343" s="3">
        <v>333</v>
      </c>
      <c r="H343" s="1">
        <f t="shared" si="93"/>
        <v>-16274.999999999025</v>
      </c>
      <c r="I343" s="1">
        <f t="shared" si="85"/>
        <v>-16.81749999999899</v>
      </c>
      <c r="J343" s="1">
        <f t="shared" si="86"/>
        <v>817628.9598168995</v>
      </c>
      <c r="K343" s="1">
        <f t="shared" si="87"/>
        <v>940089.8385471676</v>
      </c>
      <c r="M343" s="3">
        <v>333</v>
      </c>
      <c r="N343" s="1">
        <f t="shared" si="94"/>
        <v>-160490.98338270609</v>
      </c>
      <c r="O343" s="1">
        <f t="shared" si="81"/>
        <v>-191.67401616212962</v>
      </c>
      <c r="P343" s="1">
        <f t="shared" si="88"/>
        <v>817628.9598168995</v>
      </c>
      <c r="Q343" s="1">
        <f t="shared" si="89"/>
        <v>1293982.8628357488</v>
      </c>
      <c r="S343" s="3">
        <v>333</v>
      </c>
      <c r="T343" s="1">
        <f t="shared" si="95"/>
        <v>-159650.00000000108</v>
      </c>
      <c r="U343" s="1">
        <f t="shared" si="82"/>
        <v>-190.80500000000112</v>
      </c>
      <c r="V343" s="1">
        <f t="shared" si="90"/>
        <v>817628.9598168995</v>
      </c>
      <c r="W343" s="1">
        <f t="shared" si="91"/>
        <v>1285155.722728699</v>
      </c>
    </row>
    <row r="344" spans="1:23" x14ac:dyDescent="0.25">
      <c r="A344" s="3">
        <v>334</v>
      </c>
      <c r="B344" s="1">
        <f t="shared" si="92"/>
        <v>-18516.163380677237</v>
      </c>
      <c r="C344" s="1">
        <f t="shared" si="80"/>
        <v>-19.133368826699812</v>
      </c>
      <c r="D344" s="1">
        <f t="shared" si="83"/>
        <v>820013.71094969881</v>
      </c>
      <c r="E344" s="1">
        <f t="shared" si="84"/>
        <v>977252.78079813882</v>
      </c>
      <c r="G344" s="3">
        <v>334</v>
      </c>
      <c r="H344" s="1">
        <f t="shared" si="93"/>
        <v>-15672.222222221248</v>
      </c>
      <c r="I344" s="1">
        <f t="shared" si="85"/>
        <v>-16.194629629628622</v>
      </c>
      <c r="J344" s="1">
        <f t="shared" si="86"/>
        <v>820013.71094969881</v>
      </c>
      <c r="K344" s="1">
        <f t="shared" si="87"/>
        <v>946286.27076412831</v>
      </c>
      <c r="M344" s="3">
        <v>334</v>
      </c>
      <c r="N344" s="1">
        <f t="shared" si="94"/>
        <v>-160290.33239448012</v>
      </c>
      <c r="O344" s="1">
        <f t="shared" si="81"/>
        <v>-191.46667680762945</v>
      </c>
      <c r="P344" s="1">
        <f t="shared" si="88"/>
        <v>820013.71094969881</v>
      </c>
      <c r="Q344" s="1">
        <f t="shared" si="89"/>
        <v>1302406.905066645</v>
      </c>
      <c r="S344" s="3">
        <v>334</v>
      </c>
      <c r="T344" s="1">
        <f t="shared" si="95"/>
        <v>-159477.77777777886</v>
      </c>
      <c r="U344" s="1">
        <f t="shared" si="82"/>
        <v>-190.62703703703815</v>
      </c>
      <c r="V344" s="1">
        <f t="shared" si="90"/>
        <v>820013.71094969881</v>
      </c>
      <c r="W344" s="1">
        <f t="shared" si="91"/>
        <v>1293559.3307712039</v>
      </c>
    </row>
    <row r="345" spans="1:23" x14ac:dyDescent="0.25">
      <c r="A345" s="3">
        <v>335</v>
      </c>
      <c r="B345" s="1">
        <f t="shared" si="92"/>
        <v>-17813.159234145536</v>
      </c>
      <c r="C345" s="1">
        <f t="shared" si="80"/>
        <v>-18.406931208617053</v>
      </c>
      <c r="D345" s="1">
        <f t="shared" si="83"/>
        <v>822405.41760663548</v>
      </c>
      <c r="E345" s="1">
        <f t="shared" si="84"/>
        <v>983556.17258565919</v>
      </c>
      <c r="G345" s="3">
        <v>335</v>
      </c>
      <c r="H345" s="1">
        <f t="shared" si="93"/>
        <v>-15069.44444444347</v>
      </c>
      <c r="I345" s="1">
        <f t="shared" si="85"/>
        <v>-15.571759259258252</v>
      </c>
      <c r="J345" s="1">
        <f t="shared" si="86"/>
        <v>822405.41760663548</v>
      </c>
      <c r="K345" s="1">
        <f t="shared" si="87"/>
        <v>952518.36138009722</v>
      </c>
      <c r="M345" s="3">
        <v>335</v>
      </c>
      <c r="N345" s="1">
        <f t="shared" si="94"/>
        <v>-160089.47406689965</v>
      </c>
      <c r="O345" s="1">
        <f t="shared" si="81"/>
        <v>-191.25912320246297</v>
      </c>
      <c r="P345" s="1">
        <f t="shared" si="88"/>
        <v>822405.41760663548</v>
      </c>
      <c r="Q345" s="1">
        <f t="shared" si="89"/>
        <v>1310878.5780570642</v>
      </c>
      <c r="S345" s="3">
        <v>335</v>
      </c>
      <c r="T345" s="1">
        <f t="shared" si="95"/>
        <v>-159305.55555555664</v>
      </c>
      <c r="U345" s="1">
        <f t="shared" si="82"/>
        <v>-190.44907407407518</v>
      </c>
      <c r="V345" s="1">
        <f t="shared" si="90"/>
        <v>822405.41760663548</v>
      </c>
      <c r="W345" s="1">
        <f t="shared" si="91"/>
        <v>1302010.6319983224</v>
      </c>
    </row>
    <row r="346" spans="1:23" x14ac:dyDescent="0.25">
      <c r="A346" s="3">
        <v>336</v>
      </c>
      <c r="B346" s="1">
        <f t="shared" si="92"/>
        <v>-17109.428649995752</v>
      </c>
      <c r="C346" s="1">
        <f t="shared" si="80"/>
        <v>-17.679742938328943</v>
      </c>
      <c r="D346" s="1">
        <f t="shared" si="83"/>
        <v>824804.10007465479</v>
      </c>
      <c r="E346" s="1">
        <f t="shared" si="84"/>
        <v>989895.20466677996</v>
      </c>
      <c r="G346" s="3">
        <v>336</v>
      </c>
      <c r="H346" s="1">
        <f t="shared" si="93"/>
        <v>-14466.666666665693</v>
      </c>
      <c r="I346" s="1">
        <f t="shared" si="85"/>
        <v>-14.948888888887881</v>
      </c>
      <c r="J346" s="1">
        <f t="shared" si="86"/>
        <v>824804.10007465479</v>
      </c>
      <c r="K346" s="1">
        <f t="shared" si="87"/>
        <v>958786.3120128467</v>
      </c>
      <c r="M346" s="3">
        <v>336</v>
      </c>
      <c r="N346" s="1">
        <f t="shared" si="94"/>
        <v>-159888.40818571401</v>
      </c>
      <c r="O346" s="1">
        <f t="shared" si="81"/>
        <v>-191.05135512523782</v>
      </c>
      <c r="P346" s="1">
        <f t="shared" si="88"/>
        <v>824804.10007465479</v>
      </c>
      <c r="Q346" s="1">
        <f t="shared" si="89"/>
        <v>1319398.1511182459</v>
      </c>
      <c r="S346" s="3">
        <v>336</v>
      </c>
      <c r="T346" s="1">
        <f t="shared" si="95"/>
        <v>-159133.33333333442</v>
      </c>
      <c r="U346" s="1">
        <f t="shared" si="82"/>
        <v>-190.27111111111225</v>
      </c>
      <c r="V346" s="1">
        <f t="shared" si="90"/>
        <v>824804.10007465479</v>
      </c>
      <c r="W346" s="1">
        <f t="shared" si="91"/>
        <v>1310509.896074255</v>
      </c>
    </row>
    <row r="347" spans="1:23" x14ac:dyDescent="0.25">
      <c r="A347" s="3">
        <v>337</v>
      </c>
      <c r="B347" s="1">
        <f t="shared" si="92"/>
        <v>-16404.970877575681</v>
      </c>
      <c r="C347" s="1">
        <f t="shared" si="80"/>
        <v>-16.951803240161535</v>
      </c>
      <c r="D347" s="1">
        <f t="shared" si="83"/>
        <v>827209.77869987255</v>
      </c>
      <c r="E347" s="1">
        <f t="shared" si="84"/>
        <v>996270.07855690282</v>
      </c>
      <c r="G347" s="3">
        <v>337</v>
      </c>
      <c r="H347" s="1">
        <f t="shared" si="93"/>
        <v>-13863.888888887916</v>
      </c>
      <c r="I347" s="1">
        <f t="shared" si="85"/>
        <v>-14.326018518517513</v>
      </c>
      <c r="J347" s="1">
        <f t="shared" si="86"/>
        <v>827209.77869987255</v>
      </c>
      <c r="K347" s="1">
        <f t="shared" si="87"/>
        <v>965090.32542012515</v>
      </c>
      <c r="M347" s="3">
        <v>337</v>
      </c>
      <c r="N347" s="1">
        <f t="shared" si="94"/>
        <v>-159687.13453645114</v>
      </c>
      <c r="O347" s="1">
        <f t="shared" si="81"/>
        <v>-190.84337235433284</v>
      </c>
      <c r="P347" s="1">
        <f t="shared" si="88"/>
        <v>827209.77869987255</v>
      </c>
      <c r="Q347" s="1">
        <f t="shared" si="89"/>
        <v>1327965.8950841541</v>
      </c>
      <c r="S347" s="3">
        <v>337</v>
      </c>
      <c r="T347" s="1">
        <f t="shared" si="95"/>
        <v>-158961.1111111122</v>
      </c>
      <c r="U347" s="1">
        <f t="shared" si="82"/>
        <v>-190.09314814814928</v>
      </c>
      <c r="V347" s="1">
        <f t="shared" si="90"/>
        <v>827209.77869987255</v>
      </c>
      <c r="W347" s="1">
        <f t="shared" si="91"/>
        <v>1319057.3941879219</v>
      </c>
    </row>
    <row r="348" spans="1:23" x14ac:dyDescent="0.25">
      <c r="A348" s="3">
        <v>338</v>
      </c>
      <c r="B348" s="1">
        <f t="shared" si="92"/>
        <v>-15699.785165457441</v>
      </c>
      <c r="C348" s="1">
        <f t="shared" si="80"/>
        <v>-16.223111337639356</v>
      </c>
      <c r="D348" s="1">
        <f t="shared" si="83"/>
        <v>829622.47388774715</v>
      </c>
      <c r="E348" s="1">
        <f t="shared" si="84"/>
        <v>1002680.9969108269</v>
      </c>
      <c r="G348" s="3">
        <v>338</v>
      </c>
      <c r="H348" s="1">
        <f t="shared" si="93"/>
        <v>-13261.111111110138</v>
      </c>
      <c r="I348" s="1">
        <f t="shared" si="85"/>
        <v>-13.703148148147143</v>
      </c>
      <c r="J348" s="1">
        <f t="shared" si="86"/>
        <v>829622.47388774715</v>
      </c>
      <c r="K348" s="1">
        <f t="shared" si="87"/>
        <v>971430.6055061029</v>
      </c>
      <c r="M348" s="3">
        <v>338</v>
      </c>
      <c r="N348" s="1">
        <f t="shared" si="94"/>
        <v>-159485.65290441737</v>
      </c>
      <c r="O348" s="1">
        <f t="shared" si="81"/>
        <v>-190.63517466789796</v>
      </c>
      <c r="P348" s="1">
        <f t="shared" si="88"/>
        <v>829622.47388774715</v>
      </c>
      <c r="Q348" s="1">
        <f t="shared" si="89"/>
        <v>1336582.0823200876</v>
      </c>
      <c r="S348" s="3">
        <v>338</v>
      </c>
      <c r="T348" s="1">
        <f t="shared" si="95"/>
        <v>-158788.88888888998</v>
      </c>
      <c r="U348" s="1">
        <f t="shared" si="82"/>
        <v>-189.91518518518632</v>
      </c>
      <c r="V348" s="1">
        <f t="shared" si="90"/>
        <v>829622.47388774715</v>
      </c>
      <c r="W348" s="1">
        <f t="shared" si="91"/>
        <v>1327653.3990615848</v>
      </c>
    </row>
    <row r="349" spans="1:23" x14ac:dyDescent="0.25">
      <c r="A349" s="3">
        <v>339</v>
      </c>
      <c r="B349" s="1">
        <f t="shared" si="92"/>
        <v>-14993.870761436679</v>
      </c>
      <c r="C349" s="1">
        <f t="shared" si="80"/>
        <v>-15.493666453484567</v>
      </c>
      <c r="D349" s="1">
        <f t="shared" si="83"/>
        <v>832042.20610325306</v>
      </c>
      <c r="E349" s="1">
        <f t="shared" si="84"/>
        <v>1009128.1635291908</v>
      </c>
      <c r="G349" s="3">
        <v>339</v>
      </c>
      <c r="H349" s="1">
        <f t="shared" si="93"/>
        <v>-12658.333333332361</v>
      </c>
      <c r="I349" s="1">
        <f t="shared" si="85"/>
        <v>-13.080277777776772</v>
      </c>
      <c r="J349" s="1">
        <f t="shared" si="86"/>
        <v>832042.20610325306</v>
      </c>
      <c r="K349" s="1">
        <f t="shared" si="87"/>
        <v>977807.35732785403</v>
      </c>
      <c r="M349" s="3">
        <v>339</v>
      </c>
      <c r="N349" s="1">
        <f t="shared" si="94"/>
        <v>-159283.96307469715</v>
      </c>
      <c r="O349" s="1">
        <f t="shared" si="81"/>
        <v>-190.42676184385371</v>
      </c>
      <c r="P349" s="1">
        <f t="shared" si="88"/>
        <v>832042.20610325306</v>
      </c>
      <c r="Q349" s="1">
        <f t="shared" si="89"/>
        <v>1345246.9867313381</v>
      </c>
      <c r="S349" s="3">
        <v>339</v>
      </c>
      <c r="T349" s="1">
        <f t="shared" si="95"/>
        <v>-158616.66666666776</v>
      </c>
      <c r="U349" s="1">
        <f t="shared" si="82"/>
        <v>-189.73722222222335</v>
      </c>
      <c r="V349" s="1">
        <f t="shared" si="90"/>
        <v>832042.20610325306</v>
      </c>
      <c r="W349" s="1">
        <f t="shared" si="91"/>
        <v>1336298.1849595176</v>
      </c>
    </row>
    <row r="350" spans="1:23" x14ac:dyDescent="0.25">
      <c r="A350" s="3">
        <v>340</v>
      </c>
      <c r="B350" s="1">
        <f t="shared" si="92"/>
        <v>-14287.226912531763</v>
      </c>
      <c r="C350" s="1">
        <f t="shared" si="80"/>
        <v>-14.763467809616154</v>
      </c>
      <c r="D350" s="1">
        <f t="shared" si="83"/>
        <v>834468.99587105424</v>
      </c>
      <c r="E350" s="1">
        <f t="shared" si="84"/>
        <v>1015611.7833649517</v>
      </c>
      <c r="G350" s="3">
        <v>340</v>
      </c>
      <c r="H350" s="1">
        <f t="shared" si="93"/>
        <v>-12055.555555554583</v>
      </c>
      <c r="I350" s="1">
        <f t="shared" si="85"/>
        <v>-12.457407407406402</v>
      </c>
      <c r="J350" s="1">
        <f t="shared" si="86"/>
        <v>834468.99587105424</v>
      </c>
      <c r="K350" s="1">
        <f t="shared" si="87"/>
        <v>984220.78710187506</v>
      </c>
      <c r="M350" s="3">
        <v>340</v>
      </c>
      <c r="N350" s="1">
        <f t="shared" si="94"/>
        <v>-159082.06483215289</v>
      </c>
      <c r="O350" s="1">
        <f t="shared" si="81"/>
        <v>-190.21813365989132</v>
      </c>
      <c r="P350" s="1">
        <f t="shared" si="88"/>
        <v>834468.99587105424</v>
      </c>
      <c r="Q350" s="1">
        <f t="shared" si="89"/>
        <v>1353960.8837718978</v>
      </c>
      <c r="S350" s="3">
        <v>340</v>
      </c>
      <c r="T350" s="1">
        <f t="shared" si="95"/>
        <v>-158444.44444444554</v>
      </c>
      <c r="U350" s="1">
        <f t="shared" si="82"/>
        <v>-189.55925925926039</v>
      </c>
      <c r="V350" s="1">
        <f t="shared" si="90"/>
        <v>834468.99587105424</v>
      </c>
      <c r="W350" s="1">
        <f t="shared" si="91"/>
        <v>1344992.0276967229</v>
      </c>
    </row>
    <row r="351" spans="1:23" x14ac:dyDescent="0.25">
      <c r="A351" s="3">
        <v>341</v>
      </c>
      <c r="B351" s="1">
        <f t="shared" si="92"/>
        <v>-13579.852864982979</v>
      </c>
      <c r="C351" s="1">
        <f t="shared" si="80"/>
        <v>-14.032514627149077</v>
      </c>
      <c r="D351" s="1">
        <f t="shared" si="83"/>
        <v>836902.86377567821</v>
      </c>
      <c r="E351" s="1">
        <f t="shared" si="84"/>
        <v>1022132.0625299007</v>
      </c>
      <c r="G351" s="3">
        <v>341</v>
      </c>
      <c r="H351" s="1">
        <f t="shared" si="93"/>
        <v>-11452.777777776806</v>
      </c>
      <c r="I351" s="1">
        <f t="shared" si="85"/>
        <v>-11.834537037036034</v>
      </c>
      <c r="J351" s="1">
        <f t="shared" si="86"/>
        <v>836902.86377567821</v>
      </c>
      <c r="K351" s="1">
        <f t="shared" si="87"/>
        <v>990671.10221064067</v>
      </c>
      <c r="M351" s="3">
        <v>341</v>
      </c>
      <c r="N351" s="1">
        <f t="shared" si="94"/>
        <v>-158879.95796142466</v>
      </c>
      <c r="O351" s="1">
        <f t="shared" si="81"/>
        <v>-190.00928989347216</v>
      </c>
      <c r="P351" s="1">
        <f t="shared" si="88"/>
        <v>836902.86377567821</v>
      </c>
      <c r="Q351" s="1">
        <f t="shared" si="89"/>
        <v>1362724.0504532156</v>
      </c>
      <c r="S351" s="3">
        <v>341</v>
      </c>
      <c r="T351" s="1">
        <f t="shared" si="95"/>
        <v>-158272.22222222332</v>
      </c>
      <c r="U351" s="1">
        <f t="shared" si="82"/>
        <v>-189.38129629629745</v>
      </c>
      <c r="V351" s="1">
        <f t="shared" si="90"/>
        <v>836902.86377567821</v>
      </c>
      <c r="W351" s="1">
        <f t="shared" si="91"/>
        <v>1353735.2046477026</v>
      </c>
    </row>
    <row r="352" spans="1:23" x14ac:dyDescent="0.25">
      <c r="A352" s="3">
        <v>342</v>
      </c>
      <c r="B352" s="1">
        <f t="shared" si="92"/>
        <v>-12871.747864251727</v>
      </c>
      <c r="C352" s="1">
        <f t="shared" si="80"/>
        <v>-13.300806126393452</v>
      </c>
      <c r="D352" s="1">
        <f t="shared" si="83"/>
        <v>839343.83046169067</v>
      </c>
      <c r="E352" s="1">
        <f t="shared" si="84"/>
        <v>1028689.2083012147</v>
      </c>
      <c r="G352" s="3">
        <v>342</v>
      </c>
      <c r="H352" s="1">
        <f t="shared" si="93"/>
        <v>-10849.999999999029</v>
      </c>
      <c r="I352" s="1">
        <f t="shared" si="85"/>
        <v>-11.211666666665662</v>
      </c>
      <c r="J352" s="1">
        <f t="shared" si="86"/>
        <v>839343.83046169067</v>
      </c>
      <c r="K352" s="1">
        <f t="shared" si="87"/>
        <v>997158.51120919629</v>
      </c>
      <c r="M352" s="3">
        <v>342</v>
      </c>
      <c r="N352" s="1">
        <f t="shared" si="94"/>
        <v>-158677.64224693002</v>
      </c>
      <c r="O352" s="1">
        <f t="shared" si="81"/>
        <v>-189.80023032182768</v>
      </c>
      <c r="P352" s="1">
        <f t="shared" si="88"/>
        <v>839343.83046169067</v>
      </c>
      <c r="Q352" s="1">
        <f t="shared" si="89"/>
        <v>1371536.7653530037</v>
      </c>
      <c r="S352" s="3">
        <v>342</v>
      </c>
      <c r="T352" s="1">
        <f t="shared" si="95"/>
        <v>-158100.00000000111</v>
      </c>
      <c r="U352" s="1">
        <f t="shared" si="82"/>
        <v>-189.20333333333448</v>
      </c>
      <c r="V352" s="1">
        <f t="shared" si="90"/>
        <v>839343.83046169067</v>
      </c>
      <c r="W352" s="1">
        <f t="shared" si="91"/>
        <v>1362527.9947552739</v>
      </c>
    </row>
    <row r="353" spans="1:23" x14ac:dyDescent="0.25">
      <c r="A353" s="3">
        <v>343</v>
      </c>
      <c r="B353" s="1">
        <f t="shared" si="92"/>
        <v>-12162.911155019719</v>
      </c>
      <c r="C353" s="1">
        <f t="shared" si="80"/>
        <v>-12.568341526853709</v>
      </c>
      <c r="D353" s="1">
        <f t="shared" si="83"/>
        <v>841791.91663387057</v>
      </c>
      <c r="E353" s="1">
        <f t="shared" si="84"/>
        <v>1035283.4291280463</v>
      </c>
      <c r="G353" s="3">
        <v>343</v>
      </c>
      <c r="H353" s="1">
        <f t="shared" si="93"/>
        <v>-10247.222222221251</v>
      </c>
      <c r="I353" s="1">
        <f t="shared" si="85"/>
        <v>-10.588796296295293</v>
      </c>
      <c r="J353" s="1">
        <f t="shared" si="86"/>
        <v>841791.91663387057</v>
      </c>
      <c r="K353" s="1">
        <f t="shared" si="87"/>
        <v>1003683.2238317877</v>
      </c>
      <c r="M353" s="3">
        <v>343</v>
      </c>
      <c r="N353" s="1">
        <f t="shared" si="94"/>
        <v>-158475.11747286373</v>
      </c>
      <c r="O353" s="1">
        <f t="shared" si="81"/>
        <v>-189.59095472195918</v>
      </c>
      <c r="P353" s="1">
        <f t="shared" si="88"/>
        <v>841791.91663387057</v>
      </c>
      <c r="Q353" s="1">
        <f t="shared" si="89"/>
        <v>1380399.3086240932</v>
      </c>
      <c r="S353" s="3">
        <v>343</v>
      </c>
      <c r="T353" s="1">
        <f t="shared" si="95"/>
        <v>-157927.77777777889</v>
      </c>
      <c r="U353" s="1">
        <f t="shared" si="82"/>
        <v>-189.02537037037152</v>
      </c>
      <c r="V353" s="1">
        <f t="shared" si="90"/>
        <v>841791.91663387057</v>
      </c>
      <c r="W353" s="1">
        <f t="shared" si="91"/>
        <v>1371370.6785394375</v>
      </c>
    </row>
    <row r="354" spans="1:23" x14ac:dyDescent="0.25">
      <c r="A354" s="3">
        <v>344</v>
      </c>
      <c r="B354" s="1">
        <f t="shared" si="92"/>
        <v>-11453.341981188172</v>
      </c>
      <c r="C354" s="1">
        <f t="shared" si="80"/>
        <v>-11.835120047227777</v>
      </c>
      <c r="D354" s="1">
        <f t="shared" si="83"/>
        <v>844247.14305738604</v>
      </c>
      <c r="E354" s="1">
        <f t="shared" si="84"/>
        <v>1041914.9346381493</v>
      </c>
      <c r="G354" s="3">
        <v>344</v>
      </c>
      <c r="H354" s="1">
        <f t="shared" si="93"/>
        <v>-9644.4444444434739</v>
      </c>
      <c r="I354" s="1">
        <f t="shared" si="85"/>
        <v>-9.9659259259249229</v>
      </c>
      <c r="J354" s="1">
        <f t="shared" si="86"/>
        <v>844247.14305738604</v>
      </c>
      <c r="K354" s="1">
        <f t="shared" si="87"/>
        <v>1010245.4509985286</v>
      </c>
      <c r="M354" s="3">
        <v>344</v>
      </c>
      <c r="N354" s="1">
        <f t="shared" si="94"/>
        <v>-158272.38342319758</v>
      </c>
      <c r="O354" s="1">
        <f t="shared" si="81"/>
        <v>-189.38146287063751</v>
      </c>
      <c r="P354" s="1">
        <f t="shared" si="88"/>
        <v>844247.14305738604</v>
      </c>
      <c r="Q354" s="1">
        <f t="shared" si="89"/>
        <v>1389311.9620033393</v>
      </c>
      <c r="S354" s="3">
        <v>344</v>
      </c>
      <c r="T354" s="1">
        <f t="shared" si="95"/>
        <v>-157755.55555555667</v>
      </c>
      <c r="U354" s="1">
        <f t="shared" si="82"/>
        <v>-188.84740740740855</v>
      </c>
      <c r="V354" s="1">
        <f t="shared" si="90"/>
        <v>844247.14305738604</v>
      </c>
      <c r="W354" s="1">
        <f t="shared" si="91"/>
        <v>1380263.5381062946</v>
      </c>
    </row>
    <row r="355" spans="1:23" x14ac:dyDescent="0.25">
      <c r="A355" s="3">
        <v>345</v>
      </c>
      <c r="B355" s="1">
        <f t="shared" si="92"/>
        <v>-10743.039585876999</v>
      </c>
      <c r="C355" s="1">
        <f t="shared" si="80"/>
        <v>-11.101140905406233</v>
      </c>
      <c r="D355" s="1">
        <f t="shared" si="83"/>
        <v>846709.53055797005</v>
      </c>
      <c r="E355" s="1">
        <f t="shared" si="84"/>
        <v>1048583.9356445437</v>
      </c>
      <c r="G355" s="3">
        <v>345</v>
      </c>
      <c r="H355" s="1">
        <f t="shared" si="93"/>
        <v>-9041.6666666656965</v>
      </c>
      <c r="I355" s="1">
        <f t="shared" si="85"/>
        <v>-9.3430555555545531</v>
      </c>
      <c r="J355" s="1">
        <f t="shared" si="86"/>
        <v>846709.53055797005</v>
      </c>
      <c r="K355" s="1">
        <f t="shared" si="87"/>
        <v>1016845.4048221058</v>
      </c>
      <c r="M355" s="3">
        <v>345</v>
      </c>
      <c r="N355" s="1">
        <f t="shared" si="94"/>
        <v>-158069.4398816801</v>
      </c>
      <c r="O355" s="1">
        <f t="shared" si="81"/>
        <v>-189.17175454440277</v>
      </c>
      <c r="P355" s="1">
        <f t="shared" si="88"/>
        <v>846709.53055797005</v>
      </c>
      <c r="Q355" s="1">
        <f t="shared" si="89"/>
        <v>1398275.0088205794</v>
      </c>
      <c r="S355" s="3">
        <v>345</v>
      </c>
      <c r="T355" s="1">
        <f t="shared" si="95"/>
        <v>-157583.33333333445</v>
      </c>
      <c r="U355" s="1">
        <f t="shared" si="82"/>
        <v>-188.66944444444559</v>
      </c>
      <c r="V355" s="1">
        <f t="shared" si="90"/>
        <v>846709.53055797005</v>
      </c>
      <c r="W355" s="1">
        <f t="shared" si="91"/>
        <v>1389206.8571570155</v>
      </c>
    </row>
    <row r="356" spans="1:23" x14ac:dyDescent="0.25">
      <c r="A356" s="3">
        <v>346</v>
      </c>
      <c r="B356" s="1">
        <f t="shared" si="92"/>
        <v>-10032.003211424004</v>
      </c>
      <c r="C356" s="1">
        <f t="shared" si="80"/>
        <v>-10.366403318471471</v>
      </c>
      <c r="D356" s="1">
        <f t="shared" si="83"/>
        <v>849179.10002209747</v>
      </c>
      <c r="E356" s="1">
        <f t="shared" si="84"/>
        <v>1055290.6441522173</v>
      </c>
      <c r="G356" s="3">
        <v>346</v>
      </c>
      <c r="H356" s="1">
        <f t="shared" si="93"/>
        <v>-8438.8888888879192</v>
      </c>
      <c r="I356" s="1">
        <f t="shared" si="85"/>
        <v>-8.7201851851841834</v>
      </c>
      <c r="J356" s="1">
        <f t="shared" si="86"/>
        <v>849179.10002209747</v>
      </c>
      <c r="K356" s="1">
        <f t="shared" si="87"/>
        <v>1023483.298614522</v>
      </c>
      <c r="M356" s="3">
        <v>346</v>
      </c>
      <c r="N356" s="1">
        <f t="shared" si="94"/>
        <v>-157866.28663183638</v>
      </c>
      <c r="O356" s="1">
        <f t="shared" si="81"/>
        <v>-188.96182951956425</v>
      </c>
      <c r="P356" s="1">
        <f t="shared" si="88"/>
        <v>849179.10002209747</v>
      </c>
      <c r="Q356" s="1">
        <f t="shared" si="89"/>
        <v>1407288.7340076382</v>
      </c>
      <c r="S356" s="3">
        <v>346</v>
      </c>
      <c r="T356" s="1">
        <f t="shared" si="95"/>
        <v>-157411.11111111223</v>
      </c>
      <c r="U356" s="1">
        <f t="shared" si="82"/>
        <v>-188.49148148148265</v>
      </c>
      <c r="V356" s="1">
        <f t="shared" si="90"/>
        <v>849179.10002209747</v>
      </c>
      <c r="W356" s="1">
        <f t="shared" si="91"/>
        <v>1398200.9209968578</v>
      </c>
    </row>
    <row r="357" spans="1:23" x14ac:dyDescent="0.25">
      <c r="A357" s="3">
        <v>347</v>
      </c>
      <c r="B357" s="1">
        <f t="shared" si="92"/>
        <v>-9320.2320993840749</v>
      </c>
      <c r="C357" s="1">
        <f t="shared" si="80"/>
        <v>-9.6309065026968774</v>
      </c>
      <c r="D357" s="1">
        <f t="shared" si="83"/>
        <v>851655.8723971619</v>
      </c>
      <c r="E357" s="1">
        <f t="shared" si="84"/>
        <v>1062035.2733648641</v>
      </c>
      <c r="G357" s="3">
        <v>347</v>
      </c>
      <c r="H357" s="1">
        <f t="shared" si="93"/>
        <v>-7836.1111111101418</v>
      </c>
      <c r="I357" s="1">
        <f t="shared" si="85"/>
        <v>-8.0973148148138119</v>
      </c>
      <c r="J357" s="1">
        <f t="shared" si="86"/>
        <v>851655.8723971619</v>
      </c>
      <c r="K357" s="1">
        <f t="shared" si="87"/>
        <v>1030159.346893877</v>
      </c>
      <c r="M357" s="3">
        <v>347</v>
      </c>
      <c r="N357" s="1">
        <f t="shared" si="94"/>
        <v>-157662.92345696784</v>
      </c>
      <c r="O357" s="1">
        <f t="shared" si="81"/>
        <v>-188.7516875722001</v>
      </c>
      <c r="P357" s="1">
        <f t="shared" si="88"/>
        <v>851655.8723971619</v>
      </c>
      <c r="Q357" s="1">
        <f t="shared" si="89"/>
        <v>1416353.4241073867</v>
      </c>
      <c r="S357" s="3">
        <v>347</v>
      </c>
      <c r="T357" s="1">
        <f t="shared" si="95"/>
        <v>-157238.88888889001</v>
      </c>
      <c r="U357" s="1">
        <f t="shared" si="82"/>
        <v>-188.31351851851969</v>
      </c>
      <c r="V357" s="1">
        <f t="shared" si="90"/>
        <v>851655.8723971619</v>
      </c>
      <c r="W357" s="1">
        <f t="shared" si="91"/>
        <v>1407246.0165442373</v>
      </c>
    </row>
    <row r="358" spans="1:23" x14ac:dyDescent="0.25">
      <c r="A358" s="3">
        <v>348</v>
      </c>
      <c r="B358" s="1">
        <f t="shared" si="92"/>
        <v>-8607.7254905283698</v>
      </c>
      <c r="C358" s="1">
        <f t="shared" si="80"/>
        <v>-8.8946496735459828</v>
      </c>
      <c r="D358" s="1">
        <f t="shared" si="83"/>
        <v>854139.8686916536</v>
      </c>
      <c r="E358" s="1">
        <f t="shared" si="84"/>
        <v>1068818.0376916633</v>
      </c>
      <c r="G358" s="3">
        <v>348</v>
      </c>
      <c r="H358" s="1">
        <f t="shared" si="93"/>
        <v>-7233.3333333323644</v>
      </c>
      <c r="I358" s="1">
        <f t="shared" si="85"/>
        <v>-7.474444444443443</v>
      </c>
      <c r="J358" s="1">
        <f t="shared" si="86"/>
        <v>854139.8686916536</v>
      </c>
      <c r="K358" s="1">
        <f t="shared" si="87"/>
        <v>1036873.7653911873</v>
      </c>
      <c r="M358" s="3">
        <v>348</v>
      </c>
      <c r="N358" s="1">
        <f t="shared" si="94"/>
        <v>-157459.35014015192</v>
      </c>
      <c r="O358" s="1">
        <f t="shared" si="81"/>
        <v>-188.54132847815697</v>
      </c>
      <c r="P358" s="1">
        <f t="shared" si="88"/>
        <v>854139.8686916536</v>
      </c>
      <c r="Q358" s="1">
        <f t="shared" si="89"/>
        <v>1425469.3672828511</v>
      </c>
      <c r="S358" s="3">
        <v>348</v>
      </c>
      <c r="T358" s="1">
        <f t="shared" si="95"/>
        <v>-157066.66666666779</v>
      </c>
      <c r="U358" s="1">
        <f t="shared" si="82"/>
        <v>-188.13555555555672</v>
      </c>
      <c r="V358" s="1">
        <f t="shared" si="90"/>
        <v>854139.8686916536</v>
      </c>
      <c r="W358" s="1">
        <f t="shared" si="91"/>
        <v>1416342.4323398476</v>
      </c>
    </row>
    <row r="359" spans="1:23" x14ac:dyDescent="0.25">
      <c r="A359" s="3">
        <v>349</v>
      </c>
      <c r="B359" s="1">
        <f t="shared" si="92"/>
        <v>-7894.4826248435147</v>
      </c>
      <c r="C359" s="1">
        <f t="shared" si="80"/>
        <v>-8.1576320456716314</v>
      </c>
      <c r="D359" s="1">
        <f t="shared" si="83"/>
        <v>856631.10997533763</v>
      </c>
      <c r="E359" s="1">
        <f t="shared" si="84"/>
        <v>1075639.1527540947</v>
      </c>
      <c r="G359" s="3">
        <v>349</v>
      </c>
      <c r="H359" s="1">
        <f t="shared" si="93"/>
        <v>-6630.555555554587</v>
      </c>
      <c r="I359" s="1">
        <f t="shared" si="85"/>
        <v>-6.8515740740730733</v>
      </c>
      <c r="J359" s="1">
        <f t="shared" si="86"/>
        <v>856631.10997533763</v>
      </c>
      <c r="K359" s="1">
        <f t="shared" si="87"/>
        <v>1043626.7710572435</v>
      </c>
      <c r="M359" s="3">
        <v>349</v>
      </c>
      <c r="N359" s="1">
        <f t="shared" si="94"/>
        <v>-157255.56646424197</v>
      </c>
      <c r="O359" s="1">
        <f t="shared" si="81"/>
        <v>-188.33075201305004</v>
      </c>
      <c r="P359" s="1">
        <f t="shared" si="88"/>
        <v>856631.10997533763</v>
      </c>
      <c r="Q359" s="1">
        <f t="shared" si="89"/>
        <v>1434636.8533263728</v>
      </c>
      <c r="S359" s="3">
        <v>349</v>
      </c>
      <c r="T359" s="1">
        <f t="shared" si="95"/>
        <v>-156894.44444444557</v>
      </c>
      <c r="U359" s="1">
        <f t="shared" si="82"/>
        <v>-187.95759259259376</v>
      </c>
      <c r="V359" s="1">
        <f t="shared" si="90"/>
        <v>856631.10997533763</v>
      </c>
      <c r="W359" s="1">
        <f t="shared" si="91"/>
        <v>1425490.4585558334</v>
      </c>
    </row>
    <row r="360" spans="1:23" x14ac:dyDescent="0.25">
      <c r="A360" s="3">
        <v>350</v>
      </c>
      <c r="B360" s="1">
        <f t="shared" si="92"/>
        <v>-7180.502741530785</v>
      </c>
      <c r="C360" s="1">
        <f t="shared" si="80"/>
        <v>-7.4198528329151436</v>
      </c>
      <c r="D360" s="1">
        <f t="shared" si="83"/>
        <v>859129.61737943243</v>
      </c>
      <c r="E360" s="1">
        <f t="shared" si="84"/>
        <v>1082498.8353927934</v>
      </c>
      <c r="G360" s="3">
        <v>350</v>
      </c>
      <c r="H360" s="1">
        <f t="shared" si="93"/>
        <v>-6027.7777777768097</v>
      </c>
      <c r="I360" s="1">
        <f t="shared" si="85"/>
        <v>-6.2287037037027027</v>
      </c>
      <c r="J360" s="1">
        <f t="shared" si="86"/>
        <v>859129.61737943243</v>
      </c>
      <c r="K360" s="1">
        <f t="shared" si="87"/>
        <v>1050418.582069508</v>
      </c>
      <c r="M360" s="3">
        <v>350</v>
      </c>
      <c r="N360" s="1">
        <f t="shared" si="94"/>
        <v>-157051.57221186691</v>
      </c>
      <c r="O360" s="1">
        <f t="shared" si="81"/>
        <v>-188.11995795226247</v>
      </c>
      <c r="P360" s="1">
        <f t="shared" si="88"/>
        <v>859129.61737943243</v>
      </c>
      <c r="Q360" s="1">
        <f t="shared" si="89"/>
        <v>1443856.1736688216</v>
      </c>
      <c r="S360" s="3">
        <v>350</v>
      </c>
      <c r="T360" s="1">
        <f t="shared" si="95"/>
        <v>-156722.22222222335</v>
      </c>
      <c r="U360" s="1">
        <f t="shared" si="82"/>
        <v>-187.77962962963079</v>
      </c>
      <c r="V360" s="1">
        <f t="shared" si="90"/>
        <v>859129.61737943243</v>
      </c>
      <c r="W360" s="1">
        <f t="shared" si="91"/>
        <v>1434690.3870050153</v>
      </c>
    </row>
    <row r="361" spans="1:23" x14ac:dyDescent="0.25">
      <c r="A361" s="3">
        <v>351</v>
      </c>
      <c r="B361" s="1">
        <f t="shared" si="92"/>
        <v>-6465.7850790052989</v>
      </c>
      <c r="C361" s="1">
        <f t="shared" si="80"/>
        <v>-6.6813112483054757</v>
      </c>
      <c r="D361" s="1">
        <f t="shared" si="83"/>
        <v>861635.41209678911</v>
      </c>
      <c r="E361" s="1">
        <f t="shared" si="84"/>
        <v>1089397.3036744427</v>
      </c>
      <c r="G361" s="3">
        <v>351</v>
      </c>
      <c r="H361" s="1">
        <f t="shared" si="93"/>
        <v>-5424.9999999990323</v>
      </c>
      <c r="I361" s="1">
        <f t="shared" si="85"/>
        <v>-5.6058333333323338</v>
      </c>
      <c r="J361" s="1">
        <f t="shared" si="86"/>
        <v>861635.41209678911</v>
      </c>
      <c r="K361" s="1">
        <f t="shared" si="87"/>
        <v>1057249.4178390501</v>
      </c>
      <c r="M361" s="3">
        <v>351</v>
      </c>
      <c r="N361" s="1">
        <f t="shared" si="94"/>
        <v>-156847.36716543106</v>
      </c>
      <c r="O361" s="1">
        <f t="shared" si="81"/>
        <v>-187.90894607094543</v>
      </c>
      <c r="P361" s="1">
        <f t="shared" si="88"/>
        <v>861635.41209678911</v>
      </c>
      <c r="Q361" s="1">
        <f t="shared" si="89"/>
        <v>1453127.6213888596</v>
      </c>
      <c r="S361" s="3">
        <v>351</v>
      </c>
      <c r="T361" s="1">
        <f t="shared" si="95"/>
        <v>-156550.00000000114</v>
      </c>
      <c r="U361" s="1">
        <f t="shared" si="82"/>
        <v>-187.60166666666785</v>
      </c>
      <c r="V361" s="1">
        <f t="shared" si="90"/>
        <v>861635.41209678911</v>
      </c>
      <c r="W361" s="1">
        <f t="shared" si="91"/>
        <v>1443942.5111501655</v>
      </c>
    </row>
    <row r="362" spans="1:23" x14ac:dyDescent="0.25">
      <c r="A362" s="3">
        <v>352</v>
      </c>
      <c r="B362" s="1">
        <f t="shared" si="92"/>
        <v>-5750.3288748952027</v>
      </c>
      <c r="C362" s="1">
        <f t="shared" si="80"/>
        <v>-5.9420065040583765</v>
      </c>
      <c r="D362" s="1">
        <f t="shared" si="83"/>
        <v>864148.51538207137</v>
      </c>
      <c r="E362" s="1">
        <f t="shared" si="84"/>
        <v>1096334.7768987068</v>
      </c>
      <c r="G362" s="3">
        <v>352</v>
      </c>
      <c r="H362" s="1">
        <f t="shared" si="93"/>
        <v>-4822.2222222212549</v>
      </c>
      <c r="I362" s="1">
        <f t="shared" si="85"/>
        <v>-4.9829629629619632</v>
      </c>
      <c r="J362" s="1">
        <f t="shared" si="86"/>
        <v>864148.51538207137</v>
      </c>
      <c r="K362" s="1">
        <f t="shared" si="87"/>
        <v>1064119.499017521</v>
      </c>
      <c r="M362" s="3">
        <v>352</v>
      </c>
      <c r="N362" s="1">
        <f t="shared" si="94"/>
        <v>-156642.95110711388</v>
      </c>
      <c r="O362" s="1">
        <f t="shared" si="81"/>
        <v>-187.69771614401768</v>
      </c>
      <c r="P362" s="1">
        <f t="shared" si="88"/>
        <v>864148.51538207137</v>
      </c>
      <c r="Q362" s="1">
        <f t="shared" si="89"/>
        <v>1462451.4912222584</v>
      </c>
      <c r="S362" s="3">
        <v>352</v>
      </c>
      <c r="T362" s="1">
        <f t="shared" si="95"/>
        <v>-156377.77777777892</v>
      </c>
      <c r="U362" s="1">
        <f t="shared" si="82"/>
        <v>-187.42370370370489</v>
      </c>
      <c r="V362" s="1">
        <f t="shared" si="90"/>
        <v>864148.51538207137</v>
      </c>
      <c r="W362" s="1">
        <f t="shared" si="91"/>
        <v>1453247.1261133375</v>
      </c>
    </row>
    <row r="363" spans="1:23" x14ac:dyDescent="0.25">
      <c r="A363" s="3">
        <v>353</v>
      </c>
      <c r="B363" s="1">
        <f t="shared" si="92"/>
        <v>-5034.13336604086</v>
      </c>
      <c r="C363" s="1">
        <f t="shared" si="80"/>
        <v>-5.2019378115755552</v>
      </c>
      <c r="D363" s="1">
        <f t="shared" si="83"/>
        <v>866668.94855193573</v>
      </c>
      <c r="E363" s="1">
        <f t="shared" si="84"/>
        <v>1103311.4756052021</v>
      </c>
      <c r="G363" s="3">
        <v>353</v>
      </c>
      <c r="H363" s="1">
        <f t="shared" si="93"/>
        <v>-4219.4444444434776</v>
      </c>
      <c r="I363" s="1">
        <f t="shared" si="85"/>
        <v>-4.3600925925915934</v>
      </c>
      <c r="J363" s="1">
        <f t="shared" si="86"/>
        <v>866668.94855193573</v>
      </c>
      <c r="K363" s="1">
        <f t="shared" si="87"/>
        <v>1071029.0475041685</v>
      </c>
      <c r="M363" s="3">
        <v>353</v>
      </c>
      <c r="N363" s="1">
        <f t="shared" si="94"/>
        <v>-156438.3238188698</v>
      </c>
      <c r="O363" s="1">
        <f t="shared" si="81"/>
        <v>-187.48626794616547</v>
      </c>
      <c r="P363" s="1">
        <f t="shared" si="88"/>
        <v>866668.94855193573</v>
      </c>
      <c r="Q363" s="1">
        <f t="shared" si="89"/>
        <v>1471828.0795712685</v>
      </c>
      <c r="S363" s="3">
        <v>353</v>
      </c>
      <c r="T363" s="1">
        <f t="shared" si="95"/>
        <v>-156205.5555555567</v>
      </c>
      <c r="U363" s="1">
        <f t="shared" si="82"/>
        <v>-187.24574074074192</v>
      </c>
      <c r="V363" s="1">
        <f t="shared" si="90"/>
        <v>866668.94855193573</v>
      </c>
      <c r="W363" s="1">
        <f t="shared" si="91"/>
        <v>1462604.5286852482</v>
      </c>
    </row>
    <row r="364" spans="1:23" x14ac:dyDescent="0.25">
      <c r="A364" s="3">
        <v>354</v>
      </c>
      <c r="B364" s="1">
        <f t="shared" si="92"/>
        <v>-4317.1977884940343</v>
      </c>
      <c r="C364" s="1">
        <f t="shared" si="80"/>
        <v>-4.4611043814438354</v>
      </c>
      <c r="D364" s="1">
        <f t="shared" si="83"/>
        <v>869196.73298521223</v>
      </c>
      <c r="E364" s="1">
        <f t="shared" si="84"/>
        <v>1110327.6215805083</v>
      </c>
      <c r="G364" s="3">
        <v>354</v>
      </c>
      <c r="H364" s="1">
        <f t="shared" si="93"/>
        <v>-3616.6666666656997</v>
      </c>
      <c r="I364" s="1">
        <f t="shared" si="85"/>
        <v>-3.7372222222212232</v>
      </c>
      <c r="J364" s="1">
        <f t="shared" si="86"/>
        <v>869196.73298521223</v>
      </c>
      <c r="K364" s="1">
        <f t="shared" si="87"/>
        <v>1077978.2864528913</v>
      </c>
      <c r="M364" s="3">
        <v>354</v>
      </c>
      <c r="N364" s="1">
        <f t="shared" si="94"/>
        <v>-156233.48508242785</v>
      </c>
      <c r="O364" s="1">
        <f t="shared" si="81"/>
        <v>-187.27460125184211</v>
      </c>
      <c r="P364" s="1">
        <f t="shared" si="88"/>
        <v>869196.73298521223</v>
      </c>
      <c r="Q364" s="1">
        <f t="shared" si="89"/>
        <v>1481257.6845140418</v>
      </c>
      <c r="S364" s="3">
        <v>354</v>
      </c>
      <c r="T364" s="1">
        <f t="shared" si="95"/>
        <v>-156033.33333333448</v>
      </c>
      <c r="U364" s="1">
        <f t="shared" si="82"/>
        <v>-187.06777777777896</v>
      </c>
      <c r="V364" s="1">
        <f t="shared" si="90"/>
        <v>869196.73298521223</v>
      </c>
      <c r="W364" s="1">
        <f t="shared" si="91"/>
        <v>1472015.017334712</v>
      </c>
    </row>
    <row r="365" spans="1:23" x14ac:dyDescent="0.25">
      <c r="A365" s="3">
        <v>355</v>
      </c>
      <c r="B365" s="1">
        <f t="shared" si="92"/>
        <v>-3599.5213775170769</v>
      </c>
      <c r="C365" s="1">
        <f t="shared" si="80"/>
        <v>-3.7195054234343128</v>
      </c>
      <c r="D365" s="1">
        <f t="shared" si="83"/>
        <v>871731.89012308582</v>
      </c>
      <c r="E365" s="1">
        <f t="shared" si="84"/>
        <v>1117383.4378652179</v>
      </c>
      <c r="G365" s="3">
        <v>355</v>
      </c>
      <c r="H365" s="1">
        <f t="shared" si="93"/>
        <v>-3013.8888888879219</v>
      </c>
      <c r="I365" s="1">
        <f t="shared" si="85"/>
        <v>-3.1143518518508526</v>
      </c>
      <c r="J365" s="1">
        <f t="shared" si="86"/>
        <v>871731.89012308582</v>
      </c>
      <c r="K365" s="1">
        <f t="shared" si="87"/>
        <v>1084967.4402793325</v>
      </c>
      <c r="M365" s="3">
        <v>355</v>
      </c>
      <c r="N365" s="1">
        <f t="shared" si="94"/>
        <v>-156028.43467929159</v>
      </c>
      <c r="O365" s="1">
        <f t="shared" si="81"/>
        <v>-187.06271583526797</v>
      </c>
      <c r="P365" s="1">
        <f t="shared" si="88"/>
        <v>871731.89012308582</v>
      </c>
      <c r="Q365" s="1">
        <f t="shared" si="89"/>
        <v>1490740.6058141072</v>
      </c>
      <c r="S365" s="3">
        <v>355</v>
      </c>
      <c r="T365" s="1">
        <f t="shared" si="95"/>
        <v>-155861.11111111226</v>
      </c>
      <c r="U365" s="1">
        <f t="shared" si="82"/>
        <v>-186.88981481481599</v>
      </c>
      <c r="V365" s="1">
        <f t="shared" si="90"/>
        <v>871731.89012308582</v>
      </c>
      <c r="W365" s="1">
        <f t="shared" si="91"/>
        <v>1481478.8922181292</v>
      </c>
    </row>
    <row r="366" spans="1:23" x14ac:dyDescent="0.25">
      <c r="A366" s="3">
        <v>356</v>
      </c>
      <c r="B366" s="1">
        <f t="shared" si="92"/>
        <v>-2881.10336758211</v>
      </c>
      <c r="C366" s="1">
        <f t="shared" si="80"/>
        <v>-2.9771401465015135</v>
      </c>
      <c r="D366" s="1">
        <f t="shared" si="83"/>
        <v>874274.44146927819</v>
      </c>
      <c r="E366" s="1">
        <f t="shared" si="84"/>
        <v>1124479.1487610282</v>
      </c>
      <c r="G366" s="3">
        <v>356</v>
      </c>
      <c r="H366" s="1">
        <f t="shared" si="93"/>
        <v>-2411.1111111101441</v>
      </c>
      <c r="I366" s="1">
        <f t="shared" si="85"/>
        <v>-2.491481481480482</v>
      </c>
      <c r="J366" s="1">
        <f t="shared" si="86"/>
        <v>874274.44146927819</v>
      </c>
      <c r="K366" s="1">
        <f t="shared" si="87"/>
        <v>1091996.7346680134</v>
      </c>
      <c r="M366" s="3">
        <v>356</v>
      </c>
      <c r="N366" s="1">
        <f t="shared" si="94"/>
        <v>-155823.17239073873</v>
      </c>
      <c r="O366" s="1">
        <f t="shared" si="81"/>
        <v>-186.85061147043004</v>
      </c>
      <c r="P366" s="1">
        <f t="shared" si="88"/>
        <v>874274.44146927819</v>
      </c>
      <c r="Q366" s="1">
        <f t="shared" si="89"/>
        <v>1500277.1449299008</v>
      </c>
      <c r="S366" s="3">
        <v>356</v>
      </c>
      <c r="T366" s="1">
        <f t="shared" si="95"/>
        <v>-155688.88888889004</v>
      </c>
      <c r="U366" s="1">
        <f t="shared" si="82"/>
        <v>-186.71185185185305</v>
      </c>
      <c r="V366" s="1">
        <f t="shared" si="90"/>
        <v>874274.44146927819</v>
      </c>
      <c r="W366" s="1">
        <f t="shared" si="91"/>
        <v>1490996.4551890285</v>
      </c>
    </row>
    <row r="367" spans="1:23" x14ac:dyDescent="0.25">
      <c r="A367" s="3">
        <v>357</v>
      </c>
      <c r="B367" s="1">
        <f t="shared" si="92"/>
        <v>-2161.94299237021</v>
      </c>
      <c r="C367" s="1">
        <f t="shared" si="80"/>
        <v>-2.2340077587825502</v>
      </c>
      <c r="D367" s="1">
        <f t="shared" si="83"/>
        <v>876824.40859023028</v>
      </c>
      <c r="E367" s="1">
        <f t="shared" si="84"/>
        <v>1131614.9798378705</v>
      </c>
      <c r="G367" s="3">
        <v>357</v>
      </c>
      <c r="H367" s="1">
        <f t="shared" si="93"/>
        <v>-1808.3333333323662</v>
      </c>
      <c r="I367" s="1">
        <f t="shared" si="85"/>
        <v>-1.8686111111101118</v>
      </c>
      <c r="J367" s="1">
        <f t="shared" si="86"/>
        <v>876824.40859023028</v>
      </c>
      <c r="K367" s="1">
        <f t="shared" si="87"/>
        <v>1099066.3965795094</v>
      </c>
      <c r="M367" s="3">
        <v>357</v>
      </c>
      <c r="N367" s="1">
        <f t="shared" si="94"/>
        <v>-155617.69799782106</v>
      </c>
      <c r="O367" s="1">
        <f t="shared" si="81"/>
        <v>-186.63828793108175</v>
      </c>
      <c r="P367" s="1">
        <f t="shared" si="88"/>
        <v>876824.40859023028</v>
      </c>
      <c r="Q367" s="1">
        <f t="shared" si="89"/>
        <v>1509867.6050243475</v>
      </c>
      <c r="S367" s="3">
        <v>357</v>
      </c>
      <c r="T367" s="1">
        <f t="shared" si="95"/>
        <v>-155516.66666666782</v>
      </c>
      <c r="U367" s="1">
        <f t="shared" si="82"/>
        <v>-186.53388888889009</v>
      </c>
      <c r="V367" s="1">
        <f t="shared" si="90"/>
        <v>876824.40859023028</v>
      </c>
      <c r="W367" s="1">
        <f t="shared" si="91"/>
        <v>1500568.0098076621</v>
      </c>
    </row>
    <row r="368" spans="1:23" x14ac:dyDescent="0.25">
      <c r="A368" s="3">
        <v>358</v>
      </c>
      <c r="B368" s="1">
        <f t="shared" si="92"/>
        <v>-1442.0394847705913</v>
      </c>
      <c r="C368" s="1">
        <f t="shared" si="80"/>
        <v>-1.4901074675962775</v>
      </c>
      <c r="D368" s="1">
        <f t="shared" si="83"/>
        <v>879381.81311528513</v>
      </c>
      <c r="E368" s="1">
        <f t="shared" si="84"/>
        <v>1138791.1579410811</v>
      </c>
      <c r="G368" s="3">
        <v>358</v>
      </c>
      <c r="H368" s="1">
        <f t="shared" si="93"/>
        <v>-1205.5555555545884</v>
      </c>
      <c r="I368" s="1">
        <f t="shared" si="85"/>
        <v>-1.2457407407397414</v>
      </c>
      <c r="J368" s="1">
        <f t="shared" si="86"/>
        <v>879381.81311528513</v>
      </c>
      <c r="K368" s="1">
        <f t="shared" si="87"/>
        <v>1106176.6542576631</v>
      </c>
      <c r="M368" s="3">
        <v>358</v>
      </c>
      <c r="N368" s="1">
        <f t="shared" si="94"/>
        <v>-155412.01128136402</v>
      </c>
      <c r="O368" s="1">
        <f t="shared" si="81"/>
        <v>-186.42574499074283</v>
      </c>
      <c r="P368" s="1">
        <f t="shared" si="88"/>
        <v>879381.81311528513</v>
      </c>
      <c r="Q368" s="1">
        <f t="shared" si="89"/>
        <v>1519512.2909745006</v>
      </c>
      <c r="S368" s="3">
        <v>358</v>
      </c>
      <c r="T368" s="1">
        <f t="shared" si="95"/>
        <v>-155344.4444444456</v>
      </c>
      <c r="U368" s="1">
        <f t="shared" si="82"/>
        <v>-186.35592592592712</v>
      </c>
      <c r="V368" s="1">
        <f t="shared" si="90"/>
        <v>879381.81311528513</v>
      </c>
      <c r="W368" s="1">
        <f t="shared" si="91"/>
        <v>1510193.8613506558</v>
      </c>
    </row>
    <row r="369" spans="1:23" x14ac:dyDescent="0.25">
      <c r="A369" s="3">
        <v>359</v>
      </c>
      <c r="B369" s="1">
        <f t="shared" si="92"/>
        <v>-721.39207687978626</v>
      </c>
      <c r="C369" s="1">
        <f t="shared" si="80"/>
        <v>-0.74543847944244579</v>
      </c>
      <c r="D369" s="1">
        <f t="shared" si="83"/>
        <v>881946.67673687136</v>
      </c>
      <c r="E369" s="1">
        <f t="shared" si="84"/>
        <v>1146007.9111986132</v>
      </c>
      <c r="G369" s="3">
        <v>359</v>
      </c>
      <c r="H369" s="1">
        <f t="shared" si="93"/>
        <v>-602.77777777681058</v>
      </c>
      <c r="I369" s="1">
        <f t="shared" si="85"/>
        <v>-0.62287037036937087</v>
      </c>
      <c r="J369" s="1">
        <f t="shared" si="86"/>
        <v>881946.67673687136</v>
      </c>
      <c r="K369" s="1">
        <f t="shared" si="87"/>
        <v>1113327.7372368413</v>
      </c>
      <c r="M369" s="3">
        <v>359</v>
      </c>
      <c r="N369" s="1">
        <f t="shared" si="94"/>
        <v>-155206.11202196663</v>
      </c>
      <c r="O369" s="1">
        <f t="shared" si="81"/>
        <v>-186.21298242269884</v>
      </c>
      <c r="P369" s="1">
        <f t="shared" si="88"/>
        <v>881946.67673687136</v>
      </c>
      <c r="Q369" s="1">
        <f t="shared" si="89"/>
        <v>1529211.5093812316</v>
      </c>
      <c r="S369" s="3">
        <v>359</v>
      </c>
      <c r="T369" s="1">
        <f t="shared" si="95"/>
        <v>-155172.22222222338</v>
      </c>
      <c r="U369" s="1">
        <f t="shared" si="82"/>
        <v>-186.17796296296416</v>
      </c>
      <c r="V369" s="1">
        <f t="shared" si="90"/>
        <v>881946.67673687136</v>
      </c>
      <c r="W369" s="1">
        <f t="shared" si="91"/>
        <v>1519874.3168207142</v>
      </c>
    </row>
    <row r="370" spans="1:23" x14ac:dyDescent="0.25">
      <c r="A370" s="3">
        <v>360</v>
      </c>
      <c r="B370" s="1">
        <f t="shared" si="92"/>
        <v>-8.2730355899229835E-10</v>
      </c>
      <c r="C370" s="1">
        <f t="shared" si="80"/>
        <v>-8.5488034429204159E-13</v>
      </c>
      <c r="D370" s="1">
        <f t="shared" si="83"/>
        <v>884519.02121068723</v>
      </c>
      <c r="E370" s="1">
        <f t="shared" si="84"/>
        <v>1153265.4690282885</v>
      </c>
      <c r="G370" s="3">
        <v>360</v>
      </c>
      <c r="H370" s="1">
        <f t="shared" si="93"/>
        <v>9.6724761533550918E-10</v>
      </c>
      <c r="I370" s="1">
        <f t="shared" si="85"/>
        <v>9.9948920251335957E-13</v>
      </c>
      <c r="J370" s="1">
        <f t="shared" si="86"/>
        <v>884519.02121068723</v>
      </c>
      <c r="K370" s="1">
        <f t="shared" si="87"/>
        <v>1120519.8763492317</v>
      </c>
      <c r="M370" s="3">
        <v>360</v>
      </c>
      <c r="N370" s="1">
        <f t="shared" si="94"/>
        <v>-155000.00000000122</v>
      </c>
      <c r="O370" s="1">
        <f t="shared" si="81"/>
        <v>-186.00000000000125</v>
      </c>
      <c r="P370" s="1">
        <f t="shared" si="88"/>
        <v>884519.02121068723</v>
      </c>
      <c r="Q370" s="1">
        <f t="shared" si="89"/>
        <v>1538965.5685789785</v>
      </c>
      <c r="S370" s="3">
        <v>360</v>
      </c>
      <c r="T370" s="1">
        <f t="shared" si="95"/>
        <v>-155000.00000000116</v>
      </c>
      <c r="U370" s="1">
        <f t="shared" si="82"/>
        <v>-186.00000000000119</v>
      </c>
      <c r="V370" s="1">
        <f t="shared" si="90"/>
        <v>884519.02121068723</v>
      </c>
      <c r="W370" s="1">
        <f t="shared" si="91"/>
        <v>1529609.6849563795</v>
      </c>
    </row>
  </sheetData>
  <mergeCells count="27">
    <mergeCell ref="A1:E1"/>
    <mergeCell ref="G1:K1"/>
    <mergeCell ref="M1:Q1"/>
    <mergeCell ref="S1:W1"/>
    <mergeCell ref="A2:B2"/>
    <mergeCell ref="G2:H2"/>
    <mergeCell ref="M2:N2"/>
    <mergeCell ref="S2:T2"/>
    <mergeCell ref="A3:B3"/>
    <mergeCell ref="G3:H3"/>
    <mergeCell ref="M3:N3"/>
    <mergeCell ref="S3:T3"/>
    <mergeCell ref="A4:B4"/>
    <mergeCell ref="M4:N4"/>
    <mergeCell ref="S4:T4"/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activeCell="C2" sqref="C2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70" t="s">
        <v>30</v>
      </c>
      <c r="B1" s="70"/>
      <c r="C1" s="70"/>
      <c r="D1" s="70"/>
      <c r="E1" s="70"/>
      <c r="G1" s="70" t="s">
        <v>29</v>
      </c>
      <c r="H1" s="70"/>
      <c r="I1" s="70"/>
      <c r="J1" s="70"/>
      <c r="K1" s="70"/>
      <c r="M1" s="70" t="s">
        <v>34</v>
      </c>
      <c r="N1" s="70"/>
      <c r="O1" s="70"/>
      <c r="P1" s="70"/>
      <c r="Q1" s="70"/>
      <c r="S1" s="70" t="s">
        <v>35</v>
      </c>
      <c r="T1" s="70"/>
      <c r="U1" s="70"/>
      <c r="V1" s="70"/>
      <c r="W1" s="70"/>
    </row>
    <row r="2" spans="1:23" x14ac:dyDescent="0.25">
      <c r="A2" s="69" t="s">
        <v>21</v>
      </c>
      <c r="B2" s="69"/>
      <c r="C2" s="5">
        <f>MIN(maximale_hypotheek, woningwaarde*perc_60)</f>
        <v>186000</v>
      </c>
      <c r="D2" s="2"/>
      <c r="E2" s="4"/>
      <c r="G2" s="69" t="s">
        <v>21</v>
      </c>
      <c r="H2" s="69"/>
      <c r="I2" s="5">
        <f>MIN(maximale_hypotheek, woningwaarde*perc_60)</f>
        <v>186000</v>
      </c>
      <c r="J2" s="2"/>
      <c r="K2" s="4"/>
      <c r="M2" s="69" t="s">
        <v>21</v>
      </c>
      <c r="N2" s="69"/>
      <c r="O2" s="5">
        <f>MIN(maximale_hypotheek, woningwaarde*perc_60)-P2</f>
        <v>31000</v>
      </c>
      <c r="P2" s="6">
        <f>woningwaarde/2</f>
        <v>155000</v>
      </c>
      <c r="Q2" s="1">
        <f>SUM(O2:P2)</f>
        <v>186000</v>
      </c>
      <c r="S2" s="69" t="s">
        <v>21</v>
      </c>
      <c r="T2" s="69"/>
      <c r="U2" s="5">
        <f>MIN(maximale_hypotheek, woningwaarde*perc_60)-V2</f>
        <v>31000</v>
      </c>
      <c r="V2" s="6">
        <f>woningwaarde/2</f>
        <v>155000</v>
      </c>
      <c r="W2" s="1">
        <f>SUM(U2:V2)</f>
        <v>186000</v>
      </c>
    </row>
    <row r="3" spans="1:23" x14ac:dyDescent="0.25">
      <c r="A3" s="71" t="s">
        <v>25</v>
      </c>
      <c r="B3" s="71"/>
      <c r="C3" s="1">
        <f>PMT(int_a_60/12, 12 * 30, -$C$2)</f>
        <v>610.28582801961227</v>
      </c>
      <c r="D3" s="1"/>
      <c r="G3" s="71" t="s">
        <v>25</v>
      </c>
      <c r="H3" s="71"/>
      <c r="I3" s="1">
        <f>I2/360+I2*int_l_60/12</f>
        <v>693.36666666666667</v>
      </c>
      <c r="J3" s="1"/>
      <c r="M3" s="71" t="s">
        <v>25</v>
      </c>
      <c r="N3" s="71"/>
      <c r="O3" s="1">
        <f>PMT(int_a_60/12, 12 * 30, -O$2)</f>
        <v>101.71430466993539</v>
      </c>
      <c r="P3" s="1">
        <f>P2*intonly_60/12</f>
        <v>173.08333333333334</v>
      </c>
      <c r="Q3" s="1">
        <f>SUM(O3:P3)</f>
        <v>274.79763800326873</v>
      </c>
      <c r="S3" s="71" t="s">
        <v>25</v>
      </c>
      <c r="T3" s="71"/>
      <c r="U3" s="1">
        <f>U2/360+U2*int_l_60/12</f>
        <v>115.56111111111112</v>
      </c>
      <c r="V3" s="1">
        <f>V2*intonly_60/12</f>
        <v>173.08333333333334</v>
      </c>
      <c r="W3" s="1">
        <f>SUM(U3:V3)</f>
        <v>288.64444444444445</v>
      </c>
    </row>
    <row r="4" spans="1:23" x14ac:dyDescent="0.25">
      <c r="A4" s="71" t="s">
        <v>28</v>
      </c>
      <c r="B4" s="71"/>
      <c r="C4" s="1">
        <f>C3</f>
        <v>610.28582801961227</v>
      </c>
      <c r="D4" s="1"/>
      <c r="G4" s="3" t="s">
        <v>28</v>
      </c>
      <c r="I4" s="1">
        <f>I2/360-I369</f>
        <v>517.15750000000048</v>
      </c>
      <c r="J4" s="1"/>
      <c r="M4" s="71" t="s">
        <v>28</v>
      </c>
      <c r="N4" s="71"/>
      <c r="O4" s="1">
        <f>O3</f>
        <v>101.71430466993539</v>
      </c>
      <c r="P4" s="1">
        <f>P3</f>
        <v>173.08333333333334</v>
      </c>
      <c r="Q4" s="1">
        <f>SUM(O4:P4)</f>
        <v>274.79763800326873</v>
      </c>
      <c r="S4" s="71" t="s">
        <v>28</v>
      </c>
      <c r="T4" s="71"/>
      <c r="U4" s="1">
        <f>U2/360-U369-V4</f>
        <v>86.192916666662228</v>
      </c>
      <c r="V4" s="1">
        <f>V3</f>
        <v>173.08333333333334</v>
      </c>
      <c r="W4" s="1">
        <f>SUM(U4:V4)</f>
        <v>259.27624999999557</v>
      </c>
    </row>
    <row r="5" spans="1:23" x14ac:dyDescent="0.25">
      <c r="A5" s="71" t="s">
        <v>22</v>
      </c>
      <c r="B5" s="71"/>
      <c r="C5" s="1">
        <f>C$2-woningwaarde</f>
        <v>-124000</v>
      </c>
      <c r="D5" s="1"/>
      <c r="G5" s="71" t="s">
        <v>22</v>
      </c>
      <c r="H5" s="71"/>
      <c r="I5" s="1">
        <f>C$2-woningwaarde</f>
        <v>-124000</v>
      </c>
      <c r="J5" s="1"/>
      <c r="M5" s="71" t="s">
        <v>22</v>
      </c>
      <c r="N5" s="71"/>
      <c r="O5" s="1">
        <f>SUM(O2:P2)-woningwaarde</f>
        <v>-124000</v>
      </c>
      <c r="P5" s="1"/>
      <c r="S5" s="71" t="s">
        <v>22</v>
      </c>
      <c r="T5" s="71"/>
      <c r="U5" s="1">
        <f>SUM(U2:V2)-woningwaarde</f>
        <v>-124000</v>
      </c>
      <c r="V5" s="1"/>
    </row>
    <row r="6" spans="1:23" x14ac:dyDescent="0.25">
      <c r="A6" s="71" t="s">
        <v>26</v>
      </c>
      <c r="B6" s="71"/>
      <c r="C6" s="1">
        <f>SUM(B370,D370)</f>
        <v>884519.02121068595</v>
      </c>
      <c r="D6" s="1"/>
      <c r="G6" s="71" t="s">
        <v>26</v>
      </c>
      <c r="H6" s="71"/>
      <c r="I6" s="1">
        <f>SUM(H370,J370)</f>
        <v>884519.02121068665</v>
      </c>
      <c r="J6" s="1"/>
      <c r="M6" s="71" t="s">
        <v>26</v>
      </c>
      <c r="N6" s="71"/>
      <c r="O6" s="1">
        <f>SUM(N370,P370)</f>
        <v>729519.02121068712</v>
      </c>
      <c r="P6" s="1"/>
      <c r="S6" s="71" t="s">
        <v>26</v>
      </c>
      <c r="T6" s="71"/>
      <c r="U6" s="1">
        <f>SUM(T370,V370)</f>
        <v>729519.02121069189</v>
      </c>
      <c r="V6" s="1"/>
    </row>
    <row r="7" spans="1:23" x14ac:dyDescent="0.25">
      <c r="A7" s="71" t="s">
        <v>27</v>
      </c>
      <c r="B7" s="71"/>
      <c r="C7" s="1">
        <f>E370</f>
        <v>1048090.8096461127</v>
      </c>
      <c r="D7" s="1"/>
      <c r="G7" s="71" t="s">
        <v>27</v>
      </c>
      <c r="H7" s="71"/>
      <c r="I7" s="1">
        <f>K370</f>
        <v>1021773.8599627718</v>
      </c>
      <c r="J7" s="1"/>
      <c r="M7" s="71" t="s">
        <v>27</v>
      </c>
      <c r="N7" s="71"/>
      <c r="O7" s="1">
        <f>Q370</f>
        <v>1440428.3468326381</v>
      </c>
      <c r="P7" s="1"/>
      <c r="S7" s="71" t="s">
        <v>27</v>
      </c>
      <c r="T7" s="71"/>
      <c r="U7" s="1">
        <f>W370</f>
        <v>1436042.1885520737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-186000</v>
      </c>
      <c r="C10" s="1">
        <f t="shared" ref="C10:C73" si="0">B10*int_a_60/12</f>
        <v>-176.70000000000002</v>
      </c>
      <c r="D10" s="1">
        <f>woningwaarde</f>
        <v>310000</v>
      </c>
      <c r="E10" s="1">
        <f>SUM(overwaarde, eigen_geld,C$5)</f>
        <v>1000</v>
      </c>
      <c r="G10" s="3">
        <v>0</v>
      </c>
      <c r="H10" s="1">
        <f>-I$2</f>
        <v>-186000</v>
      </c>
      <c r="I10" s="1">
        <f>H10*int_a_60/12</f>
        <v>-176.70000000000002</v>
      </c>
      <c r="J10" s="1">
        <f>woningwaarde</f>
        <v>310000</v>
      </c>
      <c r="K10" s="1">
        <f>SUM(overwaarde, eigen_geld,I$5)</f>
        <v>1000</v>
      </c>
      <c r="M10" s="3">
        <v>0</v>
      </c>
      <c r="N10" s="1">
        <f>-SUM(O$2,P$2)</f>
        <v>-186000</v>
      </c>
      <c r="O10" s="1">
        <f t="shared" ref="O10:O73" si="1">(N10+P$2)*int_a_60/12-P$3</f>
        <v>-202.53333333333336</v>
      </c>
      <c r="P10" s="1">
        <f>woningwaarde</f>
        <v>310000</v>
      </c>
      <c r="Q10" s="1">
        <f>SUM(overwaarde, eigen_geld,O$5)</f>
        <v>1000</v>
      </c>
      <c r="R10" s="1"/>
      <c r="S10" s="3">
        <v>0</v>
      </c>
      <c r="T10" s="1">
        <f>-SUM(U$2,V$2)</f>
        <v>-186000</v>
      </c>
      <c r="U10" s="1">
        <f t="shared" ref="U10:U73" si="2">(T10+V$2)*int_l_60/12-V$3</f>
        <v>-202.53333333333336</v>
      </c>
      <c r="V10" s="1">
        <f>woningwaarde</f>
        <v>310000</v>
      </c>
      <c r="W10" s="1">
        <f>SUM(overwaarde, eigen_geld,U$5)</f>
        <v>1000</v>
      </c>
    </row>
    <row r="11" spans="1:23" x14ac:dyDescent="0.25">
      <c r="A11" s="3">
        <v>1</v>
      </c>
      <c r="B11" s="1">
        <f>B10+C$3+C10</f>
        <v>-185566.4141719804</v>
      </c>
      <c r="C11" s="1">
        <f t="shared" si="0"/>
        <v>-176.28809346338139</v>
      </c>
      <c r="D11" s="1">
        <f t="shared" ref="D11:D74" si="3">D10*(1+groei_woning/12)</f>
        <v>310904.16666666669</v>
      </c>
      <c r="E11" s="1">
        <f t="shared" ref="E11:E74" si="4">E10*((1+groei_spaargeld)^(1/12))+(inleg-C$3)</f>
        <v>1895.368317367793</v>
      </c>
      <c r="G11" s="3">
        <v>1</v>
      </c>
      <c r="H11" s="1">
        <f>H10+I$2/360</f>
        <v>-185483.33333333334</v>
      </c>
      <c r="I11" s="1">
        <f t="shared" ref="I11:I74" si="5">H11*int_l_60/12</f>
        <v>-176.20916666666668</v>
      </c>
      <c r="J11" s="1">
        <f t="shared" ref="J11:J74" si="6">J10*(1+groei_woning/12)</f>
        <v>310904.16666666669</v>
      </c>
      <c r="K11" s="1">
        <f t="shared" ref="K11:K74" si="7">K10*((1+groei_spaargeld)^(1/12))+inleg+I11-I$2/360</f>
        <v>1812.7783120540721</v>
      </c>
      <c r="M11" s="3">
        <v>1</v>
      </c>
      <c r="N11" s="1">
        <f>N10+O$3+(O10+P$3)</f>
        <v>-185927.73569533008</v>
      </c>
      <c r="O11" s="1">
        <f t="shared" si="1"/>
        <v>-202.4646822438969</v>
      </c>
      <c r="P11" s="1">
        <f t="shared" ref="P11:P74" si="8">P10*(1+groei_woning/12)</f>
        <v>310904.16666666669</v>
      </c>
      <c r="Q11" s="1">
        <f t="shared" ref="Q11:Q74" si="9">Q10*((1+groei_spaargeld)^(1/12))+(inleg-O$3-P$3)</f>
        <v>2230.8565073841364</v>
      </c>
      <c r="S11" s="3">
        <v>1</v>
      </c>
      <c r="T11" s="1">
        <f>T10+U$2/360</f>
        <v>-185913.88888888888</v>
      </c>
      <c r="U11" s="1">
        <f t="shared" si="2"/>
        <v>-202.45152777777778</v>
      </c>
      <c r="V11" s="1">
        <f t="shared" ref="V11:V74" si="10">V10*(1+groei_woning/12)</f>
        <v>310904.16666666669</v>
      </c>
      <c r="W11" s="1">
        <f t="shared" ref="W11:W74" si="11">W10*((1+groei_spaargeld)^(1/12))+inleg+U11-U$2/360</f>
        <v>2217.0915064985161</v>
      </c>
    </row>
    <row r="12" spans="1:23" x14ac:dyDescent="0.25">
      <c r="A12" s="3">
        <v>2</v>
      </c>
      <c r="B12" s="1">
        <f t="shared" ref="B12:B75" si="12">B11+C$3+C11</f>
        <v>-185132.41643742417</v>
      </c>
      <c r="C12" s="1">
        <f t="shared" si="0"/>
        <v>-175.87579561555296</v>
      </c>
      <c r="D12" s="1">
        <f t="shared" si="3"/>
        <v>311810.97048611112</v>
      </c>
      <c r="E12" s="1">
        <f t="shared" si="4"/>
        <v>2795.7991773772601</v>
      </c>
      <c r="G12" s="3">
        <v>2</v>
      </c>
      <c r="H12" s="1">
        <f t="shared" ref="H12:H75" si="13">H11+I$2/360</f>
        <v>-184966.66666666669</v>
      </c>
      <c r="I12" s="1">
        <f t="shared" si="5"/>
        <v>-175.71833333333336</v>
      </c>
      <c r="J12" s="1">
        <f t="shared" si="6"/>
        <v>311810.97048611112</v>
      </c>
      <c r="K12" s="1">
        <f t="shared" si="7"/>
        <v>2630.643024185561</v>
      </c>
      <c r="M12" s="3">
        <v>2</v>
      </c>
      <c r="N12" s="1">
        <f t="shared" ref="N12:N75" si="14">N11+O$3+(O11+P$3)</f>
        <v>-185855.40273957071</v>
      </c>
      <c r="O12" s="1">
        <f t="shared" si="1"/>
        <v>-202.39596593592552</v>
      </c>
      <c r="P12" s="1">
        <f t="shared" si="8"/>
        <v>311810.97048611112</v>
      </c>
      <c r="Q12" s="1">
        <f t="shared" si="9"/>
        <v>3468.6724564120568</v>
      </c>
      <c r="S12" s="3">
        <v>2</v>
      </c>
      <c r="T12" s="1">
        <f t="shared" ref="T12:T75" si="15">T11+U$2/360</f>
        <v>-185827.77777777775</v>
      </c>
      <c r="U12" s="1">
        <f t="shared" si="2"/>
        <v>-202.36972222222221</v>
      </c>
      <c r="V12" s="1">
        <f t="shared" si="10"/>
        <v>311810.97048611112</v>
      </c>
      <c r="W12" s="1">
        <f t="shared" si="11"/>
        <v>3441.1464308801064</v>
      </c>
    </row>
    <row r="13" spans="1:23" x14ac:dyDescent="0.25">
      <c r="A13" s="3">
        <v>3</v>
      </c>
      <c r="B13" s="1">
        <f t="shared" si="12"/>
        <v>-184698.0064050201</v>
      </c>
      <c r="C13" s="1">
        <f t="shared" si="0"/>
        <v>-175.46310608476912</v>
      </c>
      <c r="D13" s="1">
        <f t="shared" si="3"/>
        <v>312720.41915002896</v>
      </c>
      <c r="E13" s="1">
        <f t="shared" si="4"/>
        <v>3701.321204380527</v>
      </c>
      <c r="G13" s="3">
        <v>3</v>
      </c>
      <c r="H13" s="1">
        <f t="shared" si="13"/>
        <v>-184450.00000000003</v>
      </c>
      <c r="I13" s="1">
        <f t="shared" si="5"/>
        <v>-175.22750000000005</v>
      </c>
      <c r="J13" s="1">
        <f t="shared" si="6"/>
        <v>312720.41915002896</v>
      </c>
      <c r="K13" s="1">
        <f t="shared" si="7"/>
        <v>3453.6228956400032</v>
      </c>
      <c r="M13" s="3">
        <v>3</v>
      </c>
      <c r="N13" s="1">
        <f t="shared" si="14"/>
        <v>-185783.00106750336</v>
      </c>
      <c r="O13" s="1">
        <f t="shared" si="1"/>
        <v>-202.32718434746153</v>
      </c>
      <c r="P13" s="1">
        <f t="shared" si="8"/>
        <v>312720.41915002896</v>
      </c>
      <c r="Q13" s="1">
        <f t="shared" si="9"/>
        <v>4713.4871967786294</v>
      </c>
      <c r="S13" s="3">
        <v>3</v>
      </c>
      <c r="T13" s="1">
        <f t="shared" si="15"/>
        <v>-185741.66666666663</v>
      </c>
      <c r="U13" s="1">
        <f t="shared" si="2"/>
        <v>-202.28791666666663</v>
      </c>
      <c r="V13" s="1">
        <f t="shared" si="10"/>
        <v>312720.41915002896</v>
      </c>
      <c r="W13" s="1">
        <f t="shared" si="11"/>
        <v>4672.2041453218753</v>
      </c>
    </row>
    <row r="14" spans="1:23" x14ac:dyDescent="0.25">
      <c r="A14" s="3">
        <v>4</v>
      </c>
      <c r="B14" s="1">
        <f t="shared" si="12"/>
        <v>-184263.18368308526</v>
      </c>
      <c r="C14" s="1">
        <f t="shared" si="0"/>
        <v>-175.05002449893098</v>
      </c>
      <c r="D14" s="1">
        <f t="shared" si="3"/>
        <v>313632.52037254989</v>
      </c>
      <c r="E14" s="1">
        <f t="shared" si="4"/>
        <v>4611.9631845759686</v>
      </c>
      <c r="G14" s="3">
        <v>4</v>
      </c>
      <c r="H14" s="1">
        <f t="shared" si="13"/>
        <v>-183933.33333333337</v>
      </c>
      <c r="I14" s="1">
        <f t="shared" si="5"/>
        <v>-174.73666666666671</v>
      </c>
      <c r="J14" s="1">
        <f t="shared" si="6"/>
        <v>313632.52037254989</v>
      </c>
      <c r="K14" s="1">
        <f t="shared" si="7"/>
        <v>4281.7468482718896</v>
      </c>
      <c r="M14" s="3">
        <v>4</v>
      </c>
      <c r="N14" s="1">
        <f t="shared" si="14"/>
        <v>-185710.53061384754</v>
      </c>
      <c r="O14" s="1">
        <f t="shared" si="1"/>
        <v>-202.2583374164885</v>
      </c>
      <c r="P14" s="1">
        <f t="shared" si="8"/>
        <v>313632.52037254989</v>
      </c>
      <c r="Q14" s="1">
        <f t="shared" si="9"/>
        <v>5965.3403006676199</v>
      </c>
      <c r="S14" s="3">
        <v>4</v>
      </c>
      <c r="T14" s="1">
        <f t="shared" si="15"/>
        <v>-185655.5555555555</v>
      </c>
      <c r="U14" s="1">
        <f t="shared" si="2"/>
        <v>-202.20611111111106</v>
      </c>
      <c r="V14" s="1">
        <f t="shared" si="10"/>
        <v>313632.52037254989</v>
      </c>
      <c r="W14" s="1">
        <f t="shared" si="11"/>
        <v>5910.3042446169411</v>
      </c>
    </row>
    <row r="15" spans="1:23" x14ac:dyDescent="0.25">
      <c r="A15" s="3">
        <v>5</v>
      </c>
      <c r="B15" s="1">
        <f t="shared" si="12"/>
        <v>-183827.94787956457</v>
      </c>
      <c r="C15" s="1">
        <f t="shared" si="0"/>
        <v>-174.63655048558635</v>
      </c>
      <c r="D15" s="1">
        <f t="shared" si="3"/>
        <v>314547.28189030319</v>
      </c>
      <c r="E15" s="1">
        <f t="shared" si="4"/>
        <v>5527.7540669233094</v>
      </c>
      <c r="G15" s="3">
        <v>5</v>
      </c>
      <c r="H15" s="1">
        <f t="shared" si="13"/>
        <v>-183416.66666666672</v>
      </c>
      <c r="I15" s="1">
        <f t="shared" si="5"/>
        <v>-174.24583333333339</v>
      </c>
      <c r="J15" s="1">
        <f t="shared" si="6"/>
        <v>314547.28189030319</v>
      </c>
      <c r="K15" s="1">
        <f t="shared" si="7"/>
        <v>5115.0439674640829</v>
      </c>
      <c r="M15" s="3">
        <v>5</v>
      </c>
      <c r="N15" s="1">
        <f t="shared" si="14"/>
        <v>-185637.99131326078</v>
      </c>
      <c r="O15" s="1">
        <f t="shared" si="1"/>
        <v>-202.18942508093107</v>
      </c>
      <c r="P15" s="1">
        <f t="shared" si="8"/>
        <v>314547.28189030319</v>
      </c>
      <c r="Q15" s="1">
        <f t="shared" si="9"/>
        <v>7224.271564009674</v>
      </c>
      <c r="S15" s="3">
        <v>5</v>
      </c>
      <c r="T15" s="1">
        <f t="shared" si="15"/>
        <v>-185569.44444444438</v>
      </c>
      <c r="U15" s="1">
        <f t="shared" si="2"/>
        <v>-202.12430555555551</v>
      </c>
      <c r="V15" s="1">
        <f t="shared" si="10"/>
        <v>314547.28189030319</v>
      </c>
      <c r="W15" s="1">
        <f t="shared" si="11"/>
        <v>7155.4865474331373</v>
      </c>
    </row>
    <row r="16" spans="1:23" x14ac:dyDescent="0.25">
      <c r="A16" s="3">
        <v>6</v>
      </c>
      <c r="B16" s="1">
        <f t="shared" si="12"/>
        <v>-183392.29860203055</v>
      </c>
      <c r="C16" s="1">
        <f t="shared" si="0"/>
        <v>-174.22268367192905</v>
      </c>
      <c r="D16" s="1">
        <f t="shared" si="3"/>
        <v>315464.71146248322</v>
      </c>
      <c r="E16" s="1">
        <f t="shared" si="4"/>
        <v>6448.7229640639025</v>
      </c>
      <c r="G16" s="3">
        <v>6</v>
      </c>
      <c r="H16" s="1">
        <f t="shared" si="13"/>
        <v>-182900.00000000006</v>
      </c>
      <c r="I16" s="1">
        <f t="shared" si="5"/>
        <v>-173.75500000000008</v>
      </c>
      <c r="J16" s="1">
        <f t="shared" si="6"/>
        <v>315464.71146248322</v>
      </c>
      <c r="K16" s="1">
        <f t="shared" si="7"/>
        <v>5953.5435030524277</v>
      </c>
      <c r="M16" s="3">
        <v>6</v>
      </c>
      <c r="N16" s="1">
        <f t="shared" si="14"/>
        <v>-185565.38310033843</v>
      </c>
      <c r="O16" s="1">
        <f t="shared" si="1"/>
        <v>-202.12044727865484</v>
      </c>
      <c r="P16" s="1">
        <f t="shared" si="8"/>
        <v>315464.71146248322</v>
      </c>
      <c r="Q16" s="1">
        <f t="shared" si="9"/>
        <v>8490.3210077474141</v>
      </c>
      <c r="S16" s="3">
        <v>6</v>
      </c>
      <c r="T16" s="1">
        <f t="shared" si="15"/>
        <v>-185483.33333333326</v>
      </c>
      <c r="U16" s="1">
        <f t="shared" si="2"/>
        <v>-202.04249999999993</v>
      </c>
      <c r="V16" s="1">
        <f t="shared" si="10"/>
        <v>315464.71146248322</v>
      </c>
      <c r="W16" s="1">
        <f t="shared" si="11"/>
        <v>8407.7910975788363</v>
      </c>
    </row>
    <row r="17" spans="1:23" x14ac:dyDescent="0.25">
      <c r="A17" s="3">
        <v>7</v>
      </c>
      <c r="B17" s="1">
        <f t="shared" si="12"/>
        <v>-182956.23545768287</v>
      </c>
      <c r="C17" s="1">
        <f t="shared" si="0"/>
        <v>-173.80842368479873</v>
      </c>
      <c r="D17" s="1">
        <f t="shared" si="3"/>
        <v>316384.81687091547</v>
      </c>
      <c r="E17" s="1">
        <f t="shared" si="4"/>
        <v>7374.8991532462069</v>
      </c>
      <c r="G17" s="3">
        <v>7</v>
      </c>
      <c r="H17" s="1">
        <f t="shared" si="13"/>
        <v>-182383.3333333334</v>
      </c>
      <c r="I17" s="1">
        <f t="shared" si="5"/>
        <v>-173.26416666666674</v>
      </c>
      <c r="J17" s="1">
        <f t="shared" si="6"/>
        <v>316384.81687091547</v>
      </c>
      <c r="K17" s="1">
        <f t="shared" si="7"/>
        <v>6797.2748702555946</v>
      </c>
      <c r="M17" s="3">
        <v>7</v>
      </c>
      <c r="N17" s="1">
        <f t="shared" si="14"/>
        <v>-185492.70590961381</v>
      </c>
      <c r="O17" s="1">
        <f t="shared" si="1"/>
        <v>-202.05140394746647</v>
      </c>
      <c r="P17" s="1">
        <f t="shared" si="8"/>
        <v>316384.81687091547</v>
      </c>
      <c r="Q17" s="1">
        <f t="shared" si="9"/>
        <v>9763.528879107691</v>
      </c>
      <c r="S17" s="3">
        <v>7</v>
      </c>
      <c r="T17" s="1">
        <f t="shared" si="15"/>
        <v>-185397.22222222213</v>
      </c>
      <c r="U17" s="1">
        <f t="shared" si="2"/>
        <v>-201.96069444444436</v>
      </c>
      <c r="V17" s="1">
        <f t="shared" si="10"/>
        <v>316384.81687091547</v>
      </c>
      <c r="W17" s="1">
        <f t="shared" si="11"/>
        <v>9667.2581652759236</v>
      </c>
    </row>
    <row r="18" spans="1:23" x14ac:dyDescent="0.25">
      <c r="A18" s="3">
        <v>8</v>
      </c>
      <c r="B18" s="1">
        <f t="shared" si="12"/>
        <v>-182519.75805334805</v>
      </c>
      <c r="C18" s="1">
        <f t="shared" si="0"/>
        <v>-173.39377015068067</v>
      </c>
      <c r="D18" s="1">
        <f t="shared" si="3"/>
        <v>317307.6059201223</v>
      </c>
      <c r="E18" s="1">
        <f t="shared" si="4"/>
        <v>8306.3120772565017</v>
      </c>
      <c r="G18" s="3">
        <v>8</v>
      </c>
      <c r="H18" s="1">
        <f t="shared" si="13"/>
        <v>-181866.66666666674</v>
      </c>
      <c r="I18" s="1">
        <f t="shared" si="5"/>
        <v>-172.77333333333343</v>
      </c>
      <c r="J18" s="1">
        <f t="shared" si="6"/>
        <v>317307.6059201223</v>
      </c>
      <c r="K18" s="1">
        <f t="shared" si="7"/>
        <v>7646.2676506101761</v>
      </c>
      <c r="M18" s="3">
        <v>8</v>
      </c>
      <c r="N18" s="1">
        <f t="shared" si="14"/>
        <v>-185419.959675558</v>
      </c>
      <c r="O18" s="1">
        <f t="shared" si="1"/>
        <v>-201.98229502511344</v>
      </c>
      <c r="P18" s="1">
        <f t="shared" si="8"/>
        <v>317307.6059201223</v>
      </c>
      <c r="Q18" s="1">
        <f t="shared" si="9"/>
        <v>11043.935652881028</v>
      </c>
      <c r="S18" s="3">
        <v>8</v>
      </c>
      <c r="T18" s="1">
        <f t="shared" si="15"/>
        <v>-185311.11111111101</v>
      </c>
      <c r="U18" s="1">
        <f t="shared" si="2"/>
        <v>-201.87888888888881</v>
      </c>
      <c r="V18" s="1">
        <f t="shared" si="10"/>
        <v>317307.6059201223</v>
      </c>
      <c r="W18" s="1">
        <f t="shared" si="11"/>
        <v>10933.928248439976</v>
      </c>
    </row>
    <row r="19" spans="1:23" x14ac:dyDescent="0.25">
      <c r="A19" s="3">
        <v>9</v>
      </c>
      <c r="B19" s="1">
        <f t="shared" si="12"/>
        <v>-182082.86599547914</v>
      </c>
      <c r="C19" s="1">
        <f t="shared" si="0"/>
        <v>-172.97872269570519</v>
      </c>
      <c r="D19" s="1">
        <f t="shared" si="3"/>
        <v>318233.08643738931</v>
      </c>
      <c r="E19" s="1">
        <f t="shared" si="4"/>
        <v>9242.9913453548579</v>
      </c>
      <c r="G19" s="3">
        <v>9</v>
      </c>
      <c r="H19" s="1">
        <f t="shared" si="13"/>
        <v>-181350.00000000009</v>
      </c>
      <c r="I19" s="1">
        <f t="shared" si="5"/>
        <v>-172.28250000000011</v>
      </c>
      <c r="J19" s="1">
        <f t="shared" si="6"/>
        <v>318233.08643738931</v>
      </c>
      <c r="K19" s="1">
        <f t="shared" si="7"/>
        <v>8500.5515929110734</v>
      </c>
      <c r="M19" s="3">
        <v>9</v>
      </c>
      <c r="N19" s="1">
        <f t="shared" si="14"/>
        <v>-185347.14433257983</v>
      </c>
      <c r="O19" s="1">
        <f t="shared" si="1"/>
        <v>-201.91312044928418</v>
      </c>
      <c r="P19" s="1">
        <f t="shared" si="8"/>
        <v>318233.08643738931</v>
      </c>
      <c r="Q19" s="1">
        <f t="shared" si="9"/>
        <v>12331.582032708297</v>
      </c>
      <c r="S19" s="3">
        <v>9</v>
      </c>
      <c r="T19" s="1">
        <f t="shared" si="15"/>
        <v>-185224.99999999988</v>
      </c>
      <c r="U19" s="1">
        <f t="shared" si="2"/>
        <v>-201.79708333333323</v>
      </c>
      <c r="V19" s="1">
        <f t="shared" si="10"/>
        <v>318233.08643738931</v>
      </c>
      <c r="W19" s="1">
        <f t="shared" si="11"/>
        <v>12207.842073967668</v>
      </c>
    </row>
    <row r="20" spans="1:23" x14ac:dyDescent="0.25">
      <c r="A20" s="3">
        <v>10</v>
      </c>
      <c r="B20" s="1">
        <f t="shared" si="12"/>
        <v>-181645.55889015523</v>
      </c>
      <c r="C20" s="1">
        <f t="shared" si="0"/>
        <v>-172.56328094564745</v>
      </c>
      <c r="D20" s="1">
        <f t="shared" si="3"/>
        <v>319161.26627283171</v>
      </c>
      <c r="E20" s="1">
        <f t="shared" si="4"/>
        <v>10184.96673421641</v>
      </c>
      <c r="G20" s="3">
        <v>10</v>
      </c>
      <c r="H20" s="1">
        <f t="shared" si="13"/>
        <v>-180833.33333333343</v>
      </c>
      <c r="I20" s="1">
        <f t="shared" si="5"/>
        <v>-171.79166666666677</v>
      </c>
      <c r="J20" s="1">
        <f t="shared" si="6"/>
        <v>319161.26627283171</v>
      </c>
      <c r="K20" s="1">
        <f t="shared" si="7"/>
        <v>9360.1566141572002</v>
      </c>
      <c r="M20" s="3">
        <v>10</v>
      </c>
      <c r="N20" s="1">
        <f t="shared" si="14"/>
        <v>-185274.25981502584</v>
      </c>
      <c r="O20" s="1">
        <f t="shared" si="1"/>
        <v>-201.84388015760788</v>
      </c>
      <c r="P20" s="1">
        <f t="shared" si="8"/>
        <v>319161.26627283171</v>
      </c>
      <c r="Q20" s="1">
        <f t="shared" si="9"/>
        <v>13626.508952374676</v>
      </c>
      <c r="S20" s="3">
        <v>10</v>
      </c>
      <c r="T20" s="1">
        <f t="shared" si="15"/>
        <v>-185138.88888888876</v>
      </c>
      <c r="U20" s="1">
        <f t="shared" si="2"/>
        <v>-201.71527777777766</v>
      </c>
      <c r="V20" s="1">
        <f t="shared" si="10"/>
        <v>319161.26627283171</v>
      </c>
      <c r="W20" s="1">
        <f t="shared" si="11"/>
        <v>13489.040599031476</v>
      </c>
    </row>
    <row r="21" spans="1:23" x14ac:dyDescent="0.25">
      <c r="A21" s="3">
        <v>11</v>
      </c>
      <c r="B21" s="1">
        <f t="shared" si="12"/>
        <v>-181207.83634308126</v>
      </c>
      <c r="C21" s="1">
        <f t="shared" si="0"/>
        <v>-172.1474445259272</v>
      </c>
      <c r="D21" s="1">
        <f t="shared" si="3"/>
        <v>320092.15329946083</v>
      </c>
      <c r="E21" s="1">
        <f t="shared" si="4"/>
        <v>11132.268188877944</v>
      </c>
      <c r="G21" s="3">
        <v>11</v>
      </c>
      <c r="H21" s="1">
        <f t="shared" si="13"/>
        <v>-180316.66666666677</v>
      </c>
      <c r="I21" s="1">
        <f t="shared" si="5"/>
        <v>-171.30083333333346</v>
      </c>
      <c r="J21" s="1">
        <f t="shared" si="6"/>
        <v>320092.15329946083</v>
      </c>
      <c r="K21" s="1">
        <f t="shared" si="7"/>
        <v>10225.112800502529</v>
      </c>
      <c r="M21" s="3">
        <v>11</v>
      </c>
      <c r="N21" s="1">
        <f t="shared" si="14"/>
        <v>-185201.30605718019</v>
      </c>
      <c r="O21" s="1">
        <f t="shared" si="1"/>
        <v>-201.77457408765451</v>
      </c>
      <c r="P21" s="1">
        <f t="shared" si="8"/>
        <v>320092.15329946083</v>
      </c>
      <c r="Q21" s="1">
        <f t="shared" si="9"/>
        <v>14928.757577110913</v>
      </c>
      <c r="S21" s="3">
        <v>11</v>
      </c>
      <c r="T21" s="1">
        <f t="shared" si="15"/>
        <v>-185052.77777777764</v>
      </c>
      <c r="U21" s="1">
        <f t="shared" si="2"/>
        <v>-201.63347222222211</v>
      </c>
      <c r="V21" s="1">
        <f t="shared" si="10"/>
        <v>320092.15329946083</v>
      </c>
      <c r="W21" s="1">
        <f t="shared" si="11"/>
        <v>14777.565012381679</v>
      </c>
    </row>
    <row r="22" spans="1:23" x14ac:dyDescent="0.25">
      <c r="A22" s="3">
        <v>12</v>
      </c>
      <c r="B22" s="1">
        <f t="shared" si="12"/>
        <v>-180769.69795958759</v>
      </c>
      <c r="C22" s="1">
        <f t="shared" si="0"/>
        <v>-171.7312130616082</v>
      </c>
      <c r="D22" s="1">
        <f t="shared" si="3"/>
        <v>321025.75541325094</v>
      </c>
      <c r="E22" s="1">
        <f t="shared" si="4"/>
        <v>12084.925823689835</v>
      </c>
      <c r="G22" s="3">
        <v>12</v>
      </c>
      <c r="H22" s="1">
        <f t="shared" si="13"/>
        <v>-179800.00000000012</v>
      </c>
      <c r="I22" s="1">
        <f t="shared" si="5"/>
        <v>-170.81000000000014</v>
      </c>
      <c r="J22" s="1">
        <f t="shared" si="6"/>
        <v>321025.75541325094</v>
      </c>
      <c r="K22" s="1">
        <f t="shared" si="7"/>
        <v>11095.450408212524</v>
      </c>
      <c r="M22" s="3">
        <v>12</v>
      </c>
      <c r="N22" s="1">
        <f t="shared" si="14"/>
        <v>-185128.28299326458</v>
      </c>
      <c r="O22" s="1">
        <f t="shared" si="1"/>
        <v>-201.7052021769347</v>
      </c>
      <c r="P22" s="1">
        <f t="shared" si="8"/>
        <v>321025.75541325094</v>
      </c>
      <c r="Q22" s="1">
        <f t="shared" si="9"/>
        <v>16238.369304901958</v>
      </c>
      <c r="S22" s="3">
        <v>12</v>
      </c>
      <c r="T22" s="1">
        <f t="shared" si="15"/>
        <v>-184966.66666666651</v>
      </c>
      <c r="U22" s="1">
        <f t="shared" si="2"/>
        <v>-201.55166666666653</v>
      </c>
      <c r="V22" s="1">
        <f t="shared" si="10"/>
        <v>321025.75541325094</v>
      </c>
      <c r="W22" s="1">
        <f t="shared" si="11"/>
        <v>16073.456735655742</v>
      </c>
    </row>
    <row r="23" spans="1:23" x14ac:dyDescent="0.25">
      <c r="A23" s="3">
        <v>13</v>
      </c>
      <c r="B23" s="1">
        <f t="shared" si="12"/>
        <v>-180331.14334462959</v>
      </c>
      <c r="C23" s="1">
        <f t="shared" si="0"/>
        <v>-171.31458617739813</v>
      </c>
      <c r="D23" s="1">
        <f t="shared" si="3"/>
        <v>321962.08053320623</v>
      </c>
      <c r="E23" s="1">
        <f t="shared" si="4"/>
        <v>13042.969923273373</v>
      </c>
      <c r="G23" s="3">
        <v>13</v>
      </c>
      <c r="H23" s="1">
        <f t="shared" si="13"/>
        <v>-179283.33333333346</v>
      </c>
      <c r="I23" s="1">
        <f t="shared" si="5"/>
        <v>-170.3191666666668</v>
      </c>
      <c r="J23" s="1">
        <f t="shared" si="6"/>
        <v>321962.08053320623</v>
      </c>
      <c r="K23" s="1">
        <f t="shared" si="7"/>
        <v>11971.199864625971</v>
      </c>
      <c r="M23" s="3">
        <v>13</v>
      </c>
      <c r="N23" s="1">
        <f t="shared" si="14"/>
        <v>-185055.19055743824</v>
      </c>
      <c r="O23" s="1">
        <f t="shared" si="1"/>
        <v>-201.63576436289966</v>
      </c>
      <c r="P23" s="1">
        <f t="shared" si="8"/>
        <v>321962.08053320623</v>
      </c>
      <c r="Q23" s="1">
        <f t="shared" si="9"/>
        <v>17555.385767802985</v>
      </c>
      <c r="S23" s="3">
        <v>13</v>
      </c>
      <c r="T23" s="1">
        <f t="shared" si="15"/>
        <v>-184880.55555555539</v>
      </c>
      <c r="U23" s="1">
        <f t="shared" si="2"/>
        <v>-201.46986111111096</v>
      </c>
      <c r="V23" s="1">
        <f t="shared" si="10"/>
        <v>321962.08053320623</v>
      </c>
      <c r="W23" s="1">
        <f t="shared" si="11"/>
        <v>17376.757424695086</v>
      </c>
    </row>
    <row r="24" spans="1:23" x14ac:dyDescent="0.25">
      <c r="A24" s="3">
        <v>14</v>
      </c>
      <c r="B24" s="1">
        <f t="shared" si="12"/>
        <v>-179892.17210278739</v>
      </c>
      <c r="C24" s="1">
        <f t="shared" si="0"/>
        <v>-170.89756349764801</v>
      </c>
      <c r="D24" s="1">
        <f t="shared" si="3"/>
        <v>322901.13660142809</v>
      </c>
      <c r="E24" s="1">
        <f t="shared" si="4"/>
        <v>14006.430943483503</v>
      </c>
      <c r="G24" s="3">
        <v>14</v>
      </c>
      <c r="H24" s="1">
        <f t="shared" si="13"/>
        <v>-178766.6666666668</v>
      </c>
      <c r="I24" s="1">
        <f t="shared" si="5"/>
        <v>-169.82833333333346</v>
      </c>
      <c r="J24" s="1">
        <f t="shared" si="6"/>
        <v>322901.13660142809</v>
      </c>
      <c r="K24" s="1">
        <f t="shared" si="7"/>
        <v>12852.391769122254</v>
      </c>
      <c r="M24" s="3">
        <v>14</v>
      </c>
      <c r="N24" s="1">
        <f t="shared" si="14"/>
        <v>-184982.02868379786</v>
      </c>
      <c r="O24" s="1">
        <f t="shared" si="1"/>
        <v>-201.56626058294131</v>
      </c>
      <c r="P24" s="1">
        <f t="shared" si="8"/>
        <v>322901.13660142809</v>
      </c>
      <c r="Q24" s="1">
        <f t="shared" si="9"/>
        <v>18879.848833262862</v>
      </c>
      <c r="S24" s="3">
        <v>14</v>
      </c>
      <c r="T24" s="1">
        <f t="shared" si="15"/>
        <v>-184794.44444444426</v>
      </c>
      <c r="U24" s="1">
        <f t="shared" si="2"/>
        <v>-201.38805555555538</v>
      </c>
      <c r="V24" s="1">
        <f t="shared" si="10"/>
        <v>322901.13660142809</v>
      </c>
      <c r="W24" s="1">
        <f t="shared" si="11"/>
        <v>18687.508970869323</v>
      </c>
    </row>
    <row r="25" spans="1:23" x14ac:dyDescent="0.25">
      <c r="A25" s="3">
        <v>15</v>
      </c>
      <c r="B25" s="1">
        <f t="shared" si="12"/>
        <v>-179452.78383826543</v>
      </c>
      <c r="C25" s="1">
        <f t="shared" si="0"/>
        <v>-170.48014464635216</v>
      </c>
      <c r="D25" s="1">
        <f t="shared" si="3"/>
        <v>323842.93158318225</v>
      </c>
      <c r="E25" s="1">
        <f t="shared" si="4"/>
        <v>14975.339512376999</v>
      </c>
      <c r="G25" s="3">
        <v>15</v>
      </c>
      <c r="H25" s="1">
        <f t="shared" si="13"/>
        <v>-178250.00000000015</v>
      </c>
      <c r="I25" s="1">
        <f t="shared" si="5"/>
        <v>-169.33750000000015</v>
      </c>
      <c r="J25" s="1">
        <f t="shared" si="6"/>
        <v>323842.93158318225</v>
      </c>
      <c r="K25" s="1">
        <f t="shared" si="7"/>
        <v>13739.056894094096</v>
      </c>
      <c r="M25" s="3">
        <v>15</v>
      </c>
      <c r="N25" s="1">
        <f t="shared" si="14"/>
        <v>-184908.79730637753</v>
      </c>
      <c r="O25" s="1">
        <f t="shared" si="1"/>
        <v>-201.49669077439199</v>
      </c>
      <c r="P25" s="1">
        <f t="shared" si="8"/>
        <v>323842.93158318225</v>
      </c>
      <c r="Q25" s="1">
        <f t="shared" si="9"/>
        <v>20211.800605455093</v>
      </c>
      <c r="S25" s="3">
        <v>15</v>
      </c>
      <c r="T25" s="1">
        <f t="shared" si="15"/>
        <v>-184708.33333333314</v>
      </c>
      <c r="U25" s="1">
        <f t="shared" si="2"/>
        <v>-201.30624999999984</v>
      </c>
      <c r="V25" s="1">
        <f t="shared" si="10"/>
        <v>323842.93158318225</v>
      </c>
      <c r="W25" s="1">
        <f t="shared" si="11"/>
        <v>20005.753502407948</v>
      </c>
    </row>
    <row r="26" spans="1:23" x14ac:dyDescent="0.25">
      <c r="A26" s="3">
        <v>16</v>
      </c>
      <c r="B26" s="1">
        <f t="shared" si="12"/>
        <v>-179012.97815489216</v>
      </c>
      <c r="C26" s="1">
        <f t="shared" si="0"/>
        <v>-170.06232924714757</v>
      </c>
      <c r="D26" s="1">
        <f t="shared" si="3"/>
        <v>324787.47346696653</v>
      </c>
      <c r="E26" s="1">
        <f t="shared" si="4"/>
        <v>15949.72643118612</v>
      </c>
      <c r="G26" s="3">
        <v>16</v>
      </c>
      <c r="H26" s="1">
        <f t="shared" si="13"/>
        <v>-177733.33333333349</v>
      </c>
      <c r="I26" s="1">
        <f t="shared" si="5"/>
        <v>-168.84666666666683</v>
      </c>
      <c r="J26" s="1">
        <f t="shared" si="6"/>
        <v>324787.47346696653</v>
      </c>
      <c r="K26" s="1">
        <f t="shared" si="7"/>
        <v>14631.226185925803</v>
      </c>
      <c r="M26" s="3">
        <v>16</v>
      </c>
      <c r="N26" s="1">
        <f t="shared" si="14"/>
        <v>-184835.49635914864</v>
      </c>
      <c r="O26" s="1">
        <f t="shared" si="1"/>
        <v>-201.42705487452457</v>
      </c>
      <c r="P26" s="1">
        <f t="shared" si="8"/>
        <v>324787.47346696653</v>
      </c>
      <c r="Q26" s="1">
        <f t="shared" si="9"/>
        <v>21551.283426616312</v>
      </c>
      <c r="S26" s="3">
        <v>16</v>
      </c>
      <c r="T26" s="1">
        <f t="shared" si="15"/>
        <v>-184622.22222222202</v>
      </c>
      <c r="U26" s="1">
        <f t="shared" si="2"/>
        <v>-201.22444444444426</v>
      </c>
      <c r="V26" s="1">
        <f t="shared" si="10"/>
        <v>324787.47346696653</v>
      </c>
      <c r="W26" s="1">
        <f t="shared" si="11"/>
        <v>21331.5333857396</v>
      </c>
    </row>
    <row r="27" spans="1:23" x14ac:dyDescent="0.25">
      <c r="A27" s="3">
        <v>17</v>
      </c>
      <c r="B27" s="1">
        <f t="shared" si="12"/>
        <v>-178572.75465611971</v>
      </c>
      <c r="C27" s="1">
        <f t="shared" si="0"/>
        <v>-169.64411692331373</v>
      </c>
      <c r="D27" s="1">
        <f t="shared" si="3"/>
        <v>325734.77026457852</v>
      </c>
      <c r="E27" s="1">
        <f t="shared" si="4"/>
        <v>16929.622675297775</v>
      </c>
      <c r="G27" s="3">
        <v>17</v>
      </c>
      <c r="H27" s="1">
        <f t="shared" si="13"/>
        <v>-177216.66666666683</v>
      </c>
      <c r="I27" s="1">
        <f t="shared" si="5"/>
        <v>-168.35583333333349</v>
      </c>
      <c r="J27" s="1">
        <f t="shared" si="6"/>
        <v>325734.77026457852</v>
      </c>
      <c r="K27" s="1">
        <f t="shared" si="7"/>
        <v>15528.93076597704</v>
      </c>
      <c r="M27" s="3">
        <v>17</v>
      </c>
      <c r="N27" s="1">
        <f t="shared" si="14"/>
        <v>-184762.12577601991</v>
      </c>
      <c r="O27" s="1">
        <f t="shared" si="1"/>
        <v>-201.35735282055225</v>
      </c>
      <c r="P27" s="1">
        <f t="shared" si="8"/>
        <v>325734.77026457852</v>
      </c>
      <c r="Q27" s="1">
        <f t="shared" si="9"/>
        <v>22898.339878392311</v>
      </c>
      <c r="S27" s="3">
        <v>17</v>
      </c>
      <c r="T27" s="1">
        <f t="shared" si="15"/>
        <v>-184536.11111111089</v>
      </c>
      <c r="U27" s="1">
        <f t="shared" si="2"/>
        <v>-201.14263888888868</v>
      </c>
      <c r="V27" s="1">
        <f t="shared" si="10"/>
        <v>325734.77026457852</v>
      </c>
      <c r="W27" s="1">
        <f t="shared" si="11"/>
        <v>22664.891226838859</v>
      </c>
    </row>
    <row r="28" spans="1:23" x14ac:dyDescent="0.25">
      <c r="A28" s="3">
        <v>18</v>
      </c>
      <c r="B28" s="1">
        <f t="shared" si="12"/>
        <v>-178132.1129450234</v>
      </c>
      <c r="C28" s="1">
        <f t="shared" si="0"/>
        <v>-169.22550729777223</v>
      </c>
      <c r="D28" s="1">
        <f t="shared" si="3"/>
        <v>326684.83001118357</v>
      </c>
      <c r="E28" s="1">
        <f t="shared" si="4"/>
        <v>17915.059395238208</v>
      </c>
      <c r="G28" s="3">
        <v>18</v>
      </c>
      <c r="H28" s="1">
        <f t="shared" si="13"/>
        <v>-176700.00000000017</v>
      </c>
      <c r="I28" s="1">
        <f t="shared" si="5"/>
        <v>-167.86500000000018</v>
      </c>
      <c r="J28" s="1">
        <f t="shared" si="6"/>
        <v>326684.83001118357</v>
      </c>
      <c r="K28" s="1">
        <f t="shared" si="7"/>
        <v>16432.201931572155</v>
      </c>
      <c r="M28" s="3">
        <v>18</v>
      </c>
      <c r="N28" s="1">
        <f t="shared" si="14"/>
        <v>-184688.6854908372</v>
      </c>
      <c r="O28" s="1">
        <f t="shared" si="1"/>
        <v>-201.28758454962869</v>
      </c>
      <c r="P28" s="1">
        <f t="shared" si="8"/>
        <v>326684.83001118357</v>
      </c>
      <c r="Q28" s="1">
        <f t="shared" si="9"/>
        <v>24253.012783191691</v>
      </c>
      <c r="S28" s="3">
        <v>18</v>
      </c>
      <c r="T28" s="1">
        <f t="shared" si="15"/>
        <v>-184449.99999999977</v>
      </c>
      <c r="U28" s="1">
        <f t="shared" si="2"/>
        <v>-201.06083333333311</v>
      </c>
      <c r="V28" s="1">
        <f t="shared" si="10"/>
        <v>326684.83001118357</v>
      </c>
      <c r="W28" s="1">
        <f t="shared" si="11"/>
        <v>24005.86987258069</v>
      </c>
    </row>
    <row r="29" spans="1:23" x14ac:dyDescent="0.25">
      <c r="A29" s="3">
        <v>19</v>
      </c>
      <c r="B29" s="1">
        <f t="shared" si="12"/>
        <v>-177691.05262430158</v>
      </c>
      <c r="C29" s="1">
        <f t="shared" si="0"/>
        <v>-168.8064999930865</v>
      </c>
      <c r="D29" s="1">
        <f t="shared" si="3"/>
        <v>327637.66076538287</v>
      </c>
      <c r="E29" s="1">
        <f t="shared" si="4"/>
        <v>18906.067917663273</v>
      </c>
      <c r="G29" s="3">
        <v>19</v>
      </c>
      <c r="H29" s="1">
        <f t="shared" si="13"/>
        <v>-176183.33333333352</v>
      </c>
      <c r="I29" s="1">
        <f t="shared" si="5"/>
        <v>-167.37416666666687</v>
      </c>
      <c r="J29" s="1">
        <f t="shared" si="6"/>
        <v>327637.66076538287</v>
      </c>
      <c r="K29" s="1">
        <f t="shared" si="7"/>
        <v>17341.071156995131</v>
      </c>
      <c r="M29" s="3">
        <v>19</v>
      </c>
      <c r="N29" s="1">
        <f t="shared" si="14"/>
        <v>-184615.17543738356</v>
      </c>
      <c r="O29" s="1">
        <f t="shared" si="1"/>
        <v>-201.21774999884772</v>
      </c>
      <c r="P29" s="1">
        <f t="shared" si="8"/>
        <v>327637.66076538287</v>
      </c>
      <c r="Q29" s="1">
        <f t="shared" si="9"/>
        <v>25615.345205547186</v>
      </c>
      <c r="S29" s="3">
        <v>19</v>
      </c>
      <c r="T29" s="1">
        <f t="shared" si="15"/>
        <v>-184363.88888888864</v>
      </c>
      <c r="U29" s="1">
        <f t="shared" si="2"/>
        <v>-200.97902777777756</v>
      </c>
      <c r="V29" s="1">
        <f t="shared" si="10"/>
        <v>327637.66076538287</v>
      </c>
      <c r="W29" s="1">
        <f t="shared" si="11"/>
        <v>25354.512412102504</v>
      </c>
    </row>
    <row r="30" spans="1:23" x14ac:dyDescent="0.25">
      <c r="A30" s="3">
        <v>20</v>
      </c>
      <c r="B30" s="1">
        <f t="shared" si="12"/>
        <v>-177249.57329627505</v>
      </c>
      <c r="C30" s="1">
        <f t="shared" si="0"/>
        <v>-168.38709463146131</v>
      </c>
      <c r="D30" s="1">
        <f t="shared" si="3"/>
        <v>328593.2706092819</v>
      </c>
      <c r="E30" s="1">
        <f t="shared" si="4"/>
        <v>19902.679746354286</v>
      </c>
      <c r="G30" s="3">
        <v>20</v>
      </c>
      <c r="H30" s="1">
        <f t="shared" si="13"/>
        <v>-175666.66666666686</v>
      </c>
      <c r="I30" s="1">
        <f t="shared" si="5"/>
        <v>-166.88333333333352</v>
      </c>
      <c r="J30" s="1">
        <f t="shared" si="6"/>
        <v>328593.2706092819</v>
      </c>
      <c r="K30" s="1">
        <f t="shared" si="7"/>
        <v>18255.570094490118</v>
      </c>
      <c r="M30" s="3">
        <v>20</v>
      </c>
      <c r="N30" s="1">
        <f t="shared" si="14"/>
        <v>-184541.59554937913</v>
      </c>
      <c r="O30" s="1">
        <f t="shared" si="1"/>
        <v>-201.14784910524352</v>
      </c>
      <c r="P30" s="1">
        <f t="shared" si="8"/>
        <v>328593.2706092819</v>
      </c>
      <c r="Q30" s="1">
        <f t="shared" si="9"/>
        <v>26985.380453484657</v>
      </c>
      <c r="S30" s="3">
        <v>20</v>
      </c>
      <c r="T30" s="1">
        <f t="shared" si="15"/>
        <v>-184277.77777777752</v>
      </c>
      <c r="U30" s="1">
        <f t="shared" si="2"/>
        <v>-200.89722222222198</v>
      </c>
      <c r="V30" s="1">
        <f t="shared" si="10"/>
        <v>328593.2706092819</v>
      </c>
      <c r="W30" s="1">
        <f t="shared" si="11"/>
        <v>26710.862178173971</v>
      </c>
    </row>
    <row r="31" spans="1:23" x14ac:dyDescent="0.25">
      <c r="A31" s="3">
        <v>21</v>
      </c>
      <c r="B31" s="1">
        <f t="shared" si="12"/>
        <v>-176807.67456288691</v>
      </c>
      <c r="C31" s="1">
        <f t="shared" si="0"/>
        <v>-167.96729083474256</v>
      </c>
      <c r="D31" s="1">
        <f t="shared" si="3"/>
        <v>329551.66764855897</v>
      </c>
      <c r="E31" s="1">
        <f t="shared" si="4"/>
        <v>20904.926563219527</v>
      </c>
      <c r="G31" s="3">
        <v>21</v>
      </c>
      <c r="H31" s="1">
        <f t="shared" si="13"/>
        <v>-175150.0000000002</v>
      </c>
      <c r="I31" s="1">
        <f t="shared" si="5"/>
        <v>-166.39250000000018</v>
      </c>
      <c r="J31" s="1">
        <f t="shared" si="6"/>
        <v>329551.66764855897</v>
      </c>
      <c r="K31" s="1">
        <f t="shared" si="7"/>
        <v>19175.730575267662</v>
      </c>
      <c r="M31" s="3">
        <v>21</v>
      </c>
      <c r="N31" s="1">
        <f t="shared" si="14"/>
        <v>-184467.94576048109</v>
      </c>
      <c r="O31" s="1">
        <f t="shared" si="1"/>
        <v>-201.07788180579038</v>
      </c>
      <c r="P31" s="1">
        <f t="shared" si="8"/>
        <v>329551.66764855897</v>
      </c>
      <c r="Q31" s="1">
        <f t="shared" si="9"/>
        <v>28363.162079899834</v>
      </c>
      <c r="S31" s="3">
        <v>21</v>
      </c>
      <c r="T31" s="1">
        <f t="shared" si="15"/>
        <v>-184191.6666666664</v>
      </c>
      <c r="U31" s="1">
        <f t="shared" si="2"/>
        <v>-200.81541666666641</v>
      </c>
      <c r="V31" s="1">
        <f t="shared" si="10"/>
        <v>329551.66764855897</v>
      </c>
      <c r="W31" s="1">
        <f t="shared" si="11"/>
        <v>28074.962748574533</v>
      </c>
    </row>
    <row r="32" spans="1:23" x14ac:dyDescent="0.25">
      <c r="A32" s="3">
        <v>22</v>
      </c>
      <c r="B32" s="1">
        <f t="shared" si="12"/>
        <v>-176365.35602570206</v>
      </c>
      <c r="C32" s="1">
        <f t="shared" si="0"/>
        <v>-167.54708822441697</v>
      </c>
      <c r="D32" s="1">
        <f t="shared" si="3"/>
        <v>330512.86001253396</v>
      </c>
      <c r="E32" s="1">
        <f t="shared" si="4"/>
        <v>21912.84022930139</v>
      </c>
      <c r="G32" s="3">
        <v>22</v>
      </c>
      <c r="H32" s="1">
        <f t="shared" si="13"/>
        <v>-174633.33333333355</v>
      </c>
      <c r="I32" s="1">
        <f t="shared" si="5"/>
        <v>-165.90166666666687</v>
      </c>
      <c r="J32" s="1">
        <f t="shared" si="6"/>
        <v>330512.86001253396</v>
      </c>
      <c r="K32" s="1">
        <f t="shared" si="7"/>
        <v>20101.584610516602</v>
      </c>
      <c r="M32" s="3">
        <v>22</v>
      </c>
      <c r="N32" s="1">
        <f t="shared" si="14"/>
        <v>-184394.22600428361</v>
      </c>
      <c r="O32" s="1">
        <f t="shared" si="1"/>
        <v>-201.00784803740277</v>
      </c>
      <c r="P32" s="1">
        <f t="shared" si="8"/>
        <v>330512.86001253396</v>
      </c>
      <c r="Q32" s="1">
        <f t="shared" si="9"/>
        <v>29748.733883942856</v>
      </c>
      <c r="S32" s="3">
        <v>22</v>
      </c>
      <c r="T32" s="1">
        <f t="shared" si="15"/>
        <v>-184105.55555555527</v>
      </c>
      <c r="U32" s="1">
        <f t="shared" si="2"/>
        <v>-200.73361111111086</v>
      </c>
      <c r="V32" s="1">
        <f t="shared" si="10"/>
        <v>330512.86001253396</v>
      </c>
      <c r="W32" s="1">
        <f t="shared" si="11"/>
        <v>29446.85794747874</v>
      </c>
    </row>
    <row r="33" spans="1:23" x14ac:dyDescent="0.25">
      <c r="A33" s="3">
        <v>23</v>
      </c>
      <c r="B33" s="1">
        <f t="shared" si="12"/>
        <v>-175922.61728590686</v>
      </c>
      <c r="C33" s="1">
        <f t="shared" si="0"/>
        <v>-167.12648642161153</v>
      </c>
      <c r="D33" s="1">
        <f t="shared" si="3"/>
        <v>331476.85585423716</v>
      </c>
      <c r="E33" s="1">
        <f t="shared" si="4"/>
        <v>22926.452785789232</v>
      </c>
      <c r="G33" s="3">
        <v>23</v>
      </c>
      <c r="H33" s="1">
        <f t="shared" si="13"/>
        <v>-174116.66666666689</v>
      </c>
      <c r="I33" s="1">
        <f t="shared" si="5"/>
        <v>-165.41083333333356</v>
      </c>
      <c r="J33" s="1">
        <f t="shared" si="6"/>
        <v>331476.85585423716</v>
      </c>
      <c r="K33" s="1">
        <f t="shared" si="7"/>
        <v>21033.164392421688</v>
      </c>
      <c r="M33" s="3">
        <v>23</v>
      </c>
      <c r="N33" s="1">
        <f t="shared" si="14"/>
        <v>-184320.43621431774</v>
      </c>
      <c r="O33" s="1">
        <f t="shared" si="1"/>
        <v>-200.93774773693519</v>
      </c>
      <c r="P33" s="1">
        <f t="shared" si="8"/>
        <v>331476.85585423716</v>
      </c>
      <c r="Q33" s="1">
        <f t="shared" si="9"/>
        <v>31142.139912410632</v>
      </c>
      <c r="S33" s="3">
        <v>23</v>
      </c>
      <c r="T33" s="1">
        <f t="shared" si="15"/>
        <v>-184019.44444444415</v>
      </c>
      <c r="U33" s="1">
        <f t="shared" si="2"/>
        <v>-200.65180555555528</v>
      </c>
      <c r="V33" s="1">
        <f t="shared" si="10"/>
        <v>331476.85585423716</v>
      </c>
      <c r="W33" s="1">
        <f t="shared" si="11"/>
        <v>30826.591846849387</v>
      </c>
    </row>
    <row r="34" spans="1:23" x14ac:dyDescent="0.25">
      <c r="A34" s="3">
        <v>24</v>
      </c>
      <c r="B34" s="1">
        <f t="shared" si="12"/>
        <v>-175479.45794430887</v>
      </c>
      <c r="C34" s="1">
        <f t="shared" si="0"/>
        <v>-166.70548504709345</v>
      </c>
      <c r="D34" s="1">
        <f t="shared" si="3"/>
        <v>332443.66335047869</v>
      </c>
      <c r="E34" s="1">
        <f t="shared" si="4"/>
        <v>23945.796455037955</v>
      </c>
      <c r="G34" s="3">
        <v>24</v>
      </c>
      <c r="H34" s="1">
        <f t="shared" si="13"/>
        <v>-173600.00000000023</v>
      </c>
      <c r="I34" s="1">
        <f t="shared" si="5"/>
        <v>-164.92000000000021</v>
      </c>
      <c r="J34" s="1">
        <f t="shared" si="6"/>
        <v>332443.66335047869</v>
      </c>
      <c r="K34" s="1">
        <f t="shared" si="7"/>
        <v>21970.502295186965</v>
      </c>
      <c r="M34" s="3">
        <v>24</v>
      </c>
      <c r="N34" s="1">
        <f t="shared" si="14"/>
        <v>-184246.57632405142</v>
      </c>
      <c r="O34" s="1">
        <f t="shared" si="1"/>
        <v>-200.86758084118219</v>
      </c>
      <c r="P34" s="1">
        <f t="shared" si="8"/>
        <v>332443.66335047869</v>
      </c>
      <c r="Q34" s="1">
        <f t="shared" si="9"/>
        <v>32543.424461147049</v>
      </c>
      <c r="S34" s="3">
        <v>24</v>
      </c>
      <c r="T34" s="1">
        <f t="shared" si="15"/>
        <v>-183933.33333333302</v>
      </c>
      <c r="U34" s="1">
        <f t="shared" si="2"/>
        <v>-200.56999999999971</v>
      </c>
      <c r="V34" s="1">
        <f t="shared" si="10"/>
        <v>332443.66335047869</v>
      </c>
      <c r="W34" s="1">
        <f t="shared" si="11"/>
        <v>32214.208767838565</v>
      </c>
    </row>
    <row r="35" spans="1:23" x14ac:dyDescent="0.25">
      <c r="A35" s="3">
        <v>25</v>
      </c>
      <c r="B35" s="1">
        <f t="shared" si="12"/>
        <v>-175035.87760133637</v>
      </c>
      <c r="C35" s="1">
        <f t="shared" si="0"/>
        <v>-166.28408372126955</v>
      </c>
      <c r="D35" s="1">
        <f t="shared" si="3"/>
        <v>333413.29070191761</v>
      </c>
      <c r="E35" s="1">
        <f t="shared" si="4"/>
        <v>24970.90364159234</v>
      </c>
      <c r="G35" s="3">
        <v>25</v>
      </c>
      <c r="H35" s="1">
        <f t="shared" si="13"/>
        <v>-173083.33333333358</v>
      </c>
      <c r="I35" s="1">
        <f t="shared" si="5"/>
        <v>-164.4291666666669</v>
      </c>
      <c r="J35" s="1">
        <f t="shared" si="6"/>
        <v>333413.29070191761</v>
      </c>
      <c r="K35" s="1">
        <f t="shared" si="7"/>
        <v>22913.630876064937</v>
      </c>
      <c r="M35" s="3">
        <v>25</v>
      </c>
      <c r="N35" s="1">
        <f t="shared" si="14"/>
        <v>-184172.64626688932</v>
      </c>
      <c r="O35" s="1">
        <f t="shared" si="1"/>
        <v>-200.79734728687819</v>
      </c>
      <c r="P35" s="1">
        <f t="shared" si="8"/>
        <v>333413.29070191761</v>
      </c>
      <c r="Q35" s="1">
        <f t="shared" si="9"/>
        <v>33952.632076451147</v>
      </c>
      <c r="S35" s="3">
        <v>25</v>
      </c>
      <c r="T35" s="1">
        <f t="shared" si="15"/>
        <v>-183847.2222222219</v>
      </c>
      <c r="U35" s="1">
        <f t="shared" si="2"/>
        <v>-200.48819444444416</v>
      </c>
      <c r="V35" s="1">
        <f t="shared" si="10"/>
        <v>333413.29070191761</v>
      </c>
      <c r="W35" s="1">
        <f t="shared" si="11"/>
        <v>33609.753282196594</v>
      </c>
    </row>
    <row r="36" spans="1:23" x14ac:dyDescent="0.25">
      <c r="A36" s="3">
        <v>26</v>
      </c>
      <c r="B36" s="1">
        <f t="shared" si="12"/>
        <v>-174591.87585703802</v>
      </c>
      <c r="C36" s="1">
        <f t="shared" si="0"/>
        <v>-165.86228206418613</v>
      </c>
      <c r="D36" s="1">
        <f t="shared" si="3"/>
        <v>334385.74613313156</v>
      </c>
      <c r="E36" s="1">
        <f t="shared" si="4"/>
        <v>26001.80693321718</v>
      </c>
      <c r="G36" s="3">
        <v>26</v>
      </c>
      <c r="H36" s="1">
        <f t="shared" si="13"/>
        <v>-172566.66666666692</v>
      </c>
      <c r="I36" s="1">
        <f t="shared" si="5"/>
        <v>-163.93833333333359</v>
      </c>
      <c r="J36" s="1">
        <f t="shared" si="6"/>
        <v>334385.74613313156</v>
      </c>
      <c r="K36" s="1">
        <f t="shared" si="7"/>
        <v>23862.582876391545</v>
      </c>
      <c r="M36" s="3">
        <v>26</v>
      </c>
      <c r="N36" s="1">
        <f t="shared" si="14"/>
        <v>-184098.64597617293</v>
      </c>
      <c r="O36" s="1">
        <f t="shared" si="1"/>
        <v>-200.72704701069762</v>
      </c>
      <c r="P36" s="1">
        <f t="shared" si="8"/>
        <v>334385.74613313156</v>
      </c>
      <c r="Q36" s="1">
        <f t="shared" si="9"/>
        <v>35369.807556493215</v>
      </c>
      <c r="S36" s="3">
        <v>26</v>
      </c>
      <c r="T36" s="1">
        <f t="shared" si="15"/>
        <v>-183761.11111111077</v>
      </c>
      <c r="U36" s="1">
        <f t="shared" si="2"/>
        <v>-200.40638888888859</v>
      </c>
      <c r="V36" s="1">
        <f t="shared" si="10"/>
        <v>334385.74613313156</v>
      </c>
      <c r="W36" s="1">
        <f t="shared" si="11"/>
        <v>35013.270213688964</v>
      </c>
    </row>
    <row r="37" spans="1:23" x14ac:dyDescent="0.25">
      <c r="A37" s="3">
        <v>27</v>
      </c>
      <c r="B37" s="1">
        <f t="shared" si="12"/>
        <v>-174147.4523110826</v>
      </c>
      <c r="C37" s="1">
        <f t="shared" si="0"/>
        <v>-165.44007969552848</v>
      </c>
      <c r="D37" s="1">
        <f t="shared" si="3"/>
        <v>335361.03789268655</v>
      </c>
      <c r="E37" s="1">
        <f t="shared" si="4"/>
        <v>27038.53910193322</v>
      </c>
      <c r="G37" s="3">
        <v>27</v>
      </c>
      <c r="H37" s="1">
        <f t="shared" si="13"/>
        <v>-172050.00000000026</v>
      </c>
      <c r="I37" s="1">
        <f t="shared" si="5"/>
        <v>-163.44750000000025</v>
      </c>
      <c r="J37" s="1">
        <f t="shared" si="6"/>
        <v>335361.03789268655</v>
      </c>
      <c r="K37" s="1">
        <f t="shared" si="7"/>
        <v>24817.391222627</v>
      </c>
      <c r="M37" s="3">
        <v>27</v>
      </c>
      <c r="N37" s="1">
        <f t="shared" si="14"/>
        <v>-184024.57538518036</v>
      </c>
      <c r="O37" s="1">
        <f t="shared" si="1"/>
        <v>-200.65667994925468</v>
      </c>
      <c r="P37" s="1">
        <f t="shared" si="8"/>
        <v>335361.03789268655</v>
      </c>
      <c r="Q37" s="1">
        <f t="shared" si="9"/>
        <v>36794.9959527389</v>
      </c>
      <c r="S37" s="3">
        <v>27</v>
      </c>
      <c r="T37" s="1">
        <f t="shared" si="15"/>
        <v>-183674.99999999965</v>
      </c>
      <c r="U37" s="1">
        <f t="shared" si="2"/>
        <v>-200.32458333333301</v>
      </c>
      <c r="V37" s="1">
        <f t="shared" si="10"/>
        <v>335361.03789268655</v>
      </c>
      <c r="W37" s="1">
        <f t="shared" si="11"/>
        <v>36424.804639521222</v>
      </c>
    </row>
    <row r="38" spans="1:23" x14ac:dyDescent="0.25">
      <c r="A38" s="3">
        <v>28</v>
      </c>
      <c r="B38" s="1">
        <f t="shared" si="12"/>
        <v>-173702.6065627585</v>
      </c>
      <c r="C38" s="1">
        <f t="shared" si="0"/>
        <v>-165.0174762346206</v>
      </c>
      <c r="D38" s="1">
        <f t="shared" si="3"/>
        <v>336339.17425320687</v>
      </c>
      <c r="E38" s="1">
        <f t="shared" si="4"/>
        <v>28081.13310505898</v>
      </c>
      <c r="G38" s="3">
        <v>28</v>
      </c>
      <c r="H38" s="1">
        <f t="shared" si="13"/>
        <v>-171533.3333333336</v>
      </c>
      <c r="I38" s="1">
        <f t="shared" si="5"/>
        <v>-162.95666666666693</v>
      </c>
      <c r="J38" s="1">
        <f t="shared" si="6"/>
        <v>336339.17425320687</v>
      </c>
      <c r="K38" s="1">
        <f t="shared" si="7"/>
        <v>25778.089027402511</v>
      </c>
      <c r="M38" s="3">
        <v>28</v>
      </c>
      <c r="N38" s="1">
        <f t="shared" si="14"/>
        <v>-183950.43442712634</v>
      </c>
      <c r="O38" s="1">
        <f t="shared" si="1"/>
        <v>-200.58624603910337</v>
      </c>
      <c r="P38" s="1">
        <f t="shared" si="8"/>
        <v>336339.17425320687</v>
      </c>
      <c r="Q38" s="1">
        <f t="shared" si="9"/>
        <v>38228.242571381401</v>
      </c>
      <c r="S38" s="3">
        <v>28</v>
      </c>
      <c r="T38" s="1">
        <f t="shared" si="15"/>
        <v>-183588.88888888853</v>
      </c>
      <c r="U38" s="1">
        <f t="shared" si="2"/>
        <v>-200.24277777777743</v>
      </c>
      <c r="V38" s="1">
        <f t="shared" si="10"/>
        <v>336339.17425320687</v>
      </c>
      <c r="W38" s="1">
        <f t="shared" si="11"/>
        <v>37844.401891772024</v>
      </c>
    </row>
    <row r="39" spans="1:23" x14ac:dyDescent="0.25">
      <c r="A39" s="3">
        <v>29</v>
      </c>
      <c r="B39" s="1">
        <f t="shared" si="12"/>
        <v>-173257.33821097351</v>
      </c>
      <c r="C39" s="1">
        <f t="shared" si="0"/>
        <v>-164.59447130042483</v>
      </c>
      <c r="D39" s="1">
        <f t="shared" si="3"/>
        <v>337320.1635114454</v>
      </c>
      <c r="E39" s="1">
        <f t="shared" si="4"/>
        <v>29129.622086258449</v>
      </c>
      <c r="G39" s="3">
        <v>29</v>
      </c>
      <c r="H39" s="1">
        <f t="shared" si="13"/>
        <v>-171016.66666666695</v>
      </c>
      <c r="I39" s="1">
        <f t="shared" si="5"/>
        <v>-162.46583333333362</v>
      </c>
      <c r="J39" s="1">
        <f t="shared" si="6"/>
        <v>337320.1635114454</v>
      </c>
      <c r="K39" s="1">
        <f t="shared" si="7"/>
        <v>26744.709590572922</v>
      </c>
      <c r="M39" s="3">
        <v>29</v>
      </c>
      <c r="N39" s="1">
        <f t="shared" si="14"/>
        <v>-183876.22303516217</v>
      </c>
      <c r="O39" s="1">
        <f t="shared" si="1"/>
        <v>-200.5157452167374</v>
      </c>
      <c r="P39" s="1">
        <f t="shared" si="8"/>
        <v>337320.1635114454</v>
      </c>
      <c r="Q39" s="1">
        <f t="shared" si="9"/>
        <v>39669.592974781714</v>
      </c>
      <c r="S39" s="3">
        <v>29</v>
      </c>
      <c r="T39" s="1">
        <f t="shared" si="15"/>
        <v>-183502.7777777774</v>
      </c>
      <c r="U39" s="1">
        <f t="shared" si="2"/>
        <v>-200.16097222222189</v>
      </c>
      <c r="V39" s="1">
        <f t="shared" si="10"/>
        <v>337320.1635114454</v>
      </c>
      <c r="W39" s="1">
        <f t="shared" si="11"/>
        <v>39272.10755883417</v>
      </c>
    </row>
    <row r="40" spans="1:23" x14ac:dyDescent="0.25">
      <c r="A40" s="3">
        <v>30</v>
      </c>
      <c r="B40" s="1">
        <f t="shared" si="12"/>
        <v>-172811.64685425433</v>
      </c>
      <c r="C40" s="1">
        <f t="shared" si="0"/>
        <v>-164.17106451154163</v>
      </c>
      <c r="D40" s="1">
        <f t="shared" si="3"/>
        <v>338304.01398835378</v>
      </c>
      <c r="E40" s="1">
        <f t="shared" si="4"/>
        <v>30184.039376594712</v>
      </c>
      <c r="G40" s="3">
        <v>30</v>
      </c>
      <c r="H40" s="1">
        <f t="shared" si="13"/>
        <v>-170500.00000000029</v>
      </c>
      <c r="I40" s="1">
        <f t="shared" si="5"/>
        <v>-161.97500000000028</v>
      </c>
      <c r="J40" s="1">
        <f t="shared" si="6"/>
        <v>338304.01398835378</v>
      </c>
      <c r="K40" s="1">
        <f t="shared" si="7"/>
        <v>27717.286400275287</v>
      </c>
      <c r="M40" s="3">
        <v>30</v>
      </c>
      <c r="N40" s="1">
        <f t="shared" si="14"/>
        <v>-183801.94114237564</v>
      </c>
      <c r="O40" s="1">
        <f t="shared" si="1"/>
        <v>-200.44517741859019</v>
      </c>
      <c r="P40" s="1">
        <f t="shared" si="8"/>
        <v>338304.01398835378</v>
      </c>
      <c r="Q40" s="1">
        <f t="shared" si="9"/>
        <v>41119.092982917049</v>
      </c>
      <c r="S40" s="3">
        <v>30</v>
      </c>
      <c r="T40" s="1">
        <f t="shared" si="15"/>
        <v>-183416.66666666628</v>
      </c>
      <c r="U40" s="1">
        <f t="shared" si="2"/>
        <v>-200.07916666666631</v>
      </c>
      <c r="V40" s="1">
        <f t="shared" si="10"/>
        <v>338304.01398835378</v>
      </c>
      <c r="W40" s="1">
        <f t="shared" si="11"/>
        <v>40707.967486863861</v>
      </c>
    </row>
    <row r="41" spans="1:23" x14ac:dyDescent="0.25">
      <c r="A41" s="3">
        <v>31</v>
      </c>
      <c r="B41" s="1">
        <f t="shared" si="12"/>
        <v>-172365.53209074627</v>
      </c>
      <c r="C41" s="1">
        <f t="shared" si="0"/>
        <v>-163.74725548620896</v>
      </c>
      <c r="D41" s="1">
        <f t="shared" si="3"/>
        <v>339290.73402915313</v>
      </c>
      <c r="E41" s="1">
        <f t="shared" si="4"/>
        <v>31244.418495589533</v>
      </c>
      <c r="G41" s="3">
        <v>31</v>
      </c>
      <c r="H41" s="1">
        <f t="shared" si="13"/>
        <v>-169983.33333333363</v>
      </c>
      <c r="I41" s="1">
        <f t="shared" si="5"/>
        <v>-161.48416666666697</v>
      </c>
      <c r="J41" s="1">
        <f t="shared" si="6"/>
        <v>339290.73402915313</v>
      </c>
      <c r="K41" s="1">
        <f t="shared" si="7"/>
        <v>28695.85313399346</v>
      </c>
      <c r="M41" s="3">
        <v>31</v>
      </c>
      <c r="N41" s="1">
        <f t="shared" si="14"/>
        <v>-183727.58868179095</v>
      </c>
      <c r="O41" s="1">
        <f t="shared" si="1"/>
        <v>-200.37454258103475</v>
      </c>
      <c r="P41" s="1">
        <f t="shared" si="8"/>
        <v>339290.73402915313</v>
      </c>
      <c r="Q41" s="1">
        <f t="shared" si="9"/>
        <v>42576.788674837429</v>
      </c>
      <c r="S41" s="3">
        <v>31</v>
      </c>
      <c r="T41" s="1">
        <f t="shared" si="15"/>
        <v>-183330.55555555515</v>
      </c>
      <c r="U41" s="1">
        <f t="shared" si="2"/>
        <v>-199.99736111111073</v>
      </c>
      <c r="V41" s="1">
        <f t="shared" si="10"/>
        <v>339290.73402915313</v>
      </c>
      <c r="W41" s="1">
        <f t="shared" si="11"/>
        <v>42152.027781238132</v>
      </c>
    </row>
    <row r="42" spans="1:23" x14ac:dyDescent="0.25">
      <c r="A42" s="3">
        <v>32</v>
      </c>
      <c r="B42" s="1">
        <f t="shared" si="12"/>
        <v>-171918.99351821287</v>
      </c>
      <c r="C42" s="1">
        <f t="shared" si="0"/>
        <v>-163.32304384230221</v>
      </c>
      <c r="D42" s="1">
        <f t="shared" si="3"/>
        <v>340280.33200340485</v>
      </c>
      <c r="E42" s="1">
        <f t="shared" si="4"/>
        <v>32310.793152288919</v>
      </c>
      <c r="G42" s="3">
        <v>32</v>
      </c>
      <c r="H42" s="1">
        <f t="shared" si="13"/>
        <v>-169466.66666666698</v>
      </c>
      <c r="I42" s="1">
        <f t="shared" si="5"/>
        <v>-160.99333333333365</v>
      </c>
      <c r="J42" s="1">
        <f t="shared" si="6"/>
        <v>340280.33200340485</v>
      </c>
      <c r="K42" s="1">
        <f t="shared" si="7"/>
        <v>29680.443659628687</v>
      </c>
      <c r="M42" s="3">
        <v>32</v>
      </c>
      <c r="N42" s="1">
        <f t="shared" si="14"/>
        <v>-183653.1655863687</v>
      </c>
      <c r="O42" s="1">
        <f t="shared" si="1"/>
        <v>-200.30384064038361</v>
      </c>
      <c r="P42" s="1">
        <f t="shared" si="8"/>
        <v>340280.33200340485</v>
      </c>
      <c r="Q42" s="1">
        <f t="shared" si="9"/>
        <v>44042.72639013052</v>
      </c>
      <c r="S42" s="3">
        <v>32</v>
      </c>
      <c r="T42" s="1">
        <f t="shared" si="15"/>
        <v>-183244.44444444403</v>
      </c>
      <c r="U42" s="1">
        <f t="shared" si="2"/>
        <v>-199.91555555555516</v>
      </c>
      <c r="V42" s="1">
        <f t="shared" si="10"/>
        <v>340280.33200340485</v>
      </c>
      <c r="W42" s="1">
        <f t="shared" si="11"/>
        <v>43604.334808020532</v>
      </c>
    </row>
    <row r="43" spans="1:23" x14ac:dyDescent="0.25">
      <c r="A43" s="3">
        <v>33</v>
      </c>
      <c r="B43" s="1">
        <f t="shared" si="12"/>
        <v>-171472.03073403556</v>
      </c>
      <c r="C43" s="1">
        <f t="shared" si="0"/>
        <v>-162.8984291973338</v>
      </c>
      <c r="D43" s="1">
        <f t="shared" si="3"/>
        <v>341272.81630508148</v>
      </c>
      <c r="E43" s="1">
        <f t="shared" si="4"/>
        <v>33383.197246334727</v>
      </c>
      <c r="G43" s="3">
        <v>33</v>
      </c>
      <c r="H43" s="1">
        <f t="shared" si="13"/>
        <v>-168950.00000000032</v>
      </c>
      <c r="I43" s="1">
        <f t="shared" si="5"/>
        <v>-160.50250000000031</v>
      </c>
      <c r="J43" s="1">
        <f t="shared" si="6"/>
        <v>341272.81630508148</v>
      </c>
      <c r="K43" s="1">
        <f t="shared" si="7"/>
        <v>30671.09203657625</v>
      </c>
      <c r="M43" s="3">
        <v>33</v>
      </c>
      <c r="N43" s="1">
        <f t="shared" si="14"/>
        <v>-183578.67178900581</v>
      </c>
      <c r="O43" s="1">
        <f t="shared" si="1"/>
        <v>-200.23307153288886</v>
      </c>
      <c r="P43" s="1">
        <f t="shared" si="8"/>
        <v>341272.81630508148</v>
      </c>
      <c r="Q43" s="1">
        <f t="shared" si="9"/>
        <v>45516.952730394762</v>
      </c>
      <c r="S43" s="3">
        <v>33</v>
      </c>
      <c r="T43" s="1">
        <f t="shared" si="15"/>
        <v>-183158.33333333291</v>
      </c>
      <c r="U43" s="1">
        <f t="shared" si="2"/>
        <v>-199.83374999999961</v>
      </c>
      <c r="V43" s="1">
        <f t="shared" si="10"/>
        <v>341272.81630508148</v>
      </c>
      <c r="W43" s="1">
        <f t="shared" si="11"/>
        <v>45064.935195435071</v>
      </c>
    </row>
    <row r="44" spans="1:23" x14ac:dyDescent="0.25">
      <c r="A44" s="3">
        <v>34</v>
      </c>
      <c r="B44" s="1">
        <f t="shared" si="12"/>
        <v>-171024.6433352133</v>
      </c>
      <c r="C44" s="1">
        <f t="shared" si="0"/>
        <v>-162.47341116845266</v>
      </c>
      <c r="D44" s="1">
        <f t="shared" si="3"/>
        <v>342268.19535263797</v>
      </c>
      <c r="E44" s="1">
        <f t="shared" si="4"/>
        <v>34461.664869042324</v>
      </c>
      <c r="G44" s="3">
        <v>34</v>
      </c>
      <c r="H44" s="1">
        <f t="shared" si="13"/>
        <v>-168433.33333333366</v>
      </c>
      <c r="I44" s="1">
        <f t="shared" si="5"/>
        <v>-160.01166666666697</v>
      </c>
      <c r="J44" s="1">
        <f t="shared" si="6"/>
        <v>342268.19535263797</v>
      </c>
      <c r="K44" s="1">
        <f t="shared" si="7"/>
        <v>31667.832516808208</v>
      </c>
      <c r="M44" s="3">
        <v>34</v>
      </c>
      <c r="N44" s="1">
        <f t="shared" si="14"/>
        <v>-183504.10722253541</v>
      </c>
      <c r="O44" s="1">
        <f t="shared" si="1"/>
        <v>-200.16223519474198</v>
      </c>
      <c r="P44" s="1">
        <f t="shared" si="8"/>
        <v>342268.19535263797</v>
      </c>
      <c r="Q44" s="1">
        <f t="shared" si="9"/>
        <v>46999.514560720796</v>
      </c>
      <c r="S44" s="3">
        <v>34</v>
      </c>
      <c r="T44" s="1">
        <f t="shared" si="15"/>
        <v>-183072.22222222178</v>
      </c>
      <c r="U44" s="1">
        <f t="shared" si="2"/>
        <v>-199.75194444444404</v>
      </c>
      <c r="V44" s="1">
        <f t="shared" si="10"/>
        <v>342268.19535263797</v>
      </c>
      <c r="W44" s="1">
        <f t="shared" si="11"/>
        <v>46533.87583534851</v>
      </c>
    </row>
    <row r="45" spans="1:23" x14ac:dyDescent="0.25">
      <c r="A45" s="3">
        <v>35</v>
      </c>
      <c r="B45" s="1">
        <f t="shared" si="12"/>
        <v>-170576.83091836216</v>
      </c>
      <c r="C45" s="1">
        <f t="shared" si="0"/>
        <v>-162.04798937244405</v>
      </c>
      <c r="D45" s="1">
        <f t="shared" si="3"/>
        <v>343266.47758908314</v>
      </c>
      <c r="E45" s="1">
        <f t="shared" si="4"/>
        <v>35546.230304484321</v>
      </c>
      <c r="G45" s="3">
        <v>35</v>
      </c>
      <c r="H45" s="1">
        <f t="shared" si="13"/>
        <v>-167916.66666666701</v>
      </c>
      <c r="I45" s="1">
        <f t="shared" si="5"/>
        <v>-159.52083333333366</v>
      </c>
      <c r="J45" s="1">
        <f t="shared" si="6"/>
        <v>343266.47758908314</v>
      </c>
      <c r="K45" s="1">
        <f t="shared" si="7"/>
        <v>32670.699545962238</v>
      </c>
      <c r="M45" s="3">
        <v>35</v>
      </c>
      <c r="N45" s="1">
        <f t="shared" si="14"/>
        <v>-183429.4718197269</v>
      </c>
      <c r="O45" s="1">
        <f t="shared" si="1"/>
        <v>-200.09133156207389</v>
      </c>
      <c r="P45" s="1">
        <f t="shared" si="8"/>
        <v>343266.47758908314</v>
      </c>
      <c r="Q45" s="1">
        <f t="shared" si="9"/>
        <v>48490.459011181309</v>
      </c>
      <c r="S45" s="3">
        <v>35</v>
      </c>
      <c r="T45" s="1">
        <f t="shared" si="15"/>
        <v>-182986.11111111066</v>
      </c>
      <c r="U45" s="1">
        <f t="shared" si="2"/>
        <v>-199.67013888888846</v>
      </c>
      <c r="V45" s="1">
        <f t="shared" si="10"/>
        <v>343266.47758908314</v>
      </c>
      <c r="W45" s="1">
        <f t="shared" si="11"/>
        <v>48011.203884761038</v>
      </c>
    </row>
    <row r="46" spans="1:23" x14ac:dyDescent="0.25">
      <c r="A46" s="3">
        <v>36</v>
      </c>
      <c r="B46" s="1">
        <f t="shared" si="12"/>
        <v>-170128.59307971501</v>
      </c>
      <c r="C46" s="1">
        <f t="shared" si="0"/>
        <v>-161.62216342572927</v>
      </c>
      <c r="D46" s="1">
        <f t="shared" si="3"/>
        <v>344267.67148205132</v>
      </c>
      <c r="E46" s="1">
        <f t="shared" si="4"/>
        <v>36636.928030580457</v>
      </c>
      <c r="G46" s="3">
        <v>36</v>
      </c>
      <c r="H46" s="1">
        <f t="shared" si="13"/>
        <v>-167400.00000000035</v>
      </c>
      <c r="I46" s="1">
        <f t="shared" si="5"/>
        <v>-159.03000000000034</v>
      </c>
      <c r="J46" s="1">
        <f t="shared" si="6"/>
        <v>344267.67148205132</v>
      </c>
      <c r="K46" s="1">
        <f t="shared" si="7"/>
        <v>33679.727764436684</v>
      </c>
      <c r="M46" s="3">
        <v>36</v>
      </c>
      <c r="N46" s="1">
        <f t="shared" si="14"/>
        <v>-183354.7655132857</v>
      </c>
      <c r="O46" s="1">
        <f t="shared" si="1"/>
        <v>-200.02036057095475</v>
      </c>
      <c r="P46" s="1">
        <f t="shared" si="8"/>
        <v>344267.67148205132</v>
      </c>
      <c r="Q46" s="1">
        <f t="shared" si="9"/>
        <v>49989.833478329274</v>
      </c>
      <c r="S46" s="3">
        <v>36</v>
      </c>
      <c r="T46" s="1">
        <f t="shared" si="15"/>
        <v>-182899.99999999953</v>
      </c>
      <c r="U46" s="1">
        <f t="shared" si="2"/>
        <v>-199.58833333333291</v>
      </c>
      <c r="V46" s="1">
        <f t="shared" si="10"/>
        <v>344267.67148205132</v>
      </c>
      <c r="W46" s="1">
        <f t="shared" si="11"/>
        <v>49496.966767305392</v>
      </c>
    </row>
    <row r="47" spans="1:23" x14ac:dyDescent="0.25">
      <c r="A47" s="3">
        <v>37</v>
      </c>
      <c r="B47" s="1">
        <f t="shared" si="12"/>
        <v>-169679.92941512112</v>
      </c>
      <c r="C47" s="1">
        <f t="shared" si="0"/>
        <v>-161.19593294436507</v>
      </c>
      <c r="D47" s="1">
        <f t="shared" si="3"/>
        <v>345271.78552387399</v>
      </c>
      <c r="E47" s="1">
        <f t="shared" si="4"/>
        <v>37733.792720193655</v>
      </c>
      <c r="G47" s="3">
        <v>37</v>
      </c>
      <c r="H47" s="1">
        <f t="shared" si="13"/>
        <v>-166883.33333333369</v>
      </c>
      <c r="I47" s="1">
        <f t="shared" si="5"/>
        <v>-158.539166666667</v>
      </c>
      <c r="J47" s="1">
        <f t="shared" si="6"/>
        <v>345271.78552387399</v>
      </c>
      <c r="K47" s="1">
        <f t="shared" si="7"/>
        <v>34694.952008491702</v>
      </c>
      <c r="M47" s="3">
        <v>37</v>
      </c>
      <c r="N47" s="1">
        <f t="shared" si="14"/>
        <v>-183279.98823585338</v>
      </c>
      <c r="O47" s="1">
        <f t="shared" si="1"/>
        <v>-199.94932215739405</v>
      </c>
      <c r="P47" s="1">
        <f t="shared" si="8"/>
        <v>345271.78552387399</v>
      </c>
      <c r="Q47" s="1">
        <f t="shared" si="9"/>
        <v>51497.685626704653</v>
      </c>
      <c r="S47" s="3">
        <v>37</v>
      </c>
      <c r="T47" s="1">
        <f t="shared" si="15"/>
        <v>-182813.88888888841</v>
      </c>
      <c r="U47" s="1">
        <f t="shared" si="2"/>
        <v>-199.50652777777734</v>
      </c>
      <c r="V47" s="1">
        <f t="shared" si="10"/>
        <v>345271.78552387399</v>
      </c>
      <c r="W47" s="1">
        <f t="shared" si="11"/>
        <v>50991.212174754415</v>
      </c>
    </row>
    <row r="48" spans="1:23" x14ac:dyDescent="0.25">
      <c r="A48" s="3">
        <v>38</v>
      </c>
      <c r="B48" s="1">
        <f t="shared" si="12"/>
        <v>-169230.83952004588</v>
      </c>
      <c r="C48" s="1">
        <f t="shared" si="0"/>
        <v>-160.76929754404358</v>
      </c>
      <c r="D48" s="1">
        <f t="shared" si="3"/>
        <v>346278.82823165198</v>
      </c>
      <c r="E48" s="1">
        <f t="shared" si="4"/>
        <v>38836.859242232233</v>
      </c>
      <c r="G48" s="3">
        <v>38</v>
      </c>
      <c r="H48" s="1">
        <f t="shared" si="13"/>
        <v>-166366.66666666704</v>
      </c>
      <c r="I48" s="1">
        <f t="shared" si="5"/>
        <v>-158.04833333333369</v>
      </c>
      <c r="J48" s="1">
        <f t="shared" si="6"/>
        <v>346278.82823165198</v>
      </c>
      <c r="K48" s="1">
        <f t="shared" si="7"/>
        <v>35716.407311356765</v>
      </c>
      <c r="M48" s="3">
        <v>38</v>
      </c>
      <c r="N48" s="1">
        <f t="shared" si="14"/>
        <v>-183205.1399200075</v>
      </c>
      <c r="O48" s="1">
        <f t="shared" si="1"/>
        <v>-199.87821625734045</v>
      </c>
      <c r="P48" s="1">
        <f t="shared" si="8"/>
        <v>346278.82823165198</v>
      </c>
      <c r="Q48" s="1">
        <f t="shared" si="9"/>
        <v>53014.063390349664</v>
      </c>
      <c r="S48" s="3">
        <v>38</v>
      </c>
      <c r="T48" s="1">
        <f t="shared" si="15"/>
        <v>-182727.77777777729</v>
      </c>
      <c r="U48" s="1">
        <f t="shared" si="2"/>
        <v>-199.42472222222176</v>
      </c>
      <c r="V48" s="1">
        <f t="shared" si="10"/>
        <v>346278.82823165198</v>
      </c>
      <c r="W48" s="1">
        <f t="shared" si="11"/>
        <v>52493.988068537175</v>
      </c>
    </row>
    <row r="49" spans="1:23" x14ac:dyDescent="0.25">
      <c r="A49" s="3">
        <v>39</v>
      </c>
      <c r="B49" s="1">
        <f t="shared" si="12"/>
        <v>-168781.3229895703</v>
      </c>
      <c r="C49" s="1">
        <f t="shared" si="0"/>
        <v>-160.34225684009178</v>
      </c>
      <c r="D49" s="1">
        <f t="shared" si="3"/>
        <v>347288.80814732763</v>
      </c>
      <c r="E49" s="1">
        <f t="shared" si="4"/>
        <v>39946.162662758397</v>
      </c>
      <c r="G49" s="3">
        <v>39</v>
      </c>
      <c r="H49" s="1">
        <f t="shared" si="13"/>
        <v>-165850.00000000038</v>
      </c>
      <c r="I49" s="1">
        <f t="shared" si="5"/>
        <v>-157.55750000000037</v>
      </c>
      <c r="J49" s="1">
        <f t="shared" si="6"/>
        <v>347288.80814732763</v>
      </c>
      <c r="K49" s="1">
        <f t="shared" si="7"/>
        <v>36744.128904344296</v>
      </c>
      <c r="M49" s="3">
        <v>39</v>
      </c>
      <c r="N49" s="1">
        <f t="shared" si="14"/>
        <v>-183130.22049826157</v>
      </c>
      <c r="O49" s="1">
        <f t="shared" si="1"/>
        <v>-199.80704280668184</v>
      </c>
      <c r="P49" s="1">
        <f t="shared" si="8"/>
        <v>347288.80814732763</v>
      </c>
      <c r="Q49" s="1">
        <f t="shared" si="9"/>
        <v>54539.014974332553</v>
      </c>
      <c r="S49" s="3">
        <v>39</v>
      </c>
      <c r="T49" s="1">
        <f t="shared" si="15"/>
        <v>-182641.66666666616</v>
      </c>
      <c r="U49" s="1">
        <f t="shared" si="2"/>
        <v>-199.34291666666621</v>
      </c>
      <c r="V49" s="1">
        <f t="shared" si="10"/>
        <v>347288.80814732763</v>
      </c>
      <c r="W49" s="1">
        <f t="shared" si="11"/>
        <v>54005.342681263624</v>
      </c>
    </row>
    <row r="50" spans="1:23" x14ac:dyDescent="0.25">
      <c r="A50" s="3">
        <v>40</v>
      </c>
      <c r="B50" s="1">
        <f t="shared" si="12"/>
        <v>-168331.37941839077</v>
      </c>
      <c r="C50" s="1">
        <f t="shared" si="0"/>
        <v>-159.91481044747124</v>
      </c>
      <c r="D50" s="1">
        <f t="shared" si="3"/>
        <v>348301.73383775732</v>
      </c>
      <c r="E50" s="1">
        <f t="shared" si="4"/>
        <v>41061.738246102963</v>
      </c>
      <c r="G50" s="3">
        <v>40</v>
      </c>
      <c r="H50" s="1">
        <f t="shared" si="13"/>
        <v>-165333.33333333372</v>
      </c>
      <c r="I50" s="1">
        <f t="shared" si="5"/>
        <v>-157.06666666666703</v>
      </c>
      <c r="J50" s="1">
        <f t="shared" si="6"/>
        <v>348301.73383775732</v>
      </c>
      <c r="K50" s="1">
        <f t="shared" si="7"/>
        <v>37778.152217969691</v>
      </c>
      <c r="M50" s="3">
        <v>40</v>
      </c>
      <c r="N50" s="1">
        <f t="shared" si="14"/>
        <v>-183055.22990306499</v>
      </c>
      <c r="O50" s="1">
        <f t="shared" si="1"/>
        <v>-199.7358017412451</v>
      </c>
      <c r="P50" s="1">
        <f t="shared" si="8"/>
        <v>348301.73383775732</v>
      </c>
      <c r="Q50" s="1">
        <f t="shared" si="9"/>
        <v>56072.588856280032</v>
      </c>
      <c r="S50" s="3">
        <v>40</v>
      </c>
      <c r="T50" s="1">
        <f t="shared" si="15"/>
        <v>-182555.55555555504</v>
      </c>
      <c r="U50" s="1">
        <f t="shared" si="2"/>
        <v>-199.26111111111064</v>
      </c>
      <c r="V50" s="1">
        <f t="shared" si="10"/>
        <v>348301.73383775732</v>
      </c>
      <c r="W50" s="1">
        <f t="shared" si="11"/>
        <v>55525.324518257912</v>
      </c>
    </row>
    <row r="51" spans="1:23" x14ac:dyDescent="0.25">
      <c r="A51" s="3">
        <v>41</v>
      </c>
      <c r="B51" s="1">
        <f t="shared" si="12"/>
        <v>-167881.00840081862</v>
      </c>
      <c r="C51" s="1">
        <f t="shared" si="0"/>
        <v>-159.4869579807777</v>
      </c>
      <c r="D51" s="1">
        <f t="shared" si="3"/>
        <v>349317.61389478412</v>
      </c>
      <c r="E51" s="1">
        <f t="shared" si="4"/>
        <v>42183.621455986402</v>
      </c>
      <c r="G51" s="3">
        <v>41</v>
      </c>
      <c r="H51" s="1">
        <f t="shared" si="13"/>
        <v>-164816.66666666706</v>
      </c>
      <c r="I51" s="1">
        <f t="shared" si="5"/>
        <v>-156.57583333333372</v>
      </c>
      <c r="J51" s="1">
        <f t="shared" si="6"/>
        <v>349317.61389478412</v>
      </c>
      <c r="K51" s="1">
        <f t="shared" si="7"/>
        <v>38818.512883077616</v>
      </c>
      <c r="M51" s="3">
        <v>41</v>
      </c>
      <c r="N51" s="1">
        <f t="shared" si="14"/>
        <v>-182980.16806680296</v>
      </c>
      <c r="O51" s="1">
        <f t="shared" si="1"/>
        <v>-199.66449299679616</v>
      </c>
      <c r="P51" s="1">
        <f t="shared" si="8"/>
        <v>349317.61389478412</v>
      </c>
      <c r="Q51" s="1">
        <f t="shared" si="9"/>
        <v>57614.833787918367</v>
      </c>
      <c r="S51" s="3">
        <v>41</v>
      </c>
      <c r="T51" s="1">
        <f t="shared" si="15"/>
        <v>-182469.44444444391</v>
      </c>
      <c r="U51" s="1">
        <f t="shared" si="2"/>
        <v>-199.17930555555506</v>
      </c>
      <c r="V51" s="1">
        <f t="shared" si="10"/>
        <v>349317.61389478412</v>
      </c>
      <c r="W51" s="1">
        <f t="shared" si="11"/>
        <v>57053.982359100337</v>
      </c>
    </row>
    <row r="52" spans="1:23" x14ac:dyDescent="0.25">
      <c r="A52" s="3">
        <v>42</v>
      </c>
      <c r="B52" s="1">
        <f t="shared" si="12"/>
        <v>-167430.2095307798</v>
      </c>
      <c r="C52" s="1">
        <f t="shared" si="0"/>
        <v>-159.0586990542408</v>
      </c>
      <c r="D52" s="1">
        <f t="shared" si="3"/>
        <v>350336.45693531056</v>
      </c>
      <c r="E52" s="1">
        <f t="shared" si="4"/>
        <v>43311.847956646212</v>
      </c>
      <c r="G52" s="3">
        <v>42</v>
      </c>
      <c r="H52" s="1">
        <f t="shared" si="13"/>
        <v>-164300.00000000041</v>
      </c>
      <c r="I52" s="1">
        <f t="shared" si="5"/>
        <v>-156.08500000000041</v>
      </c>
      <c r="J52" s="1">
        <f t="shared" si="6"/>
        <v>350336.45693531056</v>
      </c>
      <c r="K52" s="1">
        <f t="shared" si="7"/>
        <v>39865.246731974737</v>
      </c>
      <c r="M52" s="3">
        <v>42</v>
      </c>
      <c r="N52" s="1">
        <f t="shared" si="14"/>
        <v>-182905.0349217965</v>
      </c>
      <c r="O52" s="1">
        <f t="shared" si="1"/>
        <v>-199.59311650904002</v>
      </c>
      <c r="P52" s="1">
        <f t="shared" si="8"/>
        <v>350336.45693531056</v>
      </c>
      <c r="Q52" s="1">
        <f t="shared" si="9"/>
        <v>59165.798796623174</v>
      </c>
      <c r="S52" s="3">
        <v>42</v>
      </c>
      <c r="T52" s="1">
        <f t="shared" si="15"/>
        <v>-182383.33333333279</v>
      </c>
      <c r="U52" s="1">
        <f t="shared" si="2"/>
        <v>-199.09749999999948</v>
      </c>
      <c r="V52" s="1">
        <f t="shared" si="10"/>
        <v>350336.45693531056</v>
      </c>
      <c r="W52" s="1">
        <f t="shared" si="11"/>
        <v>58591.365259178041</v>
      </c>
    </row>
    <row r="53" spans="1:23" x14ac:dyDescent="0.25">
      <c r="A53" s="3">
        <v>43</v>
      </c>
      <c r="B53" s="1">
        <f t="shared" si="12"/>
        <v>-166978.98240181443</v>
      </c>
      <c r="C53" s="1">
        <f t="shared" si="0"/>
        <v>-158.63003328172371</v>
      </c>
      <c r="D53" s="1">
        <f t="shared" si="3"/>
        <v>351358.27160137187</v>
      </c>
      <c r="E53" s="1">
        <f t="shared" si="4"/>
        <v>44446.453613970676</v>
      </c>
      <c r="G53" s="3">
        <v>43</v>
      </c>
      <c r="H53" s="1">
        <f t="shared" si="13"/>
        <v>-163783.33333333375</v>
      </c>
      <c r="I53" s="1">
        <f t="shared" si="5"/>
        <v>-155.59416666666706</v>
      </c>
      <c r="J53" s="1">
        <f t="shared" si="6"/>
        <v>351358.27160137187</v>
      </c>
      <c r="K53" s="1">
        <f t="shared" si="7"/>
        <v>40918.389799568773</v>
      </c>
      <c r="M53" s="3">
        <v>43</v>
      </c>
      <c r="N53" s="1">
        <f t="shared" si="14"/>
        <v>-182829.83040030228</v>
      </c>
      <c r="O53" s="1">
        <f t="shared" si="1"/>
        <v>-199.52167221362052</v>
      </c>
      <c r="P53" s="1">
        <f t="shared" si="8"/>
        <v>351358.27160137187</v>
      </c>
      <c r="Q53" s="1">
        <f t="shared" si="9"/>
        <v>60725.533186977977</v>
      </c>
      <c r="S53" s="3">
        <v>43</v>
      </c>
      <c r="T53" s="1">
        <f t="shared" si="15"/>
        <v>-182297.22222222167</v>
      </c>
      <c r="U53" s="1">
        <f t="shared" si="2"/>
        <v>-199.01569444444394</v>
      </c>
      <c r="V53" s="1">
        <f t="shared" si="10"/>
        <v>351358.27160137187</v>
      </c>
      <c r="W53" s="1">
        <f t="shared" si="11"/>
        <v>60137.522551244445</v>
      </c>
    </row>
    <row r="54" spans="1:23" x14ac:dyDescent="0.25">
      <c r="A54" s="3">
        <v>44</v>
      </c>
      <c r="B54" s="1">
        <f t="shared" si="12"/>
        <v>-166527.32660707654</v>
      </c>
      <c r="C54" s="1">
        <f t="shared" si="0"/>
        <v>-158.20096027672272</v>
      </c>
      <c r="D54" s="1">
        <f t="shared" si="3"/>
        <v>352383.0665602092</v>
      </c>
      <c r="E54" s="1">
        <f t="shared" si="4"/>
        <v>45587.474496639021</v>
      </c>
      <c r="G54" s="3">
        <v>44</v>
      </c>
      <c r="H54" s="1">
        <f t="shared" si="13"/>
        <v>-163266.66666666709</v>
      </c>
      <c r="I54" s="1">
        <f t="shared" si="5"/>
        <v>-155.10333333333375</v>
      </c>
      <c r="J54" s="1">
        <f t="shared" si="6"/>
        <v>352383.0665602092</v>
      </c>
      <c r="K54" s="1">
        <f t="shared" si="7"/>
        <v>41977.978324514057</v>
      </c>
      <c r="M54" s="3">
        <v>44</v>
      </c>
      <c r="N54" s="1">
        <f t="shared" si="14"/>
        <v>-182754.55443451263</v>
      </c>
      <c r="O54" s="1">
        <f t="shared" si="1"/>
        <v>-199.45016004612035</v>
      </c>
      <c r="P54" s="1">
        <f t="shared" si="8"/>
        <v>352383.0665602092</v>
      </c>
      <c r="Q54" s="1">
        <f t="shared" si="9"/>
        <v>62294.086542341582</v>
      </c>
      <c r="S54" s="3">
        <v>44</v>
      </c>
      <c r="T54" s="1">
        <f t="shared" si="15"/>
        <v>-182211.11111111054</v>
      </c>
      <c r="U54" s="1">
        <f t="shared" si="2"/>
        <v>-198.93388888888836</v>
      </c>
      <c r="V54" s="1">
        <f t="shared" si="10"/>
        <v>352383.0665602092</v>
      </c>
      <c r="W54" s="1">
        <f t="shared" si="11"/>
        <v>61692.503846987544</v>
      </c>
    </row>
    <row r="55" spans="1:23" x14ac:dyDescent="0.25">
      <c r="A55" s="3">
        <v>45</v>
      </c>
      <c r="B55" s="1">
        <f t="shared" si="12"/>
        <v>-166075.24173933367</v>
      </c>
      <c r="C55" s="1">
        <f t="shared" si="0"/>
        <v>-157.77147965236699</v>
      </c>
      <c r="D55" s="1">
        <f t="shared" si="3"/>
        <v>353410.85050434317</v>
      </c>
      <c r="E55" s="1">
        <f t="shared" si="4"/>
        <v>46734.946877268041</v>
      </c>
      <c r="G55" s="3">
        <v>45</v>
      </c>
      <c r="H55" s="1">
        <f t="shared" si="13"/>
        <v>-162750.00000000044</v>
      </c>
      <c r="I55" s="1">
        <f t="shared" si="5"/>
        <v>-154.61250000000044</v>
      </c>
      <c r="J55" s="1">
        <f t="shared" si="6"/>
        <v>353410.85050434317</v>
      </c>
      <c r="K55" s="1">
        <f t="shared" si="7"/>
        <v>43044.048750363538</v>
      </c>
      <c r="M55" s="3">
        <v>45</v>
      </c>
      <c r="N55" s="1">
        <f t="shared" si="14"/>
        <v>-182679.20695655548</v>
      </c>
      <c r="O55" s="1">
        <f t="shared" si="1"/>
        <v>-199.37857994206107</v>
      </c>
      <c r="P55" s="1">
        <f t="shared" si="8"/>
        <v>353410.85050434317</v>
      </c>
      <c r="Q55" s="1">
        <f t="shared" si="9"/>
        <v>63871.508726424319</v>
      </c>
      <c r="S55" s="3">
        <v>45</v>
      </c>
      <c r="T55" s="1">
        <f t="shared" si="15"/>
        <v>-182124.99999999942</v>
      </c>
      <c r="U55" s="1">
        <f t="shared" si="2"/>
        <v>-198.85208333333279</v>
      </c>
      <c r="V55" s="1">
        <f t="shared" si="10"/>
        <v>353410.85050434317</v>
      </c>
      <c r="W55" s="1">
        <f t="shared" si="11"/>
        <v>63256.359038607028</v>
      </c>
    </row>
    <row r="56" spans="1:23" x14ac:dyDescent="0.25">
      <c r="A56" s="3">
        <v>46</v>
      </c>
      <c r="B56" s="1">
        <f t="shared" si="12"/>
        <v>-165622.72739096644</v>
      </c>
      <c r="C56" s="1">
        <f t="shared" si="0"/>
        <v>-157.34159102141811</v>
      </c>
      <c r="D56" s="1">
        <f t="shared" si="3"/>
        <v>354441.63215164753</v>
      </c>
      <c r="E56" s="1">
        <f t="shared" si="4"/>
        <v>47888.907233565165</v>
      </c>
      <c r="G56" s="3">
        <v>46</v>
      </c>
      <c r="H56" s="1">
        <f t="shared" si="13"/>
        <v>-162233.33333333378</v>
      </c>
      <c r="I56" s="1">
        <f t="shared" si="5"/>
        <v>-154.1216666666671</v>
      </c>
      <c r="J56" s="1">
        <f t="shared" si="6"/>
        <v>354441.63215164753</v>
      </c>
      <c r="K56" s="1">
        <f t="shared" si="7"/>
        <v>44116.63772672732</v>
      </c>
      <c r="M56" s="3">
        <v>46</v>
      </c>
      <c r="N56" s="1">
        <f t="shared" si="14"/>
        <v>-182603.78789849428</v>
      </c>
      <c r="O56" s="1">
        <f t="shared" si="1"/>
        <v>-199.30693183690292</v>
      </c>
      <c r="P56" s="1">
        <f t="shared" si="8"/>
        <v>354441.63215164753</v>
      </c>
      <c r="Q56" s="1">
        <f t="shared" si="9"/>
        <v>65457.849884873176</v>
      </c>
      <c r="S56" s="3">
        <v>46</v>
      </c>
      <c r="T56" s="1">
        <f t="shared" si="15"/>
        <v>-182038.88888888829</v>
      </c>
      <c r="U56" s="1">
        <f t="shared" si="2"/>
        <v>-198.77027777777721</v>
      </c>
      <c r="V56" s="1">
        <f t="shared" si="10"/>
        <v>354441.63215164753</v>
      </c>
      <c r="W56" s="1">
        <f t="shared" si="11"/>
        <v>64829.138300400336</v>
      </c>
    </row>
    <row r="57" spans="1:23" x14ac:dyDescent="0.25">
      <c r="A57" s="3">
        <v>47</v>
      </c>
      <c r="B57" s="1">
        <f t="shared" si="12"/>
        <v>-165169.78315396825</v>
      </c>
      <c r="C57" s="1">
        <f t="shared" si="0"/>
        <v>-156.91129399626985</v>
      </c>
      <c r="D57" s="1">
        <f t="shared" si="3"/>
        <v>355475.42024542316</v>
      </c>
      <c r="E57" s="1">
        <f t="shared" si="4"/>
        <v>49049.392249488097</v>
      </c>
      <c r="G57" s="3">
        <v>47</v>
      </c>
      <c r="H57" s="1">
        <f t="shared" si="13"/>
        <v>-161716.66666666712</v>
      </c>
      <c r="I57" s="1">
        <f t="shared" si="5"/>
        <v>-153.63083333333375</v>
      </c>
      <c r="J57" s="1">
        <f t="shared" si="6"/>
        <v>355475.42024542316</v>
      </c>
      <c r="K57" s="1">
        <f t="shared" si="7"/>
        <v>45195.782110437722</v>
      </c>
      <c r="M57" s="3">
        <v>47</v>
      </c>
      <c r="N57" s="1">
        <f t="shared" si="14"/>
        <v>-182528.29719232791</v>
      </c>
      <c r="O57" s="1">
        <f t="shared" si="1"/>
        <v>-199.23521566604487</v>
      </c>
      <c r="P57" s="1">
        <f t="shared" si="8"/>
        <v>355475.42024542316</v>
      </c>
      <c r="Q57" s="1">
        <f t="shared" si="9"/>
        <v>67053.160446865935</v>
      </c>
      <c r="S57" s="3">
        <v>47</v>
      </c>
      <c r="T57" s="1">
        <f t="shared" si="15"/>
        <v>-181952.77777777717</v>
      </c>
      <c r="U57" s="1">
        <f t="shared" si="2"/>
        <v>-198.68847222222166</v>
      </c>
      <c r="V57" s="1">
        <f t="shared" si="10"/>
        <v>355475.42024542316</v>
      </c>
      <c r="W57" s="1">
        <f t="shared" si="11"/>
        <v>66410.89209035768</v>
      </c>
    </row>
    <row r="58" spans="1:23" x14ac:dyDescent="0.25">
      <c r="A58" s="3">
        <v>48</v>
      </c>
      <c r="B58" s="1">
        <f t="shared" si="12"/>
        <v>-164716.40861994491</v>
      </c>
      <c r="C58" s="1">
        <f t="shared" si="0"/>
        <v>-156.48058818894768</v>
      </c>
      <c r="D58" s="1">
        <f t="shared" si="3"/>
        <v>356512.22355447232</v>
      </c>
      <c r="E58" s="1">
        <f t="shared" si="4"/>
        <v>50216.438816410962</v>
      </c>
      <c r="G58" s="3">
        <v>48</v>
      </c>
      <c r="H58" s="1">
        <f t="shared" si="13"/>
        <v>-161200.00000000047</v>
      </c>
      <c r="I58" s="1">
        <f t="shared" si="5"/>
        <v>-153.14000000000044</v>
      </c>
      <c r="J58" s="1">
        <f t="shared" si="6"/>
        <v>356512.22355447232</v>
      </c>
      <c r="K58" s="1">
        <f t="shared" si="7"/>
        <v>46281.518966720963</v>
      </c>
      <c r="M58" s="3">
        <v>48</v>
      </c>
      <c r="N58" s="1">
        <f t="shared" si="14"/>
        <v>-182452.7347699907</v>
      </c>
      <c r="O58" s="1">
        <f t="shared" si="1"/>
        <v>-199.1634313648245</v>
      </c>
      <c r="P58" s="1">
        <f t="shared" si="8"/>
        <v>356512.22355447232</v>
      </c>
      <c r="Q58" s="1">
        <f t="shared" si="9"/>
        <v>68657.49112671426</v>
      </c>
      <c r="S58" s="3">
        <v>48</v>
      </c>
      <c r="T58" s="1">
        <f t="shared" si="15"/>
        <v>-181866.66666666605</v>
      </c>
      <c r="U58" s="1">
        <f t="shared" si="2"/>
        <v>-198.60666666666609</v>
      </c>
      <c r="V58" s="1">
        <f t="shared" si="10"/>
        <v>356512.22355447232</v>
      </c>
      <c r="W58" s="1">
        <f t="shared" si="11"/>
        <v>68001.671151766073</v>
      </c>
    </row>
    <row r="59" spans="1:23" x14ac:dyDescent="0.25">
      <c r="A59" s="3">
        <v>49</v>
      </c>
      <c r="B59" s="1">
        <f t="shared" si="12"/>
        <v>-164262.60338011425</v>
      </c>
      <c r="C59" s="1">
        <f t="shared" si="0"/>
        <v>-156.04947321110853</v>
      </c>
      <c r="D59" s="1">
        <f t="shared" si="3"/>
        <v>357552.05087317288</v>
      </c>
      <c r="E59" s="1">
        <f t="shared" si="4"/>
        <v>51390.084034297084</v>
      </c>
      <c r="G59" s="3">
        <v>49</v>
      </c>
      <c r="H59" s="1">
        <f t="shared" si="13"/>
        <v>-160683.33333333381</v>
      </c>
      <c r="I59" s="1">
        <f t="shared" si="5"/>
        <v>-152.64916666666713</v>
      </c>
      <c r="J59" s="1">
        <f t="shared" si="6"/>
        <v>357552.05087317288</v>
      </c>
      <c r="K59" s="1">
        <f t="shared" si="7"/>
        <v>47373.885570375423</v>
      </c>
      <c r="M59" s="3">
        <v>49</v>
      </c>
      <c r="N59" s="1">
        <f t="shared" si="14"/>
        <v>-182377.10056335226</v>
      </c>
      <c r="O59" s="1">
        <f t="shared" si="1"/>
        <v>-199.09157886851798</v>
      </c>
      <c r="P59" s="1">
        <f t="shared" si="8"/>
        <v>357552.05087317288</v>
      </c>
      <c r="Q59" s="1">
        <f t="shared" si="9"/>
        <v>70270.892925475928</v>
      </c>
      <c r="S59" s="3">
        <v>49</v>
      </c>
      <c r="T59" s="1">
        <f t="shared" si="15"/>
        <v>-181780.55555555492</v>
      </c>
      <c r="U59" s="1">
        <f t="shared" si="2"/>
        <v>-198.52486111111051</v>
      </c>
      <c r="V59" s="1">
        <f t="shared" si="10"/>
        <v>357552.05087317288</v>
      </c>
      <c r="W59" s="1">
        <f t="shared" si="11"/>
        <v>69601.526514822457</v>
      </c>
    </row>
    <row r="60" spans="1:23" x14ac:dyDescent="0.25">
      <c r="A60" s="3">
        <v>50</v>
      </c>
      <c r="B60" s="1">
        <f t="shared" si="12"/>
        <v>-163808.36702530575</v>
      </c>
      <c r="C60" s="1">
        <f t="shared" si="0"/>
        <v>-155.61794867404046</v>
      </c>
      <c r="D60" s="1">
        <f t="shared" si="3"/>
        <v>358594.91102155298</v>
      </c>
      <c r="E60" s="1">
        <f t="shared" si="4"/>
        <v>52570.365212878365</v>
      </c>
      <c r="G60" s="3">
        <v>50</v>
      </c>
      <c r="H60" s="1">
        <f t="shared" si="13"/>
        <v>-160166.66666666715</v>
      </c>
      <c r="I60" s="1">
        <f t="shared" si="5"/>
        <v>-152.15833333333379</v>
      </c>
      <c r="J60" s="1">
        <f t="shared" si="6"/>
        <v>358594.91102155298</v>
      </c>
      <c r="K60" s="1">
        <f t="shared" si="7"/>
        <v>48472.919406956629</v>
      </c>
      <c r="M60" s="3">
        <v>50</v>
      </c>
      <c r="N60" s="1">
        <f t="shared" si="14"/>
        <v>-182301.39450421752</v>
      </c>
      <c r="O60" s="1">
        <f t="shared" si="1"/>
        <v>-199.01965811233998</v>
      </c>
      <c r="P60" s="1">
        <f t="shared" si="8"/>
        <v>358594.91102155298</v>
      </c>
      <c r="Q60" s="1">
        <f t="shared" si="9"/>
        <v>71893.417132576098</v>
      </c>
      <c r="S60" s="3">
        <v>50</v>
      </c>
      <c r="T60" s="1">
        <f t="shared" si="15"/>
        <v>-181694.4444444438</v>
      </c>
      <c r="U60" s="1">
        <f t="shared" si="2"/>
        <v>-198.44305555555496</v>
      </c>
      <c r="V60" s="1">
        <f t="shared" si="10"/>
        <v>358594.91102155298</v>
      </c>
      <c r="W60" s="1">
        <f t="shared" si="11"/>
        <v>71210.509498255939</v>
      </c>
    </row>
    <row r="61" spans="1:23" x14ac:dyDescent="0.25">
      <c r="A61" s="3">
        <v>51</v>
      </c>
      <c r="B61" s="1">
        <f t="shared" si="12"/>
        <v>-163353.69914596018</v>
      </c>
      <c r="C61" s="1">
        <f t="shared" si="0"/>
        <v>-155.1860141886622</v>
      </c>
      <c r="D61" s="1">
        <f t="shared" si="3"/>
        <v>359640.81284536584</v>
      </c>
      <c r="E61" s="1">
        <f t="shared" si="4"/>
        <v>53757.319872841363</v>
      </c>
      <c r="G61" s="3">
        <v>51</v>
      </c>
      <c r="H61" s="1">
        <f t="shared" si="13"/>
        <v>-159650.00000000049</v>
      </c>
      <c r="I61" s="1">
        <f t="shared" si="5"/>
        <v>-151.66750000000047</v>
      </c>
      <c r="J61" s="1">
        <f t="shared" si="6"/>
        <v>359640.81284536584</v>
      </c>
      <c r="K61" s="1">
        <f t="shared" si="7"/>
        <v>49578.65817396887</v>
      </c>
      <c r="M61" s="3">
        <v>51</v>
      </c>
      <c r="N61" s="1">
        <f t="shared" si="14"/>
        <v>-182225.61652432659</v>
      </c>
      <c r="O61" s="1">
        <f t="shared" si="1"/>
        <v>-198.94766903144361</v>
      </c>
      <c r="P61" s="1">
        <f t="shared" si="8"/>
        <v>359640.81284536584</v>
      </c>
      <c r="Q61" s="1">
        <f t="shared" si="9"/>
        <v>73525.115327437787</v>
      </c>
      <c r="S61" s="3">
        <v>51</v>
      </c>
      <c r="T61" s="1">
        <f t="shared" si="15"/>
        <v>-181608.33333333267</v>
      </c>
      <c r="U61" s="1">
        <f t="shared" si="2"/>
        <v>-198.36124999999939</v>
      </c>
      <c r="V61" s="1">
        <f t="shared" si="10"/>
        <v>359640.81284536584</v>
      </c>
      <c r="W61" s="1">
        <f t="shared" si="11"/>
        <v>72828.67171095917</v>
      </c>
    </row>
    <row r="62" spans="1:23" x14ac:dyDescent="0.25">
      <c r="A62" s="3">
        <v>52</v>
      </c>
      <c r="B62" s="1">
        <f t="shared" si="12"/>
        <v>-162898.59933212923</v>
      </c>
      <c r="C62" s="1">
        <f t="shared" si="0"/>
        <v>-154.75366936552277</v>
      </c>
      <c r="D62" s="1">
        <f t="shared" si="3"/>
        <v>360689.76521616481</v>
      </c>
      <c r="E62" s="1">
        <f t="shared" si="4"/>
        <v>54950.985747020051</v>
      </c>
      <c r="G62" s="3">
        <v>52</v>
      </c>
      <c r="H62" s="1">
        <f t="shared" si="13"/>
        <v>-159133.33333333384</v>
      </c>
      <c r="I62" s="1">
        <f t="shared" si="5"/>
        <v>-151.17666666666716</v>
      </c>
      <c r="J62" s="1">
        <f t="shared" si="6"/>
        <v>360689.76521616481</v>
      </c>
      <c r="K62" s="1">
        <f t="shared" si="7"/>
        <v>50691.139782063627</v>
      </c>
      <c r="M62" s="3">
        <v>52</v>
      </c>
      <c r="N62" s="1">
        <f t="shared" si="14"/>
        <v>-182149.76655535476</v>
      </c>
      <c r="O62" s="1">
        <f t="shared" si="1"/>
        <v>-198.87561156092036</v>
      </c>
      <c r="P62" s="1">
        <f t="shared" si="8"/>
        <v>360689.76521616481</v>
      </c>
      <c r="Q62" s="1">
        <f t="shared" si="9"/>
        <v>75166.039381121591</v>
      </c>
      <c r="S62" s="3">
        <v>52</v>
      </c>
      <c r="T62" s="1">
        <f t="shared" si="15"/>
        <v>-181522.22222222155</v>
      </c>
      <c r="U62" s="1">
        <f t="shared" si="2"/>
        <v>-198.27944444444381</v>
      </c>
      <c r="V62" s="1">
        <f t="shared" si="10"/>
        <v>360689.76521616481</v>
      </c>
      <c r="W62" s="1">
        <f t="shared" si="11"/>
        <v>74456.06505362899</v>
      </c>
    </row>
    <row r="63" spans="1:23" x14ac:dyDescent="0.25">
      <c r="A63" s="3">
        <v>53</v>
      </c>
      <c r="B63" s="1">
        <f t="shared" si="12"/>
        <v>-162443.06717347514</v>
      </c>
      <c r="C63" s="1">
        <f t="shared" si="0"/>
        <v>-154.3209138148014</v>
      </c>
      <c r="D63" s="1">
        <f t="shared" si="3"/>
        <v>361741.77703137865</v>
      </c>
      <c r="E63" s="1">
        <f t="shared" si="4"/>
        <v>56151.40078159533</v>
      </c>
      <c r="G63" s="3">
        <v>53</v>
      </c>
      <c r="H63" s="1">
        <f t="shared" si="13"/>
        <v>-158616.66666666718</v>
      </c>
      <c r="I63" s="1">
        <f t="shared" si="5"/>
        <v>-150.68583333333382</v>
      </c>
      <c r="J63" s="1">
        <f t="shared" si="6"/>
        <v>361741.77703137865</v>
      </c>
      <c r="K63" s="1">
        <f t="shared" si="7"/>
        <v>51810.402356244696</v>
      </c>
      <c r="M63" s="3">
        <v>53</v>
      </c>
      <c r="N63" s="1">
        <f t="shared" si="14"/>
        <v>-182073.84452891242</v>
      </c>
      <c r="O63" s="1">
        <f t="shared" si="1"/>
        <v>-198.80348563580014</v>
      </c>
      <c r="P63" s="1">
        <f t="shared" si="8"/>
        <v>361741.77703137865</v>
      </c>
      <c r="Q63" s="1">
        <f t="shared" si="9"/>
        <v>76816.241457974626</v>
      </c>
      <c r="S63" s="3">
        <v>53</v>
      </c>
      <c r="T63" s="1">
        <f t="shared" si="15"/>
        <v>-181436.11111111043</v>
      </c>
      <c r="U63" s="1">
        <f t="shared" si="2"/>
        <v>-198.19763888888826</v>
      </c>
      <c r="V63" s="1">
        <f t="shared" si="10"/>
        <v>361741.77703137865</v>
      </c>
      <c r="W63" s="1">
        <f t="shared" si="11"/>
        <v>76092.741720416321</v>
      </c>
    </row>
    <row r="64" spans="1:23" x14ac:dyDescent="0.25">
      <c r="A64" s="3">
        <v>54</v>
      </c>
      <c r="B64" s="1">
        <f t="shared" si="12"/>
        <v>-161987.10225927032</v>
      </c>
      <c r="C64" s="1">
        <f t="shared" si="0"/>
        <v>-153.88774714630682</v>
      </c>
      <c r="D64" s="1">
        <f t="shared" si="3"/>
        <v>362796.85721438687</v>
      </c>
      <c r="E64" s="1">
        <f t="shared" si="4"/>
        <v>57358.603137301325</v>
      </c>
      <c r="G64" s="3">
        <v>54</v>
      </c>
      <c r="H64" s="1">
        <f t="shared" si="13"/>
        <v>-158100.00000000052</v>
      </c>
      <c r="I64" s="1">
        <f t="shared" si="5"/>
        <v>-150.1950000000005</v>
      </c>
      <c r="J64" s="1">
        <f t="shared" si="6"/>
        <v>362796.85721438687</v>
      </c>
      <c r="K64" s="1">
        <f t="shared" si="7"/>
        <v>52936.484237080207</v>
      </c>
      <c r="M64" s="3">
        <v>54</v>
      </c>
      <c r="N64" s="1">
        <f t="shared" si="14"/>
        <v>-181997.85037654496</v>
      </c>
      <c r="O64" s="1">
        <f t="shared" si="1"/>
        <v>-198.73129119105104</v>
      </c>
      <c r="P64" s="1">
        <f t="shared" si="8"/>
        <v>362796.85721438687</v>
      </c>
      <c r="Q64" s="1">
        <f t="shared" si="9"/>
        <v>78475.774017288786</v>
      </c>
      <c r="S64" s="3">
        <v>54</v>
      </c>
      <c r="T64" s="1">
        <f t="shared" si="15"/>
        <v>-181349.9999999993</v>
      </c>
      <c r="U64" s="1">
        <f t="shared" si="2"/>
        <v>-198.11583333333269</v>
      </c>
      <c r="V64" s="1">
        <f t="shared" si="10"/>
        <v>362796.85721438687</v>
      </c>
      <c r="W64" s="1">
        <f t="shared" si="11"/>
        <v>77738.75420058539</v>
      </c>
    </row>
    <row r="65" spans="1:23" x14ac:dyDescent="0.25">
      <c r="A65" s="3">
        <v>55</v>
      </c>
      <c r="B65" s="1">
        <f t="shared" si="12"/>
        <v>-161530.70417839702</v>
      </c>
      <c r="C65" s="1">
        <f t="shared" si="0"/>
        <v>-153.45416896947717</v>
      </c>
      <c r="D65" s="1">
        <f t="shared" si="3"/>
        <v>363855.01471459551</v>
      </c>
      <c r="E65" s="1">
        <f t="shared" si="4"/>
        <v>58572.631190638494</v>
      </c>
      <c r="G65" s="3">
        <v>55</v>
      </c>
      <c r="H65" s="1">
        <f t="shared" si="13"/>
        <v>-157583.33333333387</v>
      </c>
      <c r="I65" s="1">
        <f t="shared" si="5"/>
        <v>-149.70416666666719</v>
      </c>
      <c r="J65" s="1">
        <f t="shared" si="6"/>
        <v>363855.01471459551</v>
      </c>
      <c r="K65" s="1">
        <f t="shared" si="7"/>
        <v>54069.423981921413</v>
      </c>
      <c r="M65" s="3">
        <v>55</v>
      </c>
      <c r="N65" s="1">
        <f t="shared" si="14"/>
        <v>-181921.78402973275</v>
      </c>
      <c r="O65" s="1">
        <f t="shared" si="1"/>
        <v>-198.65902816157944</v>
      </c>
      <c r="P65" s="1">
        <f t="shared" si="8"/>
        <v>363855.01471459551</v>
      </c>
      <c r="Q65" s="1">
        <f t="shared" si="9"/>
        <v>80144.689814968442</v>
      </c>
      <c r="S65" s="3">
        <v>55</v>
      </c>
      <c r="T65" s="1">
        <f t="shared" si="15"/>
        <v>-181263.88888888818</v>
      </c>
      <c r="U65" s="1">
        <f t="shared" si="2"/>
        <v>-198.03402777777711</v>
      </c>
      <c r="V65" s="1">
        <f t="shared" si="10"/>
        <v>363855.01471459551</v>
      </c>
      <c r="W65" s="1">
        <f t="shared" si="11"/>
        <v>79394.155280182385</v>
      </c>
    </row>
    <row r="66" spans="1:23" x14ac:dyDescent="0.25">
      <c r="A66" s="3">
        <v>56</v>
      </c>
      <c r="B66" s="1">
        <f t="shared" si="12"/>
        <v>-161073.87251934689</v>
      </c>
      <c r="C66" s="1">
        <f t="shared" si="0"/>
        <v>-153.02017889337955</v>
      </c>
      <c r="D66" s="1">
        <f t="shared" si="3"/>
        <v>364916.25850751309</v>
      </c>
      <c r="E66" s="1">
        <f t="shared" si="4"/>
        <v>59793.523535093627</v>
      </c>
      <c r="G66" s="3">
        <v>56</v>
      </c>
      <c r="H66" s="1">
        <f t="shared" si="13"/>
        <v>-157066.66666666721</v>
      </c>
      <c r="I66" s="1">
        <f t="shared" si="5"/>
        <v>-149.21333333333385</v>
      </c>
      <c r="J66" s="1">
        <f t="shared" si="6"/>
        <v>364916.25850751309</v>
      </c>
      <c r="K66" s="1">
        <f t="shared" si="7"/>
        <v>55209.260366128459</v>
      </c>
      <c r="M66" s="3">
        <v>56</v>
      </c>
      <c r="N66" s="1">
        <f t="shared" si="14"/>
        <v>-181845.64541989105</v>
      </c>
      <c r="O66" s="1">
        <f t="shared" si="1"/>
        <v>-198.58669648222985</v>
      </c>
      <c r="P66" s="1">
        <f t="shared" si="8"/>
        <v>364916.25850751309</v>
      </c>
      <c r="Q66" s="1">
        <f t="shared" si="9"/>
        <v>81823.041905207516</v>
      </c>
      <c r="S66" s="3">
        <v>56</v>
      </c>
      <c r="T66" s="1">
        <f t="shared" si="15"/>
        <v>-181177.77777777705</v>
      </c>
      <c r="U66" s="1">
        <f t="shared" si="2"/>
        <v>-197.95222222222154</v>
      </c>
      <c r="V66" s="1">
        <f t="shared" si="10"/>
        <v>364916.25850751309</v>
      </c>
      <c r="W66" s="1">
        <f t="shared" si="11"/>
        <v>81058.998043713436</v>
      </c>
    </row>
    <row r="67" spans="1:23" x14ac:dyDescent="0.25">
      <c r="A67" s="3">
        <v>57</v>
      </c>
      <c r="B67" s="1">
        <f t="shared" si="12"/>
        <v>-160616.60687022065</v>
      </c>
      <c r="C67" s="1">
        <f t="shared" si="0"/>
        <v>-152.58577652670962</v>
      </c>
      <c r="D67" s="1">
        <f t="shared" si="3"/>
        <v>365980.59759482666</v>
      </c>
      <c r="E67" s="1">
        <f t="shared" si="4"/>
        <v>61021.318982366676</v>
      </c>
      <c r="G67" s="3">
        <v>57</v>
      </c>
      <c r="H67" s="1">
        <f t="shared" si="13"/>
        <v>-156550.00000000055</v>
      </c>
      <c r="I67" s="1">
        <f t="shared" si="5"/>
        <v>-148.72250000000054</v>
      </c>
      <c r="J67" s="1">
        <f t="shared" si="6"/>
        <v>365980.59759482666</v>
      </c>
      <c r="K67" s="1">
        <f t="shared" si="7"/>
        <v>56356.032384302991</v>
      </c>
      <c r="M67" s="3">
        <v>57</v>
      </c>
      <c r="N67" s="1">
        <f t="shared" si="14"/>
        <v>-181769.43447837001</v>
      </c>
      <c r="O67" s="1">
        <f t="shared" si="1"/>
        <v>-198.51429608778486</v>
      </c>
      <c r="P67" s="1">
        <f t="shared" si="8"/>
        <v>365980.59759482666</v>
      </c>
      <c r="Q67" s="1">
        <f t="shared" si="9"/>
        <v>83510.88364217605</v>
      </c>
      <c r="S67" s="3">
        <v>57</v>
      </c>
      <c r="T67" s="1">
        <f t="shared" si="15"/>
        <v>-181091.66666666593</v>
      </c>
      <c r="U67" s="1">
        <f t="shared" si="2"/>
        <v>-197.87041666666596</v>
      </c>
      <c r="V67" s="1">
        <f t="shared" si="10"/>
        <v>365980.59759482666</v>
      </c>
      <c r="W67" s="1">
        <f t="shared" si="11"/>
        <v>82733.335875832214</v>
      </c>
    </row>
    <row r="68" spans="1:23" x14ac:dyDescent="0.25">
      <c r="A68" s="3">
        <v>58</v>
      </c>
      <c r="B68" s="1">
        <f t="shared" si="12"/>
        <v>-160158.90681872776</v>
      </c>
      <c r="C68" s="1">
        <f t="shared" si="0"/>
        <v>-152.15096147779138</v>
      </c>
      <c r="D68" s="1">
        <f t="shared" si="3"/>
        <v>367048.04100447823</v>
      </c>
      <c r="E68" s="1">
        <f t="shared" si="4"/>
        <v>62256.056563604601</v>
      </c>
      <c r="G68" s="3">
        <v>58</v>
      </c>
      <c r="H68" s="1">
        <f t="shared" si="13"/>
        <v>-156033.3333333339</v>
      </c>
      <c r="I68" s="1">
        <f t="shared" si="5"/>
        <v>-148.23166666666722</v>
      </c>
      <c r="J68" s="1">
        <f t="shared" si="6"/>
        <v>367048.04100447823</v>
      </c>
      <c r="K68" s="1">
        <f t="shared" si="7"/>
        <v>57509.779251527827</v>
      </c>
      <c r="M68" s="3">
        <v>58</v>
      </c>
      <c r="N68" s="1">
        <f t="shared" si="14"/>
        <v>-181693.15113645451</v>
      </c>
      <c r="O68" s="1">
        <f t="shared" si="1"/>
        <v>-198.44182691296513</v>
      </c>
      <c r="P68" s="1">
        <f t="shared" si="8"/>
        <v>367048.04100447823</v>
      </c>
      <c r="Q68" s="1">
        <f t="shared" si="9"/>
        <v>85208.268681716334</v>
      </c>
      <c r="S68" s="3">
        <v>58</v>
      </c>
      <c r="T68" s="1">
        <f t="shared" si="15"/>
        <v>-181005.55555555481</v>
      </c>
      <c r="U68" s="1">
        <f t="shared" si="2"/>
        <v>-197.78861111111041</v>
      </c>
      <c r="V68" s="1">
        <f t="shared" si="10"/>
        <v>367048.04100447823</v>
      </c>
      <c r="W68" s="1">
        <f t="shared" si="11"/>
        <v>84417.222463036975</v>
      </c>
    </row>
    <row r="69" spans="1:23" x14ac:dyDescent="0.25">
      <c r="A69" s="3">
        <v>59</v>
      </c>
      <c r="B69" s="1">
        <f t="shared" si="12"/>
        <v>-159700.77195218595</v>
      </c>
      <c r="C69" s="1">
        <f t="shared" si="0"/>
        <v>-151.71573335457666</v>
      </c>
      <c r="D69" s="1">
        <f t="shared" si="3"/>
        <v>368118.5977907413</v>
      </c>
      <c r="E69" s="1">
        <f t="shared" si="4"/>
        <v>63497.775530642139</v>
      </c>
      <c r="G69" s="3">
        <v>59</v>
      </c>
      <c r="H69" s="1">
        <f t="shared" si="13"/>
        <v>-155516.66666666724</v>
      </c>
      <c r="I69" s="1">
        <f t="shared" si="5"/>
        <v>-147.74083333333388</v>
      </c>
      <c r="J69" s="1">
        <f t="shared" si="6"/>
        <v>368118.5977907413</v>
      </c>
      <c r="K69" s="1">
        <f t="shared" si="7"/>
        <v>58670.540404613545</v>
      </c>
      <c r="M69" s="3">
        <v>59</v>
      </c>
      <c r="N69" s="1">
        <f t="shared" si="14"/>
        <v>-181616.79532536422</v>
      </c>
      <c r="O69" s="1">
        <f t="shared" si="1"/>
        <v>-198.36928889242935</v>
      </c>
      <c r="P69" s="1">
        <f t="shared" si="8"/>
        <v>368118.5977907413</v>
      </c>
      <c r="Q69" s="1">
        <f t="shared" si="9"/>
        <v>86915.25098304858</v>
      </c>
      <c r="S69" s="3">
        <v>59</v>
      </c>
      <c r="T69" s="1">
        <f t="shared" si="15"/>
        <v>-180919.44444444368</v>
      </c>
      <c r="U69" s="1">
        <f t="shared" si="2"/>
        <v>-197.70680555555484</v>
      </c>
      <c r="V69" s="1">
        <f t="shared" si="10"/>
        <v>368118.5977907413</v>
      </c>
      <c r="W69" s="1">
        <f t="shared" si="11"/>
        <v>86110.711795377254</v>
      </c>
    </row>
    <row r="70" spans="1:23" x14ac:dyDescent="0.25">
      <c r="A70" s="3">
        <v>60</v>
      </c>
      <c r="B70" s="1">
        <f t="shared" si="12"/>
        <v>-159242.20185752094</v>
      </c>
      <c r="C70" s="1">
        <f t="shared" si="0"/>
        <v>-151.28009176464488</v>
      </c>
      <c r="D70" s="1">
        <f t="shared" si="3"/>
        <v>369192.27703429764</v>
      </c>
      <c r="E70" s="1">
        <f t="shared" si="4"/>
        <v>64746.515357249606</v>
      </c>
      <c r="G70" s="3">
        <v>60</v>
      </c>
      <c r="H70" s="1">
        <f t="shared" si="13"/>
        <v>-155000.00000000058</v>
      </c>
      <c r="I70" s="1">
        <f t="shared" si="5"/>
        <v>-147.25000000000054</v>
      </c>
      <c r="J70" s="1">
        <f t="shared" si="6"/>
        <v>369192.27703429764</v>
      </c>
      <c r="K70" s="1">
        <f t="shared" si="7"/>
        <v>59838.355503352199</v>
      </c>
      <c r="M70" s="3">
        <v>60</v>
      </c>
      <c r="N70" s="1">
        <f t="shared" si="14"/>
        <v>-181540.36697625337</v>
      </c>
      <c r="O70" s="1">
        <f t="shared" si="1"/>
        <v>-198.29668196077404</v>
      </c>
      <c r="P70" s="1">
        <f t="shared" si="8"/>
        <v>369192.27703429764</v>
      </c>
      <c r="Q70" s="1">
        <f t="shared" si="9"/>
        <v>88631.884810486299</v>
      </c>
      <c r="S70" s="3">
        <v>60</v>
      </c>
      <c r="T70" s="1">
        <f t="shared" si="15"/>
        <v>-180833.33333333256</v>
      </c>
      <c r="U70" s="1">
        <f t="shared" si="2"/>
        <v>-197.62499999999926</v>
      </c>
      <c r="V70" s="1">
        <f t="shared" si="10"/>
        <v>369192.27703429764</v>
      </c>
      <c r="W70" s="1">
        <f t="shared" si="11"/>
        <v>87813.858168170162</v>
      </c>
    </row>
    <row r="71" spans="1:23" x14ac:dyDescent="0.25">
      <c r="A71" s="3">
        <v>61</v>
      </c>
      <c r="B71" s="1">
        <f t="shared" si="12"/>
        <v>-158783.19612126597</v>
      </c>
      <c r="C71" s="1">
        <f t="shared" si="0"/>
        <v>-150.84403631520266</v>
      </c>
      <c r="D71" s="1">
        <f t="shared" si="3"/>
        <v>370269.08784231433</v>
      </c>
      <c r="E71" s="1">
        <f t="shared" si="4"/>
        <v>66002.315740387756</v>
      </c>
      <c r="G71" s="3">
        <v>61</v>
      </c>
      <c r="H71" s="1">
        <f t="shared" si="13"/>
        <v>-154483.33333333393</v>
      </c>
      <c r="I71" s="1">
        <f t="shared" si="5"/>
        <v>-146.75916666666723</v>
      </c>
      <c r="J71" s="1">
        <f t="shared" si="6"/>
        <v>370269.08784231433</v>
      </c>
      <c r="K71" s="1">
        <f t="shared" si="7"/>
        <v>61013.264431778058</v>
      </c>
      <c r="M71" s="3">
        <v>61</v>
      </c>
      <c r="N71" s="1">
        <f t="shared" si="14"/>
        <v>-181463.86602021087</v>
      </c>
      <c r="O71" s="1">
        <f t="shared" si="1"/>
        <v>-198.22400605253367</v>
      </c>
      <c r="P71" s="1">
        <f t="shared" si="8"/>
        <v>370269.08784231433</v>
      </c>
      <c r="Q71" s="1">
        <f t="shared" si="9"/>
        <v>90358.22473516129</v>
      </c>
      <c r="S71" s="3">
        <v>61</v>
      </c>
      <c r="T71" s="1">
        <f t="shared" si="15"/>
        <v>-180747.22222222143</v>
      </c>
      <c r="U71" s="1">
        <f t="shared" si="2"/>
        <v>-197.54319444444371</v>
      </c>
      <c r="V71" s="1">
        <f t="shared" si="10"/>
        <v>370269.08784231433</v>
      </c>
      <c r="W71" s="1">
        <f t="shared" si="11"/>
        <v>89526.716183726428</v>
      </c>
    </row>
    <row r="72" spans="1:23" x14ac:dyDescent="0.25">
      <c r="A72" s="3">
        <v>62</v>
      </c>
      <c r="B72" s="1">
        <f t="shared" si="12"/>
        <v>-158323.75432956155</v>
      </c>
      <c r="C72" s="1">
        <f t="shared" si="0"/>
        <v>-150.40756661308347</v>
      </c>
      <c r="D72" s="1">
        <f t="shared" si="3"/>
        <v>371349.0393485211</v>
      </c>
      <c r="E72" s="1">
        <f t="shared" si="4"/>
        <v>67265.216601469729</v>
      </c>
      <c r="G72" s="3">
        <v>62</v>
      </c>
      <c r="H72" s="1">
        <f t="shared" si="13"/>
        <v>-153966.66666666727</v>
      </c>
      <c r="I72" s="1">
        <f t="shared" si="5"/>
        <v>-146.26833333333391</v>
      </c>
      <c r="J72" s="1">
        <f t="shared" si="6"/>
        <v>371349.0393485211</v>
      </c>
      <c r="K72" s="1">
        <f t="shared" si="7"/>
        <v>62195.307299435539</v>
      </c>
      <c r="M72" s="3">
        <v>62</v>
      </c>
      <c r="N72" s="1">
        <f t="shared" si="14"/>
        <v>-181387.29238826013</v>
      </c>
      <c r="O72" s="1">
        <f t="shared" si="1"/>
        <v>-198.15126110218046</v>
      </c>
      <c r="P72" s="1">
        <f t="shared" si="8"/>
        <v>371349.0393485211</v>
      </c>
      <c r="Q72" s="1">
        <f t="shared" si="9"/>
        <v>92094.325636758469</v>
      </c>
      <c r="S72" s="3">
        <v>62</v>
      </c>
      <c r="T72" s="1">
        <f t="shared" si="15"/>
        <v>-180661.11111111031</v>
      </c>
      <c r="U72" s="1">
        <f t="shared" si="2"/>
        <v>-197.46138888888814</v>
      </c>
      <c r="V72" s="1">
        <f t="shared" si="10"/>
        <v>371349.0393485211</v>
      </c>
      <c r="W72" s="1">
        <f t="shared" si="11"/>
        <v>91249.340753086188</v>
      </c>
    </row>
    <row r="73" spans="1:23" x14ac:dyDescent="0.25">
      <c r="A73" s="3">
        <v>63</v>
      </c>
      <c r="B73" s="1">
        <f t="shared" si="12"/>
        <v>-157863.87606815502</v>
      </c>
      <c r="C73" s="1">
        <f t="shared" si="0"/>
        <v>-149.97068226474727</v>
      </c>
      <c r="D73" s="1">
        <f t="shared" si="3"/>
        <v>372432.14071328763</v>
      </c>
      <c r="E73" s="1">
        <f t="shared" si="4"/>
        <v>68535.258087630136</v>
      </c>
      <c r="G73" s="3">
        <v>63</v>
      </c>
      <c r="H73" s="1">
        <f t="shared" si="13"/>
        <v>-153450.00000000061</v>
      </c>
      <c r="I73" s="1">
        <f t="shared" si="5"/>
        <v>-145.77750000000057</v>
      </c>
      <c r="J73" s="1">
        <f t="shared" si="6"/>
        <v>372432.14071328763</v>
      </c>
      <c r="K73" s="1">
        <f t="shared" si="7"/>
        <v>63384.524442654227</v>
      </c>
      <c r="M73" s="3">
        <v>63</v>
      </c>
      <c r="N73" s="1">
        <f t="shared" si="14"/>
        <v>-181310.64601135906</v>
      </c>
      <c r="O73" s="1">
        <f t="shared" si="1"/>
        <v>-198.07844704412446</v>
      </c>
      <c r="P73" s="1">
        <f t="shared" si="8"/>
        <v>372432.14071328763</v>
      </c>
      <c r="Q73" s="1">
        <f t="shared" si="9"/>
        <v>93840.242705260476</v>
      </c>
      <c r="S73" s="3">
        <v>63</v>
      </c>
      <c r="T73" s="1">
        <f t="shared" si="15"/>
        <v>-180574.99999999919</v>
      </c>
      <c r="U73" s="1">
        <f t="shared" si="2"/>
        <v>-197.37958333333256</v>
      </c>
      <c r="V73" s="1">
        <f t="shared" si="10"/>
        <v>372432.14071328763</v>
      </c>
      <c r="W73" s="1">
        <f t="shared" si="11"/>
        <v>92981.78709776458</v>
      </c>
    </row>
    <row r="74" spans="1:23" x14ac:dyDescent="0.25">
      <c r="A74" s="3">
        <v>64</v>
      </c>
      <c r="B74" s="1">
        <f t="shared" si="12"/>
        <v>-157403.56092240015</v>
      </c>
      <c r="C74" s="1">
        <f t="shared" ref="C74:C137" si="16">B74*int_a_60/12</f>
        <v>-149.53338287628014</v>
      </c>
      <c r="D74" s="1">
        <f t="shared" si="3"/>
        <v>373518.40112370142</v>
      </c>
      <c r="E74" s="1">
        <f t="shared" si="4"/>
        <v>69812.480573001332</v>
      </c>
      <c r="G74" s="3">
        <v>64</v>
      </c>
      <c r="H74" s="1">
        <f t="shared" si="13"/>
        <v>-152933.33333333395</v>
      </c>
      <c r="I74" s="1">
        <f t="shared" si="5"/>
        <v>-145.28666666666726</v>
      </c>
      <c r="J74" s="1">
        <f t="shared" si="6"/>
        <v>373518.40112370142</v>
      </c>
      <c r="K74" s="1">
        <f t="shared" si="7"/>
        <v>64580.956425831209</v>
      </c>
      <c r="M74" s="3">
        <v>64</v>
      </c>
      <c r="N74" s="1">
        <f t="shared" si="14"/>
        <v>-181233.92682039991</v>
      </c>
      <c r="O74" s="1">
        <f t="shared" ref="O74:O137" si="17">(N74+P$2)*int_a_60/12-P$3</f>
        <v>-198.00556381271326</v>
      </c>
      <c r="P74" s="1">
        <f t="shared" si="8"/>
        <v>373518.40112370142</v>
      </c>
      <c r="Q74" s="1">
        <f t="shared" si="9"/>
        <v>95596.031442702151</v>
      </c>
      <c r="S74" s="3">
        <v>64</v>
      </c>
      <c r="T74" s="1">
        <f t="shared" si="15"/>
        <v>-180488.88888888806</v>
      </c>
      <c r="U74" s="1">
        <f t="shared" ref="U74:U137" si="18">(T74+V$2)*int_l_60/12-V$3</f>
        <v>-197.29777777777701</v>
      </c>
      <c r="V74" s="1">
        <f t="shared" si="10"/>
        <v>373518.40112370142</v>
      </c>
      <c r="W74" s="1">
        <f t="shared" si="11"/>
        <v>94724.110751507222</v>
      </c>
    </row>
    <row r="75" spans="1:23" x14ac:dyDescent="0.25">
      <c r="A75" s="3">
        <v>65</v>
      </c>
      <c r="B75" s="1">
        <f t="shared" si="12"/>
        <v>-156942.80847725683</v>
      </c>
      <c r="C75" s="1">
        <f t="shared" si="16"/>
        <v>-149.09566805339401</v>
      </c>
      <c r="D75" s="1">
        <f t="shared" ref="D75:D138" si="19">D74*(1+groei_woning/12)</f>
        <v>374607.82979364553</v>
      </c>
      <c r="E75" s="1">
        <f t="shared" ref="E75:E138" si="20">E74*((1+groei_spaargeld)^(1/12))+(inleg-C$3)</f>
        <v>71096.924659996876</v>
      </c>
      <c r="G75" s="3">
        <v>65</v>
      </c>
      <c r="H75" s="1">
        <f t="shared" si="13"/>
        <v>-152416.6666666673</v>
      </c>
      <c r="I75" s="1">
        <f t="shared" ref="I75:I138" si="21">H75*int_l_60/12</f>
        <v>-144.79583333333395</v>
      </c>
      <c r="J75" s="1">
        <f t="shared" ref="J75:J138" si="22">J74*(1+groei_woning/12)</f>
        <v>374607.82979364553</v>
      </c>
      <c r="K75" s="1">
        <f t="shared" ref="K75:K138" si="23">K74*((1+groei_spaargeld)^(1/12))+inleg+I75-I$2/360</f>
        <v>65784.644042720538</v>
      </c>
      <c r="M75" s="3">
        <v>65</v>
      </c>
      <c r="N75" s="1">
        <f t="shared" si="14"/>
        <v>-181157.13474620934</v>
      </c>
      <c r="O75" s="1">
        <f t="shared" si="17"/>
        <v>-197.93261134223221</v>
      </c>
      <c r="P75" s="1">
        <f t="shared" ref="P75:P138" si="24">P74*(1+groei_woning/12)</f>
        <v>374607.82979364553</v>
      </c>
      <c r="Q75" s="1">
        <f t="shared" ref="Q75:Q138" si="25">Q74*((1+groei_spaargeld)^(1/12))+(inleg-O$3-P$3)</f>
        <v>97361.747664934897</v>
      </c>
      <c r="S75" s="3">
        <v>65</v>
      </c>
      <c r="T75" s="1">
        <f t="shared" si="15"/>
        <v>-180402.77777777694</v>
      </c>
      <c r="U75" s="1">
        <f t="shared" si="18"/>
        <v>-197.21597222222144</v>
      </c>
      <c r="V75" s="1">
        <f t="shared" ref="V75:V138" si="26">V74*(1+groei_woning/12)</f>
        <v>374607.82979364553</v>
      </c>
      <c r="W75" s="1">
        <f t="shared" ref="W75:W138" si="27">W74*((1+groei_spaargeld)^(1/12))+inleg+U75-U$2/360</f>
        <v>96476.367562055588</v>
      </c>
    </row>
    <row r="76" spans="1:23" x14ac:dyDescent="0.25">
      <c r="A76" s="3">
        <v>66</v>
      </c>
      <c r="B76" s="1">
        <f t="shared" ref="B76:B139" si="28">B75+C$3+C75</f>
        <v>-156481.61831729062</v>
      </c>
      <c r="C76" s="1">
        <f t="shared" si="16"/>
        <v>-148.65753740142608</v>
      </c>
      <c r="D76" s="1">
        <f t="shared" si="19"/>
        <v>375700.43596387701</v>
      </c>
      <c r="E76" s="1">
        <f t="shared" si="20"/>
        <v>72388.631180602286</v>
      </c>
      <c r="G76" s="3">
        <v>66</v>
      </c>
      <c r="H76" s="1">
        <f t="shared" ref="H76:H139" si="29">H75+I$2/360</f>
        <v>-151900.00000000064</v>
      </c>
      <c r="I76" s="1">
        <f t="shared" si="21"/>
        <v>-144.3050000000006</v>
      </c>
      <c r="J76" s="1">
        <f t="shared" si="22"/>
        <v>375700.43596387701</v>
      </c>
      <c r="K76" s="1">
        <f t="shared" si="23"/>
        <v>66995.628317730108</v>
      </c>
      <c r="M76" s="3">
        <v>66</v>
      </c>
      <c r="N76" s="1">
        <f t="shared" ref="N76:N139" si="30">N75+O$3+(O75+P$3)</f>
        <v>-181080.26971954829</v>
      </c>
      <c r="O76" s="1">
        <f t="shared" si="17"/>
        <v>-197.85958956690422</v>
      </c>
      <c r="P76" s="1">
        <f t="shared" si="24"/>
        <v>375700.43596387701</v>
      </c>
      <c r="Q76" s="1">
        <f t="shared" si="25"/>
        <v>99137.447503401039</v>
      </c>
      <c r="S76" s="3">
        <v>66</v>
      </c>
      <c r="T76" s="1">
        <f t="shared" ref="T76:T139" si="31">T75+U$2/360</f>
        <v>-180316.66666666581</v>
      </c>
      <c r="U76" s="1">
        <f t="shared" si="18"/>
        <v>-197.13416666666586</v>
      </c>
      <c r="V76" s="1">
        <f t="shared" si="26"/>
        <v>375700.43596387701</v>
      </c>
      <c r="W76" s="1">
        <f t="shared" si="27"/>
        <v>98238.613692922416</v>
      </c>
    </row>
    <row r="77" spans="1:23" x14ac:dyDescent="0.25">
      <c r="A77" s="3">
        <v>67</v>
      </c>
      <c r="B77" s="1">
        <f t="shared" si="28"/>
        <v>-156019.99002667243</v>
      </c>
      <c r="C77" s="1">
        <f t="shared" si="16"/>
        <v>-148.2189905253388</v>
      </c>
      <c r="D77" s="1">
        <f t="shared" si="19"/>
        <v>376796.22890210501</v>
      </c>
      <c r="E77" s="1">
        <f t="shared" si="20"/>
        <v>73687.64119767306</v>
      </c>
      <c r="G77" s="3">
        <v>67</v>
      </c>
      <c r="H77" s="1">
        <f t="shared" si="29"/>
        <v>-151383.33333333398</v>
      </c>
      <c r="I77" s="1">
        <f t="shared" si="21"/>
        <v>-143.81416666666729</v>
      </c>
      <c r="J77" s="1">
        <f t="shared" si="22"/>
        <v>376796.22890210501</v>
      </c>
      <c r="K77" s="1">
        <f t="shared" si="23"/>
        <v>68213.950507225789</v>
      </c>
      <c r="M77" s="3">
        <v>67</v>
      </c>
      <c r="N77" s="1">
        <f t="shared" si="30"/>
        <v>-181003.33167111193</v>
      </c>
      <c r="O77" s="1">
        <f t="shared" si="17"/>
        <v>-197.78649842088967</v>
      </c>
      <c r="P77" s="1">
        <f t="shared" si="24"/>
        <v>376796.22890210501</v>
      </c>
      <c r="Q77" s="1">
        <f t="shared" si="25"/>
        <v>100923.18740691827</v>
      </c>
      <c r="S77" s="3">
        <v>67</v>
      </c>
      <c r="T77" s="1">
        <f t="shared" si="31"/>
        <v>-180230.55555555469</v>
      </c>
      <c r="U77" s="1">
        <f t="shared" si="18"/>
        <v>-197.05236111111029</v>
      </c>
      <c r="V77" s="1">
        <f t="shared" si="26"/>
        <v>376796.22890210501</v>
      </c>
      <c r="W77" s="1">
        <f t="shared" si="27"/>
        <v>100010.90562517713</v>
      </c>
    </row>
    <row r="78" spans="1:23" x14ac:dyDescent="0.25">
      <c r="A78" s="3">
        <v>68</v>
      </c>
      <c r="B78" s="1">
        <f t="shared" si="28"/>
        <v>-155557.92318917817</v>
      </c>
      <c r="C78" s="1">
        <f t="shared" si="16"/>
        <v>-147.78002702971926</v>
      </c>
      <c r="D78" s="1">
        <f t="shared" si="19"/>
        <v>377895.21790306951</v>
      </c>
      <c r="E78" s="1">
        <f t="shared" si="20"/>
        <v>74993.99600624005</v>
      </c>
      <c r="G78" s="3">
        <v>68</v>
      </c>
      <c r="H78" s="1">
        <f t="shared" si="29"/>
        <v>-150866.66666666733</v>
      </c>
      <c r="I78" s="1">
        <f t="shared" si="21"/>
        <v>-143.32333333333398</v>
      </c>
      <c r="J78" s="1">
        <f t="shared" si="22"/>
        <v>377895.21790306951</v>
      </c>
      <c r="K78" s="1">
        <f t="shared" si="23"/>
        <v>69439.652100842912</v>
      </c>
      <c r="M78" s="3">
        <v>68</v>
      </c>
      <c r="N78" s="1">
        <f t="shared" si="30"/>
        <v>-180926.32053152955</v>
      </c>
      <c r="O78" s="1">
        <f t="shared" si="17"/>
        <v>-197.71333783828641</v>
      </c>
      <c r="P78" s="1">
        <f t="shared" si="24"/>
        <v>377895.21790306951</v>
      </c>
      <c r="Q78" s="1">
        <f t="shared" si="25"/>
        <v>102719.02414347407</v>
      </c>
      <c r="S78" s="3">
        <v>68</v>
      </c>
      <c r="T78" s="1">
        <f t="shared" si="31"/>
        <v>-180144.44444444356</v>
      </c>
      <c r="U78" s="1">
        <f t="shared" si="18"/>
        <v>-196.97055555555474</v>
      </c>
      <c r="V78" s="1">
        <f t="shared" si="26"/>
        <v>377895.21790306951</v>
      </c>
      <c r="W78" s="1">
        <f t="shared" si="27"/>
        <v>101793.30015924128</v>
      </c>
    </row>
    <row r="79" spans="1:23" x14ac:dyDescent="0.25">
      <c r="A79" s="3">
        <v>69</v>
      </c>
      <c r="B79" s="1">
        <f t="shared" si="28"/>
        <v>-155095.41738818827</v>
      </c>
      <c r="C79" s="1">
        <f t="shared" si="16"/>
        <v>-147.34064651877887</v>
      </c>
      <c r="D79" s="1">
        <f t="shared" si="19"/>
        <v>378997.41228862014</v>
      </c>
      <c r="E79" s="1">
        <f t="shared" si="20"/>
        <v>76307.737134822208</v>
      </c>
      <c r="G79" s="3">
        <v>69</v>
      </c>
      <c r="H79" s="1">
        <f t="shared" si="29"/>
        <v>-150350.00000000067</v>
      </c>
      <c r="I79" s="1">
        <f t="shared" si="21"/>
        <v>-142.83250000000064</v>
      </c>
      <c r="J79" s="1">
        <f t="shared" si="22"/>
        <v>378997.41228862014</v>
      </c>
      <c r="K79" s="1">
        <f t="shared" si="23"/>
        <v>70672.774822805237</v>
      </c>
      <c r="M79" s="3">
        <v>69</v>
      </c>
      <c r="N79" s="1">
        <f t="shared" si="30"/>
        <v>-180849.23623136457</v>
      </c>
      <c r="O79" s="1">
        <f t="shared" si="17"/>
        <v>-197.64010775312968</v>
      </c>
      <c r="P79" s="1">
        <f t="shared" si="24"/>
        <v>378997.41228862014</v>
      </c>
      <c r="Q79" s="1">
        <f t="shared" si="25"/>
        <v>104525.0148020304</v>
      </c>
      <c r="S79" s="3">
        <v>69</v>
      </c>
      <c r="T79" s="1">
        <f t="shared" si="31"/>
        <v>-180058.33333333244</v>
      </c>
      <c r="U79" s="1">
        <f t="shared" si="18"/>
        <v>-196.88874999999916</v>
      </c>
      <c r="V79" s="1">
        <f t="shared" si="26"/>
        <v>378997.41228862014</v>
      </c>
      <c r="W79" s="1">
        <f t="shared" si="27"/>
        <v>103585.8544166943</v>
      </c>
    </row>
    <row r="80" spans="1:23" x14ac:dyDescent="0.25">
      <c r="A80" s="3">
        <v>70</v>
      </c>
      <c r="B80" s="1">
        <f t="shared" si="28"/>
        <v>-154632.47220668744</v>
      </c>
      <c r="C80" s="1">
        <f t="shared" si="16"/>
        <v>-146.90084859635309</v>
      </c>
      <c r="D80" s="1">
        <f t="shared" si="19"/>
        <v>380102.8214077953</v>
      </c>
      <c r="E80" s="1">
        <f t="shared" si="20"/>
        <v>77628.906346746793</v>
      </c>
      <c r="G80" s="3">
        <v>70</v>
      </c>
      <c r="H80" s="1">
        <f t="shared" si="29"/>
        <v>-149833.33333333401</v>
      </c>
      <c r="I80" s="1">
        <f t="shared" si="21"/>
        <v>-142.34166666666732</v>
      </c>
      <c r="J80" s="1">
        <f t="shared" si="22"/>
        <v>380102.8214077953</v>
      </c>
      <c r="K80" s="1">
        <f t="shared" si="23"/>
        <v>71913.360633251388</v>
      </c>
      <c r="M80" s="3">
        <v>70</v>
      </c>
      <c r="N80" s="1">
        <f t="shared" si="30"/>
        <v>-180772.07870111443</v>
      </c>
      <c r="O80" s="1">
        <f t="shared" si="17"/>
        <v>-197.56680809939206</v>
      </c>
      <c r="P80" s="1">
        <f t="shared" si="24"/>
        <v>380102.8214077953</v>
      </c>
      <c r="Q80" s="1">
        <f t="shared" si="25"/>
        <v>106341.21679433851</v>
      </c>
      <c r="S80" s="3">
        <v>70</v>
      </c>
      <c r="T80" s="1">
        <f t="shared" si="31"/>
        <v>-179972.22222222132</v>
      </c>
      <c r="U80" s="1">
        <f t="shared" si="18"/>
        <v>-196.80694444444359</v>
      </c>
      <c r="V80" s="1">
        <f t="shared" si="26"/>
        <v>380102.8214077953</v>
      </c>
      <c r="W80" s="1">
        <f t="shared" si="27"/>
        <v>105388.62584208934</v>
      </c>
    </row>
    <row r="81" spans="1:23" x14ac:dyDescent="0.25">
      <c r="A81" s="3">
        <v>71</v>
      </c>
      <c r="B81" s="1">
        <f t="shared" si="28"/>
        <v>-154169.08722726419</v>
      </c>
      <c r="C81" s="1">
        <f t="shared" si="16"/>
        <v>-146.46063286590098</v>
      </c>
      <c r="D81" s="1">
        <f t="shared" si="19"/>
        <v>381211.45463690138</v>
      </c>
      <c r="E81" s="1">
        <f t="shared" si="20"/>
        <v>78957.545641476958</v>
      </c>
      <c r="G81" s="3">
        <v>71</v>
      </c>
      <c r="H81" s="1">
        <f t="shared" si="29"/>
        <v>-149316.66666666736</v>
      </c>
      <c r="I81" s="1">
        <f t="shared" si="21"/>
        <v>-141.85083333333401</v>
      </c>
      <c r="J81" s="1">
        <f t="shared" si="22"/>
        <v>381211.45463690138</v>
      </c>
      <c r="K81" s="1">
        <f t="shared" si="23"/>
        <v>73161.451729568696</v>
      </c>
      <c r="M81" s="3">
        <v>71</v>
      </c>
      <c r="N81" s="1">
        <f t="shared" si="30"/>
        <v>-180694.84787121054</v>
      </c>
      <c r="O81" s="1">
        <f t="shared" si="17"/>
        <v>-197.49343881098335</v>
      </c>
      <c r="P81" s="1">
        <f t="shared" si="24"/>
        <v>381211.45463690138</v>
      </c>
      <c r="Q81" s="1">
        <f t="shared" si="25"/>
        <v>108167.68785676402</v>
      </c>
      <c r="S81" s="3">
        <v>71</v>
      </c>
      <c r="T81" s="1">
        <f t="shared" si="31"/>
        <v>-179886.11111111019</v>
      </c>
      <c r="U81" s="1">
        <f t="shared" si="18"/>
        <v>-196.72513888888801</v>
      </c>
      <c r="V81" s="1">
        <f t="shared" si="26"/>
        <v>381211.45463690138</v>
      </c>
      <c r="W81" s="1">
        <f t="shared" si="27"/>
        <v>107201.67220477937</v>
      </c>
    </row>
    <row r="82" spans="1:23" x14ac:dyDescent="0.25">
      <c r="A82" s="3">
        <v>72</v>
      </c>
      <c r="B82" s="1">
        <f t="shared" si="28"/>
        <v>-153705.26203211048</v>
      </c>
      <c r="C82" s="1">
        <f t="shared" si="16"/>
        <v>-146.01999893050495</v>
      </c>
      <c r="D82" s="1">
        <f t="shared" si="19"/>
        <v>382323.32137959235</v>
      </c>
      <c r="E82" s="1">
        <f t="shared" si="20"/>
        <v>80293.697255946943</v>
      </c>
      <c r="G82" s="3">
        <v>72</v>
      </c>
      <c r="H82" s="1">
        <f t="shared" si="29"/>
        <v>-148800.0000000007</v>
      </c>
      <c r="I82" s="1">
        <f t="shared" si="21"/>
        <v>-141.36000000000067</v>
      </c>
      <c r="J82" s="1">
        <f t="shared" si="22"/>
        <v>382323.32137959235</v>
      </c>
      <c r="K82" s="1">
        <f t="shared" si="23"/>
        <v>74417.090547734639</v>
      </c>
      <c r="M82" s="3">
        <v>72</v>
      </c>
      <c r="N82" s="1">
        <f t="shared" si="30"/>
        <v>-180617.54367201825</v>
      </c>
      <c r="O82" s="1">
        <f t="shared" si="17"/>
        <v>-197.41999982175068</v>
      </c>
      <c r="P82" s="1">
        <f t="shared" si="24"/>
        <v>382323.32137959235</v>
      </c>
      <c r="Q82" s="1">
        <f t="shared" si="25"/>
        <v>110004.48605212237</v>
      </c>
      <c r="S82" s="3">
        <v>72</v>
      </c>
      <c r="T82" s="1">
        <f t="shared" si="31"/>
        <v>-179799.99999999907</v>
      </c>
      <c r="U82" s="1">
        <f t="shared" si="18"/>
        <v>-196.64333333333246</v>
      </c>
      <c r="V82" s="1">
        <f t="shared" si="26"/>
        <v>382323.32137959235</v>
      </c>
      <c r="W82" s="1">
        <f t="shared" si="27"/>
        <v>109025.05160075372</v>
      </c>
    </row>
    <row r="83" spans="1:23" x14ac:dyDescent="0.25">
      <c r="A83" s="3">
        <v>73</v>
      </c>
      <c r="B83" s="1">
        <f t="shared" si="28"/>
        <v>-153240.99620302138</v>
      </c>
      <c r="C83" s="1">
        <f t="shared" si="16"/>
        <v>-145.57894639287031</v>
      </c>
      <c r="D83" s="1">
        <f t="shared" si="19"/>
        <v>383438.4310669495</v>
      </c>
      <c r="E83" s="1">
        <f t="shared" si="20"/>
        <v>81637.403665904756</v>
      </c>
      <c r="G83" s="3">
        <v>73</v>
      </c>
      <c r="H83" s="1">
        <f t="shared" si="29"/>
        <v>-148283.33333333404</v>
      </c>
      <c r="I83" s="1">
        <f t="shared" si="21"/>
        <v>-140.86916666666733</v>
      </c>
      <c r="J83" s="1">
        <f t="shared" si="22"/>
        <v>383438.4310669495</v>
      </c>
      <c r="K83" s="1">
        <f t="shared" si="23"/>
        <v>75680.319763665888</v>
      </c>
      <c r="M83" s="3">
        <v>73</v>
      </c>
      <c r="N83" s="1">
        <f t="shared" si="30"/>
        <v>-180540.16603383672</v>
      </c>
      <c r="O83" s="1">
        <f t="shared" si="17"/>
        <v>-197.34649106547823</v>
      </c>
      <c r="P83" s="1">
        <f t="shared" si="24"/>
        <v>383438.4310669495</v>
      </c>
      <c r="Q83" s="1">
        <f t="shared" si="25"/>
        <v>111851.66977152461</v>
      </c>
      <c r="S83" s="3">
        <v>73</v>
      </c>
      <c r="T83" s="1">
        <f t="shared" si="31"/>
        <v>-179713.88888888794</v>
      </c>
      <c r="U83" s="1">
        <f t="shared" si="18"/>
        <v>-196.56152777777689</v>
      </c>
      <c r="V83" s="1">
        <f t="shared" si="26"/>
        <v>383438.4310669495</v>
      </c>
      <c r="W83" s="1">
        <f t="shared" si="27"/>
        <v>110858.82245448485</v>
      </c>
    </row>
    <row r="84" spans="1:23" x14ac:dyDescent="0.25">
      <c r="A84" s="3">
        <v>74</v>
      </c>
      <c r="B84" s="1">
        <f t="shared" si="28"/>
        <v>-152776.28932139464</v>
      </c>
      <c r="C84" s="1">
        <f t="shared" si="16"/>
        <v>-145.13747485532491</v>
      </c>
      <c r="D84" s="1">
        <f t="shared" si="19"/>
        <v>384556.79315756145</v>
      </c>
      <c r="E84" s="1">
        <f t="shared" si="20"/>
        <v>82988.70758726247</v>
      </c>
      <c r="G84" s="3">
        <v>74</v>
      </c>
      <c r="H84" s="1">
        <f t="shared" si="29"/>
        <v>-147766.66666666738</v>
      </c>
      <c r="I84" s="1">
        <f t="shared" si="21"/>
        <v>-140.37833333333401</v>
      </c>
      <c r="J84" s="1">
        <f t="shared" si="22"/>
        <v>384556.79315756145</v>
      </c>
      <c r="K84" s="1">
        <f t="shared" si="23"/>
        <v>76951.182294574959</v>
      </c>
      <c r="M84" s="3">
        <v>74</v>
      </c>
      <c r="N84" s="1">
        <f t="shared" si="30"/>
        <v>-180462.71488689893</v>
      </c>
      <c r="O84" s="1">
        <f t="shared" si="17"/>
        <v>-197.27291247588732</v>
      </c>
      <c r="P84" s="1">
        <f t="shared" si="24"/>
        <v>384556.79315756145</v>
      </c>
      <c r="Q84" s="1">
        <f t="shared" si="25"/>
        <v>113709.2977362336</v>
      </c>
      <c r="S84" s="3">
        <v>74</v>
      </c>
      <c r="T84" s="1">
        <f t="shared" si="31"/>
        <v>-179627.77777777682</v>
      </c>
      <c r="U84" s="1">
        <f t="shared" si="18"/>
        <v>-196.47972222222131</v>
      </c>
      <c r="V84" s="1">
        <f t="shared" si="26"/>
        <v>384556.79315756145</v>
      </c>
      <c r="W84" s="1">
        <f t="shared" si="27"/>
        <v>112703.04352078572</v>
      </c>
    </row>
    <row r="85" spans="1:23" x14ac:dyDescent="0.25">
      <c r="A85" s="3">
        <v>75</v>
      </c>
      <c r="B85" s="1">
        <f t="shared" si="28"/>
        <v>-152311.14096823035</v>
      </c>
      <c r="C85" s="1">
        <f t="shared" si="16"/>
        <v>-144.69558391981883</v>
      </c>
      <c r="D85" s="1">
        <f t="shared" si="19"/>
        <v>385678.41713760432</v>
      </c>
      <c r="E85" s="1">
        <f t="shared" si="20"/>
        <v>84347.651977454108</v>
      </c>
      <c r="G85" s="3">
        <v>75</v>
      </c>
      <c r="H85" s="1">
        <f t="shared" si="29"/>
        <v>-147250.00000000073</v>
      </c>
      <c r="I85" s="1">
        <f t="shared" si="21"/>
        <v>-139.8875000000007</v>
      </c>
      <c r="J85" s="1">
        <f t="shared" si="22"/>
        <v>385678.41713760432</v>
      </c>
      <c r="K85" s="1">
        <f t="shared" si="23"/>
        <v>78229.721300334539</v>
      </c>
      <c r="M85" s="3">
        <v>75</v>
      </c>
      <c r="N85" s="1">
        <f t="shared" si="30"/>
        <v>-180385.19016137155</v>
      </c>
      <c r="O85" s="1">
        <f t="shared" si="17"/>
        <v>-197.19926398663631</v>
      </c>
      <c r="P85" s="1">
        <f t="shared" si="24"/>
        <v>385678.41713760432</v>
      </c>
      <c r="Q85" s="1">
        <f t="shared" si="25"/>
        <v>115577.42899953075</v>
      </c>
      <c r="S85" s="3">
        <v>75</v>
      </c>
      <c r="T85" s="1">
        <f t="shared" si="31"/>
        <v>-179541.6666666657</v>
      </c>
      <c r="U85" s="1">
        <f t="shared" si="18"/>
        <v>-196.39791666666576</v>
      </c>
      <c r="V85" s="1">
        <f t="shared" si="26"/>
        <v>385678.41713760432</v>
      </c>
      <c r="W85" s="1">
        <f t="shared" si="27"/>
        <v>114557.77388667753</v>
      </c>
    </row>
    <row r="86" spans="1:23" x14ac:dyDescent="0.25">
      <c r="A86" s="3">
        <v>76</v>
      </c>
      <c r="B86" s="1">
        <f t="shared" si="28"/>
        <v>-151845.55072413056</v>
      </c>
      <c r="C86" s="1">
        <f t="shared" si="16"/>
        <v>-144.25327318792404</v>
      </c>
      <c r="D86" s="1">
        <f t="shared" si="19"/>
        <v>386803.31252092234</v>
      </c>
      <c r="E86" s="1">
        <f t="shared" si="20"/>
        <v>85714.280036801283</v>
      </c>
      <c r="G86" s="3">
        <v>76</v>
      </c>
      <c r="H86" s="1">
        <f t="shared" si="29"/>
        <v>-146733.33333333407</v>
      </c>
      <c r="I86" s="1">
        <f t="shared" si="21"/>
        <v>-139.39666666666736</v>
      </c>
      <c r="J86" s="1">
        <f t="shared" si="22"/>
        <v>386803.31252092234</v>
      </c>
      <c r="K86" s="1">
        <f t="shared" si="23"/>
        <v>79515.980184849483</v>
      </c>
      <c r="M86" s="3">
        <v>76</v>
      </c>
      <c r="N86" s="1">
        <f t="shared" si="30"/>
        <v>-180307.5917873549</v>
      </c>
      <c r="O86" s="1">
        <f t="shared" si="17"/>
        <v>-197.12554553132051</v>
      </c>
      <c r="P86" s="1">
        <f t="shared" si="24"/>
        <v>386803.31252092234</v>
      </c>
      <c r="Q86" s="1">
        <f t="shared" si="25"/>
        <v>117456.12294859334</v>
      </c>
      <c r="S86" s="3">
        <v>76</v>
      </c>
      <c r="T86" s="1">
        <f t="shared" si="31"/>
        <v>-179455.55555555457</v>
      </c>
      <c r="U86" s="1">
        <f t="shared" si="18"/>
        <v>-196.31611111111019</v>
      </c>
      <c r="V86" s="1">
        <f t="shared" si="26"/>
        <v>386803.31252092234</v>
      </c>
      <c r="W86" s="1">
        <f t="shared" si="27"/>
        <v>116423.07297326809</v>
      </c>
    </row>
    <row r="87" spans="1:23" x14ac:dyDescent="0.25">
      <c r="A87" s="3">
        <v>77</v>
      </c>
      <c r="B87" s="1">
        <f t="shared" si="28"/>
        <v>-151379.51816929888</v>
      </c>
      <c r="C87" s="1">
        <f t="shared" si="16"/>
        <v>-143.81054226083396</v>
      </c>
      <c r="D87" s="1">
        <f t="shared" si="19"/>
        <v>387931.48884910834</v>
      </c>
      <c r="E87" s="1">
        <f t="shared" si="20"/>
        <v>87088.635209886517</v>
      </c>
      <c r="G87" s="3">
        <v>77</v>
      </c>
      <c r="H87" s="1">
        <f t="shared" si="29"/>
        <v>-146216.66666666741</v>
      </c>
      <c r="I87" s="1">
        <f t="shared" si="21"/>
        <v>-138.90583333333404</v>
      </c>
      <c r="J87" s="1">
        <f t="shared" si="22"/>
        <v>387931.48884910834</v>
      </c>
      <c r="K87" s="1">
        <f t="shared" si="23"/>
        <v>80810.002597436644</v>
      </c>
      <c r="M87" s="3">
        <v>77</v>
      </c>
      <c r="N87" s="1">
        <f t="shared" si="30"/>
        <v>-180229.91969488296</v>
      </c>
      <c r="O87" s="1">
        <f t="shared" si="17"/>
        <v>-197.05175704347215</v>
      </c>
      <c r="P87" s="1">
        <f t="shared" si="24"/>
        <v>387931.48884910834</v>
      </c>
      <c r="Q87" s="1">
        <f t="shared" si="25"/>
        <v>119345.43930638238</v>
      </c>
      <c r="S87" s="3">
        <v>77</v>
      </c>
      <c r="T87" s="1">
        <f t="shared" si="31"/>
        <v>-179369.44444444345</v>
      </c>
      <c r="U87" s="1">
        <f t="shared" si="18"/>
        <v>-196.23430555555461</v>
      </c>
      <c r="V87" s="1">
        <f t="shared" si="26"/>
        <v>387931.48884910834</v>
      </c>
      <c r="W87" s="1">
        <f t="shared" si="27"/>
        <v>118299.00053764078</v>
      </c>
    </row>
    <row r="88" spans="1:23" x14ac:dyDescent="0.25">
      <c r="A88" s="3">
        <v>78</v>
      </c>
      <c r="B88" s="1">
        <f t="shared" si="28"/>
        <v>-150913.0428835401</v>
      </c>
      <c r="C88" s="1">
        <f t="shared" si="16"/>
        <v>-143.36739073936309</v>
      </c>
      <c r="D88" s="1">
        <f t="shared" si="19"/>
        <v>389062.95569158491</v>
      </c>
      <c r="E88" s="1">
        <f t="shared" si="20"/>
        <v>88470.761186934309</v>
      </c>
      <c r="G88" s="3">
        <v>78</v>
      </c>
      <c r="H88" s="1">
        <f t="shared" si="29"/>
        <v>-145700.00000000076</v>
      </c>
      <c r="I88" s="1">
        <f t="shared" si="21"/>
        <v>-138.41500000000073</v>
      </c>
      <c r="J88" s="1">
        <f t="shared" si="22"/>
        <v>389062.95569158491</v>
      </c>
      <c r="K88" s="1">
        <f t="shared" si="23"/>
        <v>82111.832434212483</v>
      </c>
      <c r="M88" s="3">
        <v>78</v>
      </c>
      <c r="N88" s="1">
        <f t="shared" si="30"/>
        <v>-180152.17381392317</v>
      </c>
      <c r="O88" s="1">
        <f t="shared" si="17"/>
        <v>-196.97789845656035</v>
      </c>
      <c r="P88" s="1">
        <f t="shared" si="24"/>
        <v>389062.95569158491</v>
      </c>
      <c r="Q88" s="1">
        <f t="shared" si="25"/>
        <v>121245.43813354116</v>
      </c>
      <c r="S88" s="3">
        <v>78</v>
      </c>
      <c r="T88" s="1">
        <f t="shared" si="31"/>
        <v>-179283.33333333232</v>
      </c>
      <c r="U88" s="1">
        <f t="shared" si="18"/>
        <v>-196.15249999999907</v>
      </c>
      <c r="V88" s="1">
        <f t="shared" si="26"/>
        <v>389062.95569158491</v>
      </c>
      <c r="W88" s="1">
        <f t="shared" si="27"/>
        <v>120185.61667475423</v>
      </c>
    </row>
    <row r="89" spans="1:23" x14ac:dyDescent="0.25">
      <c r="A89" s="3">
        <v>79</v>
      </c>
      <c r="B89" s="1">
        <f t="shared" si="28"/>
        <v>-150446.12444625984</v>
      </c>
      <c r="C89" s="1">
        <f t="shared" si="16"/>
        <v>-142.92381822394685</v>
      </c>
      <c r="D89" s="1">
        <f t="shared" si="19"/>
        <v>390197.72264568537</v>
      </c>
      <c r="E89" s="1">
        <f t="shared" si="20"/>
        <v>89860.70190520004</v>
      </c>
      <c r="G89" s="3">
        <v>79</v>
      </c>
      <c r="H89" s="1">
        <f t="shared" si="29"/>
        <v>-145183.3333333341</v>
      </c>
      <c r="I89" s="1">
        <f t="shared" si="21"/>
        <v>-137.92416666666739</v>
      </c>
      <c r="J89" s="1">
        <f t="shared" si="22"/>
        <v>390197.72264568537</v>
      </c>
      <c r="K89" s="1">
        <f t="shared" si="23"/>
        <v>83421.513839488442</v>
      </c>
      <c r="M89" s="3">
        <v>79</v>
      </c>
      <c r="N89" s="1">
        <f t="shared" si="30"/>
        <v>-180074.35407437646</v>
      </c>
      <c r="O89" s="1">
        <f t="shared" si="17"/>
        <v>-196.90396970399098</v>
      </c>
      <c r="P89" s="1">
        <f t="shared" si="24"/>
        <v>390197.72264568537</v>
      </c>
      <c r="Q89" s="1">
        <f t="shared" si="25"/>
        <v>123156.17983030459</v>
      </c>
      <c r="S89" s="3">
        <v>79</v>
      </c>
      <c r="T89" s="1">
        <f t="shared" si="31"/>
        <v>-179197.2222222212</v>
      </c>
      <c r="U89" s="1">
        <f t="shared" si="18"/>
        <v>-196.07069444444349</v>
      </c>
      <c r="V89" s="1">
        <f t="shared" si="26"/>
        <v>390197.72264568537</v>
      </c>
      <c r="W89" s="1">
        <f t="shared" si="27"/>
        <v>122082.9818193527</v>
      </c>
    </row>
    <row r="90" spans="1:23" x14ac:dyDescent="0.25">
      <c r="A90" s="3">
        <v>80</v>
      </c>
      <c r="B90" s="1">
        <f t="shared" si="28"/>
        <v>-149978.76243646417</v>
      </c>
      <c r="C90" s="1">
        <f t="shared" si="16"/>
        <v>-142.47982431464098</v>
      </c>
      <c r="D90" s="1">
        <f t="shared" si="19"/>
        <v>391335.79933673528</v>
      </c>
      <c r="E90" s="1">
        <f t="shared" si="20"/>
        <v>91258.501550366724</v>
      </c>
      <c r="G90" s="3">
        <v>80</v>
      </c>
      <c r="H90" s="1">
        <f t="shared" si="29"/>
        <v>-144666.66666666744</v>
      </c>
      <c r="I90" s="1">
        <f t="shared" si="21"/>
        <v>-137.43333333333408</v>
      </c>
      <c r="J90" s="1">
        <f t="shared" si="22"/>
        <v>391335.79933673528</v>
      </c>
      <c r="K90" s="1">
        <f t="shared" si="23"/>
        <v>84739.091207174351</v>
      </c>
      <c r="M90" s="3">
        <v>80</v>
      </c>
      <c r="N90" s="1">
        <f t="shared" si="30"/>
        <v>-179996.46040607718</v>
      </c>
      <c r="O90" s="1">
        <f t="shared" si="17"/>
        <v>-196.82997071910665</v>
      </c>
      <c r="P90" s="1">
        <f t="shared" si="24"/>
        <v>391335.79933673528</v>
      </c>
      <c r="Q90" s="1">
        <f t="shared" si="25"/>
        <v>125077.72513841931</v>
      </c>
      <c r="S90" s="3">
        <v>80</v>
      </c>
      <c r="T90" s="1">
        <f t="shared" si="31"/>
        <v>-179111.11111111008</v>
      </c>
      <c r="U90" s="1">
        <f t="shared" si="18"/>
        <v>-195.98888888888791</v>
      </c>
      <c r="V90" s="1">
        <f t="shared" si="26"/>
        <v>391335.79933673528</v>
      </c>
      <c r="W90" s="1">
        <f t="shared" si="27"/>
        <v>123991.15674788729</v>
      </c>
    </row>
    <row r="91" spans="1:23" x14ac:dyDescent="0.25">
      <c r="A91" s="3">
        <v>81</v>
      </c>
      <c r="B91" s="1">
        <f t="shared" si="28"/>
        <v>-149510.95643275921</v>
      </c>
      <c r="C91" s="1">
        <f t="shared" si="16"/>
        <v>-142.03540861112126</v>
      </c>
      <c r="D91" s="1">
        <f t="shared" si="19"/>
        <v>392477.1954181341</v>
      </c>
      <c r="E91" s="1">
        <f t="shared" si="20"/>
        <v>92664.204557949633</v>
      </c>
      <c r="G91" s="3">
        <v>81</v>
      </c>
      <c r="H91" s="1">
        <f t="shared" si="29"/>
        <v>-144150.00000000079</v>
      </c>
      <c r="I91" s="1">
        <f t="shared" si="21"/>
        <v>-136.94250000000076</v>
      </c>
      <c r="J91" s="1">
        <f t="shared" si="22"/>
        <v>392477.1954181341</v>
      </c>
      <c r="K91" s="1">
        <f t="shared" si="23"/>
        <v>86064.609182189641</v>
      </c>
      <c r="M91" s="3">
        <v>81</v>
      </c>
      <c r="N91" s="1">
        <f t="shared" si="30"/>
        <v>-179918.49273879302</v>
      </c>
      <c r="O91" s="1">
        <f t="shared" si="17"/>
        <v>-196.75590143518673</v>
      </c>
      <c r="P91" s="1">
        <f t="shared" si="24"/>
        <v>392477.1954181341</v>
      </c>
      <c r="Q91" s="1">
        <f t="shared" si="25"/>
        <v>127010.13514307459</v>
      </c>
      <c r="S91" s="3">
        <v>81</v>
      </c>
      <c r="T91" s="1">
        <f t="shared" si="31"/>
        <v>-179024.99999999895</v>
      </c>
      <c r="U91" s="1">
        <f t="shared" si="18"/>
        <v>-195.90708333333234</v>
      </c>
      <c r="V91" s="1">
        <f t="shared" si="26"/>
        <v>392477.1954181341</v>
      </c>
      <c r="W91" s="1">
        <f t="shared" si="27"/>
        <v>125910.20258044795</v>
      </c>
    </row>
    <row r="92" spans="1:23" x14ac:dyDescent="0.25">
      <c r="A92" s="3">
        <v>82</v>
      </c>
      <c r="B92" s="1">
        <f t="shared" si="28"/>
        <v>-149042.70601335072</v>
      </c>
      <c r="C92" s="1">
        <f t="shared" si="16"/>
        <v>-141.59057071268319</v>
      </c>
      <c r="D92" s="1">
        <f t="shared" si="19"/>
        <v>393621.92057143699</v>
      </c>
      <c r="E92" s="1">
        <f t="shared" si="20"/>
        <v>94077.85561470894</v>
      </c>
      <c r="G92" s="3">
        <v>82</v>
      </c>
      <c r="H92" s="1">
        <f t="shared" si="29"/>
        <v>-143633.33333333413</v>
      </c>
      <c r="I92" s="1">
        <f t="shared" si="21"/>
        <v>-136.45166666666742</v>
      </c>
      <c r="J92" s="1">
        <f t="shared" si="22"/>
        <v>393621.92057143699</v>
      </c>
      <c r="K92" s="1">
        <f t="shared" si="23"/>
        <v>87398.112661882624</v>
      </c>
      <c r="M92" s="3">
        <v>82</v>
      </c>
      <c r="N92" s="1">
        <f t="shared" si="30"/>
        <v>-179840.45100222493</v>
      </c>
      <c r="O92" s="1">
        <f t="shared" si="17"/>
        <v>-196.68176178544704</v>
      </c>
      <c r="P92" s="1">
        <f t="shared" si="24"/>
        <v>393621.92057143699</v>
      </c>
      <c r="Q92" s="1">
        <f t="shared" si="25"/>
        <v>128953.47127484425</v>
      </c>
      <c r="S92" s="3">
        <v>82</v>
      </c>
      <c r="T92" s="1">
        <f t="shared" si="31"/>
        <v>-178938.88888888783</v>
      </c>
      <c r="U92" s="1">
        <f t="shared" si="18"/>
        <v>-195.82527777777679</v>
      </c>
      <c r="V92" s="1">
        <f t="shared" si="26"/>
        <v>393621.92057143699</v>
      </c>
      <c r="W92" s="1">
        <f t="shared" si="27"/>
        <v>127840.18078270656</v>
      </c>
    </row>
    <row r="93" spans="1:23" x14ac:dyDescent="0.25">
      <c r="A93" s="3">
        <v>83</v>
      </c>
      <c r="B93" s="1">
        <f t="shared" si="28"/>
        <v>-148574.0107560438</v>
      </c>
      <c r="C93" s="1">
        <f t="shared" si="16"/>
        <v>-141.14531021824163</v>
      </c>
      <c r="D93" s="1">
        <f t="shared" si="19"/>
        <v>394769.98450643703</v>
      </c>
      <c r="E93" s="1">
        <f t="shared" si="20"/>
        <v>95499.499660070214</v>
      </c>
      <c r="G93" s="3">
        <v>83</v>
      </c>
      <c r="H93" s="1">
        <f t="shared" si="29"/>
        <v>-143116.66666666747</v>
      </c>
      <c r="I93" s="1">
        <f t="shared" si="21"/>
        <v>-135.96083333333411</v>
      </c>
      <c r="J93" s="1">
        <f t="shared" si="22"/>
        <v>394769.98450643703</v>
      </c>
      <c r="K93" s="1">
        <f t="shared" si="23"/>
        <v>88739.646797457724</v>
      </c>
      <c r="M93" s="3">
        <v>83</v>
      </c>
      <c r="N93" s="1">
        <f t="shared" si="30"/>
        <v>-179762.33512600712</v>
      </c>
      <c r="O93" s="1">
        <f t="shared" si="17"/>
        <v>-196.60755170304012</v>
      </c>
      <c r="P93" s="1">
        <f t="shared" si="24"/>
        <v>394769.98450643703</v>
      </c>
      <c r="Q93" s="1">
        <f t="shared" si="25"/>
        <v>130907.79531163955</v>
      </c>
      <c r="S93" s="3">
        <v>83</v>
      </c>
      <c r="T93" s="1">
        <f t="shared" si="31"/>
        <v>-178852.7777777767</v>
      </c>
      <c r="U93" s="1">
        <f t="shared" si="18"/>
        <v>-195.74347222222121</v>
      </c>
      <c r="V93" s="1">
        <f t="shared" si="26"/>
        <v>394769.98450643703</v>
      </c>
      <c r="W93" s="1">
        <f t="shared" si="27"/>
        <v>129781.15316787083</v>
      </c>
    </row>
    <row r="94" spans="1:23" x14ac:dyDescent="0.25">
      <c r="A94" s="3">
        <v>84</v>
      </c>
      <c r="B94" s="1">
        <f t="shared" si="28"/>
        <v>-148104.87023824244</v>
      </c>
      <c r="C94" s="1">
        <f t="shared" si="16"/>
        <v>-140.69962672633031</v>
      </c>
      <c r="D94" s="1">
        <f t="shared" si="19"/>
        <v>395921.39696124749</v>
      </c>
      <c r="E94" s="1">
        <f t="shared" si="20"/>
        <v>96929.181887553103</v>
      </c>
      <c r="G94" s="3">
        <v>84</v>
      </c>
      <c r="H94" s="1">
        <f t="shared" si="29"/>
        <v>-142600.00000000081</v>
      </c>
      <c r="I94" s="1">
        <f t="shared" si="21"/>
        <v>-135.47000000000079</v>
      </c>
      <c r="J94" s="1">
        <f t="shared" si="22"/>
        <v>395921.39696124749</v>
      </c>
      <c r="K94" s="1">
        <f t="shared" si="23"/>
        <v>90089.256995410877</v>
      </c>
      <c r="M94" s="3">
        <v>84</v>
      </c>
      <c r="N94" s="1">
        <f t="shared" si="30"/>
        <v>-179684.1450397069</v>
      </c>
      <c r="O94" s="1">
        <f t="shared" si="17"/>
        <v>-196.5332711210549</v>
      </c>
      <c r="P94" s="1">
        <f t="shared" si="24"/>
        <v>395921.39696124749</v>
      </c>
      <c r="Q94" s="1">
        <f t="shared" si="25"/>
        <v>132873.16938067297</v>
      </c>
      <c r="S94" s="3">
        <v>84</v>
      </c>
      <c r="T94" s="1">
        <f t="shared" si="31"/>
        <v>-178766.66666666558</v>
      </c>
      <c r="U94" s="1">
        <f t="shared" si="18"/>
        <v>-195.66166666666564</v>
      </c>
      <c r="V94" s="1">
        <f t="shared" si="26"/>
        <v>395921.39696124749</v>
      </c>
      <c r="W94" s="1">
        <f t="shared" si="27"/>
        <v>131733.18189864929</v>
      </c>
    </row>
    <row r="95" spans="1:23" x14ac:dyDescent="0.25">
      <c r="A95" s="3">
        <v>85</v>
      </c>
      <c r="B95" s="1">
        <f t="shared" si="28"/>
        <v>-147635.28403694916</v>
      </c>
      <c r="C95" s="1">
        <f t="shared" si="16"/>
        <v>-140.25351983510171</v>
      </c>
      <c r="D95" s="1">
        <f t="shared" si="19"/>
        <v>397076.16770238447</v>
      </c>
      <c r="E95" s="1">
        <f t="shared" si="20"/>
        <v>98366.947746207967</v>
      </c>
      <c r="G95" s="3">
        <v>85</v>
      </c>
      <c r="H95" s="1">
        <f t="shared" si="29"/>
        <v>-142083.33333333416</v>
      </c>
      <c r="I95" s="1">
        <f t="shared" si="21"/>
        <v>-134.97916666666745</v>
      </c>
      <c r="J95" s="1">
        <f t="shared" si="22"/>
        <v>397076.16770238447</v>
      </c>
      <c r="K95" s="1">
        <f t="shared" si="23"/>
        <v>91446.9889189729</v>
      </c>
      <c r="M95" s="3">
        <v>85</v>
      </c>
      <c r="N95" s="1">
        <f t="shared" si="30"/>
        <v>-179605.88067282469</v>
      </c>
      <c r="O95" s="1">
        <f t="shared" si="17"/>
        <v>-196.45891997251681</v>
      </c>
      <c r="P95" s="1">
        <f t="shared" si="24"/>
        <v>397076.16770238447</v>
      </c>
      <c r="Q95" s="1">
        <f t="shared" si="25"/>
        <v>134849.65596043336</v>
      </c>
      <c r="S95" s="3">
        <v>85</v>
      </c>
      <c r="T95" s="1">
        <f t="shared" si="31"/>
        <v>-178680.55555555446</v>
      </c>
      <c r="U95" s="1">
        <f t="shared" si="18"/>
        <v>-195.57986111111006</v>
      </c>
      <c r="V95" s="1">
        <f t="shared" si="26"/>
        <v>397076.16770238447</v>
      </c>
      <c r="W95" s="1">
        <f t="shared" si="27"/>
        <v>133696.3294892275</v>
      </c>
    </row>
    <row r="96" spans="1:23" x14ac:dyDescent="0.25">
      <c r="A96" s="3">
        <v>86</v>
      </c>
      <c r="B96" s="1">
        <f t="shared" si="28"/>
        <v>-147165.25172876465</v>
      </c>
      <c r="C96" s="1">
        <f t="shared" si="16"/>
        <v>-139.80698914232642</v>
      </c>
      <c r="D96" s="1">
        <f t="shared" si="19"/>
        <v>398234.30652484979</v>
      </c>
      <c r="E96" s="1">
        <f t="shared" si="20"/>
        <v>99812.842942060714</v>
      </c>
      <c r="G96" s="3">
        <v>86</v>
      </c>
      <c r="H96" s="1">
        <f t="shared" si="29"/>
        <v>-141566.6666666675</v>
      </c>
      <c r="I96" s="1">
        <f t="shared" si="21"/>
        <v>-134.48833333333414</v>
      </c>
      <c r="J96" s="1">
        <f t="shared" si="22"/>
        <v>398234.30652484979</v>
      </c>
      <c r="K96" s="1">
        <f t="shared" si="23"/>
        <v>92812.888489561214</v>
      </c>
      <c r="M96" s="3">
        <v>86</v>
      </c>
      <c r="N96" s="1">
        <f t="shared" si="30"/>
        <v>-179527.54195479394</v>
      </c>
      <c r="O96" s="1">
        <f t="shared" si="17"/>
        <v>-196.38449819038757</v>
      </c>
      <c r="P96" s="1">
        <f t="shared" si="24"/>
        <v>398234.30652484979</v>
      </c>
      <c r="Q96" s="1">
        <f t="shared" si="25"/>
        <v>136837.31788267195</v>
      </c>
      <c r="S96" s="3">
        <v>86</v>
      </c>
      <c r="T96" s="1">
        <f t="shared" si="31"/>
        <v>-178594.44444444333</v>
      </c>
      <c r="U96" s="1">
        <f t="shared" si="18"/>
        <v>-195.49805555555452</v>
      </c>
      <c r="V96" s="1">
        <f t="shared" si="26"/>
        <v>398234.30652484979</v>
      </c>
      <c r="W96" s="1">
        <f t="shared" si="27"/>
        <v>135670.65880725533</v>
      </c>
    </row>
    <row r="97" spans="1:23" x14ac:dyDescent="0.25">
      <c r="A97" s="3">
        <v>87</v>
      </c>
      <c r="B97" s="1">
        <f t="shared" si="28"/>
        <v>-146694.77288988736</v>
      </c>
      <c r="C97" s="1">
        <f t="shared" si="16"/>
        <v>-139.360034245393</v>
      </c>
      <c r="D97" s="1">
        <f t="shared" si="19"/>
        <v>399395.82325221394</v>
      </c>
      <c r="E97" s="1">
        <f t="shared" si="20"/>
        <v>101266.91343956576</v>
      </c>
      <c r="G97" s="3">
        <v>87</v>
      </c>
      <c r="H97" s="1">
        <f t="shared" si="29"/>
        <v>-141050.00000000084</v>
      </c>
      <c r="I97" s="1">
        <f t="shared" si="21"/>
        <v>-133.9975000000008</v>
      </c>
      <c r="J97" s="1">
        <f t="shared" si="22"/>
        <v>399395.82325221394</v>
      </c>
      <c r="K97" s="1">
        <f t="shared" si="23"/>
        <v>94187.001888239552</v>
      </c>
      <c r="M97" s="3">
        <v>87</v>
      </c>
      <c r="N97" s="1">
        <f t="shared" si="30"/>
        <v>-179449.12881498106</v>
      </c>
      <c r="O97" s="1">
        <f t="shared" si="17"/>
        <v>-196.31000570756535</v>
      </c>
      <c r="P97" s="1">
        <f t="shared" si="24"/>
        <v>399395.82325221394</v>
      </c>
      <c r="Q97" s="1">
        <f t="shared" si="25"/>
        <v>138836.21833439989</v>
      </c>
      <c r="S97" s="3">
        <v>87</v>
      </c>
      <c r="T97" s="1">
        <f t="shared" si="31"/>
        <v>-178508.33333333221</v>
      </c>
      <c r="U97" s="1">
        <f t="shared" si="18"/>
        <v>-195.41624999999894</v>
      </c>
      <c r="V97" s="1">
        <f t="shared" si="26"/>
        <v>399395.82325221394</v>
      </c>
      <c r="W97" s="1">
        <f t="shared" si="27"/>
        <v>137656.23307584546</v>
      </c>
    </row>
    <row r="98" spans="1:23" x14ac:dyDescent="0.25">
      <c r="A98" s="3">
        <v>88</v>
      </c>
      <c r="B98" s="1">
        <f t="shared" si="28"/>
        <v>-146223.84709611314</v>
      </c>
      <c r="C98" s="1">
        <f t="shared" si="16"/>
        <v>-138.91265474130748</v>
      </c>
      <c r="D98" s="1">
        <f t="shared" si="19"/>
        <v>400560.72773669957</v>
      </c>
      <c r="E98" s="1">
        <f t="shared" si="20"/>
        <v>102729.20546306724</v>
      </c>
      <c r="G98" s="3">
        <v>88</v>
      </c>
      <c r="H98" s="1">
        <f t="shared" si="29"/>
        <v>-140533.33333333419</v>
      </c>
      <c r="I98" s="1">
        <f t="shared" si="21"/>
        <v>-133.50666666666748</v>
      </c>
      <c r="J98" s="1">
        <f t="shared" si="22"/>
        <v>400560.72773669957</v>
      </c>
      <c r="K98" s="1">
        <f t="shared" si="23"/>
        <v>95569.37555718614</v>
      </c>
      <c r="M98" s="3">
        <v>88</v>
      </c>
      <c r="N98" s="1">
        <f t="shared" si="30"/>
        <v>-179370.64118268536</v>
      </c>
      <c r="O98" s="1">
        <f t="shared" si="17"/>
        <v>-196.23544245688444</v>
      </c>
      <c r="P98" s="1">
        <f t="shared" si="24"/>
        <v>400560.72773669957</v>
      </c>
      <c r="Q98" s="1">
        <f t="shared" si="25"/>
        <v>140846.42085989684</v>
      </c>
      <c r="S98" s="3">
        <v>88</v>
      </c>
      <c r="T98" s="1">
        <f t="shared" si="31"/>
        <v>-178422.22222222108</v>
      </c>
      <c r="U98" s="1">
        <f t="shared" si="18"/>
        <v>-195.33444444444336</v>
      </c>
      <c r="V98" s="1">
        <f t="shared" si="26"/>
        <v>400560.72773669957</v>
      </c>
      <c r="W98" s="1">
        <f t="shared" si="27"/>
        <v>139653.11587558326</v>
      </c>
    </row>
    <row r="99" spans="1:23" x14ac:dyDescent="0.25">
      <c r="A99" s="3">
        <v>89</v>
      </c>
      <c r="B99" s="1">
        <f t="shared" si="28"/>
        <v>-145752.47392283485</v>
      </c>
      <c r="C99" s="1">
        <f t="shared" si="16"/>
        <v>-138.4648502266931</v>
      </c>
      <c r="D99" s="1">
        <f t="shared" si="19"/>
        <v>401729.02985926496</v>
      </c>
      <c r="E99" s="1">
        <f t="shared" si="20"/>
        <v>104199.76549826843</v>
      </c>
      <c r="G99" s="3">
        <v>89</v>
      </c>
      <c r="H99" s="1">
        <f t="shared" si="29"/>
        <v>-140016.66666666753</v>
      </c>
      <c r="I99" s="1">
        <f t="shared" si="21"/>
        <v>-133.01583333333414</v>
      </c>
      <c r="J99" s="1">
        <f t="shared" si="22"/>
        <v>401729.02985926496</v>
      </c>
      <c r="K99" s="1">
        <f t="shared" si="23"/>
        <v>96960.056201169995</v>
      </c>
      <c r="M99" s="3">
        <v>89</v>
      </c>
      <c r="N99" s="1">
        <f t="shared" si="30"/>
        <v>-179292.07898713899</v>
      </c>
      <c r="O99" s="1">
        <f t="shared" si="17"/>
        <v>-196.16080837111537</v>
      </c>
      <c r="P99" s="1">
        <f t="shared" si="24"/>
        <v>401729.02985926496</v>
      </c>
      <c r="Q99" s="1">
        <f t="shared" si="25"/>
        <v>142867.98936273108</v>
      </c>
      <c r="S99" s="3">
        <v>89</v>
      </c>
      <c r="T99" s="1">
        <f t="shared" si="31"/>
        <v>-178336.11111110996</v>
      </c>
      <c r="U99" s="1">
        <f t="shared" si="18"/>
        <v>-195.25263888888782</v>
      </c>
      <c r="V99" s="1">
        <f t="shared" si="26"/>
        <v>401729.02985926496</v>
      </c>
      <c r="W99" s="1">
        <f t="shared" si="27"/>
        <v>141661.37114654796</v>
      </c>
    </row>
    <row r="100" spans="1:23" x14ac:dyDescent="0.25">
      <c r="A100" s="3">
        <v>90</v>
      </c>
      <c r="B100" s="1">
        <f t="shared" si="28"/>
        <v>-145280.65294504192</v>
      </c>
      <c r="C100" s="1">
        <f t="shared" si="16"/>
        <v>-138.01662029778984</v>
      </c>
      <c r="D100" s="1">
        <f t="shared" si="19"/>
        <v>402900.73952968785</v>
      </c>
      <c r="E100" s="1">
        <f t="shared" si="20"/>
        <v>105678.64029370957</v>
      </c>
      <c r="G100" s="3">
        <v>90</v>
      </c>
      <c r="H100" s="1">
        <f t="shared" si="29"/>
        <v>-139500.00000000087</v>
      </c>
      <c r="I100" s="1">
        <f t="shared" si="21"/>
        <v>-132.52500000000083</v>
      </c>
      <c r="J100" s="1">
        <f t="shared" si="22"/>
        <v>402900.73952968785</v>
      </c>
      <c r="K100" s="1">
        <f t="shared" si="23"/>
        <v>98359.090789035734</v>
      </c>
      <c r="M100" s="3">
        <v>90</v>
      </c>
      <c r="N100" s="1">
        <f t="shared" si="30"/>
        <v>-179213.44215750683</v>
      </c>
      <c r="O100" s="1">
        <f t="shared" si="17"/>
        <v>-196.08610338296484</v>
      </c>
      <c r="P100" s="1">
        <f t="shared" si="24"/>
        <v>402900.73952968785</v>
      </c>
      <c r="Q100" s="1">
        <f t="shared" si="25"/>
        <v>144900.98810779097</v>
      </c>
      <c r="S100" s="3">
        <v>90</v>
      </c>
      <c r="T100" s="1">
        <f t="shared" si="31"/>
        <v>-178249.99999999884</v>
      </c>
      <c r="U100" s="1">
        <f t="shared" si="18"/>
        <v>-195.17083333333224</v>
      </c>
      <c r="V100" s="1">
        <f t="shared" si="26"/>
        <v>402900.73952968785</v>
      </c>
      <c r="W100" s="1">
        <f t="shared" si="27"/>
        <v>143681.06319034524</v>
      </c>
    </row>
    <row r="101" spans="1:23" x14ac:dyDescent="0.25">
      <c r="A101" s="3">
        <v>91</v>
      </c>
      <c r="B101" s="1">
        <f t="shared" si="28"/>
        <v>-144808.38373732011</v>
      </c>
      <c r="C101" s="1">
        <f t="shared" si="16"/>
        <v>-137.56796455045409</v>
      </c>
      <c r="D101" s="1">
        <f t="shared" si="19"/>
        <v>404075.86668664945</v>
      </c>
      <c r="E101" s="1">
        <f t="shared" si="20"/>
        <v>107165.87686225391</v>
      </c>
      <c r="G101" s="3">
        <v>91</v>
      </c>
      <c r="H101" s="1">
        <f t="shared" si="29"/>
        <v>-138983.33333333422</v>
      </c>
      <c r="I101" s="1">
        <f t="shared" si="21"/>
        <v>-132.03416666666752</v>
      </c>
      <c r="J101" s="1">
        <f t="shared" si="22"/>
        <v>404075.86668664945</v>
      </c>
      <c r="K101" s="1">
        <f t="shared" si="23"/>
        <v>99766.5265551966</v>
      </c>
      <c r="M101" s="3">
        <v>91</v>
      </c>
      <c r="N101" s="1">
        <f t="shared" si="30"/>
        <v>-179134.73062288653</v>
      </c>
      <c r="O101" s="1">
        <f t="shared" si="17"/>
        <v>-196.01132742507554</v>
      </c>
      <c r="P101" s="1">
        <f t="shared" si="24"/>
        <v>404075.86668664945</v>
      </c>
      <c r="Q101" s="1">
        <f t="shared" si="25"/>
        <v>146945.48172332783</v>
      </c>
      <c r="S101" s="3">
        <v>91</v>
      </c>
      <c r="T101" s="1">
        <f t="shared" si="31"/>
        <v>-178163.88888888771</v>
      </c>
      <c r="U101" s="1">
        <f t="shared" si="18"/>
        <v>-195.08902777777666</v>
      </c>
      <c r="V101" s="1">
        <f t="shared" si="26"/>
        <v>404075.86668664945</v>
      </c>
      <c r="W101" s="1">
        <f t="shared" si="27"/>
        <v>145712.2566721515</v>
      </c>
    </row>
    <row r="102" spans="1:23" x14ac:dyDescent="0.25">
      <c r="A102" s="3">
        <v>92</v>
      </c>
      <c r="B102" s="1">
        <f t="shared" si="28"/>
        <v>-144335.66587385096</v>
      </c>
      <c r="C102" s="1">
        <f t="shared" si="16"/>
        <v>-137.11888258015841</v>
      </c>
      <c r="D102" s="1">
        <f t="shared" si="19"/>
        <v>405254.42129781883</v>
      </c>
      <c r="E102" s="1">
        <f t="shared" si="20"/>
        <v>108661.52248258225</v>
      </c>
      <c r="G102" s="3">
        <v>92</v>
      </c>
      <c r="H102" s="1">
        <f t="shared" si="29"/>
        <v>-138466.66666666756</v>
      </c>
      <c r="I102" s="1">
        <f t="shared" si="21"/>
        <v>-131.54333333333417</v>
      </c>
      <c r="J102" s="1">
        <f t="shared" si="22"/>
        <v>405254.42129781883</v>
      </c>
      <c r="K102" s="1">
        <f t="shared" si="23"/>
        <v>101182.4110011361</v>
      </c>
      <c r="M102" s="3">
        <v>92</v>
      </c>
      <c r="N102" s="1">
        <f t="shared" si="30"/>
        <v>-179055.94431230833</v>
      </c>
      <c r="O102" s="1">
        <f t="shared" si="17"/>
        <v>-195.93648043002625</v>
      </c>
      <c r="P102" s="1">
        <f t="shared" si="24"/>
        <v>405254.42129781883</v>
      </c>
      <c r="Q102" s="1">
        <f t="shared" si="25"/>
        <v>149001.53520301054</v>
      </c>
      <c r="S102" s="3">
        <v>92</v>
      </c>
      <c r="T102" s="1">
        <f t="shared" si="31"/>
        <v>-178077.77777777659</v>
      </c>
      <c r="U102" s="1">
        <f t="shared" si="18"/>
        <v>-195.00722222222112</v>
      </c>
      <c r="V102" s="1">
        <f t="shared" si="26"/>
        <v>405254.42129781883</v>
      </c>
      <c r="W102" s="1">
        <f t="shared" si="27"/>
        <v>147755.01662276941</v>
      </c>
    </row>
    <row r="103" spans="1:23" x14ac:dyDescent="0.25">
      <c r="A103" s="3">
        <v>93</v>
      </c>
      <c r="B103" s="1">
        <f t="shared" si="28"/>
        <v>-143862.49892841151</v>
      </c>
      <c r="C103" s="1">
        <f t="shared" si="16"/>
        <v>-136.66937398199096</v>
      </c>
      <c r="D103" s="1">
        <f t="shared" si="19"/>
        <v>406436.41335993749</v>
      </c>
      <c r="E103" s="1">
        <f t="shared" si="20"/>
        <v>110165.62470069597</v>
      </c>
      <c r="G103" s="3">
        <v>93</v>
      </c>
      <c r="H103" s="1">
        <f t="shared" si="29"/>
        <v>-137950.0000000009</v>
      </c>
      <c r="I103" s="1">
        <f t="shared" si="21"/>
        <v>-131.05250000000086</v>
      </c>
      <c r="J103" s="1">
        <f t="shared" si="22"/>
        <v>406436.41335993749</v>
      </c>
      <c r="K103" s="1">
        <f t="shared" si="23"/>
        <v>102606.79189691805</v>
      </c>
      <c r="M103" s="3">
        <v>93</v>
      </c>
      <c r="N103" s="1">
        <f t="shared" si="30"/>
        <v>-178977.0831547351</v>
      </c>
      <c r="O103" s="1">
        <f t="shared" si="17"/>
        <v>-195.86156233033168</v>
      </c>
      <c r="P103" s="1">
        <f t="shared" si="24"/>
        <v>406436.41335993749</v>
      </c>
      <c r="Q103" s="1">
        <f t="shared" si="25"/>
        <v>151069.21390799168</v>
      </c>
      <c r="S103" s="3">
        <v>93</v>
      </c>
      <c r="T103" s="1">
        <f t="shared" si="31"/>
        <v>-177991.66666666546</v>
      </c>
      <c r="U103" s="1">
        <f t="shared" si="18"/>
        <v>-194.92541666666554</v>
      </c>
      <c r="V103" s="1">
        <f t="shared" si="26"/>
        <v>406436.41335993749</v>
      </c>
      <c r="W103" s="1">
        <f t="shared" si="27"/>
        <v>149809.40844069523</v>
      </c>
    </row>
    <row r="104" spans="1:23" x14ac:dyDescent="0.25">
      <c r="A104" s="3">
        <v>94</v>
      </c>
      <c r="B104" s="1">
        <f t="shared" si="28"/>
        <v>-143388.88247437391</v>
      </c>
      <c r="C104" s="1">
        <f t="shared" si="16"/>
        <v>-136.21943835065522</v>
      </c>
      <c r="D104" s="1">
        <f t="shared" si="19"/>
        <v>407621.85289890401</v>
      </c>
      <c r="E104" s="1">
        <f t="shared" si="20"/>
        <v>111678.23133142843</v>
      </c>
      <c r="G104" s="3">
        <v>94</v>
      </c>
      <c r="H104" s="1">
        <f t="shared" si="29"/>
        <v>-137433.33333333425</v>
      </c>
      <c r="I104" s="1">
        <f t="shared" si="21"/>
        <v>-130.56166666666755</v>
      </c>
      <c r="J104" s="1">
        <f t="shared" si="22"/>
        <v>407621.85289890401</v>
      </c>
      <c r="K104" s="1">
        <f t="shared" si="23"/>
        <v>104039.71728270513</v>
      </c>
      <c r="M104" s="3">
        <v>94</v>
      </c>
      <c r="N104" s="1">
        <f t="shared" si="30"/>
        <v>-178898.14707906215</v>
      </c>
      <c r="O104" s="1">
        <f t="shared" si="17"/>
        <v>-195.7865730584424</v>
      </c>
      <c r="P104" s="1">
        <f t="shared" si="24"/>
        <v>407621.85289890401</v>
      </c>
      <c r="Q104" s="1">
        <f t="shared" si="25"/>
        <v>153148.58356898522</v>
      </c>
      <c r="S104" s="3">
        <v>94</v>
      </c>
      <c r="T104" s="1">
        <f t="shared" si="31"/>
        <v>-177905.55555555434</v>
      </c>
      <c r="U104" s="1">
        <f t="shared" si="18"/>
        <v>-194.84361111110996</v>
      </c>
      <c r="V104" s="1">
        <f t="shared" si="26"/>
        <v>407621.85289890401</v>
      </c>
      <c r="W104" s="1">
        <f t="shared" si="27"/>
        <v>151875.49789419788</v>
      </c>
    </row>
    <row r="105" spans="1:23" x14ac:dyDescent="0.25">
      <c r="A105" s="3">
        <v>95</v>
      </c>
      <c r="B105" s="1">
        <f t="shared" si="28"/>
        <v>-142914.81608470494</v>
      </c>
      <c r="C105" s="1">
        <f t="shared" si="16"/>
        <v>-135.76907528046971</v>
      </c>
      <c r="D105" s="1">
        <f t="shared" si="19"/>
        <v>408810.74996985914</v>
      </c>
      <c r="E105" s="1">
        <f t="shared" si="20"/>
        <v>113199.390459965</v>
      </c>
      <c r="G105" s="3">
        <v>95</v>
      </c>
      <c r="H105" s="1">
        <f t="shared" si="29"/>
        <v>-136916.66666666759</v>
      </c>
      <c r="I105" s="1">
        <f t="shared" si="21"/>
        <v>-130.07083333333421</v>
      </c>
      <c r="J105" s="1">
        <f t="shared" si="22"/>
        <v>408810.74996985914</v>
      </c>
      <c r="K105" s="1">
        <f t="shared" si="23"/>
        <v>105481.23547028608</v>
      </c>
      <c r="M105" s="3">
        <v>95</v>
      </c>
      <c r="N105" s="1">
        <f t="shared" si="30"/>
        <v>-178819.13601411734</v>
      </c>
      <c r="O105" s="1">
        <f t="shared" si="17"/>
        <v>-195.71151254674481</v>
      </c>
      <c r="P105" s="1">
        <f t="shared" si="24"/>
        <v>408810.74996985914</v>
      </c>
      <c r="Q105" s="1">
        <f t="shared" si="25"/>
        <v>155239.71028835617</v>
      </c>
      <c r="S105" s="3">
        <v>95</v>
      </c>
      <c r="T105" s="1">
        <f t="shared" si="31"/>
        <v>-177819.44444444322</v>
      </c>
      <c r="U105" s="1">
        <f t="shared" si="18"/>
        <v>-194.76180555555439</v>
      </c>
      <c r="V105" s="1">
        <f t="shared" si="26"/>
        <v>408810.74996985914</v>
      </c>
      <c r="W105" s="1">
        <f t="shared" si="27"/>
        <v>153953.35112340955</v>
      </c>
    </row>
    <row r="106" spans="1:23" x14ac:dyDescent="0.25">
      <c r="A106" s="3">
        <v>96</v>
      </c>
      <c r="B106" s="1">
        <f t="shared" si="28"/>
        <v>-142440.2993319658</v>
      </c>
      <c r="C106" s="1">
        <f t="shared" si="16"/>
        <v>-135.3182843653675</v>
      </c>
      <c r="D106" s="1">
        <f t="shared" si="19"/>
        <v>410003.11465727125</v>
      </c>
      <c r="E106" s="1">
        <f t="shared" si="20"/>
        <v>114729.15044337169</v>
      </c>
      <c r="G106" s="3">
        <v>96</v>
      </c>
      <c r="H106" s="1">
        <f t="shared" si="29"/>
        <v>-136400.00000000093</v>
      </c>
      <c r="I106" s="1">
        <f t="shared" si="21"/>
        <v>-129.58000000000089</v>
      </c>
      <c r="J106" s="1">
        <f t="shared" si="22"/>
        <v>410003.11465727125</v>
      </c>
      <c r="K106" s="1">
        <f t="shared" si="23"/>
        <v>106931.39504461153</v>
      </c>
      <c r="M106" s="3">
        <v>96</v>
      </c>
      <c r="N106" s="1">
        <f t="shared" si="30"/>
        <v>-178740.04988866081</v>
      </c>
      <c r="O106" s="1">
        <f t="shared" si="17"/>
        <v>-195.63638072756112</v>
      </c>
      <c r="P106" s="1">
        <f t="shared" si="24"/>
        <v>410003.11465727125</v>
      </c>
      <c r="Q106" s="1">
        <f t="shared" si="25"/>
        <v>157342.66054222194</v>
      </c>
      <c r="S106" s="3">
        <v>96</v>
      </c>
      <c r="T106" s="1">
        <f t="shared" si="31"/>
        <v>-177733.33333333209</v>
      </c>
      <c r="U106" s="1">
        <f t="shared" si="18"/>
        <v>-194.67999999999884</v>
      </c>
      <c r="V106" s="1">
        <f t="shared" si="26"/>
        <v>410003.11465727125</v>
      </c>
      <c r="W106" s="1">
        <f t="shared" si="27"/>
        <v>156043.03464242845</v>
      </c>
    </row>
    <row r="107" spans="1:23" x14ac:dyDescent="0.25">
      <c r="A107" s="3">
        <v>97</v>
      </c>
      <c r="B107" s="1">
        <f t="shared" si="28"/>
        <v>-141965.33178831157</v>
      </c>
      <c r="C107" s="1">
        <f t="shared" si="16"/>
        <v>-134.867065198896</v>
      </c>
      <c r="D107" s="1">
        <f t="shared" si="19"/>
        <v>411198.95707502164</v>
      </c>
      <c r="E107" s="1">
        <f t="shared" si="20"/>
        <v>116267.5599121324</v>
      </c>
      <c r="G107" s="3">
        <v>97</v>
      </c>
      <c r="H107" s="1">
        <f t="shared" si="29"/>
        <v>-135883.33333333427</v>
      </c>
      <c r="I107" s="1">
        <f t="shared" si="21"/>
        <v>-129.08916666666758</v>
      </c>
      <c r="J107" s="1">
        <f t="shared" si="22"/>
        <v>411198.95707502164</v>
      </c>
      <c r="K107" s="1">
        <f t="shared" si="23"/>
        <v>108390.24486533849</v>
      </c>
      <c r="M107" s="3">
        <v>97</v>
      </c>
      <c r="N107" s="1">
        <f t="shared" si="30"/>
        <v>-178660.88863138511</v>
      </c>
      <c r="O107" s="1">
        <f t="shared" si="17"/>
        <v>-195.56117753314919</v>
      </c>
      <c r="P107" s="1">
        <f t="shared" si="24"/>
        <v>411198.95707502164</v>
      </c>
      <c r="Q107" s="1">
        <f t="shared" si="25"/>
        <v>159457.50118256555</v>
      </c>
      <c r="S107" s="3">
        <v>97</v>
      </c>
      <c r="T107" s="1">
        <f t="shared" si="31"/>
        <v>-177647.22222222097</v>
      </c>
      <c r="U107" s="1">
        <f t="shared" si="18"/>
        <v>-194.59819444444327</v>
      </c>
      <c r="V107" s="1">
        <f t="shared" si="26"/>
        <v>411198.95707502164</v>
      </c>
      <c r="W107" s="1">
        <f t="shared" si="27"/>
        <v>158144.61534143309</v>
      </c>
    </row>
    <row r="108" spans="1:23" x14ac:dyDescent="0.25">
      <c r="A108" s="3">
        <v>98</v>
      </c>
      <c r="B108" s="1">
        <f t="shared" si="28"/>
        <v>-141489.91302549085</v>
      </c>
      <c r="C108" s="1">
        <f t="shared" si="16"/>
        <v>-134.41541737421633</v>
      </c>
      <c r="D108" s="1">
        <f t="shared" si="19"/>
        <v>412398.28736649046</v>
      </c>
      <c r="E108" s="1">
        <f t="shared" si="20"/>
        <v>117814.66777169485</v>
      </c>
      <c r="G108" s="3">
        <v>98</v>
      </c>
      <c r="H108" s="1">
        <f t="shared" si="29"/>
        <v>-135366.66666666762</v>
      </c>
      <c r="I108" s="1">
        <f t="shared" si="21"/>
        <v>-128.59833333333424</v>
      </c>
      <c r="J108" s="1">
        <f t="shared" si="22"/>
        <v>412398.28736649046</v>
      </c>
      <c r="K108" s="1">
        <f t="shared" si="23"/>
        <v>109857.83406838357</v>
      </c>
      <c r="M108" s="3">
        <v>98</v>
      </c>
      <c r="N108" s="1">
        <f t="shared" si="30"/>
        <v>-178581.65217091498</v>
      </c>
      <c r="O108" s="1">
        <f t="shared" si="17"/>
        <v>-195.48590289570257</v>
      </c>
      <c r="P108" s="1">
        <f t="shared" si="24"/>
        <v>412398.28736649046</v>
      </c>
      <c r="Q108" s="1">
        <f t="shared" si="25"/>
        <v>161584.29943936085</v>
      </c>
      <c r="S108" s="3">
        <v>98</v>
      </c>
      <c r="T108" s="1">
        <f t="shared" si="31"/>
        <v>-177561.11111110984</v>
      </c>
      <c r="U108" s="1">
        <f t="shared" si="18"/>
        <v>-194.51638888888769</v>
      </c>
      <c r="V108" s="1">
        <f t="shared" si="26"/>
        <v>412398.28736649046</v>
      </c>
      <c r="W108" s="1">
        <f t="shared" si="27"/>
        <v>160258.16048880885</v>
      </c>
    </row>
    <row r="109" spans="1:23" x14ac:dyDescent="0.25">
      <c r="A109" s="3">
        <v>99</v>
      </c>
      <c r="B109" s="1">
        <f t="shared" si="28"/>
        <v>-141014.04261484547</v>
      </c>
      <c r="C109" s="1">
        <f t="shared" si="16"/>
        <v>-133.96334048410321</v>
      </c>
      <c r="D109" s="1">
        <f t="shared" si="19"/>
        <v>413601.11570464273</v>
      </c>
      <c r="E109" s="1">
        <f t="shared" si="20"/>
        <v>119370.52320402524</v>
      </c>
      <c r="G109" s="3">
        <v>99</v>
      </c>
      <c r="H109" s="1">
        <f t="shared" si="29"/>
        <v>-134850.00000000096</v>
      </c>
      <c r="I109" s="1">
        <f t="shared" si="21"/>
        <v>-128.10750000000093</v>
      </c>
      <c r="J109" s="1">
        <f t="shared" si="22"/>
        <v>413601.11570464273</v>
      </c>
      <c r="K109" s="1">
        <f t="shared" si="23"/>
        <v>111334.21206748499</v>
      </c>
      <c r="M109" s="3">
        <v>99</v>
      </c>
      <c r="N109" s="1">
        <f t="shared" si="30"/>
        <v>-178502.34043580742</v>
      </c>
      <c r="O109" s="1">
        <f t="shared" si="17"/>
        <v>-195.4105567473504</v>
      </c>
      <c r="P109" s="1">
        <f t="shared" si="24"/>
        <v>413601.11570464273</v>
      </c>
      <c r="Q109" s="1">
        <f t="shared" si="25"/>
        <v>163723.12292270976</v>
      </c>
      <c r="S109" s="3">
        <v>99</v>
      </c>
      <c r="T109" s="1">
        <f t="shared" si="31"/>
        <v>-177474.99999999872</v>
      </c>
      <c r="U109" s="1">
        <f t="shared" si="18"/>
        <v>-194.43458333333211</v>
      </c>
      <c r="V109" s="1">
        <f t="shared" si="26"/>
        <v>413601.11570464273</v>
      </c>
      <c r="W109" s="1">
        <f t="shared" si="27"/>
        <v>162383.73773328625</v>
      </c>
    </row>
    <row r="110" spans="1:23" x14ac:dyDescent="0.25">
      <c r="A110" s="3">
        <v>100</v>
      </c>
      <c r="B110" s="1">
        <f t="shared" si="28"/>
        <v>-140537.72012730996</v>
      </c>
      <c r="C110" s="1">
        <f t="shared" si="16"/>
        <v>-133.51083412094445</v>
      </c>
      <c r="D110" s="1">
        <f t="shared" si="19"/>
        <v>414807.45229211461</v>
      </c>
      <c r="E110" s="1">
        <f t="shared" si="20"/>
        <v>120935.17566917183</v>
      </c>
      <c r="G110" s="3">
        <v>100</v>
      </c>
      <c r="H110" s="1">
        <f t="shared" si="29"/>
        <v>-134333.3333333343</v>
      </c>
      <c r="I110" s="1">
        <f t="shared" si="21"/>
        <v>-127.61666666666758</v>
      </c>
      <c r="J110" s="1">
        <f t="shared" si="22"/>
        <v>414807.45229211461</v>
      </c>
      <c r="K110" s="1">
        <f t="shared" si="23"/>
        <v>112819.42855577341</v>
      </c>
      <c r="M110" s="3">
        <v>100</v>
      </c>
      <c r="N110" s="1">
        <f t="shared" si="30"/>
        <v>-178422.95335455152</v>
      </c>
      <c r="O110" s="1">
        <f t="shared" si="17"/>
        <v>-195.33513902015727</v>
      </c>
      <c r="P110" s="1">
        <f t="shared" si="24"/>
        <v>414807.45229211461</v>
      </c>
      <c r="Q110" s="1">
        <f t="shared" si="25"/>
        <v>165874.03962499151</v>
      </c>
      <c r="S110" s="3">
        <v>100</v>
      </c>
      <c r="T110" s="1">
        <f t="shared" si="31"/>
        <v>-177388.8888888876</v>
      </c>
      <c r="U110" s="1">
        <f t="shared" si="18"/>
        <v>-194.35277777777657</v>
      </c>
      <c r="V110" s="1">
        <f t="shared" si="26"/>
        <v>414807.45229211461</v>
      </c>
      <c r="W110" s="1">
        <f t="shared" si="27"/>
        <v>164521.41510609165</v>
      </c>
    </row>
    <row r="111" spans="1:23" x14ac:dyDescent="0.25">
      <c r="A111" s="3">
        <v>101</v>
      </c>
      <c r="B111" s="1">
        <f t="shared" si="28"/>
        <v>-140060.9451334113</v>
      </c>
      <c r="C111" s="1">
        <f t="shared" si="16"/>
        <v>-133.05789787674072</v>
      </c>
      <c r="D111" s="1">
        <f t="shared" si="19"/>
        <v>416017.30736129993</v>
      </c>
      <c r="E111" s="1">
        <f t="shared" si="20"/>
        <v>122508.67490683711</v>
      </c>
      <c r="G111" s="3">
        <v>101</v>
      </c>
      <c r="H111" s="1">
        <f t="shared" si="29"/>
        <v>-133816.66666666765</v>
      </c>
      <c r="I111" s="1">
        <f t="shared" si="21"/>
        <v>-127.12583333333426</v>
      </c>
      <c r="J111" s="1">
        <f t="shared" si="22"/>
        <v>416017.30736129993</v>
      </c>
      <c r="K111" s="1">
        <f t="shared" si="23"/>
        <v>114313.53350735172</v>
      </c>
      <c r="M111" s="3">
        <v>101</v>
      </c>
      <c r="N111" s="1">
        <f t="shared" si="30"/>
        <v>-178343.49085556841</v>
      </c>
      <c r="O111" s="1">
        <f t="shared" si="17"/>
        <v>-195.25964964612334</v>
      </c>
      <c r="P111" s="1">
        <f t="shared" si="24"/>
        <v>416017.30736129993</v>
      </c>
      <c r="Q111" s="1">
        <f t="shared" si="25"/>
        <v>168037.11792302414</v>
      </c>
      <c r="S111" s="3">
        <v>101</v>
      </c>
      <c r="T111" s="1">
        <f t="shared" si="31"/>
        <v>-177302.77777777647</v>
      </c>
      <c r="U111" s="1">
        <f t="shared" si="18"/>
        <v>-194.27097222222099</v>
      </c>
      <c r="V111" s="1">
        <f t="shared" si="26"/>
        <v>416017.30736129993</v>
      </c>
      <c r="W111" s="1">
        <f t="shared" si="27"/>
        <v>166671.26102310978</v>
      </c>
    </row>
    <row r="112" spans="1:23" x14ac:dyDescent="0.25">
      <c r="A112" s="3">
        <v>102</v>
      </c>
      <c r="B112" s="1">
        <f t="shared" si="28"/>
        <v>-139583.71720326843</v>
      </c>
      <c r="C112" s="1">
        <f t="shared" si="16"/>
        <v>-132.60453134310501</v>
      </c>
      <c r="D112" s="1">
        <f t="shared" si="19"/>
        <v>417230.69117443706</v>
      </c>
      <c r="E112" s="1">
        <f t="shared" si="20"/>
        <v>124091.07093795913</v>
      </c>
      <c r="G112" s="3">
        <v>102</v>
      </c>
      <c r="H112" s="1">
        <f t="shared" si="29"/>
        <v>-133300.00000000099</v>
      </c>
      <c r="I112" s="1">
        <f t="shared" si="21"/>
        <v>-126.63500000000094</v>
      </c>
      <c r="J112" s="1">
        <f t="shared" si="22"/>
        <v>417230.69117443706</v>
      </c>
      <c r="K112" s="1">
        <f t="shared" si="23"/>
        <v>115816.57717888364</v>
      </c>
      <c r="M112" s="3">
        <v>102</v>
      </c>
      <c r="N112" s="1">
        <f t="shared" si="30"/>
        <v>-178263.95286721125</v>
      </c>
      <c r="O112" s="1">
        <f t="shared" si="17"/>
        <v>-195.18408855718403</v>
      </c>
      <c r="P112" s="1">
        <f t="shared" si="24"/>
        <v>417230.69117443706</v>
      </c>
      <c r="Q112" s="1">
        <f t="shared" si="25"/>
        <v>170212.42658023821</v>
      </c>
      <c r="S112" s="3">
        <v>102</v>
      </c>
      <c r="T112" s="1">
        <f t="shared" si="31"/>
        <v>-177216.66666666535</v>
      </c>
      <c r="U112" s="1">
        <f t="shared" si="18"/>
        <v>-194.18916666666541</v>
      </c>
      <c r="V112" s="1">
        <f t="shared" si="26"/>
        <v>417230.69117443706</v>
      </c>
      <c r="W112" s="1">
        <f t="shared" si="27"/>
        <v>168833.3442870588</v>
      </c>
    </row>
    <row r="113" spans="1:23" x14ac:dyDescent="0.25">
      <c r="A113" s="3">
        <v>103</v>
      </c>
      <c r="B113" s="1">
        <f t="shared" si="28"/>
        <v>-139106.03590659192</v>
      </c>
      <c r="C113" s="1">
        <f t="shared" si="16"/>
        <v>-132.15073411126232</v>
      </c>
      <c r="D113" s="1">
        <f t="shared" si="19"/>
        <v>418447.61402369582</v>
      </c>
      <c r="E113" s="1">
        <f t="shared" si="20"/>
        <v>125682.41406630156</v>
      </c>
      <c r="G113" s="3">
        <v>103</v>
      </c>
      <c r="H113" s="1">
        <f t="shared" si="29"/>
        <v>-132783.33333333433</v>
      </c>
      <c r="I113" s="1">
        <f t="shared" si="21"/>
        <v>-126.14416666666762</v>
      </c>
      <c r="J113" s="1">
        <f t="shared" si="22"/>
        <v>418447.61402369582</v>
      </c>
      <c r="K113" s="1">
        <f t="shared" si="23"/>
        <v>117328.61011119136</v>
      </c>
      <c r="M113" s="3">
        <v>103</v>
      </c>
      <c r="N113" s="1">
        <f t="shared" si="30"/>
        <v>-178184.33931776517</v>
      </c>
      <c r="O113" s="1">
        <f t="shared" si="17"/>
        <v>-195.10845568521026</v>
      </c>
      <c r="P113" s="1">
        <f t="shared" si="24"/>
        <v>418447.61402369582</v>
      </c>
      <c r="Q113" s="1">
        <f t="shared" si="25"/>
        <v>172400.03474886264</v>
      </c>
      <c r="S113" s="3">
        <v>103</v>
      </c>
      <c r="T113" s="1">
        <f t="shared" si="31"/>
        <v>-177130.55555555422</v>
      </c>
      <c r="U113" s="1">
        <f t="shared" si="18"/>
        <v>-194.10736111110987</v>
      </c>
      <c r="V113" s="1">
        <f t="shared" si="26"/>
        <v>418447.61402369582</v>
      </c>
      <c r="W113" s="1">
        <f t="shared" si="27"/>
        <v>171007.73408967743</v>
      </c>
    </row>
    <row r="114" spans="1:23" x14ac:dyDescent="0.25">
      <c r="A114" s="3">
        <v>104</v>
      </c>
      <c r="B114" s="1">
        <f t="shared" si="28"/>
        <v>-138627.90081268357</v>
      </c>
      <c r="C114" s="1">
        <f t="shared" si="16"/>
        <v>-131.69650577204939</v>
      </c>
      <c r="D114" s="1">
        <f t="shared" si="19"/>
        <v>419668.08623126493</v>
      </c>
      <c r="E114" s="1">
        <f t="shared" si="20"/>
        <v>127282.75488005289</v>
      </c>
      <c r="G114" s="3">
        <v>104</v>
      </c>
      <c r="H114" s="1">
        <f t="shared" si="29"/>
        <v>-132266.66666666768</v>
      </c>
      <c r="I114" s="1">
        <f t="shared" si="21"/>
        <v>-125.65333333333429</v>
      </c>
      <c r="J114" s="1">
        <f t="shared" si="22"/>
        <v>419668.08623126493</v>
      </c>
      <c r="K114" s="1">
        <f t="shared" si="23"/>
        <v>118849.68313086222</v>
      </c>
      <c r="M114" s="3">
        <v>104</v>
      </c>
      <c r="N114" s="1">
        <f t="shared" si="30"/>
        <v>-178104.65013544713</v>
      </c>
      <c r="O114" s="1">
        <f t="shared" si="17"/>
        <v>-195.03275096200812</v>
      </c>
      <c r="P114" s="1">
        <f t="shared" si="24"/>
        <v>419668.08623126493</v>
      </c>
      <c r="Q114" s="1">
        <f t="shared" si="25"/>
        <v>174600.01197212315</v>
      </c>
      <c r="S114" s="3">
        <v>104</v>
      </c>
      <c r="T114" s="1">
        <f t="shared" si="31"/>
        <v>-177044.4444444431</v>
      </c>
      <c r="U114" s="1">
        <f t="shared" si="18"/>
        <v>-194.02555555555429</v>
      </c>
      <c r="V114" s="1">
        <f t="shared" si="26"/>
        <v>419668.08623126493</v>
      </c>
      <c r="W114" s="1">
        <f t="shared" si="27"/>
        <v>173194.50001392452</v>
      </c>
    </row>
    <row r="115" spans="1:23" x14ac:dyDescent="0.25">
      <c r="A115" s="3">
        <v>105</v>
      </c>
      <c r="B115" s="1">
        <f t="shared" si="28"/>
        <v>-138149.311490436</v>
      </c>
      <c r="C115" s="1">
        <f t="shared" si="16"/>
        <v>-131.24184591591418</v>
      </c>
      <c r="D115" s="1">
        <f t="shared" si="19"/>
        <v>420892.11814943946</v>
      </c>
      <c r="E115" s="1">
        <f t="shared" si="20"/>
        <v>128892.14425343457</v>
      </c>
      <c r="G115" s="3">
        <v>105</v>
      </c>
      <c r="H115" s="1">
        <f t="shared" si="29"/>
        <v>-131750.00000000102</v>
      </c>
      <c r="I115" s="1">
        <f t="shared" si="21"/>
        <v>-125.16250000000097</v>
      </c>
      <c r="J115" s="1">
        <f t="shared" si="22"/>
        <v>420892.11814943946</v>
      </c>
      <c r="K115" s="1">
        <f t="shared" si="23"/>
        <v>120379.84735186449</v>
      </c>
      <c r="M115" s="3">
        <v>105</v>
      </c>
      <c r="N115" s="1">
        <f t="shared" si="30"/>
        <v>-178024.88524840586</v>
      </c>
      <c r="O115" s="1">
        <f t="shared" si="17"/>
        <v>-194.9569743193189</v>
      </c>
      <c r="P115" s="1">
        <f t="shared" si="24"/>
        <v>420892.11814943946</v>
      </c>
      <c r="Q115" s="1">
        <f t="shared" si="25"/>
        <v>176812.42818645295</v>
      </c>
      <c r="S115" s="3">
        <v>105</v>
      </c>
      <c r="T115" s="1">
        <f t="shared" si="31"/>
        <v>-176958.33333333198</v>
      </c>
      <c r="U115" s="1">
        <f t="shared" si="18"/>
        <v>-193.94374999999872</v>
      </c>
      <c r="V115" s="1">
        <f t="shared" si="26"/>
        <v>420892.11814943946</v>
      </c>
      <c r="W115" s="1">
        <f t="shared" si="27"/>
        <v>175393.71203619108</v>
      </c>
    </row>
    <row r="116" spans="1:23" x14ac:dyDescent="0.25">
      <c r="A116" s="3">
        <v>106</v>
      </c>
      <c r="B116" s="1">
        <f t="shared" si="28"/>
        <v>-137670.2675083323</v>
      </c>
      <c r="C116" s="1">
        <f t="shared" si="16"/>
        <v>-130.78675413291569</v>
      </c>
      <c r="D116" s="1">
        <f t="shared" si="19"/>
        <v>422119.72016070865</v>
      </c>
      <c r="E116" s="1">
        <f t="shared" si="20"/>
        <v>130510.6333483183</v>
      </c>
      <c r="G116" s="3">
        <v>106</v>
      </c>
      <c r="H116" s="1">
        <f t="shared" si="29"/>
        <v>-131233.33333333436</v>
      </c>
      <c r="I116" s="1">
        <f t="shared" si="21"/>
        <v>-124.67166666666765</v>
      </c>
      <c r="J116" s="1">
        <f t="shared" si="22"/>
        <v>422119.72016070865</v>
      </c>
      <c r="K116" s="1">
        <f t="shared" si="23"/>
        <v>121919.15417717226</v>
      </c>
      <c r="M116" s="3">
        <v>106</v>
      </c>
      <c r="N116" s="1">
        <f t="shared" si="30"/>
        <v>-177945.04458472191</v>
      </c>
      <c r="O116" s="1">
        <f t="shared" si="17"/>
        <v>-194.88112568881917</v>
      </c>
      <c r="P116" s="1">
        <f t="shared" si="24"/>
        <v>422119.72016070865</v>
      </c>
      <c r="Q116" s="1">
        <f t="shared" si="25"/>
        <v>179037.35372371602</v>
      </c>
      <c r="S116" s="3">
        <v>106</v>
      </c>
      <c r="T116" s="1">
        <f t="shared" si="31"/>
        <v>-176872.22222222085</v>
      </c>
      <c r="U116" s="1">
        <f t="shared" si="18"/>
        <v>-193.86194444444314</v>
      </c>
      <c r="V116" s="1">
        <f t="shared" si="26"/>
        <v>422119.72016070865</v>
      </c>
      <c r="W116" s="1">
        <f t="shared" si="27"/>
        <v>177605.44052852484</v>
      </c>
    </row>
    <row r="117" spans="1:23" x14ac:dyDescent="0.25">
      <c r="A117" s="3">
        <v>107</v>
      </c>
      <c r="B117" s="1">
        <f t="shared" si="28"/>
        <v>-137190.76843444561</v>
      </c>
      <c r="C117" s="1">
        <f t="shared" si="16"/>
        <v>-130.33123001272332</v>
      </c>
      <c r="D117" s="1">
        <f t="shared" si="19"/>
        <v>423350.90267784405</v>
      </c>
      <c r="E117" s="1">
        <f t="shared" si="20"/>
        <v>132138.27361585243</v>
      </c>
      <c r="G117" s="3">
        <v>107</v>
      </c>
      <c r="H117" s="1">
        <f t="shared" si="29"/>
        <v>-130716.66666666769</v>
      </c>
      <c r="I117" s="1">
        <f t="shared" si="21"/>
        <v>-124.18083333333431</v>
      </c>
      <c r="J117" s="1">
        <f t="shared" si="22"/>
        <v>423350.90267784405</v>
      </c>
      <c r="K117" s="1">
        <f t="shared" si="23"/>
        <v>123467.65530039946</v>
      </c>
      <c r="M117" s="3">
        <v>107</v>
      </c>
      <c r="N117" s="1">
        <f t="shared" si="30"/>
        <v>-177865.12807240745</v>
      </c>
      <c r="O117" s="1">
        <f t="shared" si="17"/>
        <v>-194.80520500212043</v>
      </c>
      <c r="P117" s="1">
        <f t="shared" si="24"/>
        <v>423350.90267784405</v>
      </c>
      <c r="Q117" s="1">
        <f t="shared" si="25"/>
        <v>181274.85931344292</v>
      </c>
      <c r="S117" s="3">
        <v>107</v>
      </c>
      <c r="T117" s="1">
        <f t="shared" si="31"/>
        <v>-176786.11111110973</v>
      </c>
      <c r="U117" s="1">
        <f t="shared" si="18"/>
        <v>-193.78013888888759</v>
      </c>
      <c r="V117" s="1">
        <f t="shared" si="26"/>
        <v>423350.90267784405</v>
      </c>
      <c r="W117" s="1">
        <f t="shared" si="27"/>
        <v>179829.75626086726</v>
      </c>
    </row>
    <row r="118" spans="1:23" x14ac:dyDescent="0.25">
      <c r="A118" s="3">
        <v>108</v>
      </c>
      <c r="B118" s="1">
        <f t="shared" si="28"/>
        <v>-136710.81383643873</v>
      </c>
      <c r="C118" s="1">
        <f t="shared" si="16"/>
        <v>-129.87527314461678</v>
      </c>
      <c r="D118" s="1">
        <f t="shared" si="19"/>
        <v>424585.67614398774</v>
      </c>
      <c r="E118" s="1">
        <f t="shared" si="20"/>
        <v>133775.11679809759</v>
      </c>
      <c r="G118" s="3">
        <v>108</v>
      </c>
      <c r="H118" s="1">
        <f t="shared" si="29"/>
        <v>-130200.00000000102</v>
      </c>
      <c r="I118" s="1">
        <f t="shared" si="21"/>
        <v>-123.69000000000096</v>
      </c>
      <c r="J118" s="1">
        <f t="shared" si="22"/>
        <v>424585.67614398774</v>
      </c>
      <c r="K118" s="1">
        <f t="shared" si="23"/>
        <v>125025.40270744328</v>
      </c>
      <c r="M118" s="3">
        <v>108</v>
      </c>
      <c r="N118" s="1">
        <f t="shared" si="30"/>
        <v>-177785.1356394063</v>
      </c>
      <c r="O118" s="1">
        <f t="shared" si="17"/>
        <v>-194.72921219076932</v>
      </c>
      <c r="P118" s="1">
        <f t="shared" si="24"/>
        <v>424585.67614398774</v>
      </c>
      <c r="Q118" s="1">
        <f t="shared" si="25"/>
        <v>183525.01608507929</v>
      </c>
      <c r="S118" s="3">
        <v>108</v>
      </c>
      <c r="T118" s="1">
        <f t="shared" si="31"/>
        <v>-176699.9999999986</v>
      </c>
      <c r="U118" s="1">
        <f t="shared" si="18"/>
        <v>-193.69833333333202</v>
      </c>
      <c r="V118" s="1">
        <f t="shared" si="26"/>
        <v>424585.67614398774</v>
      </c>
      <c r="W118" s="1">
        <f t="shared" si="27"/>
        <v>182066.7304033034</v>
      </c>
    </row>
    <row r="119" spans="1:23" x14ac:dyDescent="0.25">
      <c r="A119" s="3">
        <v>109</v>
      </c>
      <c r="B119" s="1">
        <f t="shared" si="28"/>
        <v>-136230.40328156375</v>
      </c>
      <c r="C119" s="1">
        <f t="shared" si="16"/>
        <v>-129.41888311748556</v>
      </c>
      <c r="D119" s="1">
        <f t="shared" si="19"/>
        <v>425824.05103274103</v>
      </c>
      <c r="E119" s="1">
        <f t="shared" si="20"/>
        <v>135421.21492967155</v>
      </c>
      <c r="G119" s="3">
        <v>109</v>
      </c>
      <c r="H119" s="1">
        <f t="shared" si="29"/>
        <v>-129683.33333333435</v>
      </c>
      <c r="I119" s="1">
        <f t="shared" si="21"/>
        <v>-123.19916666666764</v>
      </c>
      <c r="J119" s="1">
        <f t="shared" si="22"/>
        <v>425824.05103274103</v>
      </c>
      <c r="K119" s="1">
        <f t="shared" si="23"/>
        <v>126592.44867813672</v>
      </c>
      <c r="M119" s="3">
        <v>109</v>
      </c>
      <c r="N119" s="1">
        <f t="shared" si="30"/>
        <v>-177705.06721359381</v>
      </c>
      <c r="O119" s="1">
        <f t="shared" si="17"/>
        <v>-194.65314718624745</v>
      </c>
      <c r="P119" s="1">
        <f t="shared" si="24"/>
        <v>425824.05103274103</v>
      </c>
      <c r="Q119" s="1">
        <f t="shared" si="25"/>
        <v>185787.89557024694</v>
      </c>
      <c r="S119" s="3">
        <v>109</v>
      </c>
      <c r="T119" s="1">
        <f t="shared" si="31"/>
        <v>-176613.88888888748</v>
      </c>
      <c r="U119" s="1">
        <f t="shared" si="18"/>
        <v>-193.61652777777644</v>
      </c>
      <c r="V119" s="1">
        <f t="shared" si="26"/>
        <v>425824.05103274103</v>
      </c>
      <c r="W119" s="1">
        <f t="shared" si="27"/>
        <v>184316.43452832429</v>
      </c>
    </row>
    <row r="120" spans="1:23" x14ac:dyDescent="0.25">
      <c r="A120" s="3">
        <v>110</v>
      </c>
      <c r="B120" s="1">
        <f t="shared" si="28"/>
        <v>-135749.53633666164</v>
      </c>
      <c r="C120" s="1">
        <f t="shared" si="16"/>
        <v>-128.96205951982856</v>
      </c>
      <c r="D120" s="1">
        <f t="shared" si="19"/>
        <v>427066.03784825321</v>
      </c>
      <c r="E120" s="1">
        <f t="shared" si="20"/>
        <v>137076.62033940337</v>
      </c>
      <c r="G120" s="3">
        <v>110</v>
      </c>
      <c r="H120" s="1">
        <f t="shared" si="29"/>
        <v>-129166.66666666768</v>
      </c>
      <c r="I120" s="1">
        <f t="shared" si="21"/>
        <v>-122.70833333333429</v>
      </c>
      <c r="J120" s="1">
        <f t="shared" si="22"/>
        <v>427066.03784825321</v>
      </c>
      <c r="K120" s="1">
        <f t="shared" si="23"/>
        <v>128168.84578791054</v>
      </c>
      <c r="M120" s="3">
        <v>110</v>
      </c>
      <c r="N120" s="1">
        <f t="shared" si="30"/>
        <v>-177624.9227227768</v>
      </c>
      <c r="O120" s="1">
        <f t="shared" si="17"/>
        <v>-194.57700991997132</v>
      </c>
      <c r="P120" s="1">
        <f t="shared" si="24"/>
        <v>427066.03784825321</v>
      </c>
      <c r="Q120" s="1">
        <f t="shared" si="25"/>
        <v>188063.5697050179</v>
      </c>
      <c r="S120" s="3">
        <v>110</v>
      </c>
      <c r="T120" s="1">
        <f t="shared" si="31"/>
        <v>-176527.77777777635</v>
      </c>
      <c r="U120" s="1">
        <f t="shared" si="18"/>
        <v>-193.53472222222089</v>
      </c>
      <c r="V120" s="1">
        <f t="shared" si="26"/>
        <v>427066.03784825321</v>
      </c>
      <c r="W120" s="1">
        <f t="shared" si="27"/>
        <v>186578.94061310226</v>
      </c>
    </row>
    <row r="121" spans="1:23" x14ac:dyDescent="0.25">
      <c r="A121" s="3">
        <v>111</v>
      </c>
      <c r="B121" s="1">
        <f t="shared" si="28"/>
        <v>-135268.21256816186</v>
      </c>
      <c r="C121" s="1">
        <f t="shared" si="16"/>
        <v>-128.50480193975378</v>
      </c>
      <c r="D121" s="1">
        <f t="shared" si="19"/>
        <v>428311.64712531061</v>
      </c>
      <c r="E121" s="1">
        <f t="shared" si="20"/>
        <v>138741.38565199691</v>
      </c>
      <c r="G121" s="3">
        <v>111</v>
      </c>
      <c r="H121" s="1">
        <f t="shared" si="29"/>
        <v>-128650.000000001</v>
      </c>
      <c r="I121" s="1">
        <f t="shared" si="21"/>
        <v>-122.21750000000095</v>
      </c>
      <c r="J121" s="1">
        <f t="shared" si="22"/>
        <v>428311.64712531061</v>
      </c>
      <c r="K121" s="1">
        <f t="shared" si="23"/>
        <v>129754.64690946465</v>
      </c>
      <c r="M121" s="3">
        <v>111</v>
      </c>
      <c r="N121" s="1">
        <f t="shared" si="30"/>
        <v>-177544.70209469349</v>
      </c>
      <c r="O121" s="1">
        <f t="shared" si="17"/>
        <v>-194.50080032329217</v>
      </c>
      <c r="P121" s="1">
        <f t="shared" si="24"/>
        <v>428311.64712531061</v>
      </c>
      <c r="Q121" s="1">
        <f t="shared" si="25"/>
        <v>190352.11083220123</v>
      </c>
      <c r="S121" s="3">
        <v>111</v>
      </c>
      <c r="T121" s="1">
        <f t="shared" si="31"/>
        <v>-176441.66666666523</v>
      </c>
      <c r="U121" s="1">
        <f t="shared" si="18"/>
        <v>-193.45291666666532</v>
      </c>
      <c r="V121" s="1">
        <f t="shared" si="26"/>
        <v>428311.64712531061</v>
      </c>
      <c r="W121" s="1">
        <f t="shared" si="27"/>
        <v>188854.32104177901</v>
      </c>
    </row>
    <row r="122" spans="1:23" x14ac:dyDescent="0.25">
      <c r="A122" s="3">
        <v>112</v>
      </c>
      <c r="B122" s="1">
        <f t="shared" si="28"/>
        <v>-134786.43154208202</v>
      </c>
      <c r="C122" s="1">
        <f t="shared" si="16"/>
        <v>-128.04710996497792</v>
      </c>
      <c r="D122" s="1">
        <f t="shared" si="19"/>
        <v>429560.88942942611</v>
      </c>
      <c r="E122" s="1">
        <f t="shared" si="20"/>
        <v>140415.56378970377</v>
      </c>
      <c r="G122" s="3">
        <v>112</v>
      </c>
      <c r="H122" s="1">
        <f t="shared" si="29"/>
        <v>-128133.33333333433</v>
      </c>
      <c r="I122" s="1">
        <f t="shared" si="21"/>
        <v>-121.72666666666761</v>
      </c>
      <c r="J122" s="1">
        <f t="shared" si="22"/>
        <v>429560.88942942611</v>
      </c>
      <c r="K122" s="1">
        <f t="shared" si="23"/>
        <v>131349.90521444887</v>
      </c>
      <c r="M122" s="3">
        <v>112</v>
      </c>
      <c r="N122" s="1">
        <f t="shared" si="30"/>
        <v>-177464.40525701351</v>
      </c>
      <c r="O122" s="1">
        <f t="shared" si="17"/>
        <v>-194.42451832749617</v>
      </c>
      <c r="P122" s="1">
        <f t="shared" si="24"/>
        <v>429560.88942942611</v>
      </c>
      <c r="Q122" s="1">
        <f t="shared" si="25"/>
        <v>192653.59170364271</v>
      </c>
      <c r="S122" s="3">
        <v>112</v>
      </c>
      <c r="T122" s="1">
        <f t="shared" si="31"/>
        <v>-176355.55555555411</v>
      </c>
      <c r="U122" s="1">
        <f t="shared" si="18"/>
        <v>-193.37111111110974</v>
      </c>
      <c r="V122" s="1">
        <f t="shared" si="26"/>
        <v>429560.88942942611</v>
      </c>
      <c r="W122" s="1">
        <f t="shared" si="27"/>
        <v>191142.64860776672</v>
      </c>
    </row>
    <row r="123" spans="1:23" x14ac:dyDescent="0.25">
      <c r="A123" s="3">
        <v>113</v>
      </c>
      <c r="B123" s="1">
        <f t="shared" si="28"/>
        <v>-134304.19282402738</v>
      </c>
      <c r="C123" s="1">
        <f t="shared" si="16"/>
        <v>-127.58898318282603</v>
      </c>
      <c r="D123" s="1">
        <f t="shared" si="19"/>
        <v>430813.77535692859</v>
      </c>
      <c r="E123" s="1">
        <f t="shared" si="20"/>
        <v>142099.20797400564</v>
      </c>
      <c r="G123" s="3">
        <v>113</v>
      </c>
      <c r="H123" s="1">
        <f t="shared" si="29"/>
        <v>-127616.66666666766</v>
      </c>
      <c r="I123" s="1">
        <f t="shared" si="21"/>
        <v>-121.23583333333427</v>
      </c>
      <c r="J123" s="1">
        <f t="shared" si="22"/>
        <v>430813.77535692859</v>
      </c>
      <c r="K123" s="1">
        <f t="shared" si="23"/>
        <v>132954.67417515325</v>
      </c>
      <c r="M123" s="3">
        <v>113</v>
      </c>
      <c r="N123" s="1">
        <f t="shared" si="30"/>
        <v>-177384.03213733775</v>
      </c>
      <c r="O123" s="1">
        <f t="shared" si="17"/>
        <v>-194.34816386380422</v>
      </c>
      <c r="P123" s="1">
        <f t="shared" si="24"/>
        <v>430813.77535692859</v>
      </c>
      <c r="Q123" s="1">
        <f t="shared" si="25"/>
        <v>194968.08548253766</v>
      </c>
      <c r="S123" s="3">
        <v>113</v>
      </c>
      <c r="T123" s="1">
        <f t="shared" si="31"/>
        <v>-176269.44444444298</v>
      </c>
      <c r="U123" s="1">
        <f t="shared" si="18"/>
        <v>-193.28930555555417</v>
      </c>
      <c r="V123" s="1">
        <f t="shared" si="26"/>
        <v>430813.77535692859</v>
      </c>
      <c r="W123" s="1">
        <f t="shared" si="27"/>
        <v>193443.99651606209</v>
      </c>
    </row>
    <row r="124" spans="1:23" x14ac:dyDescent="0.25">
      <c r="A124" s="3">
        <v>114</v>
      </c>
      <c r="B124" s="1">
        <f t="shared" si="28"/>
        <v>-133821.4959791906</v>
      </c>
      <c r="C124" s="1">
        <f t="shared" si="16"/>
        <v>-127.13042118023107</v>
      </c>
      <c r="D124" s="1">
        <f t="shared" si="19"/>
        <v>432070.31553505297</v>
      </c>
      <c r="E124" s="1">
        <f t="shared" si="20"/>
        <v>143792.37172730619</v>
      </c>
      <c r="G124" s="3">
        <v>114</v>
      </c>
      <c r="H124" s="1">
        <f t="shared" si="29"/>
        <v>-127100.00000000099</v>
      </c>
      <c r="I124" s="1">
        <f t="shared" si="21"/>
        <v>-120.74500000000096</v>
      </c>
      <c r="J124" s="1">
        <f t="shared" si="22"/>
        <v>432070.31553505297</v>
      </c>
      <c r="K124" s="1">
        <f t="shared" si="23"/>
        <v>134569.00756620802</v>
      </c>
      <c r="M124" s="3">
        <v>114</v>
      </c>
      <c r="N124" s="1">
        <f t="shared" si="30"/>
        <v>-177303.58266319829</v>
      </c>
      <c r="O124" s="1">
        <f t="shared" si="17"/>
        <v>-194.27173686337173</v>
      </c>
      <c r="P124" s="1">
        <f t="shared" si="24"/>
        <v>432070.31553505297</v>
      </c>
      <c r="Q124" s="1">
        <f t="shared" si="25"/>
        <v>197295.66574575671</v>
      </c>
      <c r="S124" s="3">
        <v>114</v>
      </c>
      <c r="T124" s="1">
        <f t="shared" si="31"/>
        <v>-176183.33333333186</v>
      </c>
      <c r="U124" s="1">
        <f t="shared" si="18"/>
        <v>-193.20749999999862</v>
      </c>
      <c r="V124" s="1">
        <f t="shared" si="26"/>
        <v>432070.31553505297</v>
      </c>
      <c r="W124" s="1">
        <f t="shared" si="27"/>
        <v>195758.43838557351</v>
      </c>
    </row>
    <row r="125" spans="1:23" x14ac:dyDescent="0.25">
      <c r="A125" s="3">
        <v>115</v>
      </c>
      <c r="B125" s="1">
        <f t="shared" si="28"/>
        <v>-133338.34057235121</v>
      </c>
      <c r="C125" s="1">
        <f t="shared" si="16"/>
        <v>-126.67142354373367</v>
      </c>
      <c r="D125" s="1">
        <f t="shared" si="19"/>
        <v>433330.52062203019</v>
      </c>
      <c r="E125" s="1">
        <f t="shared" si="20"/>
        <v>145495.1088746326</v>
      </c>
      <c r="G125" s="3">
        <v>115</v>
      </c>
      <c r="H125" s="1">
        <f t="shared" si="29"/>
        <v>-126583.33333333432</v>
      </c>
      <c r="I125" s="1">
        <f t="shared" si="21"/>
        <v>-120.25416666666762</v>
      </c>
      <c r="J125" s="1">
        <f t="shared" si="22"/>
        <v>433330.52062203019</v>
      </c>
      <c r="K125" s="1">
        <f t="shared" si="23"/>
        <v>136192.95946629287</v>
      </c>
      <c r="M125" s="3">
        <v>115</v>
      </c>
      <c r="N125" s="1">
        <f t="shared" si="30"/>
        <v>-177223.0567620584</v>
      </c>
      <c r="O125" s="1">
        <f t="shared" si="17"/>
        <v>-194.19523725728882</v>
      </c>
      <c r="P125" s="1">
        <f t="shared" si="24"/>
        <v>433330.52062203019</v>
      </c>
      <c r="Q125" s="1">
        <f t="shared" si="25"/>
        <v>199636.40648618486</v>
      </c>
      <c r="S125" s="3">
        <v>115</v>
      </c>
      <c r="T125" s="1">
        <f t="shared" si="31"/>
        <v>-176097.22222222073</v>
      </c>
      <c r="U125" s="1">
        <f t="shared" si="18"/>
        <v>-193.12569444444304</v>
      </c>
      <c r="V125" s="1">
        <f t="shared" si="26"/>
        <v>433330.52062203019</v>
      </c>
      <c r="W125" s="1">
        <f t="shared" si="27"/>
        <v>198086.04825146141</v>
      </c>
    </row>
    <row r="126" spans="1:23" x14ac:dyDescent="0.25">
      <c r="A126" s="3">
        <v>116</v>
      </c>
      <c r="B126" s="1">
        <f t="shared" si="28"/>
        <v>-132854.72616787534</v>
      </c>
      <c r="C126" s="1">
        <f t="shared" si="16"/>
        <v>-126.21198985948159</v>
      </c>
      <c r="D126" s="1">
        <f t="shared" si="19"/>
        <v>434594.40130717779</v>
      </c>
      <c r="E126" s="1">
        <f t="shared" si="20"/>
        <v>147207.47354534653</v>
      </c>
      <c r="G126" s="3">
        <v>116</v>
      </c>
      <c r="H126" s="1">
        <f t="shared" si="29"/>
        <v>-126066.66666666765</v>
      </c>
      <c r="I126" s="1">
        <f t="shared" si="21"/>
        <v>-119.76333333333427</v>
      </c>
      <c r="J126" s="1">
        <f t="shared" si="22"/>
        <v>434594.40130717779</v>
      </c>
      <c r="K126" s="1">
        <f t="shared" si="23"/>
        <v>137826.58425985629</v>
      </c>
      <c r="M126" s="3">
        <v>116</v>
      </c>
      <c r="N126" s="1">
        <f t="shared" si="30"/>
        <v>-177142.45436131241</v>
      </c>
      <c r="O126" s="1">
        <f t="shared" si="17"/>
        <v>-194.11866497658013</v>
      </c>
      <c r="P126" s="1">
        <f t="shared" si="24"/>
        <v>434594.40130717779</v>
      </c>
      <c r="Q126" s="1">
        <f t="shared" si="25"/>
        <v>201990.38211507362</v>
      </c>
      <c r="S126" s="3">
        <v>116</v>
      </c>
      <c r="T126" s="1">
        <f t="shared" si="31"/>
        <v>-176011.11111110961</v>
      </c>
      <c r="U126" s="1">
        <f t="shared" si="18"/>
        <v>-193.04388888888747</v>
      </c>
      <c r="V126" s="1">
        <f t="shared" si="26"/>
        <v>434594.40130717779</v>
      </c>
      <c r="W126" s="1">
        <f t="shared" si="27"/>
        <v>200426.90056749174</v>
      </c>
    </row>
    <row r="127" spans="1:23" x14ac:dyDescent="0.25">
      <c r="A127" s="3">
        <v>117</v>
      </c>
      <c r="B127" s="1">
        <f t="shared" si="28"/>
        <v>-132370.6523297152</v>
      </c>
      <c r="C127" s="1">
        <f t="shared" si="16"/>
        <v>-125.75211971322945</v>
      </c>
      <c r="D127" s="1">
        <f t="shared" si="19"/>
        <v>435861.96831099037</v>
      </c>
      <c r="E127" s="1">
        <f t="shared" si="20"/>
        <v>148929.52017486491</v>
      </c>
      <c r="G127" s="3">
        <v>117</v>
      </c>
      <c r="H127" s="1">
        <f t="shared" si="29"/>
        <v>-125550.00000000097</v>
      </c>
      <c r="I127" s="1">
        <f t="shared" si="21"/>
        <v>-119.27250000000093</v>
      </c>
      <c r="J127" s="1">
        <f t="shared" si="22"/>
        <v>435861.96831099037</v>
      </c>
      <c r="K127" s="1">
        <f t="shared" si="23"/>
        <v>139469.93663884434</v>
      </c>
      <c r="M127" s="3">
        <v>117</v>
      </c>
      <c r="N127" s="1">
        <f t="shared" si="30"/>
        <v>-177061.77538828572</v>
      </c>
      <c r="O127" s="1">
        <f t="shared" si="17"/>
        <v>-194.04201995220478</v>
      </c>
      <c r="P127" s="1">
        <f t="shared" si="24"/>
        <v>435861.96831099037</v>
      </c>
      <c r="Q127" s="1">
        <f t="shared" si="25"/>
        <v>204357.66746440652</v>
      </c>
      <c r="S127" s="3">
        <v>117</v>
      </c>
      <c r="T127" s="1">
        <f t="shared" si="31"/>
        <v>-175924.99999999849</v>
      </c>
      <c r="U127" s="1">
        <f t="shared" si="18"/>
        <v>-192.96208333333192</v>
      </c>
      <c r="V127" s="1">
        <f t="shared" si="26"/>
        <v>435861.96831099037</v>
      </c>
      <c r="W127" s="1">
        <f t="shared" si="27"/>
        <v>202781.07020840293</v>
      </c>
    </row>
    <row r="128" spans="1:23" x14ac:dyDescent="0.25">
      <c r="A128" s="3">
        <v>118</v>
      </c>
      <c r="B128" s="1">
        <f t="shared" si="28"/>
        <v>-131886.11862140882</v>
      </c>
      <c r="C128" s="1">
        <f t="shared" si="16"/>
        <v>-125.29181269033838</v>
      </c>
      <c r="D128" s="1">
        <f t="shared" si="19"/>
        <v>437133.23238523077</v>
      </c>
      <c r="E128" s="1">
        <f t="shared" si="20"/>
        <v>150661.30350639048</v>
      </c>
      <c r="G128" s="3">
        <v>118</v>
      </c>
      <c r="H128" s="1">
        <f t="shared" si="29"/>
        <v>-125033.3333333343</v>
      </c>
      <c r="I128" s="1">
        <f t="shared" si="21"/>
        <v>-118.78166666666759</v>
      </c>
      <c r="J128" s="1">
        <f t="shared" si="22"/>
        <v>437133.23238523077</v>
      </c>
      <c r="K128" s="1">
        <f t="shared" si="23"/>
        <v>141123.07160443923</v>
      </c>
      <c r="M128" s="3">
        <v>118</v>
      </c>
      <c r="N128" s="1">
        <f t="shared" si="30"/>
        <v>-176981.01977023465</v>
      </c>
      <c r="O128" s="1">
        <f t="shared" si="17"/>
        <v>-193.96530211505626</v>
      </c>
      <c r="P128" s="1">
        <f t="shared" si="24"/>
        <v>437133.23238523077</v>
      </c>
      <c r="Q128" s="1">
        <f t="shared" si="25"/>
        <v>206738.33778927801</v>
      </c>
      <c r="S128" s="3">
        <v>118</v>
      </c>
      <c r="T128" s="1">
        <f t="shared" si="31"/>
        <v>-175838.88888888736</v>
      </c>
      <c r="U128" s="1">
        <f t="shared" si="18"/>
        <v>-192.88027777777634</v>
      </c>
      <c r="V128" s="1">
        <f t="shared" si="26"/>
        <v>437133.23238523077</v>
      </c>
      <c r="W128" s="1">
        <f t="shared" si="27"/>
        <v>205148.63247228597</v>
      </c>
    </row>
    <row r="129" spans="1:23" x14ac:dyDescent="0.25">
      <c r="A129" s="3">
        <v>119</v>
      </c>
      <c r="B129" s="1">
        <f t="shared" si="28"/>
        <v>-131401.12460607954</v>
      </c>
      <c r="C129" s="1">
        <f t="shared" si="16"/>
        <v>-124.83106837577556</v>
      </c>
      <c r="D129" s="1">
        <f t="shared" si="19"/>
        <v>438408.20431302104</v>
      </c>
      <c r="E129" s="1">
        <f t="shared" si="20"/>
        <v>152402.87859265201</v>
      </c>
      <c r="G129" s="3">
        <v>119</v>
      </c>
      <c r="H129" s="1">
        <f t="shared" si="29"/>
        <v>-124516.66666666763</v>
      </c>
      <c r="I129" s="1">
        <f t="shared" si="21"/>
        <v>-118.29083333333426</v>
      </c>
      <c r="J129" s="1">
        <f t="shared" si="22"/>
        <v>438408.20431302104</v>
      </c>
      <c r="K129" s="1">
        <f t="shared" si="23"/>
        <v>142786.04446880796</v>
      </c>
      <c r="M129" s="3">
        <v>119</v>
      </c>
      <c r="N129" s="1">
        <f t="shared" si="30"/>
        <v>-176900.18743434644</v>
      </c>
      <c r="O129" s="1">
        <f t="shared" si="17"/>
        <v>-193.88851139596247</v>
      </c>
      <c r="P129" s="1">
        <f t="shared" si="24"/>
        <v>438408.20431302104</v>
      </c>
      <c r="Q129" s="1">
        <f t="shared" si="25"/>
        <v>209132.46877028581</v>
      </c>
      <c r="S129" s="3">
        <v>119</v>
      </c>
      <c r="T129" s="1">
        <f t="shared" si="31"/>
        <v>-175752.77777777624</v>
      </c>
      <c r="U129" s="1">
        <f t="shared" si="18"/>
        <v>-192.79847222222077</v>
      </c>
      <c r="V129" s="1">
        <f t="shared" si="26"/>
        <v>438408.20431302104</v>
      </c>
      <c r="W129" s="1">
        <f t="shared" si="27"/>
        <v>207529.66308297828</v>
      </c>
    </row>
    <row r="130" spans="1:23" x14ac:dyDescent="0.25">
      <c r="A130" s="3">
        <v>120</v>
      </c>
      <c r="B130" s="1">
        <f t="shared" si="28"/>
        <v>-130915.6698464357</v>
      </c>
      <c r="C130" s="1">
        <f t="shared" si="16"/>
        <v>-124.36988635411393</v>
      </c>
      <c r="D130" s="1">
        <f t="shared" si="19"/>
        <v>439686.89490893402</v>
      </c>
      <c r="E130" s="1">
        <f t="shared" si="20"/>
        <v>154154.30079765432</v>
      </c>
      <c r="G130" s="3">
        <v>120</v>
      </c>
      <c r="H130" s="1">
        <f t="shared" si="29"/>
        <v>-124000.00000000096</v>
      </c>
      <c r="I130" s="1">
        <f t="shared" si="21"/>
        <v>-117.80000000000092</v>
      </c>
      <c r="J130" s="1">
        <f t="shared" si="22"/>
        <v>439686.89490893402</v>
      </c>
      <c r="K130" s="1">
        <f t="shared" si="23"/>
        <v>144458.91085686046</v>
      </c>
      <c r="M130" s="3">
        <v>120</v>
      </c>
      <c r="N130" s="1">
        <f t="shared" si="30"/>
        <v>-176819.27830773915</v>
      </c>
      <c r="O130" s="1">
        <f t="shared" si="17"/>
        <v>-193.81164772568553</v>
      </c>
      <c r="P130" s="1">
        <f t="shared" si="24"/>
        <v>439686.89490893402</v>
      </c>
      <c r="Q130" s="1">
        <f t="shared" si="25"/>
        <v>211540.13651593673</v>
      </c>
      <c r="S130" s="3">
        <v>120</v>
      </c>
      <c r="T130" s="1">
        <f t="shared" si="31"/>
        <v>-175666.66666666511</v>
      </c>
      <c r="U130" s="1">
        <f t="shared" si="18"/>
        <v>-192.71666666666519</v>
      </c>
      <c r="V130" s="1">
        <f t="shared" si="26"/>
        <v>439686.89490893402</v>
      </c>
      <c r="W130" s="1">
        <f t="shared" si="27"/>
        <v>209924.23819247086</v>
      </c>
    </row>
    <row r="131" spans="1:23" x14ac:dyDescent="0.25">
      <c r="A131" s="3">
        <v>121</v>
      </c>
      <c r="B131" s="1">
        <f t="shared" si="28"/>
        <v>-130429.7539047702</v>
      </c>
      <c r="C131" s="1">
        <f t="shared" si="16"/>
        <v>-123.90826620953169</v>
      </c>
      <c r="D131" s="1">
        <f t="shared" si="19"/>
        <v>440969.31501908507</v>
      </c>
      <c r="E131" s="1">
        <f t="shared" si="20"/>
        <v>155915.62579843844</v>
      </c>
      <c r="G131" s="3">
        <v>121</v>
      </c>
      <c r="H131" s="1">
        <f t="shared" si="29"/>
        <v>-123483.33333333429</v>
      </c>
      <c r="I131" s="1">
        <f t="shared" si="21"/>
        <v>-117.30916666666758</v>
      </c>
      <c r="J131" s="1">
        <f t="shared" si="22"/>
        <v>440969.31501908507</v>
      </c>
      <c r="K131" s="1">
        <f t="shared" si="23"/>
        <v>146141.72670801805</v>
      </c>
      <c r="M131" s="3">
        <v>121</v>
      </c>
      <c r="N131" s="1">
        <f t="shared" si="30"/>
        <v>-176738.29231746157</v>
      </c>
      <c r="O131" s="1">
        <f t="shared" si="17"/>
        <v>-193.73471103492184</v>
      </c>
      <c r="P131" s="1">
        <f t="shared" si="24"/>
        <v>440969.31501908507</v>
      </c>
      <c r="Q131" s="1">
        <f t="shared" si="25"/>
        <v>213961.41756506611</v>
      </c>
      <c r="S131" s="3">
        <v>121</v>
      </c>
      <c r="T131" s="1">
        <f t="shared" si="31"/>
        <v>-175580.55555555399</v>
      </c>
      <c r="U131" s="1">
        <f t="shared" si="18"/>
        <v>-192.63486111110964</v>
      </c>
      <c r="V131" s="1">
        <f t="shared" si="26"/>
        <v>440969.31501908507</v>
      </c>
      <c r="W131" s="1">
        <f t="shared" si="27"/>
        <v>212332.43438332915</v>
      </c>
    </row>
    <row r="132" spans="1:23" x14ac:dyDescent="0.25">
      <c r="A132" s="3">
        <v>122</v>
      </c>
      <c r="B132" s="1">
        <f t="shared" si="28"/>
        <v>-129943.37634296012</v>
      </c>
      <c r="C132" s="1">
        <f t="shared" si="16"/>
        <v>-123.44620752581211</v>
      </c>
      <c r="D132" s="1">
        <f t="shared" si="19"/>
        <v>442255.47552122409</v>
      </c>
      <c r="E132" s="1">
        <f t="shared" si="20"/>
        <v>157686.90958685149</v>
      </c>
      <c r="G132" s="3">
        <v>122</v>
      </c>
      <c r="H132" s="1">
        <f t="shared" si="29"/>
        <v>-122966.66666666762</v>
      </c>
      <c r="I132" s="1">
        <f t="shared" si="21"/>
        <v>-116.81833333333424</v>
      </c>
      <c r="J132" s="1">
        <f t="shared" si="22"/>
        <v>442255.47552122409</v>
      </c>
      <c r="K132" s="1">
        <f t="shared" si="23"/>
        <v>147834.54827799165</v>
      </c>
      <c r="M132" s="3">
        <v>122</v>
      </c>
      <c r="N132" s="1">
        <f t="shared" si="30"/>
        <v>-176657.22939049322</v>
      </c>
      <c r="O132" s="1">
        <f t="shared" si="17"/>
        <v>-193.65770125430191</v>
      </c>
      <c r="P132" s="1">
        <f t="shared" si="24"/>
        <v>442255.47552122409</v>
      </c>
      <c r="Q132" s="1">
        <f t="shared" si="25"/>
        <v>216396.38888927104</v>
      </c>
      <c r="S132" s="3">
        <v>122</v>
      </c>
      <c r="T132" s="1">
        <f t="shared" si="31"/>
        <v>-175494.44444444287</v>
      </c>
      <c r="U132" s="1">
        <f t="shared" si="18"/>
        <v>-192.55305555555407</v>
      </c>
      <c r="V132" s="1">
        <f t="shared" si="26"/>
        <v>442255.47552122409</v>
      </c>
      <c r="W132" s="1">
        <f t="shared" si="27"/>
        <v>214754.3286711275</v>
      </c>
    </row>
    <row r="133" spans="1:23" x14ac:dyDescent="0.25">
      <c r="A133" s="3">
        <v>123</v>
      </c>
      <c r="B133" s="1">
        <f t="shared" si="28"/>
        <v>-129456.53672246632</v>
      </c>
      <c r="C133" s="1">
        <f t="shared" si="16"/>
        <v>-122.98370988634302</v>
      </c>
      <c r="D133" s="1">
        <f t="shared" si="19"/>
        <v>443545.38732482766</v>
      </c>
      <c r="E133" s="1">
        <f t="shared" si="20"/>
        <v>159468.20847132656</v>
      </c>
      <c r="G133" s="3">
        <v>123</v>
      </c>
      <c r="H133" s="1">
        <f t="shared" si="29"/>
        <v>-122450.00000000095</v>
      </c>
      <c r="I133" s="1">
        <f t="shared" si="21"/>
        <v>-116.3275000000009</v>
      </c>
      <c r="J133" s="1">
        <f t="shared" si="22"/>
        <v>443545.38732482766</v>
      </c>
      <c r="K133" s="1">
        <f t="shared" si="23"/>
        <v>149537.43214057013</v>
      </c>
      <c r="M133" s="3">
        <v>123</v>
      </c>
      <c r="N133" s="1">
        <f t="shared" si="30"/>
        <v>-176576.08945374424</v>
      </c>
      <c r="O133" s="1">
        <f t="shared" si="17"/>
        <v>-193.58061831439036</v>
      </c>
      <c r="P133" s="1">
        <f t="shared" si="24"/>
        <v>443545.38732482766</v>
      </c>
      <c r="Q133" s="1">
        <f t="shared" si="25"/>
        <v>218845.1278953572</v>
      </c>
      <c r="S133" s="3">
        <v>123</v>
      </c>
      <c r="T133" s="1">
        <f t="shared" si="31"/>
        <v>-175408.33333333174</v>
      </c>
      <c r="U133" s="1">
        <f t="shared" si="18"/>
        <v>-192.47124999999849</v>
      </c>
      <c r="V133" s="1">
        <f t="shared" si="26"/>
        <v>443545.38732482766</v>
      </c>
      <c r="W133" s="1">
        <f t="shared" si="27"/>
        <v>217189.99850689754</v>
      </c>
    </row>
    <row r="134" spans="1:23" x14ac:dyDescent="0.25">
      <c r="A134" s="3">
        <v>124</v>
      </c>
      <c r="B134" s="1">
        <f t="shared" si="28"/>
        <v>-128969.23460433306</v>
      </c>
      <c r="C134" s="1">
        <f t="shared" si="16"/>
        <v>-122.52077287411642</v>
      </c>
      <c r="D134" s="1">
        <f t="shared" si="19"/>
        <v>444839.06137119175</v>
      </c>
      <c r="E134" s="1">
        <f t="shared" si="20"/>
        <v>161259.57907867289</v>
      </c>
      <c r="G134" s="3">
        <v>124</v>
      </c>
      <c r="H134" s="1">
        <f t="shared" si="29"/>
        <v>-121933.33333333427</v>
      </c>
      <c r="I134" s="1">
        <f t="shared" si="21"/>
        <v>-115.83666666666757</v>
      </c>
      <c r="J134" s="1">
        <f t="shared" si="22"/>
        <v>444839.06137119175</v>
      </c>
      <c r="K134" s="1">
        <f t="shared" si="23"/>
        <v>151250.43518941884</v>
      </c>
      <c r="M134" s="3">
        <v>124</v>
      </c>
      <c r="N134" s="1">
        <f t="shared" si="30"/>
        <v>-176494.87243405535</v>
      </c>
      <c r="O134" s="1">
        <f t="shared" si="17"/>
        <v>-193.50346214568592</v>
      </c>
      <c r="P134" s="1">
        <f t="shared" si="24"/>
        <v>444839.06137119175</v>
      </c>
      <c r="Q134" s="1">
        <f t="shared" si="25"/>
        <v>221307.71242779959</v>
      </c>
      <c r="S134" s="3">
        <v>124</v>
      </c>
      <c r="T134" s="1">
        <f t="shared" si="31"/>
        <v>-175322.22222222062</v>
      </c>
      <c r="U134" s="1">
        <f t="shared" si="18"/>
        <v>-192.38944444444292</v>
      </c>
      <c r="V134" s="1">
        <f t="shared" si="26"/>
        <v>444839.06137119175</v>
      </c>
      <c r="W134" s="1">
        <f t="shared" si="27"/>
        <v>219639.52177959029</v>
      </c>
    </row>
    <row r="135" spans="1:23" x14ac:dyDescent="0.25">
      <c r="A135" s="3">
        <v>125</v>
      </c>
      <c r="B135" s="1">
        <f t="shared" si="28"/>
        <v>-128481.46954918758</v>
      </c>
      <c r="C135" s="1">
        <f t="shared" si="16"/>
        <v>-122.05739607172819</v>
      </c>
      <c r="D135" s="1">
        <f t="shared" si="19"/>
        <v>446136.50863352441</v>
      </c>
      <c r="E135" s="1">
        <f t="shared" si="20"/>
        <v>163061.07835587588</v>
      </c>
      <c r="G135" s="3">
        <v>125</v>
      </c>
      <c r="H135" s="1">
        <f t="shared" si="29"/>
        <v>-121416.6666666676</v>
      </c>
      <c r="I135" s="1">
        <f t="shared" si="21"/>
        <v>-115.34583333333423</v>
      </c>
      <c r="J135" s="1">
        <f t="shared" si="22"/>
        <v>446136.50863352441</v>
      </c>
      <c r="K135" s="1">
        <f t="shared" si="23"/>
        <v>152973.61463988817</v>
      </c>
      <c r="M135" s="3">
        <v>125</v>
      </c>
      <c r="N135" s="1">
        <f t="shared" si="30"/>
        <v>-176413.57825819775</v>
      </c>
      <c r="O135" s="1">
        <f t="shared" si="17"/>
        <v>-193.4262326786212</v>
      </c>
      <c r="P135" s="1">
        <f t="shared" si="24"/>
        <v>446136.50863352441</v>
      </c>
      <c r="Q135" s="1">
        <f t="shared" si="25"/>
        <v>223784.22077121717</v>
      </c>
      <c r="S135" s="3">
        <v>125</v>
      </c>
      <c r="T135" s="1">
        <f t="shared" si="31"/>
        <v>-175236.11111110949</v>
      </c>
      <c r="U135" s="1">
        <f t="shared" si="18"/>
        <v>-192.30763888888737</v>
      </c>
      <c r="V135" s="1">
        <f t="shared" si="26"/>
        <v>446136.50863352441</v>
      </c>
      <c r="W135" s="1">
        <f t="shared" si="27"/>
        <v>222102.97681855224</v>
      </c>
    </row>
    <row r="136" spans="1:23" x14ac:dyDescent="0.25">
      <c r="A136" s="3">
        <v>126</v>
      </c>
      <c r="B136" s="1">
        <f t="shared" si="28"/>
        <v>-127993.2411172397</v>
      </c>
      <c r="C136" s="1">
        <f t="shared" si="16"/>
        <v>-121.59357906137772</v>
      </c>
      <c r="D136" s="1">
        <f t="shared" si="19"/>
        <v>447437.74011703889</v>
      </c>
      <c r="E136" s="1">
        <f t="shared" si="20"/>
        <v>164872.76357190748</v>
      </c>
      <c r="G136" s="3">
        <v>126</v>
      </c>
      <c r="H136" s="1">
        <f t="shared" si="29"/>
        <v>-120900.00000000093</v>
      </c>
      <c r="I136" s="1">
        <f t="shared" si="21"/>
        <v>-114.85500000000089</v>
      </c>
      <c r="J136" s="1">
        <f t="shared" si="22"/>
        <v>447437.74011703889</v>
      </c>
      <c r="K136" s="1">
        <f t="shared" si="23"/>
        <v>154707.02803083233</v>
      </c>
      <c r="M136" s="3">
        <v>126</v>
      </c>
      <c r="N136" s="1">
        <f t="shared" si="30"/>
        <v>-176332.20685287312</v>
      </c>
      <c r="O136" s="1">
        <f t="shared" si="17"/>
        <v>-193.34892984356281</v>
      </c>
      <c r="P136" s="1">
        <f t="shared" si="24"/>
        <v>447437.74011703889</v>
      </c>
      <c r="Q136" s="1">
        <f t="shared" si="25"/>
        <v>226274.73165286155</v>
      </c>
      <c r="S136" s="3">
        <v>126</v>
      </c>
      <c r="T136" s="1">
        <f t="shared" si="31"/>
        <v>-175149.99999999837</v>
      </c>
      <c r="U136" s="1">
        <f t="shared" si="18"/>
        <v>-192.22583333333179</v>
      </c>
      <c r="V136" s="1">
        <f t="shared" si="26"/>
        <v>447437.74011703889</v>
      </c>
      <c r="W136" s="1">
        <f t="shared" si="27"/>
        <v>224580.44239601539</v>
      </c>
    </row>
    <row r="137" spans="1:23" x14ac:dyDescent="0.25">
      <c r="A137" s="3">
        <v>127</v>
      </c>
      <c r="B137" s="1">
        <f t="shared" si="28"/>
        <v>-127504.54886828146</v>
      </c>
      <c r="C137" s="1">
        <f t="shared" si="16"/>
        <v>-121.12932142486738</v>
      </c>
      <c r="D137" s="1">
        <f t="shared" si="19"/>
        <v>448742.76685904694</v>
      </c>
      <c r="E137" s="1">
        <f t="shared" si="20"/>
        <v>166694.69231954674</v>
      </c>
      <c r="G137" s="3">
        <v>127</v>
      </c>
      <c r="H137" s="1">
        <f t="shared" si="29"/>
        <v>-120383.33333333426</v>
      </c>
      <c r="I137" s="1">
        <f t="shared" si="21"/>
        <v>-114.36416666666754</v>
      </c>
      <c r="J137" s="1">
        <f t="shared" si="22"/>
        <v>448742.76685904694</v>
      </c>
      <c r="K137" s="1">
        <f t="shared" si="23"/>
        <v>156450.73322643872</v>
      </c>
      <c r="M137" s="3">
        <v>127</v>
      </c>
      <c r="N137" s="1">
        <f t="shared" si="30"/>
        <v>-176250.75814471341</v>
      </c>
      <c r="O137" s="1">
        <f t="shared" si="17"/>
        <v>-193.27155357081108</v>
      </c>
      <c r="P137" s="1">
        <f t="shared" si="24"/>
        <v>448742.76685904694</v>
      </c>
      <c r="Q137" s="1">
        <f t="shared" si="25"/>
        <v>228779.32424511967</v>
      </c>
      <c r="S137" s="3">
        <v>127</v>
      </c>
      <c r="T137" s="1">
        <f t="shared" si="31"/>
        <v>-175063.88888888725</v>
      </c>
      <c r="U137" s="1">
        <f t="shared" si="18"/>
        <v>-192.14402777777622</v>
      </c>
      <c r="V137" s="1">
        <f t="shared" si="26"/>
        <v>448742.76685904694</v>
      </c>
      <c r="W137" s="1">
        <f t="shared" si="27"/>
        <v>227071.99772960137</v>
      </c>
    </row>
    <row r="138" spans="1:23" x14ac:dyDescent="0.25">
      <c r="A138" s="3">
        <v>128</v>
      </c>
      <c r="B138" s="1">
        <f t="shared" si="28"/>
        <v>-127015.39236168673</v>
      </c>
      <c r="C138" s="1">
        <f t="shared" ref="C138:C201" si="32">B138*int_a_60/12</f>
        <v>-120.66462274360238</v>
      </c>
      <c r="D138" s="1">
        <f t="shared" si="19"/>
        <v>450051.59992905252</v>
      </c>
      <c r="E138" s="1">
        <f t="shared" si="20"/>
        <v>168526.92251721062</v>
      </c>
      <c r="G138" s="3">
        <v>128</v>
      </c>
      <c r="H138" s="1">
        <f t="shared" si="29"/>
        <v>-119866.66666666759</v>
      </c>
      <c r="I138" s="1">
        <f t="shared" si="21"/>
        <v>-113.8733333333342</v>
      </c>
      <c r="J138" s="1">
        <f t="shared" si="22"/>
        <v>450051.59992905252</v>
      </c>
      <c r="K138" s="1">
        <f t="shared" si="23"/>
        <v>158204.78841806718</v>
      </c>
      <c r="M138" s="3">
        <v>128</v>
      </c>
      <c r="N138" s="1">
        <f t="shared" si="30"/>
        <v>-176169.23206028095</v>
      </c>
      <c r="O138" s="1">
        <f t="shared" ref="O138:O201" si="33">(N138+P$2)*int_a_60/12-P$3</f>
        <v>-193.19410379060025</v>
      </c>
      <c r="P138" s="1">
        <f t="shared" si="24"/>
        <v>450051.59992905252</v>
      </c>
      <c r="Q138" s="1">
        <f t="shared" si="25"/>
        <v>231298.07816803062</v>
      </c>
      <c r="S138" s="3">
        <v>128</v>
      </c>
      <c r="T138" s="1">
        <f t="shared" si="31"/>
        <v>-174977.77777777612</v>
      </c>
      <c r="U138" s="1">
        <f t="shared" ref="U138:U201" si="34">(T138+V$2)*int_l_60/12-V$3</f>
        <v>-192.06222222222067</v>
      </c>
      <c r="V138" s="1">
        <f t="shared" si="26"/>
        <v>450051.59992905252</v>
      </c>
      <c r="W138" s="1">
        <f t="shared" si="27"/>
        <v>229577.72248483976</v>
      </c>
    </row>
    <row r="139" spans="1:23" x14ac:dyDescent="0.25">
      <c r="A139" s="3">
        <v>129</v>
      </c>
      <c r="B139" s="1">
        <f t="shared" si="28"/>
        <v>-126525.77115641072</v>
      </c>
      <c r="C139" s="1">
        <f t="shared" si="32"/>
        <v>-120.19948259859018</v>
      </c>
      <c r="D139" s="1">
        <f t="shared" ref="D139:D202" si="35">D138*(1+groei_woning/12)</f>
        <v>451364.25042884558</v>
      </c>
      <c r="E139" s="1">
        <f t="shared" ref="E139:E202" si="36">E138*((1+groei_spaargeld)^(1/12))+(inleg-C$3)</f>
        <v>170369.51241079532</v>
      </c>
      <c r="G139" s="3">
        <v>129</v>
      </c>
      <c r="H139" s="1">
        <f t="shared" si="29"/>
        <v>-119350.00000000092</v>
      </c>
      <c r="I139" s="1">
        <f t="shared" ref="I139:I202" si="37">H139*int_l_60/12</f>
        <v>-113.38250000000089</v>
      </c>
      <c r="J139" s="1">
        <f t="shared" ref="J139:J202" si="38">J138*(1+groei_woning/12)</f>
        <v>451364.25042884558</v>
      </c>
      <c r="K139" s="1">
        <f t="shared" ref="K139:K202" si="39">K138*((1+groei_spaargeld)^(1/12))+inleg+I139-I$2/360</f>
        <v>159969.25212609995</v>
      </c>
      <c r="M139" s="3">
        <v>129</v>
      </c>
      <c r="N139" s="1">
        <f t="shared" si="30"/>
        <v>-176087.62852606829</v>
      </c>
      <c r="O139" s="1">
        <f t="shared" si="33"/>
        <v>-193.11658043309822</v>
      </c>
      <c r="P139" s="1">
        <f t="shared" ref="P139:P202" si="40">P138*(1+groei_woning/12)</f>
        <v>451364.25042884558</v>
      </c>
      <c r="Q139" s="1">
        <f t="shared" ref="Q139:Q202" si="41">Q138*((1+groei_spaargeld)^(1/12))+(inleg-O$3-P$3)</f>
        <v>233831.07349181682</v>
      </c>
      <c r="S139" s="3">
        <v>129</v>
      </c>
      <c r="T139" s="1">
        <f t="shared" si="31"/>
        <v>-174891.666666665</v>
      </c>
      <c r="U139" s="1">
        <f t="shared" si="34"/>
        <v>-191.98041666666509</v>
      </c>
      <c r="V139" s="1">
        <f t="shared" ref="V139:V202" si="42">V138*(1+groei_woning/12)</f>
        <v>451364.25042884558</v>
      </c>
      <c r="W139" s="1">
        <f t="shared" ref="W139:W202" si="43">W138*((1+groei_spaargeld)^(1/12))+inleg+U139-U$2/360</f>
        <v>232097.69677770065</v>
      </c>
    </row>
    <row r="140" spans="1:23" x14ac:dyDescent="0.25">
      <c r="A140" s="3">
        <v>130</v>
      </c>
      <c r="B140" s="1">
        <f t="shared" ref="B140:B203" si="44">B139+C$3+C139</f>
        <v>-126035.6848109897</v>
      </c>
      <c r="C140" s="1">
        <f t="shared" si="32"/>
        <v>-119.73390057044021</v>
      </c>
      <c r="D140" s="1">
        <f t="shared" si="35"/>
        <v>452680.72949259641</v>
      </c>
      <c r="E140" s="1">
        <f t="shared" si="36"/>
        <v>172222.52057552768</v>
      </c>
      <c r="G140" s="3">
        <v>130</v>
      </c>
      <c r="H140" s="1">
        <f t="shared" ref="H140:H203" si="45">H139+I$2/360</f>
        <v>-118833.33333333425</v>
      </c>
      <c r="I140" s="1">
        <f t="shared" si="37"/>
        <v>-112.89166666666755</v>
      </c>
      <c r="J140" s="1">
        <f t="shared" si="38"/>
        <v>452680.72949259641</v>
      </c>
      <c r="K140" s="1">
        <f t="shared" si="39"/>
        <v>161744.18320180208</v>
      </c>
      <c r="M140" s="3">
        <v>130</v>
      </c>
      <c r="N140" s="1">
        <f t="shared" ref="N140:N203" si="46">N139+O$3+(O139+P$3)</f>
        <v>-176005.94746849811</v>
      </c>
      <c r="O140" s="1">
        <f t="shared" si="33"/>
        <v>-193.03898342840654</v>
      </c>
      <c r="P140" s="1">
        <f t="shared" si="40"/>
        <v>452680.72949259641</v>
      </c>
      <c r="Q140" s="1">
        <f t="shared" si="41"/>
        <v>236378.39073942931</v>
      </c>
      <c r="S140" s="3">
        <v>130</v>
      </c>
      <c r="T140" s="1">
        <f t="shared" ref="T140:T203" si="47">T139+U$2/360</f>
        <v>-174805.55555555387</v>
      </c>
      <c r="U140" s="1">
        <f t="shared" si="34"/>
        <v>-191.89861111110952</v>
      </c>
      <c r="V140" s="1">
        <f t="shared" si="42"/>
        <v>452680.72949259641</v>
      </c>
      <c r="W140" s="1">
        <f t="shared" si="43"/>
        <v>234632.00117714144</v>
      </c>
    </row>
    <row r="141" spans="1:23" x14ac:dyDescent="0.25">
      <c r="A141" s="3">
        <v>131</v>
      </c>
      <c r="B141" s="1">
        <f t="shared" si="44"/>
        <v>-125545.13288354053</v>
      </c>
      <c r="C141" s="1">
        <f t="shared" si="32"/>
        <v>-119.2678762393635</v>
      </c>
      <c r="D141" s="1">
        <f t="shared" si="35"/>
        <v>454001.04828694981</v>
      </c>
      <c r="E141" s="1">
        <f t="shared" si="36"/>
        <v>174086.00591782751</v>
      </c>
      <c r="G141" s="3">
        <v>131</v>
      </c>
      <c r="H141" s="1">
        <f t="shared" si="45"/>
        <v>-118316.66666666757</v>
      </c>
      <c r="I141" s="1">
        <f t="shared" si="37"/>
        <v>-112.40083333333421</v>
      </c>
      <c r="J141" s="1">
        <f t="shared" si="38"/>
        <v>454001.04828694981</v>
      </c>
      <c r="K141" s="1">
        <f t="shared" si="39"/>
        <v>163529.64082919218</v>
      </c>
      <c r="M141" s="3">
        <v>131</v>
      </c>
      <c r="N141" s="1">
        <f t="shared" si="46"/>
        <v>-175924.18881392325</v>
      </c>
      <c r="O141" s="1">
        <f t="shared" si="33"/>
        <v>-192.96131270656042</v>
      </c>
      <c r="P141" s="1">
        <f t="shared" si="40"/>
        <v>454001.04828694981</v>
      </c>
      <c r="Q141" s="1">
        <f t="shared" si="41"/>
        <v>238940.11088910766</v>
      </c>
      <c r="S141" s="3">
        <v>131</v>
      </c>
      <c r="T141" s="1">
        <f t="shared" si="47"/>
        <v>-174719.44444444275</v>
      </c>
      <c r="U141" s="1">
        <f t="shared" si="34"/>
        <v>-191.81680555555397</v>
      </c>
      <c r="V141" s="1">
        <f t="shared" si="42"/>
        <v>454001.04828694981</v>
      </c>
      <c r="W141" s="1">
        <f t="shared" si="43"/>
        <v>237180.71670766818</v>
      </c>
    </row>
    <row r="142" spans="1:23" x14ac:dyDescent="0.25">
      <c r="A142" s="3">
        <v>132</v>
      </c>
      <c r="B142" s="1">
        <f t="shared" si="44"/>
        <v>-125054.11493176028</v>
      </c>
      <c r="C142" s="1">
        <f t="shared" si="32"/>
        <v>-118.80140918517226</v>
      </c>
      <c r="D142" s="1">
        <f t="shared" si="35"/>
        <v>455325.2180111201</v>
      </c>
      <c r="E142" s="1">
        <f t="shared" si="36"/>
        <v>175960.02767717998</v>
      </c>
      <c r="G142" s="3">
        <v>132</v>
      </c>
      <c r="H142" s="1">
        <f t="shared" si="45"/>
        <v>-117800.0000000009</v>
      </c>
      <c r="I142" s="1">
        <f t="shared" si="37"/>
        <v>-111.91000000000086</v>
      </c>
      <c r="J142" s="1">
        <f t="shared" si="38"/>
        <v>455325.2180111201</v>
      </c>
      <c r="K142" s="1">
        <f t="shared" si="39"/>
        <v>165325.68452692393</v>
      </c>
      <c r="M142" s="3">
        <v>132</v>
      </c>
      <c r="N142" s="1">
        <f t="shared" si="46"/>
        <v>-175842.35248862655</v>
      </c>
      <c r="O142" s="1">
        <f t="shared" si="33"/>
        <v>-192.88356819752858</v>
      </c>
      <c r="P142" s="1">
        <f t="shared" si="40"/>
        <v>455325.2180111201</v>
      </c>
      <c r="Q142" s="1">
        <f t="shared" si="41"/>
        <v>241516.31537695412</v>
      </c>
      <c r="S142" s="3">
        <v>132</v>
      </c>
      <c r="T142" s="1">
        <f t="shared" si="47"/>
        <v>-174633.33333333163</v>
      </c>
      <c r="U142" s="1">
        <f t="shared" si="34"/>
        <v>-191.73499999999839</v>
      </c>
      <c r="V142" s="1">
        <f t="shared" si="42"/>
        <v>455325.2180111201</v>
      </c>
      <c r="W142" s="1">
        <f t="shared" si="43"/>
        <v>239743.9248519112</v>
      </c>
    </row>
    <row r="143" spans="1:23" x14ac:dyDescent="0.25">
      <c r="A143" s="3">
        <v>133</v>
      </c>
      <c r="B143" s="1">
        <f t="shared" si="44"/>
        <v>-124562.63051292584</v>
      </c>
      <c r="C143" s="1">
        <f t="shared" si="32"/>
        <v>-118.33449898727956</v>
      </c>
      <c r="D143" s="1">
        <f t="shared" si="35"/>
        <v>456653.24989698589</v>
      </c>
      <c r="E143" s="1">
        <f t="shared" si="36"/>
        <v>177844.64542801899</v>
      </c>
      <c r="G143" s="3">
        <v>133</v>
      </c>
      <c r="H143" s="1">
        <f t="shared" si="45"/>
        <v>-117283.33333333423</v>
      </c>
      <c r="I143" s="1">
        <f t="shared" si="37"/>
        <v>-111.41916666666752</v>
      </c>
      <c r="J143" s="1">
        <f t="shared" si="38"/>
        <v>456653.24989698589</v>
      </c>
      <c r="K143" s="1">
        <f t="shared" si="39"/>
        <v>167132.37415017813</v>
      </c>
      <c r="M143" s="3">
        <v>133</v>
      </c>
      <c r="N143" s="1">
        <f t="shared" si="46"/>
        <v>-175760.43841882082</v>
      </c>
      <c r="O143" s="1">
        <f t="shared" si="33"/>
        <v>-192.80574983121312</v>
      </c>
      <c r="P143" s="1">
        <f t="shared" si="40"/>
        <v>456653.24989698589</v>
      </c>
      <c r="Q143" s="1">
        <f t="shared" si="41"/>
        <v>244107.08609952257</v>
      </c>
      <c r="S143" s="3">
        <v>133</v>
      </c>
      <c r="T143" s="1">
        <f t="shared" si="47"/>
        <v>-174547.2222222205</v>
      </c>
      <c r="U143" s="1">
        <f t="shared" si="34"/>
        <v>-191.65319444444282</v>
      </c>
      <c r="V143" s="1">
        <f t="shared" si="42"/>
        <v>456653.24989698589</v>
      </c>
      <c r="W143" s="1">
        <f t="shared" si="43"/>
        <v>242321.70755321553</v>
      </c>
    </row>
    <row r="144" spans="1:23" x14ac:dyDescent="0.25">
      <c r="A144" s="3">
        <v>134</v>
      </c>
      <c r="B144" s="1">
        <f t="shared" si="44"/>
        <v>-124070.67918389352</v>
      </c>
      <c r="C144" s="1">
        <f t="shared" si="32"/>
        <v>-117.86714522469885</v>
      </c>
      <c r="D144" s="1">
        <f t="shared" si="35"/>
        <v>457985.15520918544</v>
      </c>
      <c r="E144" s="1">
        <f t="shared" si="36"/>
        <v>179739.91908162096</v>
      </c>
      <c r="G144" s="3">
        <v>134</v>
      </c>
      <c r="H144" s="1">
        <f t="shared" si="45"/>
        <v>-116766.66666666756</v>
      </c>
      <c r="I144" s="1">
        <f t="shared" si="37"/>
        <v>-110.92833333333419</v>
      </c>
      <c r="J144" s="1">
        <f t="shared" si="38"/>
        <v>457985.15520918544</v>
      </c>
      <c r="K144" s="1">
        <f t="shared" si="39"/>
        <v>168949.76989256544</v>
      </c>
      <c r="M144" s="3">
        <v>134</v>
      </c>
      <c r="N144" s="1">
        <f t="shared" si="46"/>
        <v>-175678.44653064877</v>
      </c>
      <c r="O144" s="1">
        <f t="shared" si="33"/>
        <v>-192.72785753744967</v>
      </c>
      <c r="P144" s="1">
        <f t="shared" si="40"/>
        <v>457985.15520918544</v>
      </c>
      <c r="Q144" s="1">
        <f t="shared" si="41"/>
        <v>246712.50541642186</v>
      </c>
      <c r="S144" s="3">
        <v>134</v>
      </c>
      <c r="T144" s="1">
        <f t="shared" si="47"/>
        <v>-174461.11111110938</v>
      </c>
      <c r="U144" s="1">
        <f t="shared" si="34"/>
        <v>-191.57138888888724</v>
      </c>
      <c r="V144" s="1">
        <f t="shared" si="42"/>
        <v>457985.15520918544</v>
      </c>
      <c r="W144" s="1">
        <f t="shared" si="43"/>
        <v>244914.14721824569</v>
      </c>
    </row>
    <row r="145" spans="1:23" x14ac:dyDescent="0.25">
      <c r="A145" s="3">
        <v>135</v>
      </c>
      <c r="B145" s="1">
        <f t="shared" si="44"/>
        <v>-123578.2605010986</v>
      </c>
      <c r="C145" s="1">
        <f t="shared" si="32"/>
        <v>-117.39934747604367</v>
      </c>
      <c r="D145" s="1">
        <f t="shared" si="35"/>
        <v>459320.94524521224</v>
      </c>
      <c r="E145" s="1">
        <f t="shared" si="36"/>
        <v>181645.90888800929</v>
      </c>
      <c r="G145" s="3">
        <v>135</v>
      </c>
      <c r="H145" s="1">
        <f t="shared" si="45"/>
        <v>-116250.00000000089</v>
      </c>
      <c r="I145" s="1">
        <f t="shared" si="37"/>
        <v>-110.43750000000085</v>
      </c>
      <c r="J145" s="1">
        <f t="shared" si="38"/>
        <v>459320.94524521224</v>
      </c>
      <c r="K145" s="1">
        <f t="shared" si="39"/>
        <v>170777.93228804003</v>
      </c>
      <c r="M145" s="3">
        <v>135</v>
      </c>
      <c r="N145" s="1">
        <f t="shared" si="46"/>
        <v>-175596.37675018294</v>
      </c>
      <c r="O145" s="1">
        <f t="shared" si="33"/>
        <v>-192.64989124600714</v>
      </c>
      <c r="P145" s="1">
        <f t="shared" si="40"/>
        <v>459320.94524521224</v>
      </c>
      <c r="Q145" s="1">
        <f t="shared" si="41"/>
        <v>249332.65615293404</v>
      </c>
      <c r="S145" s="3">
        <v>135</v>
      </c>
      <c r="T145" s="1">
        <f t="shared" si="47"/>
        <v>-174374.99999999825</v>
      </c>
      <c r="U145" s="1">
        <f t="shared" si="34"/>
        <v>-191.48958333333169</v>
      </c>
      <c r="V145" s="1">
        <f t="shared" si="42"/>
        <v>459320.94524521224</v>
      </c>
      <c r="W145" s="1">
        <f t="shared" si="43"/>
        <v>247521.32671960557</v>
      </c>
    </row>
    <row r="146" spans="1:23" x14ac:dyDescent="0.25">
      <c r="A146" s="3">
        <v>136</v>
      </c>
      <c r="B146" s="1">
        <f t="shared" si="44"/>
        <v>-123085.37402055504</v>
      </c>
      <c r="C146" s="1">
        <f t="shared" si="32"/>
        <v>-116.9311053195273</v>
      </c>
      <c r="D146" s="1">
        <f t="shared" si="35"/>
        <v>460660.63133551076</v>
      </c>
      <c r="E146" s="1">
        <f t="shared" si="36"/>
        <v>183562.67543786985</v>
      </c>
      <c r="G146" s="3">
        <v>136</v>
      </c>
      <c r="H146" s="1">
        <f t="shared" si="45"/>
        <v>-115733.33333333422</v>
      </c>
      <c r="I146" s="1">
        <f t="shared" si="37"/>
        <v>-109.94666666666751</v>
      </c>
      <c r="J146" s="1">
        <f t="shared" si="38"/>
        <v>460660.63133551076</v>
      </c>
      <c r="K146" s="1">
        <f t="shared" si="39"/>
        <v>172616.92221282376</v>
      </c>
      <c r="M146" s="3">
        <v>136</v>
      </c>
      <c r="N146" s="1">
        <f t="shared" si="46"/>
        <v>-175514.22900342569</v>
      </c>
      <c r="O146" s="1">
        <f t="shared" si="33"/>
        <v>-192.57185088658775</v>
      </c>
      <c r="P146" s="1">
        <f t="shared" si="40"/>
        <v>460660.63133551076</v>
      </c>
      <c r="Q146" s="1">
        <f t="shared" si="41"/>
        <v>251967.62160264738</v>
      </c>
      <c r="S146" s="3">
        <v>136</v>
      </c>
      <c r="T146" s="1">
        <f t="shared" si="47"/>
        <v>-174288.88888888713</v>
      </c>
      <c r="U146" s="1">
        <f t="shared" si="34"/>
        <v>-191.40777777777612</v>
      </c>
      <c r="V146" s="1">
        <f t="shared" si="42"/>
        <v>460660.63133551076</v>
      </c>
      <c r="W146" s="1">
        <f t="shared" si="43"/>
        <v>250143.32939847274</v>
      </c>
    </row>
    <row r="147" spans="1:23" x14ac:dyDescent="0.25">
      <c r="A147" s="3">
        <v>137</v>
      </c>
      <c r="B147" s="1">
        <f t="shared" si="44"/>
        <v>-122592.01929785496</v>
      </c>
      <c r="C147" s="1">
        <f t="shared" si="32"/>
        <v>-116.46241833296222</v>
      </c>
      <c r="D147" s="1">
        <f t="shared" si="35"/>
        <v>462004.22484357265</v>
      </c>
      <c r="E147" s="1">
        <f t="shared" si="36"/>
        <v>185490.27966447704</v>
      </c>
      <c r="G147" s="3">
        <v>137</v>
      </c>
      <c r="H147" s="1">
        <f t="shared" si="45"/>
        <v>-115216.66666666754</v>
      </c>
      <c r="I147" s="1">
        <f t="shared" si="37"/>
        <v>-109.45583333333417</v>
      </c>
      <c r="J147" s="1">
        <f t="shared" si="38"/>
        <v>462004.22484357265</v>
      </c>
      <c r="K147" s="1">
        <f t="shared" si="39"/>
        <v>174466.80088734149</v>
      </c>
      <c r="M147" s="3">
        <v>137</v>
      </c>
      <c r="N147" s="1">
        <f t="shared" si="46"/>
        <v>-175432.00321630901</v>
      </c>
      <c r="O147" s="1">
        <f t="shared" si="33"/>
        <v>-192.4937363888269</v>
      </c>
      <c r="P147" s="1">
        <f t="shared" si="40"/>
        <v>462004.22484357265</v>
      </c>
      <c r="Q147" s="1">
        <f t="shared" si="41"/>
        <v>254617.4855301042</v>
      </c>
      <c r="S147" s="3">
        <v>137</v>
      </c>
      <c r="T147" s="1">
        <f t="shared" si="47"/>
        <v>-174202.77777777601</v>
      </c>
      <c r="U147" s="1">
        <f t="shared" si="34"/>
        <v>-191.32597222222054</v>
      </c>
      <c r="V147" s="1">
        <f t="shared" si="42"/>
        <v>462004.22484357265</v>
      </c>
      <c r="W147" s="1">
        <f t="shared" si="43"/>
        <v>252780.23906724795</v>
      </c>
    </row>
    <row r="148" spans="1:23" x14ac:dyDescent="0.25">
      <c r="A148" s="3">
        <v>138</v>
      </c>
      <c r="B148" s="1">
        <f t="shared" si="44"/>
        <v>-122098.19588816831</v>
      </c>
      <c r="C148" s="1">
        <f t="shared" si="32"/>
        <v>-115.99328609375989</v>
      </c>
      <c r="D148" s="1">
        <f t="shared" si="35"/>
        <v>463351.73716603307</v>
      </c>
      <c r="E148" s="1">
        <f t="shared" si="36"/>
        <v>187428.78284563086</v>
      </c>
      <c r="G148" s="3">
        <v>138</v>
      </c>
      <c r="H148" s="1">
        <f t="shared" si="45"/>
        <v>-114700.00000000087</v>
      </c>
      <c r="I148" s="1">
        <f t="shared" si="37"/>
        <v>-108.96500000000083</v>
      </c>
      <c r="J148" s="1">
        <f t="shared" si="38"/>
        <v>463351.73716603307</v>
      </c>
      <c r="K148" s="1">
        <f t="shared" si="39"/>
        <v>176327.62987816735</v>
      </c>
      <c r="M148" s="3">
        <v>138</v>
      </c>
      <c r="N148" s="1">
        <f t="shared" si="46"/>
        <v>-175349.69931469456</v>
      </c>
      <c r="O148" s="1">
        <f t="shared" si="33"/>
        <v>-192.41554768229318</v>
      </c>
      <c r="P148" s="1">
        <f t="shared" si="40"/>
        <v>463351.73716603307</v>
      </c>
      <c r="Q148" s="1">
        <f t="shared" si="41"/>
        <v>257282.33217346368</v>
      </c>
      <c r="S148" s="3">
        <v>138</v>
      </c>
      <c r="T148" s="1">
        <f t="shared" si="47"/>
        <v>-174116.66666666488</v>
      </c>
      <c r="U148" s="1">
        <f t="shared" si="34"/>
        <v>-191.24416666666497</v>
      </c>
      <c r="V148" s="1">
        <f t="shared" si="42"/>
        <v>463351.73716603307</v>
      </c>
      <c r="W148" s="1">
        <f t="shared" si="43"/>
        <v>255432.14001221943</v>
      </c>
    </row>
    <row r="149" spans="1:23" x14ac:dyDescent="0.25">
      <c r="A149" s="3">
        <v>139</v>
      </c>
      <c r="B149" s="1">
        <f t="shared" si="44"/>
        <v>-121603.90334624246</v>
      </c>
      <c r="C149" s="1">
        <f t="shared" si="32"/>
        <v>-115.52370817893033</v>
      </c>
      <c r="D149" s="1">
        <f t="shared" si="35"/>
        <v>464703.17973276734</v>
      </c>
      <c r="E149" s="1">
        <f t="shared" si="36"/>
        <v>189378.24660560486</v>
      </c>
      <c r="G149" s="3">
        <v>139</v>
      </c>
      <c r="H149" s="1">
        <f t="shared" si="45"/>
        <v>-114183.3333333342</v>
      </c>
      <c r="I149" s="1">
        <f t="shared" si="37"/>
        <v>-108.47416666666749</v>
      </c>
      <c r="J149" s="1">
        <f t="shared" si="38"/>
        <v>464703.17973276734</v>
      </c>
      <c r="K149" s="1">
        <f t="shared" si="39"/>
        <v>178199.47109998175</v>
      </c>
      <c r="M149" s="3">
        <v>139</v>
      </c>
      <c r="N149" s="1">
        <f t="shared" si="46"/>
        <v>-175267.31722437358</v>
      </c>
      <c r="O149" s="1">
        <f t="shared" si="33"/>
        <v>-192.33728469648824</v>
      </c>
      <c r="P149" s="1">
        <f t="shared" si="40"/>
        <v>464703.17973276734</v>
      </c>
      <c r="Q149" s="1">
        <f t="shared" si="41"/>
        <v>259962.24624717986</v>
      </c>
      <c r="S149" s="3">
        <v>139</v>
      </c>
      <c r="T149" s="1">
        <f t="shared" si="47"/>
        <v>-174030.55555555376</v>
      </c>
      <c r="U149" s="1">
        <f t="shared" si="34"/>
        <v>-191.16236111110942</v>
      </c>
      <c r="V149" s="1">
        <f t="shared" si="42"/>
        <v>464703.17973276734</v>
      </c>
      <c r="W149" s="1">
        <f t="shared" si="43"/>
        <v>258099.11699624234</v>
      </c>
    </row>
    <row r="150" spans="1:23" x14ac:dyDescent="0.25">
      <c r="A150" s="3">
        <v>140</v>
      </c>
      <c r="B150" s="1">
        <f t="shared" si="44"/>
        <v>-121109.14122640177</v>
      </c>
      <c r="C150" s="1">
        <f t="shared" si="32"/>
        <v>-115.05368416508169</v>
      </c>
      <c r="D150" s="1">
        <f t="shared" si="35"/>
        <v>466058.5640069879</v>
      </c>
      <c r="E150" s="1">
        <f t="shared" si="36"/>
        <v>191338.73291710523</v>
      </c>
      <c r="G150" s="3">
        <v>140</v>
      </c>
      <c r="H150" s="1">
        <f t="shared" si="45"/>
        <v>-113666.66666666753</v>
      </c>
      <c r="I150" s="1">
        <f t="shared" si="37"/>
        <v>-107.98333333333416</v>
      </c>
      <c r="J150" s="1">
        <f t="shared" si="38"/>
        <v>466058.5640069879</v>
      </c>
      <c r="K150" s="1">
        <f t="shared" si="39"/>
        <v>180082.38681753978</v>
      </c>
      <c r="M150" s="3">
        <v>140</v>
      </c>
      <c r="N150" s="1">
        <f t="shared" si="46"/>
        <v>-175184.85687106679</v>
      </c>
      <c r="O150" s="1">
        <f t="shared" si="33"/>
        <v>-192.2589473608468</v>
      </c>
      <c r="P150" s="1">
        <f t="shared" si="40"/>
        <v>466058.5640069879</v>
      </c>
      <c r="Q150" s="1">
        <f t="shared" si="41"/>
        <v>262657.3129446946</v>
      </c>
      <c r="S150" s="3">
        <v>140</v>
      </c>
      <c r="T150" s="1">
        <f t="shared" si="47"/>
        <v>-173944.44444444263</v>
      </c>
      <c r="U150" s="1">
        <f t="shared" si="34"/>
        <v>-191.08055555555384</v>
      </c>
      <c r="V150" s="1">
        <f t="shared" si="42"/>
        <v>466058.5640069879</v>
      </c>
      <c r="W150" s="1">
        <f t="shared" si="43"/>
        <v>260781.25526143334</v>
      </c>
    </row>
    <row r="151" spans="1:23" x14ac:dyDescent="0.25">
      <c r="A151" s="3">
        <v>141</v>
      </c>
      <c r="B151" s="1">
        <f t="shared" si="44"/>
        <v>-120613.90908254724</v>
      </c>
      <c r="C151" s="1">
        <f t="shared" si="32"/>
        <v>-114.58321362841987</v>
      </c>
      <c r="D151" s="1">
        <f t="shared" si="35"/>
        <v>467417.9014853416</v>
      </c>
      <c r="E151" s="1">
        <f t="shared" si="36"/>
        <v>193310.30410324084</v>
      </c>
      <c r="G151" s="3">
        <v>141</v>
      </c>
      <c r="H151" s="1">
        <f t="shared" si="45"/>
        <v>-113150.00000000086</v>
      </c>
      <c r="I151" s="1">
        <f t="shared" si="37"/>
        <v>-107.49250000000082</v>
      </c>
      <c r="J151" s="1">
        <f t="shared" si="38"/>
        <v>467417.9014853416</v>
      </c>
      <c r="K151" s="1">
        <f t="shared" si="39"/>
        <v>181976.43964765046</v>
      </c>
      <c r="M151" s="3">
        <v>141</v>
      </c>
      <c r="N151" s="1">
        <f t="shared" si="46"/>
        <v>-175102.31818042436</v>
      </c>
      <c r="O151" s="1">
        <f t="shared" si="33"/>
        <v>-192.18053560473649</v>
      </c>
      <c r="P151" s="1">
        <f t="shared" si="40"/>
        <v>467417.9014853416</v>
      </c>
      <c r="Q151" s="1">
        <f t="shared" si="41"/>
        <v>265367.61794114584</v>
      </c>
      <c r="S151" s="3">
        <v>141</v>
      </c>
      <c r="T151" s="1">
        <f t="shared" si="47"/>
        <v>-173858.33333333151</v>
      </c>
      <c r="U151" s="1">
        <f t="shared" si="34"/>
        <v>-190.99874999999827</v>
      </c>
      <c r="V151" s="1">
        <f t="shared" si="42"/>
        <v>467417.9014853416</v>
      </c>
      <c r="W151" s="1">
        <f t="shared" si="43"/>
        <v>263478.64053188043</v>
      </c>
    </row>
    <row r="152" spans="1:23" x14ac:dyDescent="0.25">
      <c r="A152" s="3">
        <v>142</v>
      </c>
      <c r="B152" s="1">
        <f t="shared" si="44"/>
        <v>-120118.20646815604</v>
      </c>
      <c r="C152" s="1">
        <f t="shared" si="32"/>
        <v>-114.11229614474824</v>
      </c>
      <c r="D152" s="1">
        <f t="shared" si="35"/>
        <v>468781.20369800722</v>
      </c>
      <c r="E152" s="1">
        <f t="shared" si="36"/>
        <v>195293.02283950447</v>
      </c>
      <c r="G152" s="3">
        <v>142</v>
      </c>
      <c r="H152" s="1">
        <f t="shared" si="45"/>
        <v>-112633.33333333419</v>
      </c>
      <c r="I152" s="1">
        <f t="shared" si="37"/>
        <v>-107.00166666666748</v>
      </c>
      <c r="J152" s="1">
        <f t="shared" si="38"/>
        <v>468781.20369800722</v>
      </c>
      <c r="K152" s="1">
        <f t="shared" si="39"/>
        <v>183881.69256116732</v>
      </c>
      <c r="M152" s="3">
        <v>142</v>
      </c>
      <c r="N152" s="1">
        <f t="shared" si="46"/>
        <v>-175019.70107802583</v>
      </c>
      <c r="O152" s="1">
        <f t="shared" si="33"/>
        <v>-192.10204935745787</v>
      </c>
      <c r="P152" s="1">
        <f t="shared" si="40"/>
        <v>468781.20369800722</v>
      </c>
      <c r="Q152" s="1">
        <f t="shared" si="41"/>
        <v>268093.24739609123</v>
      </c>
      <c r="S152" s="3">
        <v>142</v>
      </c>
      <c r="T152" s="1">
        <f t="shared" si="47"/>
        <v>-173772.22222222039</v>
      </c>
      <c r="U152" s="1">
        <f t="shared" si="34"/>
        <v>-190.91694444444272</v>
      </c>
      <c r="V152" s="1">
        <f t="shared" si="42"/>
        <v>468781.20369800722</v>
      </c>
      <c r="W152" s="1">
        <f t="shared" si="43"/>
        <v>266191.35901636799</v>
      </c>
    </row>
    <row r="153" spans="1:23" x14ac:dyDescent="0.25">
      <c r="A153" s="3">
        <v>143</v>
      </c>
      <c r="B153" s="1">
        <f t="shared" si="44"/>
        <v>-119622.03293628119</v>
      </c>
      <c r="C153" s="1">
        <f t="shared" si="32"/>
        <v>-113.64093128946713</v>
      </c>
      <c r="D153" s="1">
        <f t="shared" si="35"/>
        <v>470148.48220879305</v>
      </c>
      <c r="E153" s="1">
        <f t="shared" si="36"/>
        <v>197286.95215576526</v>
      </c>
      <c r="G153" s="3">
        <v>143</v>
      </c>
      <c r="H153" s="1">
        <f t="shared" si="45"/>
        <v>-112116.66666666752</v>
      </c>
      <c r="I153" s="1">
        <f t="shared" si="37"/>
        <v>-106.51083333333413</v>
      </c>
      <c r="J153" s="1">
        <f t="shared" si="38"/>
        <v>470148.48220879305</v>
      </c>
      <c r="K153" s="1">
        <f t="shared" si="39"/>
        <v>185798.20888499034</v>
      </c>
      <c r="M153" s="3">
        <v>143</v>
      </c>
      <c r="N153" s="1">
        <f t="shared" si="46"/>
        <v>-174937.00548938001</v>
      </c>
      <c r="O153" s="1">
        <f t="shared" si="33"/>
        <v>-192.02348854824436</v>
      </c>
      <c r="P153" s="1">
        <f t="shared" si="40"/>
        <v>470148.48220879305</v>
      </c>
      <c r="Q153" s="1">
        <f t="shared" si="41"/>
        <v>270834.28795624711</v>
      </c>
      <c r="S153" s="3">
        <v>143</v>
      </c>
      <c r="T153" s="1">
        <f t="shared" si="47"/>
        <v>-173686.11111110926</v>
      </c>
      <c r="U153" s="1">
        <f t="shared" si="34"/>
        <v>-190.83513888888714</v>
      </c>
      <c r="V153" s="1">
        <f t="shared" si="42"/>
        <v>470148.48220879305</v>
      </c>
      <c r="W153" s="1">
        <f t="shared" si="43"/>
        <v>268919.49741111748</v>
      </c>
    </row>
    <row r="154" spans="1:23" x14ac:dyDescent="0.25">
      <c r="A154" s="3">
        <v>144</v>
      </c>
      <c r="B154" s="1">
        <f t="shared" si="44"/>
        <v>-119125.38803955105</v>
      </c>
      <c r="C154" s="1">
        <f t="shared" si="32"/>
        <v>-113.1691186375735</v>
      </c>
      <c r="D154" s="1">
        <f t="shared" si="35"/>
        <v>471519.74861523538</v>
      </c>
      <c r="E154" s="1">
        <f t="shared" si="36"/>
        <v>199292.15543827243</v>
      </c>
      <c r="G154" s="3">
        <v>144</v>
      </c>
      <c r="H154" s="1">
        <f t="shared" si="45"/>
        <v>-111600.00000000084</v>
      </c>
      <c r="I154" s="1">
        <f t="shared" si="37"/>
        <v>-106.02000000000079</v>
      </c>
      <c r="J154" s="1">
        <f t="shared" si="38"/>
        <v>471519.74861523538</v>
      </c>
      <c r="K154" s="1">
        <f t="shared" si="39"/>
        <v>187726.05230407891</v>
      </c>
      <c r="M154" s="3">
        <v>144</v>
      </c>
      <c r="N154" s="1">
        <f t="shared" si="46"/>
        <v>-174854.231339925</v>
      </c>
      <c r="O154" s="1">
        <f t="shared" si="33"/>
        <v>-191.94485310626209</v>
      </c>
      <c r="P154" s="1">
        <f t="shared" si="40"/>
        <v>471519.74861523538</v>
      </c>
      <c r="Q154" s="1">
        <f t="shared" si="41"/>
        <v>273590.82675824285</v>
      </c>
      <c r="S154" s="3">
        <v>144</v>
      </c>
      <c r="T154" s="1">
        <f t="shared" si="47"/>
        <v>-173599.99999999814</v>
      </c>
      <c r="U154" s="1">
        <f t="shared" si="34"/>
        <v>-190.75333333333157</v>
      </c>
      <c r="V154" s="1">
        <f t="shared" si="42"/>
        <v>471519.74861523538</v>
      </c>
      <c r="W154" s="1">
        <f t="shared" si="43"/>
        <v>271663.14290254342</v>
      </c>
    </row>
    <row r="155" spans="1:23" x14ac:dyDescent="0.25">
      <c r="A155" s="3">
        <v>145</v>
      </c>
      <c r="B155" s="1">
        <f t="shared" si="44"/>
        <v>-118628.27133016901</v>
      </c>
      <c r="C155" s="1">
        <f t="shared" si="32"/>
        <v>-112.69685776366056</v>
      </c>
      <c r="D155" s="1">
        <f t="shared" si="35"/>
        <v>472895.01454869646</v>
      </c>
      <c r="E155" s="1">
        <f t="shared" si="36"/>
        <v>201308.69643167019</v>
      </c>
      <c r="G155" s="3">
        <v>145</v>
      </c>
      <c r="H155" s="1">
        <f t="shared" si="45"/>
        <v>-111083.33333333417</v>
      </c>
      <c r="I155" s="1">
        <f t="shared" si="37"/>
        <v>-105.52916666666748</v>
      </c>
      <c r="J155" s="1">
        <f t="shared" si="38"/>
        <v>472895.01454869646</v>
      </c>
      <c r="K155" s="1">
        <f t="shared" si="39"/>
        <v>189665.2868634765</v>
      </c>
      <c r="M155" s="3">
        <v>145</v>
      </c>
      <c r="N155" s="1">
        <f t="shared" si="46"/>
        <v>-174771.378555028</v>
      </c>
      <c r="O155" s="1">
        <f t="shared" si="33"/>
        <v>-191.86614296060995</v>
      </c>
      <c r="P155" s="1">
        <f t="shared" si="40"/>
        <v>472895.01454869646</v>
      </c>
      <c r="Q155" s="1">
        <f t="shared" si="41"/>
        <v>276362.95143139112</v>
      </c>
      <c r="S155" s="3">
        <v>145</v>
      </c>
      <c r="T155" s="1">
        <f t="shared" si="47"/>
        <v>-173513.88888888701</v>
      </c>
      <c r="U155" s="1">
        <f t="shared" si="34"/>
        <v>-190.67152777777602</v>
      </c>
      <c r="V155" s="1">
        <f t="shared" si="42"/>
        <v>472895.01454869646</v>
      </c>
      <c r="W155" s="1">
        <f t="shared" si="43"/>
        <v>274422.38317002496</v>
      </c>
    </row>
    <row r="156" spans="1:23" x14ac:dyDescent="0.25">
      <c r="A156" s="3">
        <v>146</v>
      </c>
      <c r="B156" s="1">
        <f t="shared" si="44"/>
        <v>-118130.68235991306</v>
      </c>
      <c r="C156" s="1">
        <f t="shared" si="32"/>
        <v>-112.22414824191742</v>
      </c>
      <c r="D156" s="1">
        <f t="shared" si="35"/>
        <v>474274.29167446349</v>
      </c>
      <c r="E156" s="1">
        <f t="shared" si="36"/>
        <v>203336.63924102427</v>
      </c>
      <c r="G156" s="3">
        <v>146</v>
      </c>
      <c r="H156" s="1">
        <f t="shared" si="45"/>
        <v>-110566.6666666675</v>
      </c>
      <c r="I156" s="1">
        <f t="shared" si="37"/>
        <v>-105.03833333333414</v>
      </c>
      <c r="J156" s="1">
        <f t="shared" si="38"/>
        <v>474274.29167446349</v>
      </c>
      <c r="K156" s="1">
        <f t="shared" si="39"/>
        <v>191615.97697034653</v>
      </c>
      <c r="M156" s="3">
        <v>146</v>
      </c>
      <c r="N156" s="1">
        <f t="shared" si="46"/>
        <v>-174688.44705998534</v>
      </c>
      <c r="O156" s="1">
        <f t="shared" si="33"/>
        <v>-191.78735804031942</v>
      </c>
      <c r="P156" s="1">
        <f t="shared" si="40"/>
        <v>474274.29167446349</v>
      </c>
      <c r="Q156" s="1">
        <f t="shared" si="41"/>
        <v>279150.75010047341</v>
      </c>
      <c r="S156" s="3">
        <v>146</v>
      </c>
      <c r="T156" s="1">
        <f t="shared" si="47"/>
        <v>-173427.77777777589</v>
      </c>
      <c r="U156" s="1">
        <f t="shared" si="34"/>
        <v>-190.58972222222044</v>
      </c>
      <c r="V156" s="1">
        <f t="shared" si="42"/>
        <v>474274.29167446349</v>
      </c>
      <c r="W156" s="1">
        <f t="shared" si="43"/>
        <v>277197.30638869316</v>
      </c>
    </row>
    <row r="157" spans="1:23" x14ac:dyDescent="0.25">
      <c r="A157" s="3">
        <v>147</v>
      </c>
      <c r="B157" s="1">
        <f t="shared" si="44"/>
        <v>-117632.62068013537</v>
      </c>
      <c r="C157" s="1">
        <f t="shared" si="32"/>
        <v>-111.75098964612862</v>
      </c>
      <c r="D157" s="1">
        <f t="shared" si="35"/>
        <v>475657.59169184737</v>
      </c>
      <c r="E157" s="1">
        <f t="shared" si="36"/>
        <v>205376.0483338598</v>
      </c>
      <c r="G157" s="3">
        <v>147</v>
      </c>
      <c r="H157" s="1">
        <f t="shared" si="45"/>
        <v>-110050.00000000083</v>
      </c>
      <c r="I157" s="1">
        <f t="shared" si="37"/>
        <v>-104.5475000000008</v>
      </c>
      <c r="J157" s="1">
        <f t="shared" si="38"/>
        <v>475657.59169184737</v>
      </c>
      <c r="K157" s="1">
        <f t="shared" si="39"/>
        <v>193578.1873960199</v>
      </c>
      <c r="M157" s="3">
        <v>147</v>
      </c>
      <c r="N157" s="1">
        <f t="shared" si="46"/>
        <v>-174605.4367800224</v>
      </c>
      <c r="O157" s="1">
        <f t="shared" si="33"/>
        <v>-191.70849827435461</v>
      </c>
      <c r="P157" s="1">
        <f t="shared" si="40"/>
        <v>475657.59169184737</v>
      </c>
      <c r="Q157" s="1">
        <f t="shared" si="41"/>
        <v>281954.31138854148</v>
      </c>
      <c r="S157" s="3">
        <v>147</v>
      </c>
      <c r="T157" s="1">
        <f t="shared" si="47"/>
        <v>-173341.66666666477</v>
      </c>
      <c r="U157" s="1">
        <f t="shared" si="34"/>
        <v>-190.50791666666487</v>
      </c>
      <c r="V157" s="1">
        <f t="shared" si="42"/>
        <v>475657.59169184737</v>
      </c>
      <c r="W157" s="1">
        <f t="shared" si="43"/>
        <v>279988.00123223418</v>
      </c>
    </row>
    <row r="158" spans="1:23" x14ac:dyDescent="0.25">
      <c r="A158" s="3">
        <v>148</v>
      </c>
      <c r="B158" s="1">
        <f t="shared" si="44"/>
        <v>-117134.08584176189</v>
      </c>
      <c r="C158" s="1">
        <f t="shared" si="32"/>
        <v>-111.27738154967381</v>
      </c>
      <c r="D158" s="1">
        <f t="shared" si="35"/>
        <v>477044.92633428192</v>
      </c>
      <c r="E158" s="1">
        <f t="shared" si="36"/>
        <v>207426.9885422106</v>
      </c>
      <c r="G158" s="3">
        <v>148</v>
      </c>
      <c r="H158" s="1">
        <f t="shared" si="45"/>
        <v>-109533.33333333416</v>
      </c>
      <c r="I158" s="1">
        <f t="shared" si="37"/>
        <v>-104.05666666666745</v>
      </c>
      <c r="J158" s="1">
        <f t="shared" si="38"/>
        <v>477044.92633428192</v>
      </c>
      <c r="K158" s="1">
        <f t="shared" si="39"/>
        <v>195551.98327805405</v>
      </c>
      <c r="M158" s="3">
        <v>148</v>
      </c>
      <c r="N158" s="1">
        <f t="shared" si="46"/>
        <v>-174522.34764029348</v>
      </c>
      <c r="O158" s="1">
        <f t="shared" si="33"/>
        <v>-191.62956359161214</v>
      </c>
      <c r="P158" s="1">
        <f t="shared" si="40"/>
        <v>477044.92633428192</v>
      </c>
      <c r="Q158" s="1">
        <f t="shared" si="41"/>
        <v>284773.72441973479</v>
      </c>
      <c r="S158" s="3">
        <v>148</v>
      </c>
      <c r="T158" s="1">
        <f t="shared" si="47"/>
        <v>-173255.55555555364</v>
      </c>
      <c r="U158" s="1">
        <f t="shared" si="34"/>
        <v>-190.42611111110929</v>
      </c>
      <c r="V158" s="1">
        <f t="shared" si="42"/>
        <v>477044.92633428192</v>
      </c>
      <c r="W158" s="1">
        <f t="shared" si="43"/>
        <v>282794.55687570799</v>
      </c>
    </row>
    <row r="159" spans="1:23" x14ac:dyDescent="0.25">
      <c r="A159" s="3">
        <v>149</v>
      </c>
      <c r="B159" s="1">
        <f t="shared" si="44"/>
        <v>-116635.07739529196</v>
      </c>
      <c r="C159" s="1">
        <f t="shared" si="32"/>
        <v>-110.80332352552738</v>
      </c>
      <c r="D159" s="1">
        <f t="shared" si="35"/>
        <v>478436.30736942356</v>
      </c>
      <c r="E159" s="1">
        <f t="shared" si="36"/>
        <v>209489.52506468029</v>
      </c>
      <c r="G159" s="3">
        <v>149</v>
      </c>
      <c r="H159" s="1">
        <f t="shared" si="45"/>
        <v>-109016.66666666749</v>
      </c>
      <c r="I159" s="1">
        <f t="shared" si="37"/>
        <v>-103.56583333333411</v>
      </c>
      <c r="J159" s="1">
        <f t="shared" si="38"/>
        <v>478436.30736942356</v>
      </c>
      <c r="K159" s="1">
        <f t="shared" si="39"/>
        <v>197537.43012230363</v>
      </c>
      <c r="M159" s="3">
        <v>149</v>
      </c>
      <c r="N159" s="1">
        <f t="shared" si="46"/>
        <v>-174439.17956588182</v>
      </c>
      <c r="O159" s="1">
        <f t="shared" si="33"/>
        <v>-191.55055392092106</v>
      </c>
      <c r="P159" s="1">
        <f t="shared" si="40"/>
        <v>478436.30736942356</v>
      </c>
      <c r="Q159" s="1">
        <f t="shared" si="41"/>
        <v>287609.07882211363</v>
      </c>
      <c r="S159" s="3">
        <v>149</v>
      </c>
      <c r="T159" s="1">
        <f t="shared" si="47"/>
        <v>-173169.44444444252</v>
      </c>
      <c r="U159" s="1">
        <f t="shared" si="34"/>
        <v>-190.34430555555375</v>
      </c>
      <c r="V159" s="1">
        <f t="shared" si="42"/>
        <v>478436.30736942356</v>
      </c>
      <c r="W159" s="1">
        <f t="shared" si="43"/>
        <v>285617.06299838342</v>
      </c>
    </row>
    <row r="160" spans="1:23" x14ac:dyDescent="0.25">
      <c r="A160" s="3">
        <v>150</v>
      </c>
      <c r="B160" s="1">
        <f t="shared" si="44"/>
        <v>-116135.59489079787</v>
      </c>
      <c r="C160" s="1">
        <f t="shared" si="32"/>
        <v>-110.32881514625798</v>
      </c>
      <c r="D160" s="1">
        <f t="shared" si="35"/>
        <v>479831.74659925106</v>
      </c>
      <c r="E160" s="1">
        <f t="shared" si="36"/>
        <v>211563.72346851486</v>
      </c>
      <c r="G160" s="3">
        <v>150</v>
      </c>
      <c r="H160" s="1">
        <f t="shared" si="45"/>
        <v>-108500.00000000081</v>
      </c>
      <c r="I160" s="1">
        <f t="shared" si="37"/>
        <v>-103.07500000000078</v>
      </c>
      <c r="J160" s="1">
        <f t="shared" si="38"/>
        <v>479831.74659925106</v>
      </c>
      <c r="K160" s="1">
        <f t="shared" si="39"/>
        <v>199534.59380500286</v>
      </c>
      <c r="M160" s="3">
        <v>150</v>
      </c>
      <c r="N160" s="1">
        <f t="shared" si="46"/>
        <v>-174355.93248179948</v>
      </c>
      <c r="O160" s="1">
        <f t="shared" si="33"/>
        <v>-191.47146919104284</v>
      </c>
      <c r="P160" s="1">
        <f t="shared" si="40"/>
        <v>479831.74659925106</v>
      </c>
      <c r="Q160" s="1">
        <f t="shared" si="41"/>
        <v>290460.46473050833</v>
      </c>
      <c r="S160" s="3">
        <v>150</v>
      </c>
      <c r="T160" s="1">
        <f t="shared" si="47"/>
        <v>-173083.33333333139</v>
      </c>
      <c r="U160" s="1">
        <f t="shared" si="34"/>
        <v>-190.26249999999817</v>
      </c>
      <c r="V160" s="1">
        <f t="shared" si="42"/>
        <v>479831.74659925106</v>
      </c>
      <c r="W160" s="1">
        <f t="shared" si="43"/>
        <v>288455.60978658882</v>
      </c>
    </row>
    <row r="161" spans="1:23" x14ac:dyDescent="0.25">
      <c r="A161" s="3">
        <v>151</v>
      </c>
      <c r="B161" s="1">
        <f t="shared" si="44"/>
        <v>-115635.63787792453</v>
      </c>
      <c r="C161" s="1">
        <f t="shared" si="32"/>
        <v>-109.85385598402831</v>
      </c>
      <c r="D161" s="1">
        <f t="shared" si="35"/>
        <v>481231.25586016552</v>
      </c>
      <c r="E161" s="1">
        <f t="shared" si="36"/>
        <v>213649.64969168702</v>
      </c>
      <c r="G161" s="3">
        <v>151</v>
      </c>
      <c r="H161" s="1">
        <f t="shared" si="45"/>
        <v>-107983.33333333414</v>
      </c>
      <c r="I161" s="1">
        <f t="shared" si="37"/>
        <v>-102.58416666666744</v>
      </c>
      <c r="J161" s="1">
        <f t="shared" si="38"/>
        <v>481231.25586016552</v>
      </c>
      <c r="K161" s="1">
        <f t="shared" si="39"/>
        <v>201543.54057485989</v>
      </c>
      <c r="M161" s="3">
        <v>151</v>
      </c>
      <c r="N161" s="1">
        <f t="shared" si="46"/>
        <v>-174272.60631298725</v>
      </c>
      <c r="O161" s="1">
        <f t="shared" si="33"/>
        <v>-191.39230933067122</v>
      </c>
      <c r="P161" s="1">
        <f t="shared" si="40"/>
        <v>481231.25586016552</v>
      </c>
      <c r="Q161" s="1">
        <f t="shared" si="41"/>
        <v>293327.97278938466</v>
      </c>
      <c r="S161" s="3">
        <v>151</v>
      </c>
      <c r="T161" s="1">
        <f t="shared" si="47"/>
        <v>-172997.22222222027</v>
      </c>
      <c r="U161" s="1">
        <f t="shared" si="34"/>
        <v>-190.18069444444259</v>
      </c>
      <c r="V161" s="1">
        <f t="shared" si="42"/>
        <v>481231.25586016552</v>
      </c>
      <c r="W161" s="1">
        <f t="shared" si="43"/>
        <v>291310.28793657926</v>
      </c>
    </row>
    <row r="162" spans="1:23" x14ac:dyDescent="0.25">
      <c r="A162" s="3">
        <v>152</v>
      </c>
      <c r="B162" s="1">
        <f t="shared" si="44"/>
        <v>-115135.20590588894</v>
      </c>
      <c r="C162" s="1">
        <f t="shared" si="32"/>
        <v>-109.3784456105945</v>
      </c>
      <c r="D162" s="1">
        <f t="shared" si="35"/>
        <v>482634.84702309099</v>
      </c>
      <c r="E162" s="1">
        <f t="shared" si="36"/>
        <v>215747.37004499242</v>
      </c>
      <c r="G162" s="3">
        <v>152</v>
      </c>
      <c r="H162" s="1">
        <f t="shared" si="45"/>
        <v>-107466.66666666747</v>
      </c>
      <c r="I162" s="1">
        <f t="shared" si="37"/>
        <v>-102.0933333333341</v>
      </c>
      <c r="J162" s="1">
        <f t="shared" si="38"/>
        <v>482634.84702309099</v>
      </c>
      <c r="K162" s="1">
        <f t="shared" si="39"/>
        <v>203564.33705516258</v>
      </c>
      <c r="M162" s="3">
        <v>152</v>
      </c>
      <c r="N162" s="1">
        <f t="shared" si="46"/>
        <v>-174189.20098431467</v>
      </c>
      <c r="O162" s="1">
        <f t="shared" si="33"/>
        <v>-191.31307426843227</v>
      </c>
      <c r="P162" s="1">
        <f t="shared" si="40"/>
        <v>482634.84702309099</v>
      </c>
      <c r="Q162" s="1">
        <f t="shared" si="41"/>
        <v>296211.69415572548</v>
      </c>
      <c r="S162" s="3">
        <v>152</v>
      </c>
      <c r="T162" s="1">
        <f t="shared" si="47"/>
        <v>-172911.11111110914</v>
      </c>
      <c r="U162" s="1">
        <f t="shared" si="34"/>
        <v>-190.09888888888702</v>
      </c>
      <c r="V162" s="1">
        <f t="shared" si="42"/>
        <v>482634.84702309099</v>
      </c>
      <c r="W162" s="1">
        <f t="shared" si="43"/>
        <v>294181.18865741952</v>
      </c>
    </row>
    <row r="163" spans="1:23" x14ac:dyDescent="0.25">
      <c r="A163" s="3">
        <v>153</v>
      </c>
      <c r="B163" s="1">
        <f t="shared" si="44"/>
        <v>-114634.29852347993</v>
      </c>
      <c r="C163" s="1">
        <f t="shared" si="32"/>
        <v>-108.90258359730593</v>
      </c>
      <c r="D163" s="1">
        <f t="shared" si="35"/>
        <v>484042.53199357499</v>
      </c>
      <c r="E163" s="1">
        <f t="shared" si="36"/>
        <v>217856.95121415754</v>
      </c>
      <c r="G163" s="3">
        <v>153</v>
      </c>
      <c r="H163" s="1">
        <f t="shared" si="45"/>
        <v>-106950.0000000008</v>
      </c>
      <c r="I163" s="1">
        <f t="shared" si="37"/>
        <v>-101.60250000000076</v>
      </c>
      <c r="J163" s="1">
        <f t="shared" si="38"/>
        <v>484042.53199357499</v>
      </c>
      <c r="K163" s="1">
        <f t="shared" si="39"/>
        <v>205597.05024589659</v>
      </c>
      <c r="M163" s="3">
        <v>153</v>
      </c>
      <c r="N163" s="1">
        <f t="shared" si="46"/>
        <v>-174105.71642057982</v>
      </c>
      <c r="O163" s="1">
        <f t="shared" si="33"/>
        <v>-191.23376393288416</v>
      </c>
      <c r="P163" s="1">
        <f t="shared" si="40"/>
        <v>484042.53199357499</v>
      </c>
      <c r="Q163" s="1">
        <f t="shared" si="41"/>
        <v>299111.7205019283</v>
      </c>
      <c r="S163" s="3">
        <v>153</v>
      </c>
      <c r="T163" s="1">
        <f t="shared" si="47"/>
        <v>-172824.99999999802</v>
      </c>
      <c r="U163" s="1">
        <f t="shared" si="34"/>
        <v>-190.01708333333147</v>
      </c>
      <c r="V163" s="1">
        <f t="shared" si="42"/>
        <v>484042.53199357499</v>
      </c>
      <c r="W163" s="1">
        <f t="shared" si="43"/>
        <v>297068.40367388382</v>
      </c>
    </row>
    <row r="164" spans="1:23" x14ac:dyDescent="0.25">
      <c r="A164" s="3">
        <v>154</v>
      </c>
      <c r="B164" s="1">
        <f t="shared" si="44"/>
        <v>-114132.91527905762</v>
      </c>
      <c r="C164" s="1">
        <f t="shared" si="32"/>
        <v>-108.42626951510475</v>
      </c>
      <c r="D164" s="1">
        <f t="shared" si="35"/>
        <v>485454.32271188957</v>
      </c>
      <c r="E164" s="1">
        <f t="shared" si="36"/>
        <v>219978.46026195964</v>
      </c>
      <c r="G164" s="3">
        <v>154</v>
      </c>
      <c r="H164" s="1">
        <f t="shared" si="45"/>
        <v>-106433.33333333413</v>
      </c>
      <c r="I164" s="1">
        <f t="shared" si="37"/>
        <v>-101.11166666666742</v>
      </c>
      <c r="J164" s="1">
        <f t="shared" si="38"/>
        <v>485454.32271188957</v>
      </c>
      <c r="K164" s="1">
        <f t="shared" si="39"/>
        <v>207641.74752587525</v>
      </c>
      <c r="M164" s="3">
        <v>154</v>
      </c>
      <c r="N164" s="1">
        <f t="shared" si="46"/>
        <v>-174022.15254650943</v>
      </c>
      <c r="O164" s="1">
        <f t="shared" si="33"/>
        <v>-191.15437825251729</v>
      </c>
      <c r="P164" s="1">
        <f t="shared" si="40"/>
        <v>485454.32271188957</v>
      </c>
      <c r="Q164" s="1">
        <f t="shared" si="41"/>
        <v>302028.1440187199</v>
      </c>
      <c r="S164" s="3">
        <v>154</v>
      </c>
      <c r="T164" s="1">
        <f t="shared" si="47"/>
        <v>-172738.8888888869</v>
      </c>
      <c r="U164" s="1">
        <f t="shared" si="34"/>
        <v>-189.93527777777589</v>
      </c>
      <c r="V164" s="1">
        <f t="shared" si="42"/>
        <v>485454.32271188957</v>
      </c>
      <c r="W164" s="1">
        <f t="shared" si="43"/>
        <v>299972.02522937144</v>
      </c>
    </row>
    <row r="165" spans="1:23" x14ac:dyDescent="0.25">
      <c r="A165" s="3">
        <v>155</v>
      </c>
      <c r="B165" s="1">
        <f t="shared" si="44"/>
        <v>-113631.05572055312</v>
      </c>
      <c r="C165" s="1">
        <f t="shared" si="32"/>
        <v>-107.94950293452547</v>
      </c>
      <c r="D165" s="1">
        <f t="shared" si="35"/>
        <v>486870.23115313257</v>
      </c>
      <c r="E165" s="1">
        <f t="shared" si="36"/>
        <v>222111.96463035871</v>
      </c>
      <c r="G165" s="3">
        <v>155</v>
      </c>
      <c r="H165" s="1">
        <f t="shared" si="45"/>
        <v>-105916.66666666746</v>
      </c>
      <c r="I165" s="1">
        <f t="shared" si="37"/>
        <v>-100.62083333333409</v>
      </c>
      <c r="J165" s="1">
        <f t="shared" si="38"/>
        <v>486870.23115313257</v>
      </c>
      <c r="K165" s="1">
        <f t="shared" si="39"/>
        <v>209698.49665488148</v>
      </c>
      <c r="M165" s="3">
        <v>155</v>
      </c>
      <c r="N165" s="1">
        <f t="shared" si="46"/>
        <v>-173938.50928675869</v>
      </c>
      <c r="O165" s="1">
        <f t="shared" si="33"/>
        <v>-191.07491715575409</v>
      </c>
      <c r="P165" s="1">
        <f t="shared" si="40"/>
        <v>486870.23115313257</v>
      </c>
      <c r="Q165" s="1">
        <f t="shared" si="41"/>
        <v>304961.05741808668</v>
      </c>
      <c r="S165" s="3">
        <v>155</v>
      </c>
      <c r="T165" s="1">
        <f t="shared" si="47"/>
        <v>-172652.77777777577</v>
      </c>
      <c r="U165" s="1">
        <f t="shared" si="34"/>
        <v>-189.85347222222032</v>
      </c>
      <c r="V165" s="1">
        <f t="shared" si="42"/>
        <v>486870.23115313257</v>
      </c>
      <c r="W165" s="1">
        <f t="shared" si="43"/>
        <v>302892.14608883939</v>
      </c>
    </row>
    <row r="166" spans="1:23" x14ac:dyDescent="0.25">
      <c r="A166" s="3">
        <v>156</v>
      </c>
      <c r="B166" s="1">
        <f t="shared" si="44"/>
        <v>-113128.71939546804</v>
      </c>
      <c r="C166" s="1">
        <f t="shared" si="32"/>
        <v>-107.47228342569464</v>
      </c>
      <c r="D166" s="1">
        <f t="shared" si="35"/>
        <v>488290.26932732924</v>
      </c>
      <c r="E166" s="1">
        <f t="shared" si="36"/>
        <v>224257.53214264137</v>
      </c>
      <c r="G166" s="3">
        <v>156</v>
      </c>
      <c r="H166" s="1">
        <f t="shared" si="45"/>
        <v>-105400.00000000079</v>
      </c>
      <c r="I166" s="1">
        <f t="shared" si="37"/>
        <v>-100.13000000000075</v>
      </c>
      <c r="J166" s="1">
        <f t="shared" si="38"/>
        <v>488290.26932732924</v>
      </c>
      <c r="K166" s="1">
        <f t="shared" si="39"/>
        <v>211767.36577582185</v>
      </c>
      <c r="M166" s="3">
        <v>156</v>
      </c>
      <c r="N166" s="1">
        <f t="shared" si="46"/>
        <v>-173854.78656591117</v>
      </c>
      <c r="O166" s="1">
        <f t="shared" si="33"/>
        <v>-190.99538057094895</v>
      </c>
      <c r="P166" s="1">
        <f t="shared" si="40"/>
        <v>488290.26932732924</v>
      </c>
      <c r="Q166" s="1">
        <f t="shared" si="41"/>
        <v>307910.55393622216</v>
      </c>
      <c r="S166" s="3">
        <v>156</v>
      </c>
      <c r="T166" s="1">
        <f t="shared" si="47"/>
        <v>-172566.66666666465</v>
      </c>
      <c r="U166" s="1">
        <f t="shared" si="34"/>
        <v>-189.77166666666477</v>
      </c>
      <c r="V166" s="1">
        <f t="shared" si="42"/>
        <v>488290.26932732924</v>
      </c>
      <c r="W166" s="1">
        <f t="shared" si="43"/>
        <v>305828.8595417511</v>
      </c>
    </row>
    <row r="167" spans="1:23" x14ac:dyDescent="0.25">
      <c r="A167" s="3">
        <v>157</v>
      </c>
      <c r="B167" s="1">
        <f t="shared" si="44"/>
        <v>-112625.90585087413</v>
      </c>
      <c r="C167" s="1">
        <f t="shared" si="32"/>
        <v>-106.99461055833042</v>
      </c>
      <c r="D167" s="1">
        <f t="shared" si="35"/>
        <v>489714.44927953393</v>
      </c>
      <c r="E167" s="1">
        <f t="shared" si="36"/>
        <v>226415.23100557696</v>
      </c>
      <c r="G167" s="3">
        <v>157</v>
      </c>
      <c r="H167" s="1">
        <f t="shared" si="45"/>
        <v>-104883.33333333411</v>
      </c>
      <c r="I167" s="1">
        <f t="shared" si="37"/>
        <v>-99.639166666667407</v>
      </c>
      <c r="J167" s="1">
        <f t="shared" si="38"/>
        <v>489714.44927953393</v>
      </c>
      <c r="K167" s="1">
        <f t="shared" si="39"/>
        <v>213848.42341689285</v>
      </c>
      <c r="M167" s="3">
        <v>157</v>
      </c>
      <c r="N167" s="1">
        <f t="shared" si="46"/>
        <v>-173770.98430847886</v>
      </c>
      <c r="O167" s="1">
        <f t="shared" si="33"/>
        <v>-190.91576842638827</v>
      </c>
      <c r="P167" s="1">
        <f t="shared" si="40"/>
        <v>489714.44927953393</v>
      </c>
      <c r="Q167" s="1">
        <f t="shared" si="41"/>
        <v>310876.72733649082</v>
      </c>
      <c r="S167" s="3">
        <v>157</v>
      </c>
      <c r="T167" s="1">
        <f t="shared" si="47"/>
        <v>-172480.55555555352</v>
      </c>
      <c r="U167" s="1">
        <f t="shared" si="34"/>
        <v>-189.6898611111092</v>
      </c>
      <c r="V167" s="1">
        <f t="shared" si="42"/>
        <v>489714.44927953393</v>
      </c>
      <c r="W167" s="1">
        <f t="shared" si="43"/>
        <v>308782.25940504228</v>
      </c>
    </row>
    <row r="168" spans="1:23" x14ac:dyDescent="0.25">
      <c r="A168" s="3">
        <v>158</v>
      </c>
      <c r="B168" s="1">
        <f t="shared" si="44"/>
        <v>-112122.61463341286</v>
      </c>
      <c r="C168" s="1">
        <f t="shared" si="32"/>
        <v>-106.51648390174222</v>
      </c>
      <c r="D168" s="1">
        <f t="shared" si="35"/>
        <v>491142.78308993258</v>
      </c>
      <c r="E168" s="1">
        <f t="shared" si="36"/>
        <v>228585.12981158582</v>
      </c>
      <c r="G168" s="3">
        <v>158</v>
      </c>
      <c r="H168" s="1">
        <f t="shared" si="45"/>
        <v>-104366.66666666744</v>
      </c>
      <c r="I168" s="1">
        <f t="shared" si="37"/>
        <v>-99.148333333334065</v>
      </c>
      <c r="J168" s="1">
        <f t="shared" si="38"/>
        <v>491142.78308993258</v>
      </c>
      <c r="K168" s="1">
        <f t="shared" si="39"/>
        <v>215941.73849375936</v>
      </c>
      <c r="M168" s="3">
        <v>158</v>
      </c>
      <c r="N168" s="1">
        <f t="shared" si="46"/>
        <v>-173687.10243890199</v>
      </c>
      <c r="O168" s="1">
        <f t="shared" si="33"/>
        <v>-190.83608065029023</v>
      </c>
      <c r="P168" s="1">
        <f t="shared" si="40"/>
        <v>491142.78308993258</v>
      </c>
      <c r="Q168" s="1">
        <f t="shared" si="41"/>
        <v>313859.67191240884</v>
      </c>
      <c r="S168" s="3">
        <v>158</v>
      </c>
      <c r="T168" s="1">
        <f t="shared" si="47"/>
        <v>-172394.4444444424</v>
      </c>
      <c r="U168" s="1">
        <f t="shared" si="34"/>
        <v>-189.60805555555362</v>
      </c>
      <c r="V168" s="1">
        <f t="shared" si="42"/>
        <v>491142.78308993258</v>
      </c>
      <c r="W168" s="1">
        <f t="shared" si="43"/>
        <v>311752.44002610323</v>
      </c>
    </row>
    <row r="169" spans="1:23" x14ac:dyDescent="0.25">
      <c r="A169" s="3">
        <v>159</v>
      </c>
      <c r="B169" s="1">
        <f t="shared" si="44"/>
        <v>-111618.84528929499</v>
      </c>
      <c r="C169" s="1">
        <f t="shared" si="32"/>
        <v>-106.03790302483024</v>
      </c>
      <c r="D169" s="1">
        <f t="shared" si="35"/>
        <v>492575.2828739449</v>
      </c>
      <c r="E169" s="1">
        <f t="shared" si="36"/>
        <v>230767.29754091983</v>
      </c>
      <c r="G169" s="3">
        <v>159</v>
      </c>
      <c r="H169" s="1">
        <f t="shared" si="45"/>
        <v>-103850.00000000077</v>
      </c>
      <c r="I169" s="1">
        <f t="shared" si="37"/>
        <v>-98.657500000000724</v>
      </c>
      <c r="J169" s="1">
        <f t="shared" si="38"/>
        <v>492575.2828739449</v>
      </c>
      <c r="K169" s="1">
        <f t="shared" si="39"/>
        <v>218047.38031174548</v>
      </c>
      <c r="M169" s="3">
        <v>159</v>
      </c>
      <c r="N169" s="1">
        <f t="shared" si="46"/>
        <v>-173603.14088154901</v>
      </c>
      <c r="O169" s="1">
        <f t="shared" si="33"/>
        <v>-190.75631717080492</v>
      </c>
      <c r="P169" s="1">
        <f t="shared" si="40"/>
        <v>492575.2828739449</v>
      </c>
      <c r="Q169" s="1">
        <f t="shared" si="41"/>
        <v>316859.48249064165</v>
      </c>
      <c r="S169" s="3">
        <v>159</v>
      </c>
      <c r="T169" s="1">
        <f t="shared" si="47"/>
        <v>-172308.33333333128</v>
      </c>
      <c r="U169" s="1">
        <f t="shared" si="34"/>
        <v>-189.52624999999804</v>
      </c>
      <c r="V169" s="1">
        <f t="shared" si="42"/>
        <v>492575.2828739449</v>
      </c>
      <c r="W169" s="1">
        <f t="shared" si="43"/>
        <v>314739.49628577806</v>
      </c>
    </row>
    <row r="170" spans="1:23" x14ac:dyDescent="0.25">
      <c r="A170" s="3">
        <v>160</v>
      </c>
      <c r="B170" s="1">
        <f t="shared" si="44"/>
        <v>-111114.59736430021</v>
      </c>
      <c r="C170" s="1">
        <f t="shared" si="32"/>
        <v>-105.5588674960852</v>
      </c>
      <c r="D170" s="1">
        <f t="shared" si="35"/>
        <v>494011.96078232722</v>
      </c>
      <c r="E170" s="1">
        <f t="shared" si="36"/>
        <v>232961.80356385518</v>
      </c>
      <c r="G170" s="3">
        <v>160</v>
      </c>
      <c r="H170" s="1">
        <f t="shared" si="45"/>
        <v>-103333.3333333341</v>
      </c>
      <c r="I170" s="1">
        <f t="shared" si="37"/>
        <v>-98.16666666666741</v>
      </c>
      <c r="J170" s="1">
        <f t="shared" si="38"/>
        <v>494011.96078232722</v>
      </c>
      <c r="K170" s="1">
        <f t="shared" si="39"/>
        <v>220165.41856803762</v>
      </c>
      <c r="M170" s="3">
        <v>160</v>
      </c>
      <c r="N170" s="1">
        <f t="shared" si="46"/>
        <v>-173519.09956071654</v>
      </c>
      <c r="O170" s="1">
        <f t="shared" si="33"/>
        <v>-190.67647791601405</v>
      </c>
      <c r="P170" s="1">
        <f t="shared" si="40"/>
        <v>494011.96078232722</v>
      </c>
      <c r="Q170" s="1">
        <f t="shared" si="41"/>
        <v>319876.25443401845</v>
      </c>
      <c r="S170" s="3">
        <v>160</v>
      </c>
      <c r="T170" s="1">
        <f t="shared" si="47"/>
        <v>-172222.22222222015</v>
      </c>
      <c r="U170" s="1">
        <f t="shared" si="34"/>
        <v>-189.4444444444425</v>
      </c>
      <c r="V170" s="1">
        <f t="shared" si="42"/>
        <v>494011.96078232722</v>
      </c>
      <c r="W170" s="1">
        <f t="shared" si="43"/>
        <v>317743.52360138099</v>
      </c>
    </row>
    <row r="171" spans="1:23" x14ac:dyDescent="0.25">
      <c r="A171" s="3">
        <v>161</v>
      </c>
      <c r="B171" s="1">
        <f t="shared" si="44"/>
        <v>-110609.87040377669</v>
      </c>
      <c r="C171" s="1">
        <f t="shared" si="32"/>
        <v>-105.07937688358787</v>
      </c>
      <c r="D171" s="1">
        <f t="shared" si="35"/>
        <v>495452.82900127571</v>
      </c>
      <c r="E171" s="1">
        <f t="shared" si="36"/>
        <v>235168.71764289777</v>
      </c>
      <c r="G171" s="3">
        <v>161</v>
      </c>
      <c r="H171" s="1">
        <f t="shared" si="45"/>
        <v>-102816.66666666743</v>
      </c>
      <c r="I171" s="1">
        <f t="shared" si="37"/>
        <v>-97.675833333334069</v>
      </c>
      <c r="J171" s="1">
        <f t="shared" si="38"/>
        <v>495452.82900127571</v>
      </c>
      <c r="K171" s="1">
        <f t="shared" si="39"/>
        <v>222295.92335390026</v>
      </c>
      <c r="M171" s="3">
        <v>161</v>
      </c>
      <c r="N171" s="1">
        <f t="shared" si="46"/>
        <v>-173434.97840062928</v>
      </c>
      <c r="O171" s="1">
        <f t="shared" si="33"/>
        <v>-190.59656281393114</v>
      </c>
      <c r="P171" s="1">
        <f t="shared" si="40"/>
        <v>495452.82900127571</v>
      </c>
      <c r="Q171" s="1">
        <f t="shared" si="41"/>
        <v>322910.0836445638</v>
      </c>
      <c r="S171" s="3">
        <v>161</v>
      </c>
      <c r="T171" s="1">
        <f t="shared" si="47"/>
        <v>-172136.11111110903</v>
      </c>
      <c r="U171" s="1">
        <f t="shared" si="34"/>
        <v>-189.36263888888692</v>
      </c>
      <c r="V171" s="1">
        <f t="shared" si="42"/>
        <v>495452.82900127571</v>
      </c>
      <c r="W171" s="1">
        <f t="shared" si="43"/>
        <v>320764.61792972963</v>
      </c>
    </row>
    <row r="172" spans="1:23" x14ac:dyDescent="0.25">
      <c r="A172" s="3">
        <v>162</v>
      </c>
      <c r="B172" s="1">
        <f t="shared" si="44"/>
        <v>-110104.66395264067</v>
      </c>
      <c r="C172" s="1">
        <f t="shared" si="32"/>
        <v>-104.59943075500864</v>
      </c>
      <c r="D172" s="1">
        <f t="shared" si="35"/>
        <v>496897.89975252945</v>
      </c>
      <c r="E172" s="1">
        <f t="shared" si="36"/>
        <v>237388.10993500077</v>
      </c>
      <c r="G172" s="3">
        <v>162</v>
      </c>
      <c r="H172" s="1">
        <f t="shared" si="45"/>
        <v>-102300.00000000076</v>
      </c>
      <c r="I172" s="1">
        <f t="shared" si="37"/>
        <v>-97.185000000000727</v>
      </c>
      <c r="J172" s="1">
        <f t="shared" si="38"/>
        <v>496897.89975252945</v>
      </c>
      <c r="K172" s="1">
        <f t="shared" si="39"/>
        <v>224438.96515690404</v>
      </c>
      <c r="M172" s="3">
        <v>162</v>
      </c>
      <c r="N172" s="1">
        <f t="shared" si="46"/>
        <v>-173350.77732543994</v>
      </c>
      <c r="O172" s="1">
        <f t="shared" si="33"/>
        <v>-190.51657179250128</v>
      </c>
      <c r="P172" s="1">
        <f t="shared" si="40"/>
        <v>496897.89975252945</v>
      </c>
      <c r="Q172" s="1">
        <f t="shared" si="41"/>
        <v>325961.0665665461</v>
      </c>
      <c r="S172" s="3">
        <v>162</v>
      </c>
      <c r="T172" s="1">
        <f t="shared" si="47"/>
        <v>-172049.9999999979</v>
      </c>
      <c r="U172" s="1">
        <f t="shared" si="34"/>
        <v>-189.28083333333134</v>
      </c>
      <c r="V172" s="1">
        <f t="shared" si="42"/>
        <v>496897.89975252945</v>
      </c>
      <c r="W172" s="1">
        <f t="shared" si="43"/>
        <v>323802.87577019539</v>
      </c>
    </row>
    <row r="173" spans="1:23" x14ac:dyDescent="0.25">
      <c r="A173" s="3">
        <v>163</v>
      </c>
      <c r="B173" s="1">
        <f t="shared" si="44"/>
        <v>-109598.97755537607</v>
      </c>
      <c r="C173" s="1">
        <f t="shared" si="32"/>
        <v>-104.11902867760728</v>
      </c>
      <c r="D173" s="1">
        <f t="shared" si="35"/>
        <v>498347.18529347435</v>
      </c>
      <c r="E173" s="1">
        <f t="shared" si="36"/>
        <v>239620.05099379501</v>
      </c>
      <c r="G173" s="3">
        <v>163</v>
      </c>
      <c r="H173" s="1">
        <f t="shared" si="45"/>
        <v>-101783.33333333409</v>
      </c>
      <c r="I173" s="1">
        <f t="shared" si="37"/>
        <v>-96.694166666667385</v>
      </c>
      <c r="J173" s="1">
        <f t="shared" si="38"/>
        <v>498347.18529347435</v>
      </c>
      <c r="K173" s="1">
        <f t="shared" si="39"/>
        <v>226594.61486316664</v>
      </c>
      <c r="M173" s="3">
        <v>163</v>
      </c>
      <c r="N173" s="1">
        <f t="shared" si="46"/>
        <v>-173266.49625922917</v>
      </c>
      <c r="O173" s="1">
        <f t="shared" si="33"/>
        <v>-190.43650477960105</v>
      </c>
      <c r="P173" s="1">
        <f t="shared" si="40"/>
        <v>498347.18529347435</v>
      </c>
      <c r="Q173" s="1">
        <f t="shared" si="41"/>
        <v>329029.30018954381</v>
      </c>
      <c r="S173" s="3">
        <v>163</v>
      </c>
      <c r="T173" s="1">
        <f t="shared" si="47"/>
        <v>-171963.88888888678</v>
      </c>
      <c r="U173" s="1">
        <f t="shared" si="34"/>
        <v>-189.1990277777758</v>
      </c>
      <c r="V173" s="1">
        <f t="shared" si="42"/>
        <v>498347.18529347435</v>
      </c>
      <c r="W173" s="1">
        <f t="shared" si="43"/>
        <v>326858.3941677711</v>
      </c>
    </row>
    <row r="174" spans="1:23" x14ac:dyDescent="0.25">
      <c r="A174" s="3">
        <v>164</v>
      </c>
      <c r="B174" s="1">
        <f t="shared" si="44"/>
        <v>-109092.81075603407</v>
      </c>
      <c r="C174" s="1">
        <f t="shared" si="32"/>
        <v>-103.63817021823236</v>
      </c>
      <c r="D174" s="1">
        <f t="shared" si="35"/>
        <v>499800.69791724702</v>
      </c>
      <c r="E174" s="1">
        <f t="shared" si="36"/>
        <v>241864.61177183178</v>
      </c>
      <c r="G174" s="3">
        <v>164</v>
      </c>
      <c r="H174" s="1">
        <f t="shared" si="45"/>
        <v>-101266.66666666741</v>
      </c>
      <c r="I174" s="1">
        <f t="shared" si="37"/>
        <v>-96.203333333334044</v>
      </c>
      <c r="J174" s="1">
        <f t="shared" si="38"/>
        <v>499800.69791724702</v>
      </c>
      <c r="K174" s="1">
        <f t="shared" si="39"/>
        <v>228762.9437596061</v>
      </c>
      <c r="M174" s="3">
        <v>164</v>
      </c>
      <c r="N174" s="1">
        <f t="shared" si="46"/>
        <v>-173182.13512600551</v>
      </c>
      <c r="O174" s="1">
        <f t="shared" si="33"/>
        <v>-190.35636170303857</v>
      </c>
      <c r="P174" s="1">
        <f t="shared" si="40"/>
        <v>499800.69791724702</v>
      </c>
      <c r="Q174" s="1">
        <f t="shared" si="41"/>
        <v>332114.88205152843</v>
      </c>
      <c r="S174" s="3">
        <v>164</v>
      </c>
      <c r="T174" s="1">
        <f t="shared" si="47"/>
        <v>-171877.77777777566</v>
      </c>
      <c r="U174" s="1">
        <f t="shared" si="34"/>
        <v>-189.11722222222022</v>
      </c>
      <c r="V174" s="1">
        <f t="shared" si="42"/>
        <v>499800.69791724702</v>
      </c>
      <c r="W174" s="1">
        <f t="shared" si="43"/>
        <v>329931.27071615617</v>
      </c>
    </row>
    <row r="175" spans="1:23" x14ac:dyDescent="0.25">
      <c r="A175" s="3">
        <v>165</v>
      </c>
      <c r="B175" s="1">
        <f t="shared" si="44"/>
        <v>-108586.16309823269</v>
      </c>
      <c r="C175" s="1">
        <f t="shared" si="32"/>
        <v>-103.15685494332105</v>
      </c>
      <c r="D175" s="1">
        <f t="shared" si="35"/>
        <v>501258.449952839</v>
      </c>
      <c r="E175" s="1">
        <f t="shared" si="36"/>
        <v>244121.86362283846</v>
      </c>
      <c r="G175" s="3">
        <v>165</v>
      </c>
      <c r="H175" s="1">
        <f t="shared" si="45"/>
        <v>-100750.00000000074</v>
      </c>
      <c r="I175" s="1">
        <f t="shared" si="37"/>
        <v>-95.712500000000716</v>
      </c>
      <c r="J175" s="1">
        <f t="shared" si="38"/>
        <v>501258.449952839</v>
      </c>
      <c r="K175" s="1">
        <f t="shared" si="39"/>
        <v>230944.02353620707</v>
      </c>
      <c r="M175" s="3">
        <v>165</v>
      </c>
      <c r="N175" s="1">
        <f t="shared" si="46"/>
        <v>-173097.69384970528</v>
      </c>
      <c r="O175" s="1">
        <f t="shared" si="33"/>
        <v>-190.27614249055335</v>
      </c>
      <c r="P175" s="1">
        <f t="shared" si="40"/>
        <v>501258.449952839</v>
      </c>
      <c r="Q175" s="1">
        <f t="shared" si="41"/>
        <v>335217.9102419655</v>
      </c>
      <c r="S175" s="3">
        <v>165</v>
      </c>
      <c r="T175" s="1">
        <f t="shared" si="47"/>
        <v>-171791.66666666453</v>
      </c>
      <c r="U175" s="1">
        <f t="shared" si="34"/>
        <v>-189.03541666666464</v>
      </c>
      <c r="V175" s="1">
        <f t="shared" si="42"/>
        <v>501258.449952839</v>
      </c>
      <c r="W175" s="1">
        <f t="shared" si="43"/>
        <v>333021.60356085893</v>
      </c>
    </row>
    <row r="176" spans="1:23" x14ac:dyDescent="0.25">
      <c r="A176" s="3">
        <v>166</v>
      </c>
      <c r="B176" s="1">
        <f t="shared" si="44"/>
        <v>-108079.0341251564</v>
      </c>
      <c r="C176" s="1">
        <f t="shared" si="32"/>
        <v>-102.67508241889858</v>
      </c>
      <c r="D176" s="1">
        <f t="shared" si="35"/>
        <v>502720.45376520144</v>
      </c>
      <c r="E176" s="1">
        <f t="shared" si="36"/>
        <v>246391.87830398671</v>
      </c>
      <c r="G176" s="3">
        <v>166</v>
      </c>
      <c r="H176" s="1">
        <f t="shared" si="45"/>
        <v>-100233.33333333407</v>
      </c>
      <c r="I176" s="1">
        <f t="shared" si="37"/>
        <v>-95.221666666667375</v>
      </c>
      <c r="J176" s="1">
        <f t="shared" si="38"/>
        <v>502720.45376520144</v>
      </c>
      <c r="K176" s="1">
        <f t="shared" si="39"/>
        <v>233137.92628829979</v>
      </c>
      <c r="M176" s="3">
        <v>166</v>
      </c>
      <c r="N176" s="1">
        <f t="shared" si="46"/>
        <v>-173013.17235419256</v>
      </c>
      <c r="O176" s="1">
        <f t="shared" si="33"/>
        <v>-190.19584706981627</v>
      </c>
      <c r="P176" s="1">
        <f t="shared" si="40"/>
        <v>502720.45376520144</v>
      </c>
      <c r="Q176" s="1">
        <f t="shared" si="41"/>
        <v>338338.48340493249</v>
      </c>
      <c r="S176" s="3">
        <v>166</v>
      </c>
      <c r="T176" s="1">
        <f t="shared" si="47"/>
        <v>-171705.55555555341</v>
      </c>
      <c r="U176" s="1">
        <f t="shared" si="34"/>
        <v>-188.95361111110907</v>
      </c>
      <c r="V176" s="1">
        <f t="shared" si="42"/>
        <v>502720.45376520144</v>
      </c>
      <c r="W176" s="1">
        <f t="shared" si="43"/>
        <v>336129.49140231666</v>
      </c>
    </row>
    <row r="177" spans="1:23" x14ac:dyDescent="0.25">
      <c r="A177" s="3">
        <v>167</v>
      </c>
      <c r="B177" s="1">
        <f t="shared" si="44"/>
        <v>-107571.42337955568</v>
      </c>
      <c r="C177" s="1">
        <f t="shared" si="32"/>
        <v>-102.1928522105779</v>
      </c>
      <c r="D177" s="1">
        <f t="shared" si="35"/>
        <v>504186.72175534995</v>
      </c>
      <c r="E177" s="1">
        <f t="shared" si="36"/>
        <v>248674.7279781737</v>
      </c>
      <c r="G177" s="3">
        <v>167</v>
      </c>
      <c r="H177" s="1">
        <f t="shared" si="45"/>
        <v>-99716.666666667399</v>
      </c>
      <c r="I177" s="1">
        <f t="shared" si="37"/>
        <v>-94.730833333334033</v>
      </c>
      <c r="J177" s="1">
        <f t="shared" si="38"/>
        <v>504186.72175534995</v>
      </c>
      <c r="K177" s="1">
        <f t="shared" si="39"/>
        <v>235344.72451885202</v>
      </c>
      <c r="M177" s="3">
        <v>167</v>
      </c>
      <c r="N177" s="1">
        <f t="shared" si="46"/>
        <v>-172928.5705632591</v>
      </c>
      <c r="O177" s="1">
        <f t="shared" si="33"/>
        <v>-190.11547536842949</v>
      </c>
      <c r="P177" s="1">
        <f t="shared" si="40"/>
        <v>504186.72175534995</v>
      </c>
      <c r="Q177" s="1">
        <f t="shared" si="41"/>
        <v>341476.70074225491</v>
      </c>
      <c r="S177" s="3">
        <v>167</v>
      </c>
      <c r="T177" s="1">
        <f t="shared" si="47"/>
        <v>-171619.44444444228</v>
      </c>
      <c r="U177" s="1">
        <f t="shared" si="34"/>
        <v>-188.87180555555352</v>
      </c>
      <c r="V177" s="1">
        <f t="shared" si="42"/>
        <v>504186.72175534995</v>
      </c>
      <c r="W177" s="1">
        <f t="shared" si="43"/>
        <v>339255.03349903331</v>
      </c>
    </row>
    <row r="178" spans="1:23" x14ac:dyDescent="0.25">
      <c r="A178" s="3">
        <v>168</v>
      </c>
      <c r="B178" s="1">
        <f t="shared" si="44"/>
        <v>-107063.33040374664</v>
      </c>
      <c r="C178" s="1">
        <f t="shared" si="32"/>
        <v>-101.7101638835593</v>
      </c>
      <c r="D178" s="1">
        <f t="shared" si="35"/>
        <v>505657.26636046974</v>
      </c>
      <c r="E178" s="1">
        <f t="shared" si="36"/>
        <v>250970.48521631616</v>
      </c>
      <c r="G178" s="3">
        <v>168</v>
      </c>
      <c r="H178" s="1">
        <f t="shared" si="45"/>
        <v>-99200.000000000728</v>
      </c>
      <c r="I178" s="1">
        <f t="shared" si="37"/>
        <v>-94.240000000000691</v>
      </c>
      <c r="J178" s="1">
        <f t="shared" si="38"/>
        <v>505657.26636046974</v>
      </c>
      <c r="K178" s="1">
        <f t="shared" si="39"/>
        <v>237564.49114077381</v>
      </c>
      <c r="M178" s="3">
        <v>168</v>
      </c>
      <c r="N178" s="1">
        <f t="shared" si="46"/>
        <v>-172843.88840062427</v>
      </c>
      <c r="O178" s="1">
        <f t="shared" si="33"/>
        <v>-190.03502731392641</v>
      </c>
      <c r="P178" s="1">
        <f t="shared" si="40"/>
        <v>505657.26636046974</v>
      </c>
      <c r="Q178" s="1">
        <f t="shared" si="41"/>
        <v>344632.66201665986</v>
      </c>
      <c r="S178" s="3">
        <v>168</v>
      </c>
      <c r="T178" s="1">
        <f t="shared" si="47"/>
        <v>-171533.33333333116</v>
      </c>
      <c r="U178" s="1">
        <f t="shared" si="34"/>
        <v>-188.78999999999795</v>
      </c>
      <c r="V178" s="1">
        <f t="shared" si="42"/>
        <v>505657.26636046974</v>
      </c>
      <c r="W178" s="1">
        <f t="shared" si="43"/>
        <v>342398.32967073476</v>
      </c>
    </row>
    <row r="179" spans="1:23" x14ac:dyDescent="0.25">
      <c r="A179" s="3">
        <v>169</v>
      </c>
      <c r="B179" s="1">
        <f t="shared" si="44"/>
        <v>-106554.75473961059</v>
      </c>
      <c r="C179" s="1">
        <f t="shared" si="32"/>
        <v>-101.22701700263008</v>
      </c>
      <c r="D179" s="1">
        <f t="shared" si="35"/>
        <v>507132.10005402111</v>
      </c>
      <c r="E179" s="1">
        <f t="shared" si="36"/>
        <v>253279.22299965724</v>
      </c>
      <c r="G179" s="3">
        <v>169</v>
      </c>
      <c r="H179" s="1">
        <f t="shared" si="45"/>
        <v>-98683.333333334056</v>
      </c>
      <c r="I179" s="1">
        <f t="shared" si="37"/>
        <v>-93.74916666666735</v>
      </c>
      <c r="J179" s="1">
        <f t="shared" si="38"/>
        <v>507132.10005402111</v>
      </c>
      <c r="K179" s="1">
        <f t="shared" si="39"/>
        <v>239797.29947923537</v>
      </c>
      <c r="M179" s="3">
        <v>169</v>
      </c>
      <c r="N179" s="1">
        <f t="shared" si="46"/>
        <v>-172759.12578993494</v>
      </c>
      <c r="O179" s="1">
        <f t="shared" si="33"/>
        <v>-189.95450283377153</v>
      </c>
      <c r="P179" s="1">
        <f t="shared" si="40"/>
        <v>507132.10005402111</v>
      </c>
      <c r="Q179" s="1">
        <f t="shared" si="41"/>
        <v>347806.4675549473</v>
      </c>
      <c r="S179" s="3">
        <v>169</v>
      </c>
      <c r="T179" s="1">
        <f t="shared" si="47"/>
        <v>-171447.22222222004</v>
      </c>
      <c r="U179" s="1">
        <f t="shared" si="34"/>
        <v>-188.70819444444237</v>
      </c>
      <c r="V179" s="1">
        <f t="shared" si="42"/>
        <v>507132.10005402111</v>
      </c>
      <c r="W179" s="1">
        <f t="shared" si="43"/>
        <v>345559.48030154227</v>
      </c>
    </row>
    <row r="180" spans="1:23" x14ac:dyDescent="0.25">
      <c r="A180" s="3">
        <v>170</v>
      </c>
      <c r="B180" s="1">
        <f t="shared" si="44"/>
        <v>-106045.69592859362</v>
      </c>
      <c r="C180" s="1">
        <f t="shared" si="32"/>
        <v>-100.74341113216394</v>
      </c>
      <c r="D180" s="1">
        <f t="shared" si="35"/>
        <v>508611.23534584534</v>
      </c>
      <c r="E180" s="1">
        <f t="shared" si="36"/>
        <v>255601.01472208675</v>
      </c>
      <c r="G180" s="3">
        <v>170</v>
      </c>
      <c r="H180" s="1">
        <f t="shared" si="45"/>
        <v>-98166.666666667385</v>
      </c>
      <c r="I180" s="1">
        <f t="shared" si="37"/>
        <v>-93.258333333334022</v>
      </c>
      <c r="J180" s="1">
        <f t="shared" si="38"/>
        <v>508611.23534584534</v>
      </c>
      <c r="K180" s="1">
        <f t="shared" si="39"/>
        <v>242043.22327399816</v>
      </c>
      <c r="M180" s="3">
        <v>170</v>
      </c>
      <c r="N180" s="1">
        <f t="shared" si="46"/>
        <v>-172674.28265476544</v>
      </c>
      <c r="O180" s="1">
        <f t="shared" si="33"/>
        <v>-189.87390185536051</v>
      </c>
      <c r="P180" s="1">
        <f t="shared" si="40"/>
        <v>508611.23534584534</v>
      </c>
      <c r="Q180" s="1">
        <f t="shared" si="41"/>
        <v>350998.21825117955</v>
      </c>
      <c r="S180" s="3">
        <v>170</v>
      </c>
      <c r="T180" s="1">
        <f t="shared" si="47"/>
        <v>-171361.11111110891</v>
      </c>
      <c r="U180" s="1">
        <f t="shared" si="34"/>
        <v>-188.62638888888682</v>
      </c>
      <c r="V180" s="1">
        <f t="shared" si="42"/>
        <v>508611.23534584534</v>
      </c>
      <c r="W180" s="1">
        <f t="shared" si="43"/>
        <v>348738.58634316339</v>
      </c>
    </row>
    <row r="181" spans="1:23" x14ac:dyDescent="0.25">
      <c r="A181" s="3">
        <v>171</v>
      </c>
      <c r="B181" s="1">
        <f t="shared" si="44"/>
        <v>-105536.15351170617</v>
      </c>
      <c r="C181" s="1">
        <f t="shared" si="32"/>
        <v>-100.25934583612087</v>
      </c>
      <c r="D181" s="1">
        <f t="shared" si="35"/>
        <v>510094.68478227075</v>
      </c>
      <c r="E181" s="1">
        <f t="shared" si="36"/>
        <v>257935.93419247415</v>
      </c>
      <c r="G181" s="3">
        <v>171</v>
      </c>
      <c r="H181" s="1">
        <f t="shared" si="45"/>
        <v>-97650.000000000713</v>
      </c>
      <c r="I181" s="1">
        <f t="shared" si="37"/>
        <v>-92.76750000000068</v>
      </c>
      <c r="J181" s="1">
        <f t="shared" si="38"/>
        <v>510094.68478227075</v>
      </c>
      <c r="K181" s="1">
        <f t="shared" si="39"/>
        <v>244302.3366817589</v>
      </c>
      <c r="M181" s="3">
        <v>171</v>
      </c>
      <c r="N181" s="1">
        <f t="shared" si="46"/>
        <v>-172589.35891861754</v>
      </c>
      <c r="O181" s="1">
        <f t="shared" si="33"/>
        <v>-189.79322430601999</v>
      </c>
      <c r="P181" s="1">
        <f t="shared" si="40"/>
        <v>510094.68478227075</v>
      </c>
      <c r="Q181" s="1">
        <f t="shared" si="41"/>
        <v>354208.0155698887</v>
      </c>
      <c r="S181" s="3">
        <v>171</v>
      </c>
      <c r="T181" s="1">
        <f t="shared" si="47"/>
        <v>-171274.99999999779</v>
      </c>
      <c r="U181" s="1">
        <f t="shared" si="34"/>
        <v>-188.54458333333125</v>
      </c>
      <c r="V181" s="1">
        <f t="shared" si="42"/>
        <v>510094.68478227075</v>
      </c>
      <c r="W181" s="1">
        <f t="shared" si="43"/>
        <v>351935.74931810139</v>
      </c>
    </row>
    <row r="182" spans="1:23" x14ac:dyDescent="0.25">
      <c r="A182" s="3">
        <v>172</v>
      </c>
      <c r="B182" s="1">
        <f t="shared" si="44"/>
        <v>-105026.12702952269</v>
      </c>
      <c r="C182" s="1">
        <f t="shared" si="32"/>
        <v>-99.774820678046567</v>
      </c>
      <c r="D182" s="1">
        <f t="shared" si="35"/>
        <v>511582.46094621904</v>
      </c>
      <c r="E182" s="1">
        <f t="shared" si="36"/>
        <v>260284.05563701497</v>
      </c>
      <c r="G182" s="3">
        <v>172</v>
      </c>
      <c r="H182" s="1">
        <f t="shared" si="45"/>
        <v>-97133.333333334042</v>
      </c>
      <c r="I182" s="1">
        <f t="shared" si="37"/>
        <v>-92.276666666667339</v>
      </c>
      <c r="J182" s="1">
        <f t="shared" si="38"/>
        <v>511582.46094621904</v>
      </c>
      <c r="K182" s="1">
        <f t="shared" si="39"/>
        <v>246574.71427850708</v>
      </c>
      <c r="M182" s="3">
        <v>172</v>
      </c>
      <c r="N182" s="1">
        <f t="shared" si="46"/>
        <v>-172504.35450492028</v>
      </c>
      <c r="O182" s="1">
        <f t="shared" si="33"/>
        <v>-189.71247011300761</v>
      </c>
      <c r="P182" s="1">
        <f t="shared" si="40"/>
        <v>511582.46094621904</v>
      </c>
      <c r="Q182" s="1">
        <f t="shared" si="41"/>
        <v>357435.96154930192</v>
      </c>
      <c r="S182" s="3">
        <v>172</v>
      </c>
      <c r="T182" s="1">
        <f t="shared" si="47"/>
        <v>-171188.88888888666</v>
      </c>
      <c r="U182" s="1">
        <f t="shared" si="34"/>
        <v>-188.46277777777567</v>
      </c>
      <c r="V182" s="1">
        <f t="shared" si="42"/>
        <v>511582.46094621904</v>
      </c>
      <c r="W182" s="1">
        <f t="shared" si="43"/>
        <v>355151.07132288249</v>
      </c>
    </row>
    <row r="183" spans="1:23" x14ac:dyDescent="0.25">
      <c r="A183" s="3">
        <v>173</v>
      </c>
      <c r="B183" s="1">
        <f t="shared" si="44"/>
        <v>-104515.61602218113</v>
      </c>
      <c r="C183" s="1">
        <f t="shared" si="32"/>
        <v>-99.289835221072067</v>
      </c>
      <c r="D183" s="1">
        <f t="shared" si="35"/>
        <v>513074.57645731221</v>
      </c>
      <c r="E183" s="1">
        <f t="shared" si="36"/>
        <v>262645.45370159054</v>
      </c>
      <c r="G183" s="3">
        <v>173</v>
      </c>
      <c r="H183" s="1">
        <f t="shared" si="45"/>
        <v>-96616.66666666737</v>
      </c>
      <c r="I183" s="1">
        <f t="shared" si="37"/>
        <v>-91.785833333333997</v>
      </c>
      <c r="J183" s="1">
        <f t="shared" si="38"/>
        <v>513074.57645731221</v>
      </c>
      <c r="K183" s="1">
        <f t="shared" si="39"/>
        <v>248860.43106189568</v>
      </c>
      <c r="M183" s="3">
        <v>173</v>
      </c>
      <c r="N183" s="1">
        <f t="shared" si="46"/>
        <v>-172419.26933703001</v>
      </c>
      <c r="O183" s="1">
        <f t="shared" si="33"/>
        <v>-189.63163920351187</v>
      </c>
      <c r="P183" s="1">
        <f t="shared" si="40"/>
        <v>513074.57645731221</v>
      </c>
      <c r="Q183" s="1">
        <f t="shared" si="41"/>
        <v>360682.1588045854</v>
      </c>
      <c r="S183" s="3">
        <v>173</v>
      </c>
      <c r="T183" s="1">
        <f t="shared" si="47"/>
        <v>-171102.77777777554</v>
      </c>
      <c r="U183" s="1">
        <f t="shared" si="34"/>
        <v>-188.38097222222009</v>
      </c>
      <c r="V183" s="1">
        <f t="shared" si="42"/>
        <v>513074.57645731221</v>
      </c>
      <c r="W183" s="1">
        <f t="shared" si="43"/>
        <v>358384.65503130149</v>
      </c>
    </row>
    <row r="184" spans="1:23" x14ac:dyDescent="0.25">
      <c r="A184" s="3">
        <v>174</v>
      </c>
      <c r="B184" s="1">
        <f t="shared" si="44"/>
        <v>-104004.6200293826</v>
      </c>
      <c r="C184" s="1">
        <f t="shared" si="32"/>
        <v>-98.804389027913473</v>
      </c>
      <c r="D184" s="1">
        <f t="shared" si="35"/>
        <v>514571.04397197941</v>
      </c>
      <c r="E184" s="1">
        <f t="shared" si="36"/>
        <v>265020.20345414075</v>
      </c>
      <c r="G184" s="3">
        <v>174</v>
      </c>
      <c r="H184" s="1">
        <f t="shared" si="45"/>
        <v>-96100.000000000698</v>
      </c>
      <c r="I184" s="1">
        <f t="shared" si="37"/>
        <v>-91.295000000000655</v>
      </c>
      <c r="J184" s="1">
        <f t="shared" si="38"/>
        <v>514571.04397197941</v>
      </c>
      <c r="K184" s="1">
        <f t="shared" si="39"/>
        <v>251159.56245362532</v>
      </c>
      <c r="M184" s="3">
        <v>174</v>
      </c>
      <c r="N184" s="1">
        <f t="shared" si="46"/>
        <v>-172334.10333823026</v>
      </c>
      <c r="O184" s="1">
        <f t="shared" si="33"/>
        <v>-189.55073150465208</v>
      </c>
      <c r="P184" s="1">
        <f t="shared" si="40"/>
        <v>514571.04397197941</v>
      </c>
      <c r="Q184" s="1">
        <f t="shared" si="41"/>
        <v>363946.71053110645</v>
      </c>
      <c r="S184" s="3">
        <v>174</v>
      </c>
      <c r="T184" s="1">
        <f t="shared" si="47"/>
        <v>-171016.66666666442</v>
      </c>
      <c r="U184" s="1">
        <f t="shared" si="34"/>
        <v>-188.29916666666455</v>
      </c>
      <c r="V184" s="1">
        <f t="shared" si="42"/>
        <v>514571.04397197941</v>
      </c>
      <c r="W184" s="1">
        <f t="shared" si="43"/>
        <v>361636.60369768576</v>
      </c>
    </row>
    <row r="185" spans="1:23" x14ac:dyDescent="0.25">
      <c r="A185" s="3">
        <v>175</v>
      </c>
      <c r="B185" s="1">
        <f t="shared" si="44"/>
        <v>-103493.1385903909</v>
      </c>
      <c r="C185" s="1">
        <f t="shared" si="32"/>
        <v>-98.318481660871342</v>
      </c>
      <c r="D185" s="1">
        <f t="shared" si="35"/>
        <v>516071.87618356437</v>
      </c>
      <c r="E185" s="1">
        <f t="shared" si="36"/>
        <v>267408.38038705057</v>
      </c>
      <c r="G185" s="3">
        <v>175</v>
      </c>
      <c r="H185" s="1">
        <f t="shared" si="45"/>
        <v>-95583.333333334027</v>
      </c>
      <c r="I185" s="1">
        <f t="shared" si="37"/>
        <v>-90.804166666667342</v>
      </c>
      <c r="J185" s="1">
        <f t="shared" si="38"/>
        <v>516071.87618356437</v>
      </c>
      <c r="K185" s="1">
        <f t="shared" si="39"/>
        <v>253472.18430184189</v>
      </c>
      <c r="M185" s="3">
        <v>175</v>
      </c>
      <c r="N185" s="1">
        <f t="shared" si="46"/>
        <v>-172248.85643173163</v>
      </c>
      <c r="O185" s="1">
        <f t="shared" si="33"/>
        <v>-189.46974694347838</v>
      </c>
      <c r="P185" s="1">
        <f t="shared" si="40"/>
        <v>516071.87618356437</v>
      </c>
      <c r="Q185" s="1">
        <f t="shared" si="41"/>
        <v>367229.72050771397</v>
      </c>
      <c r="S185" s="3">
        <v>175</v>
      </c>
      <c r="T185" s="1">
        <f t="shared" si="47"/>
        <v>-170930.55555555329</v>
      </c>
      <c r="U185" s="1">
        <f t="shared" si="34"/>
        <v>-188.21736111110897</v>
      </c>
      <c r="V185" s="1">
        <f t="shared" si="42"/>
        <v>516071.87618356437</v>
      </c>
      <c r="W185" s="1">
        <f t="shared" si="43"/>
        <v>364907.02116017765</v>
      </c>
    </row>
    <row r="186" spans="1:23" x14ac:dyDescent="0.25">
      <c r="A186" s="3">
        <v>176</v>
      </c>
      <c r="B186" s="1">
        <f t="shared" si="44"/>
        <v>-102981.17124403216</v>
      </c>
      <c r="C186" s="1">
        <f t="shared" si="32"/>
        <v>-97.832112681830552</v>
      </c>
      <c r="D186" s="1">
        <f t="shared" si="35"/>
        <v>517577.08582243312</v>
      </c>
      <c r="E186" s="1">
        <f t="shared" si="36"/>
        <v>269810.06041954993</v>
      </c>
      <c r="G186" s="3">
        <v>176</v>
      </c>
      <c r="H186" s="1">
        <f t="shared" si="45"/>
        <v>-95066.666666667355</v>
      </c>
      <c r="I186" s="1">
        <f t="shared" si="37"/>
        <v>-90.313333333334</v>
      </c>
      <c r="J186" s="1">
        <f t="shared" si="38"/>
        <v>517577.08582243312</v>
      </c>
      <c r="K186" s="1">
        <f t="shared" si="39"/>
        <v>255798.37288354771</v>
      </c>
      <c r="M186" s="3">
        <v>176</v>
      </c>
      <c r="N186" s="1">
        <f t="shared" si="46"/>
        <v>-172163.52854067183</v>
      </c>
      <c r="O186" s="1">
        <f t="shared" si="33"/>
        <v>-189.38868544697158</v>
      </c>
      <c r="P186" s="1">
        <f t="shared" si="40"/>
        <v>517577.08582243312</v>
      </c>
      <c r="Q186" s="1">
        <f t="shared" si="41"/>
        <v>370531.29310003755</v>
      </c>
      <c r="S186" s="3">
        <v>176</v>
      </c>
      <c r="T186" s="1">
        <f t="shared" si="47"/>
        <v>-170844.44444444217</v>
      </c>
      <c r="U186" s="1">
        <f t="shared" si="34"/>
        <v>-188.1355555555534</v>
      </c>
      <c r="V186" s="1">
        <f t="shared" si="42"/>
        <v>517577.08582243312</v>
      </c>
      <c r="W186" s="1">
        <f t="shared" si="43"/>
        <v>368196.01184403559</v>
      </c>
    </row>
    <row r="187" spans="1:23" x14ac:dyDescent="0.25">
      <c r="A187" s="3">
        <v>177</v>
      </c>
      <c r="B187" s="1">
        <f t="shared" si="44"/>
        <v>-102468.71752869438</v>
      </c>
      <c r="C187" s="1">
        <f t="shared" si="32"/>
        <v>-97.345281652259658</v>
      </c>
      <c r="D187" s="1">
        <f t="shared" si="35"/>
        <v>519086.68565608189</v>
      </c>
      <c r="E187" s="1">
        <f t="shared" si="36"/>
        <v>272225.31990012707</v>
      </c>
      <c r="G187" s="3">
        <v>177</v>
      </c>
      <c r="H187" s="1">
        <f t="shared" si="45"/>
        <v>-94550.000000000684</v>
      </c>
      <c r="I187" s="1">
        <f t="shared" si="37"/>
        <v>-89.822500000000659</v>
      </c>
      <c r="J187" s="1">
        <f t="shared" si="38"/>
        <v>519086.68565608189</v>
      </c>
      <c r="K187" s="1">
        <f t="shared" si="39"/>
        <v>258138.20490702632</v>
      </c>
      <c r="M187" s="3">
        <v>177</v>
      </c>
      <c r="N187" s="1">
        <f t="shared" si="46"/>
        <v>-172078.11958811554</v>
      </c>
      <c r="O187" s="1">
        <f t="shared" si="33"/>
        <v>-189.3075469420431</v>
      </c>
      <c r="P187" s="1">
        <f t="shared" si="40"/>
        <v>519086.68565608189</v>
      </c>
      <c r="Q187" s="1">
        <f t="shared" si="41"/>
        <v>373851.53326380521</v>
      </c>
      <c r="S187" s="3">
        <v>177</v>
      </c>
      <c r="T187" s="1">
        <f t="shared" si="47"/>
        <v>-170758.33333333104</v>
      </c>
      <c r="U187" s="1">
        <f t="shared" si="34"/>
        <v>-188.05374999999785</v>
      </c>
      <c r="V187" s="1">
        <f t="shared" si="42"/>
        <v>519086.68565608189</v>
      </c>
      <c r="W187" s="1">
        <f t="shared" si="43"/>
        <v>371503.68076495343</v>
      </c>
    </row>
    <row r="188" spans="1:23" x14ac:dyDescent="0.25">
      <c r="A188" s="3">
        <v>178</v>
      </c>
      <c r="B188" s="1">
        <f t="shared" si="44"/>
        <v>-101955.77698232704</v>
      </c>
      <c r="C188" s="1">
        <f t="shared" si="32"/>
        <v>-96.857988133210696</v>
      </c>
      <c r="D188" s="1">
        <f t="shared" si="35"/>
        <v>520600.68848924548</v>
      </c>
      <c r="E188" s="1">
        <f t="shared" si="36"/>
        <v>274654.23560895567</v>
      </c>
      <c r="G188" s="3">
        <v>178</v>
      </c>
      <c r="H188" s="1">
        <f t="shared" si="45"/>
        <v>-94033.333333334012</v>
      </c>
      <c r="I188" s="1">
        <f t="shared" si="37"/>
        <v>-89.331666666667317</v>
      </c>
      <c r="J188" s="1">
        <f t="shared" si="38"/>
        <v>520600.68848924548</v>
      </c>
      <c r="K188" s="1">
        <f t="shared" si="39"/>
        <v>260491.75751428114</v>
      </c>
      <c r="M188" s="3">
        <v>178</v>
      </c>
      <c r="N188" s="1">
        <f t="shared" si="46"/>
        <v>-171992.62949705432</v>
      </c>
      <c r="O188" s="1">
        <f t="shared" si="33"/>
        <v>-189.22633135553494</v>
      </c>
      <c r="P188" s="1">
        <f t="shared" si="40"/>
        <v>520600.68848924548</v>
      </c>
      <c r="Q188" s="1">
        <f t="shared" si="41"/>
        <v>377190.54654817987</v>
      </c>
      <c r="S188" s="3">
        <v>178</v>
      </c>
      <c r="T188" s="1">
        <f t="shared" si="47"/>
        <v>-170672.22222221992</v>
      </c>
      <c r="U188" s="1">
        <f t="shared" si="34"/>
        <v>-187.97194444444227</v>
      </c>
      <c r="V188" s="1">
        <f t="shared" si="42"/>
        <v>520600.68848924548</v>
      </c>
      <c r="W188" s="1">
        <f t="shared" si="43"/>
        <v>374830.13353239908</v>
      </c>
    </row>
    <row r="189" spans="1:23" x14ac:dyDescent="0.25">
      <c r="A189" s="3">
        <v>179</v>
      </c>
      <c r="B189" s="1">
        <f t="shared" si="44"/>
        <v>-101442.34914244064</v>
      </c>
      <c r="C189" s="1">
        <f t="shared" si="32"/>
        <v>-96.370231685318615</v>
      </c>
      <c r="D189" s="1">
        <f t="shared" si="35"/>
        <v>522119.10716400581</v>
      </c>
      <c r="E189" s="1">
        <f t="shared" si="36"/>
        <v>277096.88476033579</v>
      </c>
      <c r="G189" s="3">
        <v>179</v>
      </c>
      <c r="H189" s="1">
        <f t="shared" si="45"/>
        <v>-93516.666666667341</v>
      </c>
      <c r="I189" s="1">
        <f t="shared" si="37"/>
        <v>-88.840833333333975</v>
      </c>
      <c r="J189" s="1">
        <f t="shared" si="38"/>
        <v>522119.10716400581</v>
      </c>
      <c r="K189" s="1">
        <f t="shared" si="39"/>
        <v>262859.10828348756</v>
      </c>
      <c r="M189" s="3">
        <v>179</v>
      </c>
      <c r="N189" s="1">
        <f t="shared" si="46"/>
        <v>-171907.05819040659</v>
      </c>
      <c r="O189" s="1">
        <f t="shared" si="33"/>
        <v>-189.1450386142196</v>
      </c>
      <c r="P189" s="1">
        <f t="shared" si="40"/>
        <v>522119.10716400581</v>
      </c>
      <c r="Q189" s="1">
        <f t="shared" si="41"/>
        <v>380548.43909911491</v>
      </c>
      <c r="S189" s="3">
        <v>179</v>
      </c>
      <c r="T189" s="1">
        <f t="shared" si="47"/>
        <v>-170586.1111111088</v>
      </c>
      <c r="U189" s="1">
        <f t="shared" si="34"/>
        <v>-187.8901388888867</v>
      </c>
      <c r="V189" s="1">
        <f t="shared" si="42"/>
        <v>522119.10716400581</v>
      </c>
      <c r="W189" s="1">
        <f t="shared" si="43"/>
        <v>378175.47635297175</v>
      </c>
    </row>
    <row r="190" spans="1:23" x14ac:dyDescent="0.25">
      <c r="A190" s="3">
        <v>180</v>
      </c>
      <c r="B190" s="1">
        <f t="shared" si="44"/>
        <v>-100928.43354610635</v>
      </c>
      <c r="C190" s="1">
        <f t="shared" si="32"/>
        <v>-95.88201186880103</v>
      </c>
      <c r="D190" s="1">
        <f t="shared" si="35"/>
        <v>523641.95455990086</v>
      </c>
      <c r="E190" s="1">
        <f t="shared" si="36"/>
        <v>279553.34500514821</v>
      </c>
      <c r="G190" s="3">
        <v>180</v>
      </c>
      <c r="H190" s="1">
        <f t="shared" si="45"/>
        <v>-93000.000000000669</v>
      </c>
      <c r="I190" s="1">
        <f t="shared" si="37"/>
        <v>-88.350000000000648</v>
      </c>
      <c r="J190" s="1">
        <f t="shared" si="38"/>
        <v>523641.95455990086</v>
      </c>
      <c r="K190" s="1">
        <f t="shared" si="39"/>
        <v>265240.33523145947</v>
      </c>
      <c r="M190" s="3">
        <v>180</v>
      </c>
      <c r="N190" s="1">
        <f t="shared" si="46"/>
        <v>-171821.40559101754</v>
      </c>
      <c r="O190" s="1">
        <f t="shared" si="33"/>
        <v>-189.0636686448</v>
      </c>
      <c r="P190" s="1">
        <f t="shared" si="40"/>
        <v>523641.95455990086</v>
      </c>
      <c r="Q190" s="1">
        <f t="shared" si="41"/>
        <v>383925.31766272819</v>
      </c>
      <c r="S190" s="3">
        <v>180</v>
      </c>
      <c r="T190" s="1">
        <f t="shared" si="47"/>
        <v>-170499.99999999767</v>
      </c>
      <c r="U190" s="1">
        <f t="shared" si="34"/>
        <v>-187.80833333333112</v>
      </c>
      <c r="V190" s="1">
        <f t="shared" si="42"/>
        <v>523641.95455990086</v>
      </c>
      <c r="W190" s="1">
        <f t="shared" si="43"/>
        <v>381539.81603377825</v>
      </c>
    </row>
    <row r="191" spans="1:23" x14ac:dyDescent="0.25">
      <c r="A191" s="3">
        <v>181</v>
      </c>
      <c r="B191" s="1">
        <f t="shared" si="44"/>
        <v>-100414.02972995554</v>
      </c>
      <c r="C191" s="1">
        <f t="shared" si="32"/>
        <v>-95.393328243457759</v>
      </c>
      <c r="D191" s="1">
        <f t="shared" si="35"/>
        <v>525169.24359403388</v>
      </c>
      <c r="E191" s="1">
        <f t="shared" si="36"/>
        <v>282023.69443332317</v>
      </c>
      <c r="G191" s="3">
        <v>181</v>
      </c>
      <c r="H191" s="1">
        <f t="shared" si="45"/>
        <v>-92483.333333333998</v>
      </c>
      <c r="I191" s="1">
        <f t="shared" si="37"/>
        <v>-87.859166666667306</v>
      </c>
      <c r="J191" s="1">
        <f t="shared" si="38"/>
        <v>525169.24359403388</v>
      </c>
      <c r="K191" s="1">
        <f t="shared" si="39"/>
        <v>267635.51681612886</v>
      </c>
      <c r="M191" s="3">
        <v>181</v>
      </c>
      <c r="N191" s="1">
        <f t="shared" si="46"/>
        <v>-171735.67162165907</v>
      </c>
      <c r="O191" s="1">
        <f t="shared" si="33"/>
        <v>-188.98222137390945</v>
      </c>
      <c r="P191" s="1">
        <f t="shared" si="40"/>
        <v>525169.24359403388</v>
      </c>
      <c r="Q191" s="1">
        <f t="shared" si="41"/>
        <v>387321.28958869574</v>
      </c>
      <c r="S191" s="3">
        <v>181</v>
      </c>
      <c r="T191" s="1">
        <f t="shared" si="47"/>
        <v>-170413.88888888655</v>
      </c>
      <c r="U191" s="1">
        <f t="shared" si="34"/>
        <v>-187.72652777777557</v>
      </c>
      <c r="V191" s="1">
        <f t="shared" si="42"/>
        <v>525169.24359403388</v>
      </c>
      <c r="W191" s="1">
        <f t="shared" si="43"/>
        <v>384923.25998582819</v>
      </c>
    </row>
    <row r="192" spans="1:23" x14ac:dyDescent="0.25">
      <c r="A192" s="3">
        <v>182</v>
      </c>
      <c r="B192" s="1">
        <f t="shared" si="44"/>
        <v>-99899.137230179389</v>
      </c>
      <c r="C192" s="1">
        <f t="shared" si="32"/>
        <v>-94.904180368670424</v>
      </c>
      <c r="D192" s="1">
        <f t="shared" si="35"/>
        <v>526700.98722118314</v>
      </c>
      <c r="E192" s="1">
        <f t="shared" si="36"/>
        <v>284508.01157632272</v>
      </c>
      <c r="G192" s="3">
        <v>182</v>
      </c>
      <c r="H192" s="1">
        <f t="shared" si="45"/>
        <v>-91966.666666667326</v>
      </c>
      <c r="I192" s="1">
        <f t="shared" si="37"/>
        <v>-87.368333333333965</v>
      </c>
      <c r="J192" s="1">
        <f t="shared" si="38"/>
        <v>526700.98722118314</v>
      </c>
      <c r="K192" s="1">
        <f t="shared" si="39"/>
        <v>270044.73193904059</v>
      </c>
      <c r="M192" s="3">
        <v>182</v>
      </c>
      <c r="N192" s="1">
        <f t="shared" si="46"/>
        <v>-171649.8562050297</v>
      </c>
      <c r="O192" s="1">
        <f t="shared" si="33"/>
        <v>-188.90069672811157</v>
      </c>
      <c r="P192" s="1">
        <f t="shared" si="40"/>
        <v>526700.98722118314</v>
      </c>
      <c r="Q192" s="1">
        <f t="shared" si="41"/>
        <v>390736.46283366426</v>
      </c>
      <c r="S192" s="3">
        <v>182</v>
      </c>
      <c r="T192" s="1">
        <f t="shared" si="47"/>
        <v>-170327.77777777542</v>
      </c>
      <c r="U192" s="1">
        <f t="shared" si="34"/>
        <v>-187.64472222222</v>
      </c>
      <c r="V192" s="1">
        <f t="shared" si="42"/>
        <v>526700.98722118314</v>
      </c>
      <c r="W192" s="1">
        <f t="shared" si="43"/>
        <v>388325.91622744873</v>
      </c>
    </row>
    <row r="193" spans="1:23" x14ac:dyDescent="0.25">
      <c r="A193" s="3">
        <v>183</v>
      </c>
      <c r="B193" s="1">
        <f t="shared" si="44"/>
        <v>-99383.755582528451</v>
      </c>
      <c r="C193" s="1">
        <f t="shared" si="32"/>
        <v>-94.414567803402022</v>
      </c>
      <c r="D193" s="1">
        <f t="shared" si="35"/>
        <v>528237.19843391154</v>
      </c>
      <c r="E193" s="1">
        <f t="shared" si="36"/>
        <v>287006.37540963723</v>
      </c>
      <c r="G193" s="3">
        <v>183</v>
      </c>
      <c r="H193" s="1">
        <f t="shared" si="45"/>
        <v>-91450.000000000655</v>
      </c>
      <c r="I193" s="1">
        <f t="shared" si="37"/>
        <v>-86.877500000000623</v>
      </c>
      <c r="J193" s="1">
        <f t="shared" si="38"/>
        <v>528237.19843391154</v>
      </c>
      <c r="K193" s="1">
        <f t="shared" si="39"/>
        <v>272468.05994786014</v>
      </c>
      <c r="M193" s="3">
        <v>183</v>
      </c>
      <c r="N193" s="1">
        <f t="shared" si="46"/>
        <v>-171563.95926375454</v>
      </c>
      <c r="O193" s="1">
        <f t="shared" si="33"/>
        <v>-188.81909463390016</v>
      </c>
      <c r="P193" s="1">
        <f t="shared" si="40"/>
        <v>528237.19843391154</v>
      </c>
      <c r="Q193" s="1">
        <f t="shared" si="41"/>
        <v>394170.94596468302</v>
      </c>
      <c r="S193" s="3">
        <v>183</v>
      </c>
      <c r="T193" s="1">
        <f t="shared" si="47"/>
        <v>-170241.6666666643</v>
      </c>
      <c r="U193" s="1">
        <f t="shared" si="34"/>
        <v>-187.56291666666442</v>
      </c>
      <c r="V193" s="1">
        <f t="shared" si="42"/>
        <v>528237.19843391154</v>
      </c>
      <c r="W193" s="1">
        <f t="shared" si="43"/>
        <v>391747.8933877183</v>
      </c>
    </row>
    <row r="194" spans="1:23" x14ac:dyDescent="0.25">
      <c r="A194" s="3">
        <v>184</v>
      </c>
      <c r="B194" s="1">
        <f t="shared" si="44"/>
        <v>-98867.884322312239</v>
      </c>
      <c r="C194" s="1">
        <f t="shared" si="32"/>
        <v>-93.924490106196629</v>
      </c>
      <c r="D194" s="1">
        <f t="shared" si="35"/>
        <v>529777.8902626771</v>
      </c>
      <c r="E194" s="1">
        <f t="shared" si="36"/>
        <v>289518.86535529594</v>
      </c>
      <c r="G194" s="3">
        <v>184</v>
      </c>
      <c r="H194" s="1">
        <f t="shared" si="45"/>
        <v>-90933.333333333983</v>
      </c>
      <c r="I194" s="1">
        <f t="shared" si="37"/>
        <v>-86.386666666667281</v>
      </c>
      <c r="J194" s="1">
        <f t="shared" si="38"/>
        <v>529777.8902626771</v>
      </c>
      <c r="K194" s="1">
        <f t="shared" si="39"/>
        <v>274905.58063889627</v>
      </c>
      <c r="M194" s="3">
        <v>184</v>
      </c>
      <c r="N194" s="1">
        <f t="shared" si="46"/>
        <v>-171477.98072038518</v>
      </c>
      <c r="O194" s="1">
        <f t="shared" si="33"/>
        <v>-188.73741501769928</v>
      </c>
      <c r="P194" s="1">
        <f t="shared" si="40"/>
        <v>529777.8902626771</v>
      </c>
      <c r="Q194" s="1">
        <f t="shared" si="41"/>
        <v>397624.84816265514</v>
      </c>
      <c r="S194" s="3">
        <v>184</v>
      </c>
      <c r="T194" s="1">
        <f t="shared" si="47"/>
        <v>-170155.55555555318</v>
      </c>
      <c r="U194" s="1">
        <f t="shared" si="34"/>
        <v>-187.48111111110887</v>
      </c>
      <c r="V194" s="1">
        <f t="shared" si="42"/>
        <v>529777.8902626771</v>
      </c>
      <c r="W194" s="1">
        <f t="shared" si="43"/>
        <v>395189.30070991995</v>
      </c>
    </row>
    <row r="195" spans="1:23" x14ac:dyDescent="0.25">
      <c r="A195" s="3">
        <v>185</v>
      </c>
      <c r="B195" s="1">
        <f t="shared" si="44"/>
        <v>-98351.52298439882</v>
      </c>
      <c r="C195" s="1">
        <f t="shared" si="32"/>
        <v>-93.433946835178872</v>
      </c>
      <c r="D195" s="1">
        <f t="shared" si="35"/>
        <v>531323.07577594323</v>
      </c>
      <c r="E195" s="1">
        <f t="shared" si="36"/>
        <v>292045.56128439179</v>
      </c>
      <c r="G195" s="3">
        <v>185</v>
      </c>
      <c r="H195" s="1">
        <f t="shared" si="45"/>
        <v>-90416.666666667312</v>
      </c>
      <c r="I195" s="1">
        <f t="shared" si="37"/>
        <v>-85.895833333333954</v>
      </c>
      <c r="J195" s="1">
        <f t="shared" si="38"/>
        <v>531323.07577594323</v>
      </c>
      <c r="K195" s="1">
        <f t="shared" si="39"/>
        <v>277357.37425963767</v>
      </c>
      <c r="M195" s="3">
        <v>185</v>
      </c>
      <c r="N195" s="1">
        <f t="shared" si="46"/>
        <v>-171391.92049739961</v>
      </c>
      <c r="O195" s="1">
        <f t="shared" si="33"/>
        <v>-188.65565780586297</v>
      </c>
      <c r="P195" s="1">
        <f t="shared" si="40"/>
        <v>531323.07577594323</v>
      </c>
      <c r="Q195" s="1">
        <f t="shared" si="41"/>
        <v>401098.27922580851</v>
      </c>
      <c r="S195" s="3">
        <v>185</v>
      </c>
      <c r="T195" s="1">
        <f t="shared" si="47"/>
        <v>-170069.44444444205</v>
      </c>
      <c r="U195" s="1">
        <f t="shared" si="34"/>
        <v>-187.3993055555533</v>
      </c>
      <c r="V195" s="1">
        <f t="shared" si="42"/>
        <v>531323.07577594323</v>
      </c>
      <c r="W195" s="1">
        <f t="shared" si="43"/>
        <v>398650.24805501418</v>
      </c>
    </row>
    <row r="196" spans="1:23" x14ac:dyDescent="0.25">
      <c r="A196" s="3">
        <v>186</v>
      </c>
      <c r="B196" s="1">
        <f t="shared" si="44"/>
        <v>-97834.671103214394</v>
      </c>
      <c r="C196" s="1">
        <f t="shared" si="32"/>
        <v>-92.942937548053678</v>
      </c>
      <c r="D196" s="1">
        <f t="shared" si="35"/>
        <v>532872.76808028971</v>
      </c>
      <c r="E196" s="1">
        <f t="shared" si="36"/>
        <v>294586.54351962049</v>
      </c>
      <c r="G196" s="3">
        <v>186</v>
      </c>
      <c r="H196" s="1">
        <f t="shared" si="45"/>
        <v>-89900.00000000064</v>
      </c>
      <c r="I196" s="1">
        <f t="shared" si="37"/>
        <v>-85.405000000000612</v>
      </c>
      <c r="J196" s="1">
        <f t="shared" si="38"/>
        <v>532872.76808028971</v>
      </c>
      <c r="K196" s="1">
        <f t="shared" si="39"/>
        <v>279823.5215113039</v>
      </c>
      <c r="M196" s="3">
        <v>186</v>
      </c>
      <c r="N196" s="1">
        <f t="shared" si="46"/>
        <v>-171305.77851720221</v>
      </c>
      <c r="O196" s="1">
        <f t="shared" si="33"/>
        <v>-188.57382292467545</v>
      </c>
      <c r="P196" s="1">
        <f t="shared" si="40"/>
        <v>532872.76808028971</v>
      </c>
      <c r="Q196" s="1">
        <f t="shared" si="41"/>
        <v>404591.34957318607</v>
      </c>
      <c r="S196" s="3">
        <v>186</v>
      </c>
      <c r="T196" s="1">
        <f t="shared" si="47"/>
        <v>-169983.33333333093</v>
      </c>
      <c r="U196" s="1">
        <f t="shared" si="34"/>
        <v>-187.31749999999772</v>
      </c>
      <c r="V196" s="1">
        <f t="shared" si="42"/>
        <v>532872.76808028971</v>
      </c>
      <c r="W196" s="1">
        <f t="shared" si="43"/>
        <v>402130.84590513125</v>
      </c>
    </row>
    <row r="197" spans="1:23" x14ac:dyDescent="0.25">
      <c r="A197" s="3">
        <v>187</v>
      </c>
      <c r="B197" s="1">
        <f t="shared" si="44"/>
        <v>-97317.328212742839</v>
      </c>
      <c r="C197" s="1">
        <f t="shared" si="32"/>
        <v>-92.451461802105698</v>
      </c>
      <c r="D197" s="1">
        <f t="shared" si="35"/>
        <v>534426.98032052384</v>
      </c>
      <c r="E197" s="1">
        <f t="shared" si="36"/>
        <v>297141.89283783402</v>
      </c>
      <c r="G197" s="3">
        <v>187</v>
      </c>
      <c r="H197" s="1">
        <f t="shared" si="45"/>
        <v>-89383.333333333969</v>
      </c>
      <c r="I197" s="1">
        <f t="shared" si="37"/>
        <v>-84.914166666667271</v>
      </c>
      <c r="J197" s="1">
        <f t="shared" si="38"/>
        <v>534426.98032052384</v>
      </c>
      <c r="K197" s="1">
        <f t="shared" si="39"/>
        <v>282304.10355141119</v>
      </c>
      <c r="M197" s="3">
        <v>187</v>
      </c>
      <c r="N197" s="1">
        <f t="shared" si="46"/>
        <v>-171219.55470212363</v>
      </c>
      <c r="O197" s="1">
        <f t="shared" si="33"/>
        <v>-188.49191030035078</v>
      </c>
      <c r="P197" s="1">
        <f t="shared" si="40"/>
        <v>534426.98032052384</v>
      </c>
      <c r="Q197" s="1">
        <f t="shared" si="41"/>
        <v>408104.17024815612</v>
      </c>
      <c r="S197" s="3">
        <v>187</v>
      </c>
      <c r="T197" s="1">
        <f t="shared" si="47"/>
        <v>-169897.2222222198</v>
      </c>
      <c r="U197" s="1">
        <f t="shared" si="34"/>
        <v>-187.23569444444215</v>
      </c>
      <c r="V197" s="1">
        <f t="shared" si="42"/>
        <v>534426.98032052384</v>
      </c>
      <c r="W197" s="1">
        <f t="shared" si="43"/>
        <v>405631.20536708354</v>
      </c>
    </row>
    <row r="198" spans="1:23" x14ac:dyDescent="0.25">
      <c r="A198" s="3">
        <v>188</v>
      </c>
      <c r="B198" s="1">
        <f t="shared" si="44"/>
        <v>-96799.493846525336</v>
      </c>
      <c r="C198" s="1">
        <f t="shared" si="32"/>
        <v>-91.959519154199072</v>
      </c>
      <c r="D198" s="1">
        <f t="shared" si="35"/>
        <v>535985.725679792</v>
      </c>
      <c r="E198" s="1">
        <f t="shared" si="36"/>
        <v>299711.69047260832</v>
      </c>
      <c r="G198" s="3">
        <v>188</v>
      </c>
      <c r="H198" s="1">
        <f t="shared" si="45"/>
        <v>-88866.666666667297</v>
      </c>
      <c r="I198" s="1">
        <f t="shared" si="37"/>
        <v>-84.423333333333929</v>
      </c>
      <c r="J198" s="1">
        <f t="shared" si="38"/>
        <v>535985.725679792</v>
      </c>
      <c r="K198" s="1">
        <f t="shared" si="39"/>
        <v>284799.20199635194</v>
      </c>
      <c r="M198" s="3">
        <v>188</v>
      </c>
      <c r="N198" s="1">
        <f t="shared" si="46"/>
        <v>-171133.24897442071</v>
      </c>
      <c r="O198" s="1">
        <f t="shared" si="33"/>
        <v>-188.40991985903301</v>
      </c>
      <c r="P198" s="1">
        <f t="shared" si="40"/>
        <v>535985.725679792</v>
      </c>
      <c r="Q198" s="1">
        <f t="shared" si="41"/>
        <v>411636.85292194237</v>
      </c>
      <c r="S198" s="3">
        <v>188</v>
      </c>
      <c r="T198" s="1">
        <f t="shared" si="47"/>
        <v>-169811.11111110868</v>
      </c>
      <c r="U198" s="1">
        <f t="shared" si="34"/>
        <v>-187.1538888888866</v>
      </c>
      <c r="V198" s="1">
        <f t="shared" si="42"/>
        <v>535985.725679792</v>
      </c>
      <c r="W198" s="1">
        <f t="shared" si="43"/>
        <v>409151.43817589746</v>
      </c>
    </row>
    <row r="199" spans="1:23" x14ac:dyDescent="0.25">
      <c r="A199" s="3">
        <v>189</v>
      </c>
      <c r="B199" s="1">
        <f t="shared" si="44"/>
        <v>-96281.167537659931</v>
      </c>
      <c r="C199" s="1">
        <f t="shared" si="32"/>
        <v>-91.467109160776943</v>
      </c>
      <c r="D199" s="1">
        <f t="shared" si="35"/>
        <v>537549.01737969136</v>
      </c>
      <c r="E199" s="1">
        <f t="shared" si="36"/>
        <v>302296.01811682584</v>
      </c>
      <c r="G199" s="3">
        <v>189</v>
      </c>
      <c r="H199" s="1">
        <f t="shared" si="45"/>
        <v>-88350.000000000626</v>
      </c>
      <c r="I199" s="1">
        <f t="shared" si="37"/>
        <v>-83.932500000000601</v>
      </c>
      <c r="J199" s="1">
        <f t="shared" si="38"/>
        <v>537549.01737969136</v>
      </c>
      <c r="K199" s="1">
        <f t="shared" si="39"/>
        <v>287308.89892398962</v>
      </c>
      <c r="M199" s="3">
        <v>189</v>
      </c>
      <c r="N199" s="1">
        <f t="shared" si="46"/>
        <v>-171046.86125627649</v>
      </c>
      <c r="O199" s="1">
        <f t="shared" si="33"/>
        <v>-188.327851526796</v>
      </c>
      <c r="P199" s="1">
        <f t="shared" si="40"/>
        <v>537549.01737969136</v>
      </c>
      <c r="Q199" s="1">
        <f t="shared" si="41"/>
        <v>415189.50989717373</v>
      </c>
      <c r="S199" s="3">
        <v>189</v>
      </c>
      <c r="T199" s="1">
        <f t="shared" si="47"/>
        <v>-169724.99999999756</v>
      </c>
      <c r="U199" s="1">
        <f t="shared" si="34"/>
        <v>-187.07208333333102</v>
      </c>
      <c r="V199" s="1">
        <f t="shared" si="42"/>
        <v>537549.01737969136</v>
      </c>
      <c r="W199" s="1">
        <f t="shared" si="43"/>
        <v>412691.65669836546</v>
      </c>
    </row>
    <row r="200" spans="1:23" x14ac:dyDescent="0.25">
      <c r="A200" s="3">
        <v>190</v>
      </c>
      <c r="B200" s="1">
        <f t="shared" si="44"/>
        <v>-95762.348818801096</v>
      </c>
      <c r="C200" s="1">
        <f t="shared" si="32"/>
        <v>-90.974231377861045</v>
      </c>
      <c r="D200" s="1">
        <f t="shared" si="35"/>
        <v>539116.86868038215</v>
      </c>
      <c r="E200" s="1">
        <f t="shared" si="36"/>
        <v>304894.95792527247</v>
      </c>
      <c r="G200" s="3">
        <v>190</v>
      </c>
      <c r="H200" s="1">
        <f t="shared" si="45"/>
        <v>-87833.333333333954</v>
      </c>
      <c r="I200" s="1">
        <f t="shared" si="37"/>
        <v>-83.44166666666726</v>
      </c>
      <c r="J200" s="1">
        <f t="shared" si="38"/>
        <v>539116.86868038215</v>
      </c>
      <c r="K200" s="1">
        <f t="shared" si="39"/>
        <v>289833.27687626786</v>
      </c>
      <c r="M200" s="3">
        <v>190</v>
      </c>
      <c r="N200" s="1">
        <f t="shared" si="46"/>
        <v>-170960.39146980003</v>
      </c>
      <c r="O200" s="1">
        <f t="shared" si="33"/>
        <v>-188.24570522964336</v>
      </c>
      <c r="P200" s="1">
        <f t="shared" si="40"/>
        <v>539116.86868038215</v>
      </c>
      <c r="Q200" s="1">
        <f t="shared" si="41"/>
        <v>418762.25411145465</v>
      </c>
      <c r="S200" s="3">
        <v>190</v>
      </c>
      <c r="T200" s="1">
        <f t="shared" si="47"/>
        <v>-169638.88888888643</v>
      </c>
      <c r="U200" s="1">
        <f t="shared" si="34"/>
        <v>-186.99027777777545</v>
      </c>
      <c r="V200" s="1">
        <f t="shared" si="42"/>
        <v>539116.86868038215</v>
      </c>
      <c r="W200" s="1">
        <f t="shared" si="43"/>
        <v>416251.97393661825</v>
      </c>
    </row>
    <row r="201" spans="1:23" x14ac:dyDescent="0.25">
      <c r="A201" s="3">
        <v>191</v>
      </c>
      <c r="B201" s="1">
        <f t="shared" si="44"/>
        <v>-95243.037222159342</v>
      </c>
      <c r="C201" s="1">
        <f t="shared" si="32"/>
        <v>-90.480885361051378</v>
      </c>
      <c r="D201" s="1">
        <f t="shared" si="35"/>
        <v>540689.29288069997</v>
      </c>
      <c r="E201" s="1">
        <f t="shared" si="36"/>
        <v>307508.59251724917</v>
      </c>
      <c r="G201" s="3">
        <v>191</v>
      </c>
      <c r="H201" s="1">
        <f t="shared" si="45"/>
        <v>-87316.666666667283</v>
      </c>
      <c r="I201" s="1">
        <f t="shared" si="37"/>
        <v>-82.950833333333918</v>
      </c>
      <c r="J201" s="1">
        <f t="shared" si="38"/>
        <v>540689.29288069997</v>
      </c>
      <c r="K201" s="1">
        <f t="shared" si="39"/>
        <v>292372.41886183439</v>
      </c>
      <c r="M201" s="3">
        <v>191</v>
      </c>
      <c r="N201" s="1">
        <f t="shared" si="46"/>
        <v>-170873.83953702642</v>
      </c>
      <c r="O201" s="1">
        <f t="shared" si="33"/>
        <v>-188.16348089350845</v>
      </c>
      <c r="P201" s="1">
        <f t="shared" si="40"/>
        <v>540689.29288069997</v>
      </c>
      <c r="Q201" s="1">
        <f t="shared" si="41"/>
        <v>422355.19914095511</v>
      </c>
      <c r="S201" s="3">
        <v>191</v>
      </c>
      <c r="T201" s="1">
        <f t="shared" si="47"/>
        <v>-169552.77777777531</v>
      </c>
      <c r="U201" s="1">
        <f t="shared" si="34"/>
        <v>-186.90847222221987</v>
      </c>
      <c r="V201" s="1">
        <f t="shared" si="42"/>
        <v>540689.29288069997</v>
      </c>
      <c r="W201" s="1">
        <f t="shared" si="43"/>
        <v>419832.503531717</v>
      </c>
    </row>
    <row r="202" spans="1:23" x14ac:dyDescent="0.25">
      <c r="A202" s="3">
        <v>192</v>
      </c>
      <c r="B202" s="1">
        <f t="shared" si="44"/>
        <v>-94723.232279500779</v>
      </c>
      <c r="C202" s="1">
        <f t="shared" ref="C202:C265" si="48">B202*int_a_60/12</f>
        <v>-89.987070665525735</v>
      </c>
      <c r="D202" s="1">
        <f t="shared" si="35"/>
        <v>542266.30331826874</v>
      </c>
      <c r="E202" s="1">
        <f t="shared" si="36"/>
        <v>310137.00497919845</v>
      </c>
      <c r="G202" s="3">
        <v>192</v>
      </c>
      <c r="H202" s="1">
        <f t="shared" si="45"/>
        <v>-86800.000000000611</v>
      </c>
      <c r="I202" s="1">
        <f t="shared" si="37"/>
        <v>-82.460000000000591</v>
      </c>
      <c r="J202" s="1">
        <f t="shared" si="38"/>
        <v>542266.30331826874</v>
      </c>
      <c r="K202" s="1">
        <f t="shared" si="39"/>
        <v>294926.40835867985</v>
      </c>
      <c r="M202" s="3">
        <v>192</v>
      </c>
      <c r="N202" s="1">
        <f t="shared" si="46"/>
        <v>-170787.20537991665</v>
      </c>
      <c r="O202" s="1">
        <f t="shared" ref="O202:O265" si="49">(N202+P$2)*int_a_60/12-P$3</f>
        <v>-188.08117844425416</v>
      </c>
      <c r="P202" s="1">
        <f t="shared" si="40"/>
        <v>542266.30331826874</v>
      </c>
      <c r="Q202" s="1">
        <f t="shared" si="41"/>
        <v>425968.45920402132</v>
      </c>
      <c r="S202" s="3">
        <v>192</v>
      </c>
      <c r="T202" s="1">
        <f t="shared" si="47"/>
        <v>-169466.66666666418</v>
      </c>
      <c r="U202" s="1">
        <f t="shared" ref="U202:U265" si="50">(T202+V$2)*int_l_60/12-V$3</f>
        <v>-186.82666666666432</v>
      </c>
      <c r="V202" s="1">
        <f t="shared" si="42"/>
        <v>542266.30331826874</v>
      </c>
      <c r="W202" s="1">
        <f t="shared" si="43"/>
        <v>423433.35976726585</v>
      </c>
    </row>
    <row r="203" spans="1:23" x14ac:dyDescent="0.25">
      <c r="A203" s="3">
        <v>193</v>
      </c>
      <c r="B203" s="1">
        <f t="shared" si="44"/>
        <v>-94202.93352214669</v>
      </c>
      <c r="C203" s="1">
        <f t="shared" si="48"/>
        <v>-89.492786846039351</v>
      </c>
      <c r="D203" s="1">
        <f t="shared" ref="D203:D266" si="51">D202*(1+groei_woning/12)</f>
        <v>543847.9133696137</v>
      </c>
      <c r="E203" s="1">
        <f t="shared" ref="E203:E266" si="52">E202*((1+groei_spaargeld)^(1/12))+(inleg-C$3)</f>
        <v>312780.27886734565</v>
      </c>
      <c r="G203" s="3">
        <v>193</v>
      </c>
      <c r="H203" s="1">
        <f t="shared" si="45"/>
        <v>-86283.33333333394</v>
      </c>
      <c r="I203" s="1">
        <f t="shared" ref="I203:I266" si="53">H203*int_l_60/12</f>
        <v>-81.969166666667249</v>
      </c>
      <c r="J203" s="1">
        <f t="shared" ref="J203:J266" si="54">J202*(1+groei_woning/12)</f>
        <v>543847.9133696137</v>
      </c>
      <c r="K203" s="1">
        <f t="shared" ref="K203:K266" si="55">K202*((1+groei_spaargeld)^(1/12))+inleg+I203-I$2/360</f>
        <v>297495.32931679173</v>
      </c>
      <c r="M203" s="3">
        <v>193</v>
      </c>
      <c r="N203" s="1">
        <f t="shared" si="46"/>
        <v>-170700.48892035763</v>
      </c>
      <c r="O203" s="1">
        <f t="shared" si="49"/>
        <v>-187.9987978076731</v>
      </c>
      <c r="P203" s="1">
        <f t="shared" ref="P203:P266" si="56">P202*(1+groei_woning/12)</f>
        <v>543847.9133696137</v>
      </c>
      <c r="Q203" s="1">
        <f t="shared" ref="Q203:Q266" si="57">Q202*((1+groei_spaargeld)^(1/12))+(inleg-O$3-P$3)</f>
        <v>429602.14916480664</v>
      </c>
      <c r="S203" s="3">
        <v>193</v>
      </c>
      <c r="T203" s="1">
        <f t="shared" si="47"/>
        <v>-169380.55555555306</v>
      </c>
      <c r="U203" s="1">
        <f t="shared" si="50"/>
        <v>-186.74486111110875</v>
      </c>
      <c r="V203" s="1">
        <f t="shared" ref="V203:V266" si="58">V202*(1+groei_woning/12)</f>
        <v>543847.9133696137</v>
      </c>
      <c r="W203" s="1">
        <f t="shared" ref="W203:W266" si="59">W202*((1+groei_spaargeld)^(1/12))+inleg+U203-U$2/360</f>
        <v>427054.65757304523</v>
      </c>
    </row>
    <row r="204" spans="1:23" x14ac:dyDescent="0.25">
      <c r="A204" s="3">
        <v>194</v>
      </c>
      <c r="B204" s="1">
        <f t="shared" ref="B204:B267" si="60">B203+C$3+C203</f>
        <v>-93682.140480973118</v>
      </c>
      <c r="C204" s="1">
        <f t="shared" si="48"/>
        <v>-88.99803345692446</v>
      </c>
      <c r="D204" s="1">
        <f t="shared" si="51"/>
        <v>545434.13645027508</v>
      </c>
      <c r="E204" s="1">
        <f t="shared" si="52"/>
        <v>315438.49821035517</v>
      </c>
      <c r="G204" s="3">
        <v>194</v>
      </c>
      <c r="H204" s="1">
        <f t="shared" ref="H204:H267" si="61">H203+I$2/360</f>
        <v>-85766.666666667268</v>
      </c>
      <c r="I204" s="1">
        <f t="shared" si="53"/>
        <v>-81.478333333333907</v>
      </c>
      <c r="J204" s="1">
        <f t="shared" si="54"/>
        <v>545434.13645027508</v>
      </c>
      <c r="K204" s="1">
        <f t="shared" si="55"/>
        <v>300079.26616082288</v>
      </c>
      <c r="M204" s="3">
        <v>194</v>
      </c>
      <c r="N204" s="1">
        <f t="shared" ref="N204:N267" si="62">N203+O$3+(O203+P$3)</f>
        <v>-170613.69008016205</v>
      </c>
      <c r="O204" s="1">
        <f t="shared" si="49"/>
        <v>-187.91633890948728</v>
      </c>
      <c r="P204" s="1">
        <f t="shared" si="56"/>
        <v>545434.13645027508</v>
      </c>
      <c r="Q204" s="1">
        <f t="shared" si="57"/>
        <v>433256.38453692297</v>
      </c>
      <c r="S204" s="3">
        <v>194</v>
      </c>
      <c r="T204" s="1">
        <f t="shared" ref="T204:T267" si="63">T203+U$2/360</f>
        <v>-169294.44444444194</v>
      </c>
      <c r="U204" s="1">
        <f t="shared" si="50"/>
        <v>-186.66305555555317</v>
      </c>
      <c r="V204" s="1">
        <f t="shared" si="58"/>
        <v>545434.13645027508</v>
      </c>
      <c r="W204" s="1">
        <f t="shared" si="59"/>
        <v>430696.51252866513</v>
      </c>
    </row>
    <row r="205" spans="1:23" x14ac:dyDescent="0.25">
      <c r="A205" s="3">
        <v>195</v>
      </c>
      <c r="B205" s="1">
        <f t="shared" si="60"/>
        <v>-93160.852686410435</v>
      </c>
      <c r="C205" s="1">
        <f t="shared" si="48"/>
        <v>-88.502810052089913</v>
      </c>
      <c r="D205" s="1">
        <f t="shared" si="51"/>
        <v>547024.98601492168</v>
      </c>
      <c r="E205" s="1">
        <f t="shared" si="52"/>
        <v>318111.74751200172</v>
      </c>
      <c r="G205" s="3">
        <v>195</v>
      </c>
      <c r="H205" s="1">
        <f t="shared" si="61"/>
        <v>-85250.000000000597</v>
      </c>
      <c r="I205" s="1">
        <f t="shared" si="53"/>
        <v>-80.987500000000566</v>
      </c>
      <c r="J205" s="1">
        <f t="shared" si="54"/>
        <v>547024.98601492168</v>
      </c>
      <c r="K205" s="1">
        <f t="shared" si="55"/>
        <v>302678.30379277538</v>
      </c>
      <c r="M205" s="3">
        <v>195</v>
      </c>
      <c r="N205" s="1">
        <f t="shared" si="62"/>
        <v>-170526.80878106828</v>
      </c>
      <c r="O205" s="1">
        <f t="shared" si="49"/>
        <v>-187.83380167534821</v>
      </c>
      <c r="P205" s="1">
        <f t="shared" si="56"/>
        <v>547024.98601492168</v>
      </c>
      <c r="Q205" s="1">
        <f t="shared" si="57"/>
        <v>436931.28148711304</v>
      </c>
      <c r="S205" s="3">
        <v>195</v>
      </c>
      <c r="T205" s="1">
        <f t="shared" si="63"/>
        <v>-169208.33333333081</v>
      </c>
      <c r="U205" s="1">
        <f t="shared" si="50"/>
        <v>-186.58124999999762</v>
      </c>
      <c r="V205" s="1">
        <f t="shared" si="58"/>
        <v>547024.98601492168</v>
      </c>
      <c r="W205" s="1">
        <f t="shared" si="59"/>
        <v>434359.04086723953</v>
      </c>
    </row>
    <row r="206" spans="1:23" x14ac:dyDescent="0.25">
      <c r="A206" s="3">
        <v>196</v>
      </c>
      <c r="B206" s="1">
        <f t="shared" si="60"/>
        <v>-92639.069668442913</v>
      </c>
      <c r="C206" s="1">
        <f t="shared" si="48"/>
        <v>-88.007116185020777</v>
      </c>
      <c r="D206" s="1">
        <f t="shared" si="51"/>
        <v>548620.47555746522</v>
      </c>
      <c r="E206" s="1">
        <f t="shared" si="52"/>
        <v>320800.11175385653</v>
      </c>
      <c r="G206" s="3">
        <v>196</v>
      </c>
      <c r="H206" s="1">
        <f t="shared" si="61"/>
        <v>-84733.333333333925</v>
      </c>
      <c r="I206" s="1">
        <f t="shared" si="53"/>
        <v>-80.496666666667224</v>
      </c>
      <c r="J206" s="1">
        <f t="shared" si="54"/>
        <v>548620.47555746522</v>
      </c>
      <c r="K206" s="1">
        <f t="shared" si="55"/>
        <v>305292.52759469964</v>
      </c>
      <c r="M206" s="3">
        <v>196</v>
      </c>
      <c r="N206" s="1">
        <f t="shared" si="62"/>
        <v>-170439.84494474035</v>
      </c>
      <c r="O206" s="1">
        <f t="shared" si="49"/>
        <v>-187.75118603083669</v>
      </c>
      <c r="P206" s="1">
        <f t="shared" si="56"/>
        <v>548620.47555746522</v>
      </c>
      <c r="Q206" s="1">
        <f t="shared" si="57"/>
        <v>440626.95683894324</v>
      </c>
      <c r="S206" s="3">
        <v>196</v>
      </c>
      <c r="T206" s="1">
        <f t="shared" si="63"/>
        <v>-169122.22222221969</v>
      </c>
      <c r="U206" s="1">
        <f t="shared" si="50"/>
        <v>-186.49944444444205</v>
      </c>
      <c r="V206" s="1">
        <f t="shared" si="58"/>
        <v>548620.47555746522</v>
      </c>
      <c r="W206" s="1">
        <f t="shared" si="59"/>
        <v>438042.35947908123</v>
      </c>
    </row>
    <row r="207" spans="1:23" x14ac:dyDescent="0.25">
      <c r="A207" s="3">
        <v>197</v>
      </c>
      <c r="B207" s="1">
        <f t="shared" si="60"/>
        <v>-92116.790956608325</v>
      </c>
      <c r="C207" s="1">
        <f t="shared" si="48"/>
        <v>-87.510951408777899</v>
      </c>
      <c r="D207" s="1">
        <f t="shared" si="51"/>
        <v>550220.61861117452</v>
      </c>
      <c r="E207" s="1">
        <f t="shared" si="52"/>
        <v>323503.6763979891</v>
      </c>
      <c r="G207" s="3">
        <v>197</v>
      </c>
      <c r="H207" s="1">
        <f t="shared" si="61"/>
        <v>-84216.666666667254</v>
      </c>
      <c r="I207" s="1">
        <f t="shared" si="53"/>
        <v>-80.005833333333896</v>
      </c>
      <c r="J207" s="1">
        <f t="shared" si="54"/>
        <v>550220.61861117452</v>
      </c>
      <c r="K207" s="1">
        <f t="shared" si="55"/>
        <v>307922.02343140845</v>
      </c>
      <c r="M207" s="3">
        <v>197</v>
      </c>
      <c r="N207" s="1">
        <f t="shared" si="62"/>
        <v>-170352.79849276794</v>
      </c>
      <c r="O207" s="1">
        <f t="shared" si="49"/>
        <v>-187.66849190146289</v>
      </c>
      <c r="P207" s="1">
        <f t="shared" si="56"/>
        <v>550220.61861117452</v>
      </c>
      <c r="Q207" s="1">
        <f t="shared" si="57"/>
        <v>444343.52807651734</v>
      </c>
      <c r="S207" s="3">
        <v>197</v>
      </c>
      <c r="T207" s="1">
        <f t="shared" si="63"/>
        <v>-169036.11111110856</v>
      </c>
      <c r="U207" s="1">
        <f t="shared" si="50"/>
        <v>-186.41763888888647</v>
      </c>
      <c r="V207" s="1">
        <f t="shared" si="58"/>
        <v>550220.61861117452</v>
      </c>
      <c r="W207" s="1">
        <f t="shared" si="59"/>
        <v>441746.58591541799</v>
      </c>
    </row>
    <row r="208" spans="1:23" x14ac:dyDescent="0.25">
      <c r="A208" s="3">
        <v>198</v>
      </c>
      <c r="B208" s="1">
        <f t="shared" si="60"/>
        <v>-91594.016079997498</v>
      </c>
      <c r="C208" s="1">
        <f t="shared" si="48"/>
        <v>-87.014315275997618</v>
      </c>
      <c r="D208" s="1">
        <f t="shared" si="51"/>
        <v>551825.42874879041</v>
      </c>
      <c r="E208" s="1">
        <f t="shared" si="52"/>
        <v>326222.52738968382</v>
      </c>
      <c r="G208" s="3">
        <v>198</v>
      </c>
      <c r="H208" s="1">
        <f t="shared" si="61"/>
        <v>-83700.000000000582</v>
      </c>
      <c r="I208" s="1">
        <f t="shared" si="53"/>
        <v>-79.515000000000555</v>
      </c>
      <c r="J208" s="1">
        <f t="shared" si="54"/>
        <v>551825.42874879041</v>
      </c>
      <c r="K208" s="1">
        <f t="shared" si="55"/>
        <v>310566.87765320693</v>
      </c>
      <c r="M208" s="3">
        <v>198</v>
      </c>
      <c r="N208" s="1">
        <f t="shared" si="62"/>
        <v>-170265.66934666614</v>
      </c>
      <c r="O208" s="1">
        <f t="shared" si="49"/>
        <v>-187.58571921266616</v>
      </c>
      <c r="P208" s="1">
        <f t="shared" si="56"/>
        <v>551825.42874879041</v>
      </c>
      <c r="Q208" s="1">
        <f t="shared" si="57"/>
        <v>448081.11334821134</v>
      </c>
      <c r="S208" s="3">
        <v>198</v>
      </c>
      <c r="T208" s="1">
        <f t="shared" si="63"/>
        <v>-168949.99999999744</v>
      </c>
      <c r="U208" s="1">
        <f t="shared" si="50"/>
        <v>-186.33583333333092</v>
      </c>
      <c r="V208" s="1">
        <f t="shared" si="58"/>
        <v>551825.42874879041</v>
      </c>
      <c r="W208" s="1">
        <f t="shared" si="59"/>
        <v>445471.83839212923</v>
      </c>
    </row>
    <row r="209" spans="1:23" x14ac:dyDescent="0.25">
      <c r="A209" s="3">
        <v>199</v>
      </c>
      <c r="B209" s="1">
        <f t="shared" si="60"/>
        <v>-91070.744567253889</v>
      </c>
      <c r="C209" s="1">
        <f t="shared" si="48"/>
        <v>-86.517207338891197</v>
      </c>
      <c r="D209" s="1">
        <f t="shared" si="51"/>
        <v>553434.9195826411</v>
      </c>
      <c r="E209" s="1">
        <f t="shared" si="52"/>
        <v>328956.75116017228</v>
      </c>
      <c r="G209" s="3">
        <v>199</v>
      </c>
      <c r="H209" s="1">
        <f t="shared" si="61"/>
        <v>-83183.333333333911</v>
      </c>
      <c r="I209" s="1">
        <f t="shared" si="53"/>
        <v>-79.024166666667227</v>
      </c>
      <c r="J209" s="1">
        <f t="shared" si="54"/>
        <v>553434.9195826411</v>
      </c>
      <c r="K209" s="1">
        <f t="shared" si="55"/>
        <v>313227.17709863733</v>
      </c>
      <c r="M209" s="3">
        <v>199</v>
      </c>
      <c r="N209" s="1">
        <f t="shared" si="62"/>
        <v>-170178.45742787555</v>
      </c>
      <c r="O209" s="1">
        <f t="shared" si="49"/>
        <v>-187.50286788981512</v>
      </c>
      <c r="P209" s="1">
        <f t="shared" si="56"/>
        <v>553434.9195826411</v>
      </c>
      <c r="Q209" s="1">
        <f t="shared" si="57"/>
        <v>451839.83147042932</v>
      </c>
      <c r="S209" s="3">
        <v>199</v>
      </c>
      <c r="T209" s="1">
        <f t="shared" si="63"/>
        <v>-168863.88888888631</v>
      </c>
      <c r="U209" s="1">
        <f t="shared" si="50"/>
        <v>-186.25402777777535</v>
      </c>
      <c r="V209" s="1">
        <f t="shared" si="58"/>
        <v>553434.9195826411</v>
      </c>
      <c r="W209" s="1">
        <f t="shared" si="59"/>
        <v>449218.23579350417</v>
      </c>
    </row>
    <row r="210" spans="1:23" x14ac:dyDescent="0.25">
      <c r="A210" s="3">
        <v>200</v>
      </c>
      <c r="B210" s="1">
        <f t="shared" si="60"/>
        <v>-90546.975946573177</v>
      </c>
      <c r="C210" s="1">
        <f t="shared" si="48"/>
        <v>-86.019627149244513</v>
      </c>
      <c r="D210" s="1">
        <f t="shared" si="51"/>
        <v>555049.1047647571</v>
      </c>
      <c r="E210" s="1">
        <f t="shared" si="52"/>
        <v>331706.43462938076</v>
      </c>
      <c r="G210" s="3">
        <v>200</v>
      </c>
      <c r="H210" s="1">
        <f t="shared" si="61"/>
        <v>-82666.666666667239</v>
      </c>
      <c r="I210" s="1">
        <f t="shared" si="53"/>
        <v>-78.533333333333886</v>
      </c>
      <c r="J210" s="1">
        <f t="shared" si="54"/>
        <v>555049.1047647571</v>
      </c>
      <c r="K210" s="1">
        <f t="shared" si="55"/>
        <v>315903.00909723953</v>
      </c>
      <c r="M210" s="3">
        <v>200</v>
      </c>
      <c r="N210" s="1">
        <f t="shared" si="62"/>
        <v>-170091.16265776209</v>
      </c>
      <c r="O210" s="1">
        <f t="shared" si="49"/>
        <v>-187.41993785820733</v>
      </c>
      <c r="P210" s="1">
        <f t="shared" si="56"/>
        <v>555049.1047647571</v>
      </c>
      <c r="Q210" s="1">
        <f t="shared" si="57"/>
        <v>455619.80193138059</v>
      </c>
      <c r="S210" s="3">
        <v>200</v>
      </c>
      <c r="T210" s="1">
        <f t="shared" si="63"/>
        <v>-168777.77777777519</v>
      </c>
      <c r="U210" s="1">
        <f t="shared" si="50"/>
        <v>-186.17222222221977</v>
      </c>
      <c r="V210" s="1">
        <f t="shared" si="58"/>
        <v>555049.1047647571</v>
      </c>
      <c r="W210" s="1">
        <f t="shared" si="59"/>
        <v>452985.89767602104</v>
      </c>
    </row>
    <row r="211" spans="1:23" x14ac:dyDescent="0.25">
      <c r="A211" s="3">
        <v>201</v>
      </c>
      <c r="B211" s="1">
        <f t="shared" si="60"/>
        <v>-90022.709745702814</v>
      </c>
      <c r="C211" s="1">
        <f t="shared" si="48"/>
        <v>-85.521574258417672</v>
      </c>
      <c r="D211" s="1">
        <f t="shared" si="51"/>
        <v>556667.9979869877</v>
      </c>
      <c r="E211" s="1">
        <f t="shared" si="52"/>
        <v>334471.66520869354</v>
      </c>
      <c r="G211" s="3">
        <v>201</v>
      </c>
      <c r="H211" s="1">
        <f t="shared" si="61"/>
        <v>-82150.000000000568</v>
      </c>
      <c r="I211" s="1">
        <f t="shared" si="53"/>
        <v>-78.042500000000544</v>
      </c>
      <c r="J211" s="1">
        <f t="shared" si="54"/>
        <v>556667.9979869877</v>
      </c>
      <c r="K211" s="1">
        <f t="shared" si="55"/>
        <v>318594.46147232747</v>
      </c>
      <c r="M211" s="3">
        <v>201</v>
      </c>
      <c r="N211" s="1">
        <f t="shared" si="62"/>
        <v>-170003.78495761703</v>
      </c>
      <c r="O211" s="1">
        <f t="shared" si="49"/>
        <v>-187.33692904306952</v>
      </c>
      <c r="P211" s="1">
        <f t="shared" si="56"/>
        <v>556667.9979869877</v>
      </c>
      <c r="Q211" s="1">
        <f t="shared" si="57"/>
        <v>459421.14489487815</v>
      </c>
      <c r="S211" s="3">
        <v>201</v>
      </c>
      <c r="T211" s="1">
        <f t="shared" si="63"/>
        <v>-168691.66666666407</v>
      </c>
      <c r="U211" s="1">
        <f t="shared" si="50"/>
        <v>-186.0904166666642</v>
      </c>
      <c r="V211" s="1">
        <f t="shared" si="58"/>
        <v>556667.9979869877</v>
      </c>
      <c r="W211" s="1">
        <f t="shared" si="59"/>
        <v>456774.94427214778</v>
      </c>
    </row>
    <row r="212" spans="1:23" x14ac:dyDescent="0.25">
      <c r="A212" s="3">
        <v>202</v>
      </c>
      <c r="B212" s="1">
        <f t="shared" si="60"/>
        <v>-89497.945491941617</v>
      </c>
      <c r="C212" s="1">
        <f t="shared" si="48"/>
        <v>-85.023048217344538</v>
      </c>
      <c r="D212" s="1">
        <f t="shared" si="51"/>
        <v>558291.6129811164</v>
      </c>
      <c r="E212" s="1">
        <f t="shared" si="52"/>
        <v>337252.53080373141</v>
      </c>
      <c r="G212" s="3">
        <v>202</v>
      </c>
      <c r="H212" s="1">
        <f t="shared" si="61"/>
        <v>-81633.333333333896</v>
      </c>
      <c r="I212" s="1">
        <f t="shared" si="53"/>
        <v>-77.551666666667202</v>
      </c>
      <c r="J212" s="1">
        <f t="shared" si="54"/>
        <v>558291.6129811164</v>
      </c>
      <c r="K212" s="1">
        <f t="shared" si="55"/>
        <v>321301.62254378072</v>
      </c>
      <c r="M212" s="3">
        <v>202</v>
      </c>
      <c r="N212" s="1">
        <f t="shared" si="62"/>
        <v>-169916.32424865683</v>
      </c>
      <c r="O212" s="1">
        <f t="shared" si="49"/>
        <v>-187.25384136955734</v>
      </c>
      <c r="P212" s="1">
        <f t="shared" si="56"/>
        <v>558291.6129811164</v>
      </c>
      <c r="Q212" s="1">
        <f t="shared" si="57"/>
        <v>463243.98120415874</v>
      </c>
      <c r="S212" s="3">
        <v>202</v>
      </c>
      <c r="T212" s="1">
        <f t="shared" si="63"/>
        <v>-168605.55555555294</v>
      </c>
      <c r="U212" s="1">
        <f t="shared" si="50"/>
        <v>-186.00861111110865</v>
      </c>
      <c r="V212" s="1">
        <f t="shared" si="58"/>
        <v>558291.6129811164</v>
      </c>
      <c r="W212" s="1">
        <f t="shared" si="59"/>
        <v>460585.49649416422</v>
      </c>
    </row>
    <row r="213" spans="1:23" x14ac:dyDescent="0.25">
      <c r="A213" s="3">
        <v>203</v>
      </c>
      <c r="B213" s="1">
        <f t="shared" si="60"/>
        <v>-88972.682712139358</v>
      </c>
      <c r="C213" s="1">
        <f t="shared" si="48"/>
        <v>-84.524048576532394</v>
      </c>
      <c r="D213" s="1">
        <f t="shared" si="51"/>
        <v>559919.96351897798</v>
      </c>
      <c r="E213" s="1">
        <f t="shared" si="52"/>
        <v>340049.11981714645</v>
      </c>
      <c r="G213" s="3">
        <v>203</v>
      </c>
      <c r="H213" s="1">
        <f t="shared" si="61"/>
        <v>-81116.666666667224</v>
      </c>
      <c r="I213" s="1">
        <f t="shared" si="53"/>
        <v>-77.060833333333861</v>
      </c>
      <c r="J213" s="1">
        <f t="shared" si="54"/>
        <v>559919.96351897798</v>
      </c>
      <c r="K213" s="1">
        <f t="shared" si="55"/>
        <v>324024.5811308524</v>
      </c>
      <c r="M213" s="3">
        <v>203</v>
      </c>
      <c r="N213" s="1">
        <f t="shared" si="62"/>
        <v>-169828.78045202311</v>
      </c>
      <c r="O213" s="1">
        <f t="shared" si="49"/>
        <v>-187.17067476275531</v>
      </c>
      <c r="P213" s="1">
        <f t="shared" si="56"/>
        <v>559919.96351897798</v>
      </c>
      <c r="Q213" s="1">
        <f t="shared" si="57"/>
        <v>467088.43238572427</v>
      </c>
      <c r="S213" s="3">
        <v>203</v>
      </c>
      <c r="T213" s="1">
        <f t="shared" si="63"/>
        <v>-168519.44444444182</v>
      </c>
      <c r="U213" s="1">
        <f t="shared" si="50"/>
        <v>-185.92680555555307</v>
      </c>
      <c r="V213" s="1">
        <f t="shared" si="58"/>
        <v>559919.96351897798</v>
      </c>
      <c r="W213" s="1">
        <f t="shared" si="59"/>
        <v>464417.67593800579</v>
      </c>
    </row>
    <row r="214" spans="1:23" x14ac:dyDescent="0.25">
      <c r="A214" s="3">
        <v>204</v>
      </c>
      <c r="B214" s="1">
        <f t="shared" si="60"/>
        <v>-88446.920932696288</v>
      </c>
      <c r="C214" s="1">
        <f t="shared" si="48"/>
        <v>-84.024574886061473</v>
      </c>
      <c r="D214" s="1">
        <f t="shared" si="51"/>
        <v>561553.06341257505</v>
      </c>
      <c r="E214" s="1">
        <f t="shared" si="52"/>
        <v>342861.52115143219</v>
      </c>
      <c r="G214" s="3">
        <v>204</v>
      </c>
      <c r="H214" s="1">
        <f t="shared" si="61"/>
        <v>-80600.000000000553</v>
      </c>
      <c r="I214" s="1">
        <f t="shared" si="53"/>
        <v>-76.570000000000519</v>
      </c>
      <c r="J214" s="1">
        <f t="shared" si="54"/>
        <v>561553.06341257505</v>
      </c>
      <c r="K214" s="1">
        <f t="shared" si="55"/>
        <v>326763.42655499262</v>
      </c>
      <c r="M214" s="3">
        <v>204</v>
      </c>
      <c r="N214" s="1">
        <f t="shared" si="62"/>
        <v>-169741.15348878261</v>
      </c>
      <c r="O214" s="1">
        <f t="shared" si="49"/>
        <v>-187.08742914767683</v>
      </c>
      <c r="P214" s="1">
        <f t="shared" si="56"/>
        <v>561553.06341257505</v>
      </c>
      <c r="Q214" s="1">
        <f t="shared" si="57"/>
        <v>470954.62065320514</v>
      </c>
      <c r="S214" s="3">
        <v>204</v>
      </c>
      <c r="T214" s="1">
        <f t="shared" si="63"/>
        <v>-168433.33333333069</v>
      </c>
      <c r="U214" s="1">
        <f t="shared" si="50"/>
        <v>-185.8449999999975</v>
      </c>
      <c r="V214" s="1">
        <f t="shared" si="58"/>
        <v>561553.06341257505</v>
      </c>
      <c r="W214" s="1">
        <f t="shared" si="59"/>
        <v>468271.60488712904</v>
      </c>
    </row>
    <row r="215" spans="1:23" x14ac:dyDescent="0.25">
      <c r="A215" s="3">
        <v>205</v>
      </c>
      <c r="B215" s="1">
        <f t="shared" si="60"/>
        <v>-87920.659679562741</v>
      </c>
      <c r="C215" s="1">
        <f t="shared" si="48"/>
        <v>-83.524626695584615</v>
      </c>
      <c r="D215" s="1">
        <f t="shared" si="51"/>
        <v>563190.92651419505</v>
      </c>
      <c r="E215" s="1">
        <f t="shared" si="52"/>
        <v>345689.82421174971</v>
      </c>
      <c r="G215" s="3">
        <v>205</v>
      </c>
      <c r="H215" s="1">
        <f t="shared" si="61"/>
        <v>-80083.333333333881</v>
      </c>
      <c r="I215" s="1">
        <f t="shared" si="53"/>
        <v>-76.079166666667192</v>
      </c>
      <c r="J215" s="1">
        <f t="shared" si="54"/>
        <v>563190.92651419505</v>
      </c>
      <c r="K215" s="1">
        <f t="shared" si="55"/>
        <v>329518.24864268792</v>
      </c>
      <c r="M215" s="3">
        <v>205</v>
      </c>
      <c r="N215" s="1">
        <f t="shared" si="62"/>
        <v>-169653.44327992701</v>
      </c>
      <c r="O215" s="1">
        <f t="shared" si="49"/>
        <v>-187.00410444926402</v>
      </c>
      <c r="P215" s="1">
        <f t="shared" si="56"/>
        <v>563190.92651419505</v>
      </c>
      <c r="Q215" s="1">
        <f t="shared" si="57"/>
        <v>474842.66891124542</v>
      </c>
      <c r="S215" s="3">
        <v>205</v>
      </c>
      <c r="T215" s="1">
        <f t="shared" si="63"/>
        <v>-168347.22222221957</v>
      </c>
      <c r="U215" s="1">
        <f t="shared" si="50"/>
        <v>-185.76319444444192</v>
      </c>
      <c r="V215" s="1">
        <f t="shared" si="58"/>
        <v>563190.92651419505</v>
      </c>
      <c r="W215" s="1">
        <f t="shared" si="59"/>
        <v>472147.40631639893</v>
      </c>
    </row>
    <row r="216" spans="1:23" x14ac:dyDescent="0.25">
      <c r="A216" s="3">
        <v>206</v>
      </c>
      <c r="B216" s="1">
        <f t="shared" si="60"/>
        <v>-87393.898478238712</v>
      </c>
      <c r="C216" s="1">
        <f t="shared" si="48"/>
        <v>-83.024203554326775</v>
      </c>
      <c r="D216" s="1">
        <f t="shared" si="51"/>
        <v>564833.56671652815</v>
      </c>
      <c r="E216" s="1">
        <f t="shared" si="52"/>
        <v>348534.11890876992</v>
      </c>
      <c r="G216" s="3">
        <v>206</v>
      </c>
      <c r="H216" s="1">
        <f t="shared" si="61"/>
        <v>-79566.66666666721</v>
      </c>
      <c r="I216" s="1">
        <f t="shared" si="53"/>
        <v>-75.58833333333385</v>
      </c>
      <c r="J216" s="1">
        <f t="shared" si="54"/>
        <v>564833.56671652815</v>
      </c>
      <c r="K216" s="1">
        <f t="shared" si="55"/>
        <v>332289.13772831683</v>
      </c>
      <c r="M216" s="3">
        <v>206</v>
      </c>
      <c r="N216" s="1">
        <f t="shared" si="62"/>
        <v>-169565.649746373</v>
      </c>
      <c r="O216" s="1">
        <f t="shared" si="49"/>
        <v>-186.9207005923877</v>
      </c>
      <c r="P216" s="1">
        <f t="shared" si="56"/>
        <v>564833.56671652815</v>
      </c>
      <c r="Q216" s="1">
        <f t="shared" si="57"/>
        <v>478752.70075940993</v>
      </c>
      <c r="S216" s="3">
        <v>206</v>
      </c>
      <c r="T216" s="1">
        <f t="shared" si="63"/>
        <v>-168261.11111110845</v>
      </c>
      <c r="U216" s="1">
        <f t="shared" si="50"/>
        <v>-185.68138888888637</v>
      </c>
      <c r="V216" s="1">
        <f t="shared" si="58"/>
        <v>564833.56671652815</v>
      </c>
      <c r="W216" s="1">
        <f t="shared" si="59"/>
        <v>476045.20389599819</v>
      </c>
    </row>
    <row r="217" spans="1:23" x14ac:dyDescent="0.25">
      <c r="A217" s="3">
        <v>207</v>
      </c>
      <c r="B217" s="1">
        <f t="shared" si="60"/>
        <v>-86866.636853773423</v>
      </c>
      <c r="C217" s="1">
        <f t="shared" si="48"/>
        <v>-82.523305011084759</v>
      </c>
      <c r="D217" s="1">
        <f t="shared" si="51"/>
        <v>566480.99795278464</v>
      </c>
      <c r="E217" s="1">
        <f t="shared" si="52"/>
        <v>351394.49566153169</v>
      </c>
      <c r="G217" s="3">
        <v>207</v>
      </c>
      <c r="H217" s="1">
        <f t="shared" si="61"/>
        <v>-79050.000000000538</v>
      </c>
      <c r="I217" s="1">
        <f t="shared" si="53"/>
        <v>-75.097500000000522</v>
      </c>
      <c r="J217" s="1">
        <f t="shared" si="54"/>
        <v>566480.99795278464</v>
      </c>
      <c r="K217" s="1">
        <f t="shared" si="55"/>
        <v>335076.1846570216</v>
      </c>
      <c r="M217" s="3">
        <v>207</v>
      </c>
      <c r="N217" s="1">
        <f t="shared" si="62"/>
        <v>-169477.77280896212</v>
      </c>
      <c r="O217" s="1">
        <f t="shared" si="49"/>
        <v>-186.83721750184736</v>
      </c>
      <c r="P217" s="1">
        <f t="shared" si="56"/>
        <v>566480.99795278464</v>
      </c>
      <c r="Q217" s="1">
        <f t="shared" si="57"/>
        <v>482684.84049611329</v>
      </c>
      <c r="S217" s="3">
        <v>207</v>
      </c>
      <c r="T217" s="1">
        <f t="shared" si="63"/>
        <v>-168174.99999999732</v>
      </c>
      <c r="U217" s="1">
        <f t="shared" si="50"/>
        <v>-185.5995833333308</v>
      </c>
      <c r="V217" s="1">
        <f t="shared" si="58"/>
        <v>566480.99795278464</v>
      </c>
      <c r="W217" s="1">
        <f t="shared" si="59"/>
        <v>479965.12199535867</v>
      </c>
    </row>
    <row r="218" spans="1:23" x14ac:dyDescent="0.25">
      <c r="A218" s="3">
        <v>208</v>
      </c>
      <c r="B218" s="1">
        <f t="shared" si="60"/>
        <v>-86338.874330764898</v>
      </c>
      <c r="C218" s="1">
        <f t="shared" si="48"/>
        <v>-82.021930614226662</v>
      </c>
      <c r="D218" s="1">
        <f t="shared" si="51"/>
        <v>568133.23419681366</v>
      </c>
      <c r="E218" s="1">
        <f t="shared" si="52"/>
        <v>354271.04540031636</v>
      </c>
      <c r="G218" s="3">
        <v>208</v>
      </c>
      <c r="H218" s="1">
        <f t="shared" si="61"/>
        <v>-78533.333333333867</v>
      </c>
      <c r="I218" s="1">
        <f t="shared" si="53"/>
        <v>-74.606666666667181</v>
      </c>
      <c r="J218" s="1">
        <f t="shared" si="54"/>
        <v>568133.23419681366</v>
      </c>
      <c r="K218" s="1">
        <f t="shared" si="55"/>
        <v>337879.48078759608</v>
      </c>
      <c r="M218" s="3">
        <v>208</v>
      </c>
      <c r="N218" s="1">
        <f t="shared" si="62"/>
        <v>-169389.8123884607</v>
      </c>
      <c r="O218" s="1">
        <f t="shared" si="49"/>
        <v>-186.753655102371</v>
      </c>
      <c r="P218" s="1">
        <f t="shared" si="56"/>
        <v>568133.23419681366</v>
      </c>
      <c r="Q218" s="1">
        <f t="shared" si="57"/>
        <v>486639.21312257159</v>
      </c>
      <c r="S218" s="3">
        <v>208</v>
      </c>
      <c r="T218" s="1">
        <f t="shared" si="63"/>
        <v>-168088.8888888862</v>
      </c>
      <c r="U218" s="1">
        <f t="shared" si="50"/>
        <v>-185.51777777777522</v>
      </c>
      <c r="V218" s="1">
        <f t="shared" si="58"/>
        <v>568133.23419681366</v>
      </c>
      <c r="W218" s="1">
        <f t="shared" si="59"/>
        <v>483907.28568711522</v>
      </c>
    </row>
    <row r="219" spans="1:23" x14ac:dyDescent="0.25">
      <c r="A219" s="3">
        <v>209</v>
      </c>
      <c r="B219" s="1">
        <f t="shared" si="60"/>
        <v>-85810.610433359514</v>
      </c>
      <c r="C219" s="1">
        <f t="shared" si="48"/>
        <v>-81.520079911691539</v>
      </c>
      <c r="D219" s="1">
        <f t="shared" si="51"/>
        <v>569790.2894632211</v>
      </c>
      <c r="E219" s="1">
        <f t="shared" si="52"/>
        <v>357163.85956953821</v>
      </c>
      <c r="G219" s="3">
        <v>209</v>
      </c>
      <c r="H219" s="1">
        <f t="shared" si="61"/>
        <v>-78016.666666667195</v>
      </c>
      <c r="I219" s="1">
        <f t="shared" si="53"/>
        <v>-74.115833333333839</v>
      </c>
      <c r="J219" s="1">
        <f t="shared" si="54"/>
        <v>569790.2894632211</v>
      </c>
      <c r="K219" s="1">
        <f t="shared" si="55"/>
        <v>340699.11799539014</v>
      </c>
      <c r="M219" s="3">
        <v>209</v>
      </c>
      <c r="N219" s="1">
        <f t="shared" si="62"/>
        <v>-169301.76840555982</v>
      </c>
      <c r="O219" s="1">
        <f t="shared" si="49"/>
        <v>-186.67001331861516</v>
      </c>
      <c r="P219" s="1">
        <f t="shared" si="56"/>
        <v>569790.2894632211</v>
      </c>
      <c r="Q219" s="1">
        <f t="shared" si="57"/>
        <v>490615.94434677588</v>
      </c>
      <c r="S219" s="3">
        <v>209</v>
      </c>
      <c r="T219" s="1">
        <f t="shared" si="63"/>
        <v>-168002.77777777507</v>
      </c>
      <c r="U219" s="1">
        <f t="shared" si="50"/>
        <v>-185.43597222221968</v>
      </c>
      <c r="V219" s="1">
        <f t="shared" si="58"/>
        <v>569790.2894632211</v>
      </c>
      <c r="W219" s="1">
        <f t="shared" si="59"/>
        <v>487871.82075108145</v>
      </c>
    </row>
    <row r="220" spans="1:23" x14ac:dyDescent="0.25">
      <c r="A220" s="3">
        <v>210</v>
      </c>
      <c r="B220" s="1">
        <f t="shared" si="60"/>
        <v>-85281.844685251592</v>
      </c>
      <c r="C220" s="1">
        <f t="shared" si="48"/>
        <v>-81.017752450989022</v>
      </c>
      <c r="D220" s="1">
        <f t="shared" si="51"/>
        <v>571452.17780748883</v>
      </c>
      <c r="E220" s="1">
        <f t="shared" si="52"/>
        <v>360073.03013065155</v>
      </c>
      <c r="G220" s="3">
        <v>210</v>
      </c>
      <c r="H220" s="1">
        <f t="shared" si="61"/>
        <v>-77500.000000000524</v>
      </c>
      <c r="I220" s="1">
        <f t="shared" si="53"/>
        <v>-73.625000000000497</v>
      </c>
      <c r="J220" s="1">
        <f t="shared" si="54"/>
        <v>571452.17780748883</v>
      </c>
      <c r="K220" s="1">
        <f t="shared" si="55"/>
        <v>343535.18867523014</v>
      </c>
      <c r="M220" s="3">
        <v>210</v>
      </c>
      <c r="N220" s="1">
        <f t="shared" si="62"/>
        <v>-169213.64078087517</v>
      </c>
      <c r="O220" s="1">
        <f t="shared" si="49"/>
        <v>-186.58629207516475</v>
      </c>
      <c r="P220" s="1">
        <f t="shared" si="56"/>
        <v>571452.17780748883</v>
      </c>
      <c r="Q220" s="1">
        <f t="shared" si="57"/>
        <v>494615.16058748844</v>
      </c>
      <c r="S220" s="3">
        <v>210</v>
      </c>
      <c r="T220" s="1">
        <f t="shared" si="63"/>
        <v>-167916.66666666395</v>
      </c>
      <c r="U220" s="1">
        <f t="shared" si="50"/>
        <v>-185.3541666666641</v>
      </c>
      <c r="V220" s="1">
        <f t="shared" si="58"/>
        <v>571452.17780748883</v>
      </c>
      <c r="W220" s="1">
        <f t="shared" si="59"/>
        <v>491858.85367824836</v>
      </c>
    </row>
    <row r="221" spans="1:23" x14ac:dyDescent="0.25">
      <c r="A221" s="3">
        <v>211</v>
      </c>
      <c r="B221" s="1">
        <f t="shared" si="60"/>
        <v>-84752.576609682976</v>
      </c>
      <c r="C221" s="1">
        <f t="shared" si="48"/>
        <v>-80.514947779198835</v>
      </c>
      <c r="D221" s="1">
        <f t="shared" si="51"/>
        <v>573118.91332609404</v>
      </c>
      <c r="E221" s="1">
        <f t="shared" si="52"/>
        <v>362998.64956507419</v>
      </c>
      <c r="G221" s="3">
        <v>211</v>
      </c>
      <c r="H221" s="1">
        <f t="shared" si="61"/>
        <v>-76983.333333333852</v>
      </c>
      <c r="I221" s="1">
        <f t="shared" si="53"/>
        <v>-73.134166666667156</v>
      </c>
      <c r="J221" s="1">
        <f t="shared" si="54"/>
        <v>573118.91332609404</v>
      </c>
      <c r="K221" s="1">
        <f t="shared" si="55"/>
        <v>346387.78574435622</v>
      </c>
      <c r="M221" s="3">
        <v>211</v>
      </c>
      <c r="N221" s="1">
        <f t="shared" si="62"/>
        <v>-169125.42943494706</v>
      </c>
      <c r="O221" s="1">
        <f t="shared" si="49"/>
        <v>-186.50249129653304</v>
      </c>
      <c r="P221" s="1">
        <f t="shared" si="56"/>
        <v>573118.91332609404</v>
      </c>
      <c r="Q221" s="1">
        <f t="shared" si="57"/>
        <v>498636.98897826165</v>
      </c>
      <c r="S221" s="3">
        <v>211</v>
      </c>
      <c r="T221" s="1">
        <f t="shared" si="63"/>
        <v>-167830.55555555283</v>
      </c>
      <c r="U221" s="1">
        <f t="shared" si="50"/>
        <v>-185.27236111110852</v>
      </c>
      <c r="V221" s="1">
        <f t="shared" si="58"/>
        <v>573118.91332609404</v>
      </c>
      <c r="W221" s="1">
        <f t="shared" si="59"/>
        <v>495868.51167480543</v>
      </c>
    </row>
    <row r="222" spans="1:23" x14ac:dyDescent="0.25">
      <c r="A222" s="3">
        <v>212</v>
      </c>
      <c r="B222" s="1">
        <f t="shared" si="60"/>
        <v>-84222.805729442567</v>
      </c>
      <c r="C222" s="1">
        <f t="shared" si="48"/>
        <v>-80.01166544297044</v>
      </c>
      <c r="D222" s="1">
        <f t="shared" si="51"/>
        <v>574790.51015662844</v>
      </c>
      <c r="E222" s="1">
        <f t="shared" si="52"/>
        <v>365940.81087712728</v>
      </c>
      <c r="G222" s="3">
        <v>212</v>
      </c>
      <c r="H222" s="1">
        <f t="shared" si="61"/>
        <v>-76466.666666667181</v>
      </c>
      <c r="I222" s="1">
        <f t="shared" si="53"/>
        <v>-72.643333333333828</v>
      </c>
      <c r="J222" s="1">
        <f t="shared" si="54"/>
        <v>574790.51015662844</v>
      </c>
      <c r="K222" s="1">
        <f t="shared" si="55"/>
        <v>349257.0026453762</v>
      </c>
      <c r="M222" s="3">
        <v>212</v>
      </c>
      <c r="N222" s="1">
        <f t="shared" si="62"/>
        <v>-169037.13428824031</v>
      </c>
      <c r="O222" s="1">
        <f t="shared" si="49"/>
        <v>-186.41861090716165</v>
      </c>
      <c r="P222" s="1">
        <f t="shared" si="56"/>
        <v>574790.51015662844</v>
      </c>
      <c r="Q222" s="1">
        <f t="shared" si="57"/>
        <v>502681.55737147952</v>
      </c>
      <c r="S222" s="3">
        <v>212</v>
      </c>
      <c r="T222" s="1">
        <f t="shared" si="63"/>
        <v>-167744.4444444417</v>
      </c>
      <c r="U222" s="1">
        <f t="shared" si="50"/>
        <v>-185.19055555555295</v>
      </c>
      <c r="V222" s="1">
        <f t="shared" si="58"/>
        <v>574790.51015662844</v>
      </c>
      <c r="W222" s="1">
        <f t="shared" si="59"/>
        <v>499900.92266618437</v>
      </c>
    </row>
    <row r="223" spans="1:23" x14ac:dyDescent="0.25">
      <c r="A223" s="3">
        <v>213</v>
      </c>
      <c r="B223" s="1">
        <f t="shared" si="60"/>
        <v>-83692.531566865931</v>
      </c>
      <c r="C223" s="1">
        <f t="shared" si="48"/>
        <v>-79.50790498852264</v>
      </c>
      <c r="D223" s="1">
        <f t="shared" si="51"/>
        <v>576466.98247791862</v>
      </c>
      <c r="E223" s="1">
        <f t="shared" si="52"/>
        <v>368899.60759699193</v>
      </c>
      <c r="G223" s="3">
        <v>213</v>
      </c>
      <c r="H223" s="1">
        <f t="shared" si="61"/>
        <v>-75950.000000000509</v>
      </c>
      <c r="I223" s="1">
        <f t="shared" si="53"/>
        <v>-72.152500000000487</v>
      </c>
      <c r="J223" s="1">
        <f t="shared" si="54"/>
        <v>576466.98247791862</v>
      </c>
      <c r="K223" s="1">
        <f t="shared" si="55"/>
        <v>352142.93334923586</v>
      </c>
      <c r="M223" s="3">
        <v>213</v>
      </c>
      <c r="N223" s="1">
        <f t="shared" si="62"/>
        <v>-168948.75526114419</v>
      </c>
      <c r="O223" s="1">
        <f t="shared" si="49"/>
        <v>-186.33465083142033</v>
      </c>
      <c r="P223" s="1">
        <f t="shared" si="56"/>
        <v>576466.98247791862</v>
      </c>
      <c r="Q223" s="1">
        <f t="shared" si="57"/>
        <v>506748.99434242194</v>
      </c>
      <c r="S223" s="3">
        <v>213</v>
      </c>
      <c r="T223" s="1">
        <f t="shared" si="63"/>
        <v>-167658.33333333058</v>
      </c>
      <c r="U223" s="1">
        <f t="shared" si="50"/>
        <v>-185.1087499999974</v>
      </c>
      <c r="V223" s="1">
        <f t="shared" si="58"/>
        <v>576466.98247791862</v>
      </c>
      <c r="W223" s="1">
        <f t="shared" si="59"/>
        <v>503956.21530112589</v>
      </c>
    </row>
    <row r="224" spans="1:23" x14ac:dyDescent="0.25">
      <c r="A224" s="3">
        <v>214</v>
      </c>
      <c r="B224" s="1">
        <f t="shared" si="60"/>
        <v>-83161.753643834847</v>
      </c>
      <c r="C224" s="1">
        <f t="shared" si="48"/>
        <v>-79.003665961643108</v>
      </c>
      <c r="D224" s="1">
        <f t="shared" si="51"/>
        <v>578148.34451014583</v>
      </c>
      <c r="E224" s="1">
        <f t="shared" si="52"/>
        <v>371875.13378368248</v>
      </c>
      <c r="G224" s="3">
        <v>214</v>
      </c>
      <c r="H224" s="1">
        <f t="shared" si="61"/>
        <v>-75433.333333333838</v>
      </c>
      <c r="I224" s="1">
        <f t="shared" si="53"/>
        <v>-71.661666666667145</v>
      </c>
      <c r="J224" s="1">
        <f t="shared" si="54"/>
        <v>578148.34451014583</v>
      </c>
      <c r="K224" s="1">
        <f t="shared" si="55"/>
        <v>355045.67235820642</v>
      </c>
      <c r="M224" s="3">
        <v>214</v>
      </c>
      <c r="N224" s="1">
        <f t="shared" si="62"/>
        <v>-168860.29227397236</v>
      </c>
      <c r="O224" s="1">
        <f t="shared" si="49"/>
        <v>-186.2506109936071</v>
      </c>
      <c r="P224" s="1">
        <f t="shared" si="56"/>
        <v>578148.34451014583</v>
      </c>
      <c r="Q224" s="1">
        <f t="shared" si="57"/>
        <v>510839.42919335217</v>
      </c>
      <c r="S224" s="3">
        <v>214</v>
      </c>
      <c r="T224" s="1">
        <f t="shared" si="63"/>
        <v>-167572.22222221945</v>
      </c>
      <c r="U224" s="1">
        <f t="shared" si="50"/>
        <v>-185.02694444444182</v>
      </c>
      <c r="V224" s="1">
        <f t="shared" si="58"/>
        <v>578148.34451014583</v>
      </c>
      <c r="W224" s="1">
        <f t="shared" si="59"/>
        <v>508034.51895576937</v>
      </c>
    </row>
    <row r="225" spans="1:23" x14ac:dyDescent="0.25">
      <c r="A225" s="3">
        <v>215</v>
      </c>
      <c r="B225" s="1">
        <f t="shared" si="60"/>
        <v>-82630.471481776884</v>
      </c>
      <c r="C225" s="1">
        <f t="shared" si="48"/>
        <v>-78.498947907688049</v>
      </c>
      <c r="D225" s="1">
        <f t="shared" si="51"/>
        <v>579834.61051496712</v>
      </c>
      <c r="E225" s="1">
        <f t="shared" si="52"/>
        <v>374867.48402803659</v>
      </c>
      <c r="G225" s="3">
        <v>215</v>
      </c>
      <c r="H225" s="1">
        <f t="shared" si="61"/>
        <v>-74916.666666667166</v>
      </c>
      <c r="I225" s="1">
        <f t="shared" si="53"/>
        <v>-71.170833333333817</v>
      </c>
      <c r="J225" s="1">
        <f t="shared" si="54"/>
        <v>579834.61051496712</v>
      </c>
      <c r="K225" s="1">
        <f t="shared" si="55"/>
        <v>357965.31470888876</v>
      </c>
      <c r="M225" s="3">
        <v>215</v>
      </c>
      <c r="N225" s="1">
        <f t="shared" si="62"/>
        <v>-168771.7452469627</v>
      </c>
      <c r="O225" s="1">
        <f t="shared" si="49"/>
        <v>-186.1664913179479</v>
      </c>
      <c r="P225" s="1">
        <f t="shared" si="56"/>
        <v>579834.61051496712</v>
      </c>
      <c r="Q225" s="1">
        <f t="shared" si="57"/>
        <v>514952.99195762724</v>
      </c>
      <c r="S225" s="3">
        <v>215</v>
      </c>
      <c r="T225" s="1">
        <f t="shared" si="63"/>
        <v>-167486.11111110833</v>
      </c>
      <c r="U225" s="1">
        <f t="shared" si="50"/>
        <v>-184.94513888888625</v>
      </c>
      <c r="V225" s="1">
        <f t="shared" si="58"/>
        <v>579834.61051496712</v>
      </c>
      <c r="W225" s="1">
        <f t="shared" si="59"/>
        <v>512135.96373776579</v>
      </c>
    </row>
    <row r="226" spans="1:23" x14ac:dyDescent="0.25">
      <c r="A226" s="3">
        <v>216</v>
      </c>
      <c r="B226" s="1">
        <f t="shared" si="60"/>
        <v>-82098.684601664965</v>
      </c>
      <c r="C226" s="1">
        <f t="shared" si="48"/>
        <v>-77.993750371581726</v>
      </c>
      <c r="D226" s="1">
        <f t="shared" si="51"/>
        <v>581525.79479563574</v>
      </c>
      <c r="E226" s="1">
        <f t="shared" si="52"/>
        <v>377876.7534557223</v>
      </c>
      <c r="G226" s="3">
        <v>216</v>
      </c>
      <c r="H226" s="1">
        <f t="shared" si="61"/>
        <v>-74400.000000000495</v>
      </c>
      <c r="I226" s="1">
        <f t="shared" si="53"/>
        <v>-70.680000000000476</v>
      </c>
      <c r="J226" s="1">
        <f t="shared" si="54"/>
        <v>581525.79479563574</v>
      </c>
      <c r="K226" s="1">
        <f t="shared" si="55"/>
        <v>360901.95597523445</v>
      </c>
      <c r="M226" s="3">
        <v>216</v>
      </c>
      <c r="N226" s="1">
        <f t="shared" si="62"/>
        <v>-168683.11410027739</v>
      </c>
      <c r="O226" s="1">
        <f t="shared" si="49"/>
        <v>-186.08229172859686</v>
      </c>
      <c r="P226" s="1">
        <f t="shared" si="56"/>
        <v>581525.79479563574</v>
      </c>
      <c r="Q226" s="1">
        <f t="shared" si="57"/>
        <v>519089.81340383174</v>
      </c>
      <c r="S226" s="3">
        <v>216</v>
      </c>
      <c r="T226" s="1">
        <f t="shared" si="63"/>
        <v>-167399.99999999721</v>
      </c>
      <c r="U226" s="1">
        <f t="shared" si="50"/>
        <v>-184.8633333333307</v>
      </c>
      <c r="V226" s="1">
        <f t="shared" si="58"/>
        <v>581525.79479563574</v>
      </c>
      <c r="W226" s="1">
        <f t="shared" si="59"/>
        <v>516260.68049041356</v>
      </c>
    </row>
    <row r="227" spans="1:23" x14ac:dyDescent="0.25">
      <c r="A227" s="3">
        <v>217</v>
      </c>
      <c r="B227" s="1">
        <f t="shared" si="60"/>
        <v>-81566.392524016934</v>
      </c>
      <c r="C227" s="1">
        <f t="shared" si="48"/>
        <v>-77.488072897816082</v>
      </c>
      <c r="D227" s="1">
        <f t="shared" si="51"/>
        <v>583221.91169712297</v>
      </c>
      <c r="E227" s="1">
        <f t="shared" si="52"/>
        <v>380903.03773026203</v>
      </c>
      <c r="G227" s="3">
        <v>217</v>
      </c>
      <c r="H227" s="1">
        <f t="shared" si="61"/>
        <v>-73883.333333333823</v>
      </c>
      <c r="I227" s="1">
        <f t="shared" si="53"/>
        <v>-70.189166666667134</v>
      </c>
      <c r="J227" s="1">
        <f t="shared" si="54"/>
        <v>583221.91169712297</v>
      </c>
      <c r="K227" s="1">
        <f t="shared" si="55"/>
        <v>363855.692271584</v>
      </c>
      <c r="M227" s="3">
        <v>217</v>
      </c>
      <c r="N227" s="1">
        <f t="shared" si="62"/>
        <v>-168594.39875400273</v>
      </c>
      <c r="O227" s="1">
        <f t="shared" si="49"/>
        <v>-185.99801214963594</v>
      </c>
      <c r="P227" s="1">
        <f t="shared" si="56"/>
        <v>583221.91169712297</v>
      </c>
      <c r="Q227" s="1">
        <f t="shared" si="57"/>
        <v>523250.02503993484</v>
      </c>
      <c r="S227" s="3">
        <v>217</v>
      </c>
      <c r="T227" s="1">
        <f t="shared" si="63"/>
        <v>-167313.88888888608</v>
      </c>
      <c r="U227" s="1">
        <f t="shared" si="50"/>
        <v>-184.78152777777512</v>
      </c>
      <c r="V227" s="1">
        <f t="shared" si="58"/>
        <v>583221.91169712297</v>
      </c>
      <c r="W227" s="1">
        <f t="shared" si="59"/>
        <v>520408.80079681822</v>
      </c>
    </row>
    <row r="228" spans="1:23" x14ac:dyDescent="0.25">
      <c r="A228" s="3">
        <v>218</v>
      </c>
      <c r="B228" s="1">
        <f t="shared" si="60"/>
        <v>-81033.594768895142</v>
      </c>
      <c r="C228" s="1">
        <f t="shared" si="48"/>
        <v>-76.981915030450395</v>
      </c>
      <c r="D228" s="1">
        <f t="shared" si="51"/>
        <v>584922.97560623963</v>
      </c>
      <c r="E228" s="1">
        <f t="shared" si="52"/>
        <v>383946.43305607367</v>
      </c>
      <c r="G228" s="3">
        <v>218</v>
      </c>
      <c r="H228" s="1">
        <f t="shared" si="61"/>
        <v>-73366.666666667152</v>
      </c>
      <c r="I228" s="1">
        <f t="shared" si="53"/>
        <v>-69.698333333333792</v>
      </c>
      <c r="J228" s="1">
        <f t="shared" si="54"/>
        <v>584922.97560623963</v>
      </c>
      <c r="K228" s="1">
        <f t="shared" si="55"/>
        <v>366826.62025572249</v>
      </c>
      <c r="M228" s="3">
        <v>218</v>
      </c>
      <c r="N228" s="1">
        <f t="shared" si="62"/>
        <v>-168505.5991281491</v>
      </c>
      <c r="O228" s="1">
        <f t="shared" si="49"/>
        <v>-185.91365250507499</v>
      </c>
      <c r="P228" s="1">
        <f t="shared" si="56"/>
        <v>584922.97560623963</v>
      </c>
      <c r="Q228" s="1">
        <f t="shared" si="57"/>
        <v>527433.75911747082</v>
      </c>
      <c r="S228" s="3">
        <v>218</v>
      </c>
      <c r="T228" s="1">
        <f t="shared" si="63"/>
        <v>-167227.77777777496</v>
      </c>
      <c r="U228" s="1">
        <f t="shared" si="50"/>
        <v>-184.69972222221955</v>
      </c>
      <c r="V228" s="1">
        <f t="shared" si="58"/>
        <v>584922.97560623963</v>
      </c>
      <c r="W228" s="1">
        <f t="shared" si="59"/>
        <v>524580.45698407537</v>
      </c>
    </row>
    <row r="229" spans="1:23" x14ac:dyDescent="0.25">
      <c r="A229" s="3">
        <v>219</v>
      </c>
      <c r="B229" s="1">
        <f t="shared" si="60"/>
        <v>-80500.290855905987</v>
      </c>
      <c r="C229" s="1">
        <f t="shared" si="48"/>
        <v>-76.475276313110683</v>
      </c>
      <c r="D229" s="1">
        <f t="shared" si="51"/>
        <v>586629.00095175789</v>
      </c>
      <c r="E229" s="1">
        <f t="shared" si="52"/>
        <v>387007.03618152876</v>
      </c>
      <c r="G229" s="3">
        <v>219</v>
      </c>
      <c r="H229" s="1">
        <f t="shared" si="61"/>
        <v>-72850.00000000048</v>
      </c>
      <c r="I229" s="1">
        <f t="shared" si="53"/>
        <v>-69.207500000000451</v>
      </c>
      <c r="J229" s="1">
        <f t="shared" si="54"/>
        <v>586629.00095175789</v>
      </c>
      <c r="K229" s="1">
        <f t="shared" si="55"/>
        <v>369814.83713195217</v>
      </c>
      <c r="M229" s="3">
        <v>219</v>
      </c>
      <c r="N229" s="1">
        <f t="shared" si="62"/>
        <v>-168416.71514265091</v>
      </c>
      <c r="O229" s="1">
        <f t="shared" si="49"/>
        <v>-185.82921271885169</v>
      </c>
      <c r="P229" s="1">
        <f t="shared" si="56"/>
        <v>586629.00095175789</v>
      </c>
      <c r="Q229" s="1">
        <f t="shared" si="57"/>
        <v>531641.14863574342</v>
      </c>
      <c r="S229" s="3">
        <v>219</v>
      </c>
      <c r="T229" s="1">
        <f t="shared" si="63"/>
        <v>-167141.66666666383</v>
      </c>
      <c r="U229" s="1">
        <f t="shared" si="50"/>
        <v>-184.61791666666397</v>
      </c>
      <c r="V229" s="1">
        <f t="shared" si="58"/>
        <v>586629.00095175789</v>
      </c>
      <c r="W229" s="1">
        <f t="shared" si="59"/>
        <v>528775.782127477</v>
      </c>
    </row>
    <row r="230" spans="1:23" x14ac:dyDescent="0.25">
      <c r="A230" s="3">
        <v>220</v>
      </c>
      <c r="B230" s="1">
        <f t="shared" si="60"/>
        <v>-79966.480304199489</v>
      </c>
      <c r="C230" s="1">
        <f t="shared" si="48"/>
        <v>-75.968156288989519</v>
      </c>
      <c r="D230" s="1">
        <f t="shared" si="51"/>
        <v>588340.0022045339</v>
      </c>
      <c r="E230" s="1">
        <f t="shared" si="52"/>
        <v>390084.94440202834</v>
      </c>
      <c r="G230" s="3">
        <v>220</v>
      </c>
      <c r="H230" s="1">
        <f t="shared" si="61"/>
        <v>-72333.333333333809</v>
      </c>
      <c r="I230" s="1">
        <f t="shared" si="53"/>
        <v>-68.716666666667123</v>
      </c>
      <c r="J230" s="1">
        <f t="shared" si="54"/>
        <v>588340.0022045339</v>
      </c>
      <c r="K230" s="1">
        <f t="shared" si="55"/>
        <v>372820.44065418246</v>
      </c>
      <c r="M230" s="3">
        <v>220</v>
      </c>
      <c r="N230" s="1">
        <f t="shared" si="62"/>
        <v>-168327.74671736648</v>
      </c>
      <c r="O230" s="1">
        <f t="shared" si="49"/>
        <v>-185.7446927148315</v>
      </c>
      <c r="P230" s="1">
        <f t="shared" si="56"/>
        <v>588340.0022045339</v>
      </c>
      <c r="Q230" s="1">
        <f t="shared" si="57"/>
        <v>535872.32734605379</v>
      </c>
      <c r="S230" s="3">
        <v>220</v>
      </c>
      <c r="T230" s="1">
        <f t="shared" si="63"/>
        <v>-167055.55555555271</v>
      </c>
      <c r="U230" s="1">
        <f t="shared" si="50"/>
        <v>-184.53611111110843</v>
      </c>
      <c r="V230" s="1">
        <f t="shared" si="58"/>
        <v>588340.0022045339</v>
      </c>
      <c r="W230" s="1">
        <f t="shared" si="59"/>
        <v>532994.91005474248</v>
      </c>
    </row>
    <row r="231" spans="1:23" x14ac:dyDescent="0.25">
      <c r="A231" s="3">
        <v>221</v>
      </c>
      <c r="B231" s="1">
        <f t="shared" si="60"/>
        <v>-79432.16263246887</v>
      </c>
      <c r="C231" s="1">
        <f t="shared" si="48"/>
        <v>-75.460554500845433</v>
      </c>
      <c r="D231" s="1">
        <f t="shared" si="51"/>
        <v>590055.99387763045</v>
      </c>
      <c r="E231" s="1">
        <f t="shared" si="52"/>
        <v>393180.25556309568</v>
      </c>
      <c r="G231" s="3">
        <v>221</v>
      </c>
      <c r="H231" s="1">
        <f t="shared" si="61"/>
        <v>-71816.666666667137</v>
      </c>
      <c r="I231" s="1">
        <f t="shared" si="53"/>
        <v>-68.225833333333782</v>
      </c>
      <c r="J231" s="1">
        <f t="shared" si="54"/>
        <v>590055.99387763045</v>
      </c>
      <c r="K231" s="1">
        <f t="shared" si="55"/>
        <v>375843.52912903769</v>
      </c>
      <c r="M231" s="3">
        <v>221</v>
      </c>
      <c r="N231" s="1">
        <f t="shared" si="62"/>
        <v>-168238.69377207803</v>
      </c>
      <c r="O231" s="1">
        <f t="shared" si="49"/>
        <v>-185.66009241680746</v>
      </c>
      <c r="P231" s="1">
        <f t="shared" si="56"/>
        <v>590055.99387763045</v>
      </c>
      <c r="Q231" s="1">
        <f t="shared" si="57"/>
        <v>540127.42975595233</v>
      </c>
      <c r="S231" s="3">
        <v>221</v>
      </c>
      <c r="T231" s="1">
        <f t="shared" si="63"/>
        <v>-166969.44444444159</v>
      </c>
      <c r="U231" s="1">
        <f t="shared" si="50"/>
        <v>-184.45430555555285</v>
      </c>
      <c r="V231" s="1">
        <f t="shared" si="58"/>
        <v>590055.99387763045</v>
      </c>
      <c r="W231" s="1">
        <f t="shared" si="59"/>
        <v>537237.97535027226</v>
      </c>
    </row>
    <row r="232" spans="1:23" x14ac:dyDescent="0.25">
      <c r="A232" s="3">
        <v>222</v>
      </c>
      <c r="B232" s="1">
        <f t="shared" si="60"/>
        <v>-78897.337358950113</v>
      </c>
      <c r="C232" s="1">
        <f t="shared" si="48"/>
        <v>-74.952470491002614</v>
      </c>
      <c r="D232" s="1">
        <f t="shared" si="51"/>
        <v>591776.9905264402</v>
      </c>
      <c r="E232" s="1">
        <f t="shared" si="52"/>
        <v>396293.06806348695</v>
      </c>
      <c r="G232" s="3">
        <v>222</v>
      </c>
      <c r="H232" s="1">
        <f t="shared" si="61"/>
        <v>-71300.000000000466</v>
      </c>
      <c r="I232" s="1">
        <f t="shared" si="53"/>
        <v>-67.735000000000454</v>
      </c>
      <c r="J232" s="1">
        <f t="shared" si="54"/>
        <v>591776.9905264402</v>
      </c>
      <c r="K232" s="1">
        <f t="shared" si="55"/>
        <v>378884.20141898206</v>
      </c>
      <c r="M232" s="3">
        <v>222</v>
      </c>
      <c r="N232" s="1">
        <f t="shared" si="62"/>
        <v>-168149.55622649158</v>
      </c>
      <c r="O232" s="1">
        <f t="shared" si="49"/>
        <v>-185.57541174850036</v>
      </c>
      <c r="P232" s="1">
        <f t="shared" si="56"/>
        <v>591776.9905264402</v>
      </c>
      <c r="Q232" s="1">
        <f t="shared" si="57"/>
        <v>544406.59113351477</v>
      </c>
      <c r="S232" s="3">
        <v>222</v>
      </c>
      <c r="T232" s="1">
        <f t="shared" si="63"/>
        <v>-166883.33333333046</v>
      </c>
      <c r="U232" s="1">
        <f t="shared" si="50"/>
        <v>-184.37249999999727</v>
      </c>
      <c r="V232" s="1">
        <f t="shared" si="58"/>
        <v>591776.9905264402</v>
      </c>
      <c r="W232" s="1">
        <f t="shared" si="59"/>
        <v>541505.11335942685</v>
      </c>
    </row>
    <row r="233" spans="1:23" x14ac:dyDescent="0.25">
      <c r="A233" s="3">
        <v>223</v>
      </c>
      <c r="B233" s="1">
        <f t="shared" si="60"/>
        <v>-78362.004001421505</v>
      </c>
      <c r="C233" s="1">
        <f t="shared" si="48"/>
        <v>-74.44390380135043</v>
      </c>
      <c r="D233" s="1">
        <f t="shared" si="51"/>
        <v>593503.00674880901</v>
      </c>
      <c r="E233" s="1">
        <f t="shared" si="52"/>
        <v>399423.48085831921</v>
      </c>
      <c r="G233" s="3">
        <v>223</v>
      </c>
      <c r="H233" s="1">
        <f t="shared" si="61"/>
        <v>-70783.333333333794</v>
      </c>
      <c r="I233" s="1">
        <f t="shared" si="53"/>
        <v>-67.244166666667113</v>
      </c>
      <c r="J233" s="1">
        <f t="shared" si="54"/>
        <v>593503.00674880901</v>
      </c>
      <c r="K233" s="1">
        <f t="shared" si="55"/>
        <v>381942.55694546259</v>
      </c>
      <c r="M233" s="3">
        <v>223</v>
      </c>
      <c r="N233" s="1">
        <f t="shared" si="62"/>
        <v>-168060.33400023682</v>
      </c>
      <c r="O233" s="1">
        <f t="shared" si="49"/>
        <v>-185.49065063355832</v>
      </c>
      <c r="P233" s="1">
        <f t="shared" si="56"/>
        <v>593503.00674880901</v>
      </c>
      <c r="Q233" s="1">
        <f t="shared" si="57"/>
        <v>548709.94751164212</v>
      </c>
      <c r="S233" s="3">
        <v>223</v>
      </c>
      <c r="T233" s="1">
        <f t="shared" si="63"/>
        <v>-166797.22222221934</v>
      </c>
      <c r="U233" s="1">
        <f t="shared" si="50"/>
        <v>-184.29069444444173</v>
      </c>
      <c r="V233" s="1">
        <f t="shared" si="58"/>
        <v>593503.00674880901</v>
      </c>
      <c r="W233" s="1">
        <f t="shared" si="59"/>
        <v>545796.4601928289</v>
      </c>
    </row>
    <row r="234" spans="1:23" x14ac:dyDescent="0.25">
      <c r="A234" s="3">
        <v>224</v>
      </c>
      <c r="B234" s="1">
        <f t="shared" si="60"/>
        <v>-77826.162077203247</v>
      </c>
      <c r="C234" s="1">
        <f t="shared" si="48"/>
        <v>-73.934853973343095</v>
      </c>
      <c r="D234" s="1">
        <f t="shared" si="51"/>
        <v>595234.05718515976</v>
      </c>
      <c r="E234" s="1">
        <f t="shared" si="52"/>
        <v>402571.59346221603</v>
      </c>
      <c r="G234" s="3">
        <v>224</v>
      </c>
      <c r="H234" s="1">
        <f t="shared" si="61"/>
        <v>-70266.666666667123</v>
      </c>
      <c r="I234" s="1">
        <f t="shared" si="53"/>
        <v>-66.753333333333771</v>
      </c>
      <c r="J234" s="1">
        <f t="shared" si="54"/>
        <v>595234.05718515976</v>
      </c>
      <c r="K234" s="1">
        <f t="shared" si="55"/>
        <v>385018.69569206954</v>
      </c>
      <c r="M234" s="3">
        <v>224</v>
      </c>
      <c r="N234" s="1">
        <f t="shared" si="62"/>
        <v>-167971.0270128671</v>
      </c>
      <c r="O234" s="1">
        <f t="shared" si="49"/>
        <v>-185.40580899555709</v>
      </c>
      <c r="P234" s="1">
        <f t="shared" si="56"/>
        <v>595234.05718515976</v>
      </c>
      <c r="Q234" s="1">
        <f t="shared" si="57"/>
        <v>553037.63569238526</v>
      </c>
      <c r="S234" s="3">
        <v>224</v>
      </c>
      <c r="T234" s="1">
        <f t="shared" si="63"/>
        <v>-166711.11111110821</v>
      </c>
      <c r="U234" s="1">
        <f t="shared" si="50"/>
        <v>-184.20888888888615</v>
      </c>
      <c r="V234" s="1">
        <f t="shared" si="58"/>
        <v>595234.05718515976</v>
      </c>
      <c r="W234" s="1">
        <f t="shared" si="59"/>
        <v>550112.1527306902</v>
      </c>
    </row>
    <row r="235" spans="1:23" x14ac:dyDescent="0.25">
      <c r="A235" s="3">
        <v>225</v>
      </c>
      <c r="B235" s="1">
        <f t="shared" si="60"/>
        <v>-77289.811103156986</v>
      </c>
      <c r="C235" s="1">
        <f t="shared" si="48"/>
        <v>-73.425320547999135</v>
      </c>
      <c r="D235" s="1">
        <f t="shared" si="51"/>
        <v>596970.15651861648</v>
      </c>
      <c r="E235" s="1">
        <f t="shared" si="52"/>
        <v>405737.50595247123</v>
      </c>
      <c r="G235" s="3">
        <v>225</v>
      </c>
      <c r="H235" s="1">
        <f t="shared" si="61"/>
        <v>-69750.000000000451</v>
      </c>
      <c r="I235" s="1">
        <f t="shared" si="53"/>
        <v>-66.262500000000429</v>
      </c>
      <c r="J235" s="1">
        <f t="shared" si="54"/>
        <v>596970.15651861648</v>
      </c>
      <c r="K235" s="1">
        <f t="shared" si="55"/>
        <v>388112.71820771496</v>
      </c>
      <c r="M235" s="3">
        <v>225</v>
      </c>
      <c r="N235" s="1">
        <f t="shared" si="62"/>
        <v>-167881.63518385938</v>
      </c>
      <c r="O235" s="1">
        <f t="shared" si="49"/>
        <v>-185.32088675799974</v>
      </c>
      <c r="P235" s="1">
        <f t="shared" si="56"/>
        <v>596970.15651861648</v>
      </c>
      <c r="Q235" s="1">
        <f t="shared" si="57"/>
        <v>557389.79325129359</v>
      </c>
      <c r="S235" s="3">
        <v>225</v>
      </c>
      <c r="T235" s="1">
        <f t="shared" si="63"/>
        <v>-166624.99999999709</v>
      </c>
      <c r="U235" s="1">
        <f t="shared" si="50"/>
        <v>-184.12708333333057</v>
      </c>
      <c r="V235" s="1">
        <f t="shared" si="58"/>
        <v>596970.15651861648</v>
      </c>
      <c r="W235" s="1">
        <f t="shared" si="59"/>
        <v>554452.32862716354</v>
      </c>
    </row>
    <row r="236" spans="1:23" x14ac:dyDescent="0.25">
      <c r="A236" s="3">
        <v>226</v>
      </c>
      <c r="B236" s="1">
        <f t="shared" si="60"/>
        <v>-76752.950595685383</v>
      </c>
      <c r="C236" s="1">
        <f t="shared" si="48"/>
        <v>-72.915303065901114</v>
      </c>
      <c r="D236" s="1">
        <f t="shared" si="51"/>
        <v>598711.31947512913</v>
      </c>
      <c r="E236" s="1">
        <f t="shared" si="52"/>
        <v>408921.31897223013</v>
      </c>
      <c r="G236" s="3">
        <v>226</v>
      </c>
      <c r="H236" s="1">
        <f t="shared" si="61"/>
        <v>-69233.33333333378</v>
      </c>
      <c r="I236" s="1">
        <f t="shared" si="53"/>
        <v>-65.771666666667087</v>
      </c>
      <c r="J236" s="1">
        <f t="shared" si="54"/>
        <v>598711.31947512913</v>
      </c>
      <c r="K236" s="1">
        <f t="shared" si="55"/>
        <v>391224.72560982907</v>
      </c>
      <c r="M236" s="3">
        <v>226</v>
      </c>
      <c r="N236" s="1">
        <f t="shared" si="62"/>
        <v>-167792.15843261412</v>
      </c>
      <c r="O236" s="1">
        <f t="shared" si="49"/>
        <v>-185.23588384431676</v>
      </c>
      <c r="P236" s="1">
        <f t="shared" si="56"/>
        <v>598711.31947512913</v>
      </c>
      <c r="Q236" s="1">
        <f t="shared" si="57"/>
        <v>561766.55854178895</v>
      </c>
      <c r="S236" s="3">
        <v>226</v>
      </c>
      <c r="T236" s="1">
        <f t="shared" si="63"/>
        <v>-166538.88888888597</v>
      </c>
      <c r="U236" s="1">
        <f t="shared" si="50"/>
        <v>-184.045277777775</v>
      </c>
      <c r="V236" s="1">
        <f t="shared" si="58"/>
        <v>598711.31947512913</v>
      </c>
      <c r="W236" s="1">
        <f t="shared" si="59"/>
        <v>558817.12631471793</v>
      </c>
    </row>
    <row r="237" spans="1:23" x14ac:dyDescent="0.25">
      <c r="A237" s="3">
        <v>227</v>
      </c>
      <c r="B237" s="1">
        <f t="shared" si="60"/>
        <v>-76215.580070731681</v>
      </c>
      <c r="C237" s="1">
        <f t="shared" si="48"/>
        <v>-72.404801067195095</v>
      </c>
      <c r="D237" s="1">
        <f t="shared" si="51"/>
        <v>600457.56082359829</v>
      </c>
      <c r="E237" s="1">
        <f t="shared" si="52"/>
        <v>412123.13373368903</v>
      </c>
      <c r="G237" s="3">
        <v>227</v>
      </c>
      <c r="H237" s="1">
        <f t="shared" si="61"/>
        <v>-68716.666666667108</v>
      </c>
      <c r="I237" s="1">
        <f t="shared" si="53"/>
        <v>-65.280833333333746</v>
      </c>
      <c r="J237" s="1">
        <f t="shared" si="54"/>
        <v>600457.56082359829</v>
      </c>
      <c r="K237" s="1">
        <f t="shared" si="55"/>
        <v>394354.81958757475</v>
      </c>
      <c r="M237" s="3">
        <v>227</v>
      </c>
      <c r="N237" s="1">
        <f t="shared" si="62"/>
        <v>-167702.59667845516</v>
      </c>
      <c r="O237" s="1">
        <f t="shared" si="49"/>
        <v>-185.15080017786573</v>
      </c>
      <c r="P237" s="1">
        <f t="shared" si="56"/>
        <v>600457.56082359829</v>
      </c>
      <c r="Q237" s="1">
        <f t="shared" si="57"/>
        <v>566168.07069956325</v>
      </c>
      <c r="S237" s="3">
        <v>227</v>
      </c>
      <c r="T237" s="1">
        <f t="shared" si="63"/>
        <v>-166452.77777777484</v>
      </c>
      <c r="U237" s="1">
        <f t="shared" si="50"/>
        <v>-183.96347222221945</v>
      </c>
      <c r="V237" s="1">
        <f t="shared" si="58"/>
        <v>600457.56082359829</v>
      </c>
      <c r="W237" s="1">
        <f t="shared" si="59"/>
        <v>563206.68500854005</v>
      </c>
    </row>
    <row r="238" spans="1:23" x14ac:dyDescent="0.25">
      <c r="A238" s="3">
        <v>228</v>
      </c>
      <c r="B238" s="1">
        <f t="shared" si="60"/>
        <v>-75677.69904377927</v>
      </c>
      <c r="C238" s="1">
        <f t="shared" si="48"/>
        <v>-71.893814091590301</v>
      </c>
      <c r="D238" s="1">
        <f t="shared" si="51"/>
        <v>602208.89537600044</v>
      </c>
      <c r="E238" s="1">
        <f t="shared" si="52"/>
        <v>415343.05202131276</v>
      </c>
      <c r="G238" s="3">
        <v>228</v>
      </c>
      <c r="H238" s="1">
        <f t="shared" si="61"/>
        <v>-68200.000000000437</v>
      </c>
      <c r="I238" s="1">
        <f t="shared" si="53"/>
        <v>-64.790000000000418</v>
      </c>
      <c r="J238" s="1">
        <f t="shared" si="54"/>
        <v>602208.89537600044</v>
      </c>
      <c r="K238" s="1">
        <f t="shared" si="55"/>
        <v>397503.10240508022</v>
      </c>
      <c r="M238" s="3">
        <v>228</v>
      </c>
      <c r="N238" s="1">
        <f t="shared" si="62"/>
        <v>-167612.94984062976</v>
      </c>
      <c r="O238" s="1">
        <f t="shared" si="49"/>
        <v>-185.06563568193161</v>
      </c>
      <c r="P238" s="1">
        <f t="shared" si="56"/>
        <v>602208.89537600044</v>
      </c>
      <c r="Q238" s="1">
        <f t="shared" si="57"/>
        <v>570594.46964700206</v>
      </c>
      <c r="S238" s="3">
        <v>228</v>
      </c>
      <c r="T238" s="1">
        <f t="shared" si="63"/>
        <v>-166366.66666666372</v>
      </c>
      <c r="U238" s="1">
        <f t="shared" si="50"/>
        <v>-183.88166666666388</v>
      </c>
      <c r="V238" s="1">
        <f t="shared" si="58"/>
        <v>602208.89537600044</v>
      </c>
      <c r="W238" s="1">
        <f t="shared" si="59"/>
        <v>567621.14471095905</v>
      </c>
    </row>
    <row r="239" spans="1:23" x14ac:dyDescent="0.25">
      <c r="A239" s="3">
        <v>229</v>
      </c>
      <c r="B239" s="1">
        <f t="shared" si="60"/>
        <v>-75139.307029851247</v>
      </c>
      <c r="C239" s="1">
        <f t="shared" si="48"/>
        <v>-71.382341678358685</v>
      </c>
      <c r="D239" s="1">
        <f t="shared" si="51"/>
        <v>603965.33798751375</v>
      </c>
      <c r="E239" s="1">
        <f t="shared" si="52"/>
        <v>418581.17619507026</v>
      </c>
      <c r="G239" s="3">
        <v>229</v>
      </c>
      <c r="H239" s="1">
        <f t="shared" si="61"/>
        <v>-67683.333333333765</v>
      </c>
      <c r="I239" s="1">
        <f t="shared" si="53"/>
        <v>-64.299166666667077</v>
      </c>
      <c r="J239" s="1">
        <f t="shared" si="54"/>
        <v>603965.33798751375</v>
      </c>
      <c r="K239" s="1">
        <f t="shared" si="55"/>
        <v>400669.67690468981</v>
      </c>
      <c r="M239" s="3">
        <v>229</v>
      </c>
      <c r="N239" s="1">
        <f t="shared" si="62"/>
        <v>-167523.21783830842</v>
      </c>
      <c r="O239" s="1">
        <f t="shared" si="49"/>
        <v>-184.98039027972635</v>
      </c>
      <c r="P239" s="1">
        <f t="shared" si="56"/>
        <v>603965.33798751375</v>
      </c>
      <c r="Q239" s="1">
        <f t="shared" si="57"/>
        <v>575045.89609763236</v>
      </c>
      <c r="S239" s="3">
        <v>229</v>
      </c>
      <c r="T239" s="1">
        <f t="shared" si="63"/>
        <v>-166280.55555555259</v>
      </c>
      <c r="U239" s="1">
        <f t="shared" si="50"/>
        <v>-183.7998611111083</v>
      </c>
      <c r="V239" s="1">
        <f t="shared" si="58"/>
        <v>603965.33798751375</v>
      </c>
      <c r="W239" s="1">
        <f t="shared" si="59"/>
        <v>572060.64621589798</v>
      </c>
    </row>
    <row r="240" spans="1:23" x14ac:dyDescent="0.25">
      <c r="A240" s="3">
        <v>230</v>
      </c>
      <c r="B240" s="1">
        <f t="shared" si="60"/>
        <v>-74600.403543509994</v>
      </c>
      <c r="C240" s="1">
        <f t="shared" si="48"/>
        <v>-70.870383366334494</v>
      </c>
      <c r="D240" s="1">
        <f t="shared" si="51"/>
        <v>605726.90355664399</v>
      </c>
      <c r="E240" s="1">
        <f t="shared" si="52"/>
        <v>421837.60919368867</v>
      </c>
      <c r="G240" s="3">
        <v>230</v>
      </c>
      <c r="H240" s="1">
        <f t="shared" si="61"/>
        <v>-67166.666666667094</v>
      </c>
      <c r="I240" s="1">
        <f t="shared" si="53"/>
        <v>-63.808333333333742</v>
      </c>
      <c r="J240" s="1">
        <f t="shared" si="54"/>
        <v>605726.90355664399</v>
      </c>
      <c r="K240" s="1">
        <f t="shared" si="55"/>
        <v>403854.64651023358</v>
      </c>
      <c r="M240" s="3">
        <v>230</v>
      </c>
      <c r="N240" s="1">
        <f t="shared" si="62"/>
        <v>-167433.40059058488</v>
      </c>
      <c r="O240" s="1">
        <f t="shared" si="49"/>
        <v>-184.89506389438898</v>
      </c>
      <c r="P240" s="1">
        <f t="shared" si="56"/>
        <v>605726.90355664399</v>
      </c>
      <c r="Q240" s="1">
        <f t="shared" si="57"/>
        <v>579522.49156059592</v>
      </c>
      <c r="S240" s="3">
        <v>230</v>
      </c>
      <c r="T240" s="1">
        <f t="shared" si="63"/>
        <v>-166194.44444444147</v>
      </c>
      <c r="U240" s="1">
        <f t="shared" si="50"/>
        <v>-183.71805555555275</v>
      </c>
      <c r="V240" s="1">
        <f t="shared" si="58"/>
        <v>605726.90355664399</v>
      </c>
      <c r="W240" s="1">
        <f t="shared" si="59"/>
        <v>576525.33111334895</v>
      </c>
    </row>
    <row r="241" spans="1:23" x14ac:dyDescent="0.25">
      <c r="A241" s="3">
        <v>231</v>
      </c>
      <c r="B241" s="1">
        <f t="shared" si="60"/>
        <v>-74060.988098856717</v>
      </c>
      <c r="C241" s="1">
        <f t="shared" si="48"/>
        <v>-70.35793869391388</v>
      </c>
      <c r="D241" s="1">
        <f t="shared" si="51"/>
        <v>607493.60702535091</v>
      </c>
      <c r="E241" s="1">
        <f t="shared" si="52"/>
        <v>425112.4545379256</v>
      </c>
      <c r="G241" s="3">
        <v>231</v>
      </c>
      <c r="H241" s="1">
        <f t="shared" si="61"/>
        <v>-66650.000000000422</v>
      </c>
      <c r="I241" s="1">
        <f t="shared" si="53"/>
        <v>-63.3175000000004</v>
      </c>
      <c r="J241" s="1">
        <f t="shared" si="54"/>
        <v>607493.60702535091</v>
      </c>
      <c r="K241" s="1">
        <f t="shared" si="55"/>
        <v>407058.1152303149</v>
      </c>
      <c r="M241" s="3">
        <v>231</v>
      </c>
      <c r="N241" s="1">
        <f t="shared" si="62"/>
        <v>-167343.49801647599</v>
      </c>
      <c r="O241" s="1">
        <f t="shared" si="49"/>
        <v>-184.80965644898555</v>
      </c>
      <c r="P241" s="1">
        <f t="shared" si="56"/>
        <v>607493.60702535091</v>
      </c>
      <c r="Q241" s="1">
        <f t="shared" si="57"/>
        <v>584024.39834514761</v>
      </c>
      <c r="S241" s="3">
        <v>231</v>
      </c>
      <c r="T241" s="1">
        <f t="shared" si="63"/>
        <v>-166108.33333333035</v>
      </c>
      <c r="U241" s="1">
        <f t="shared" si="50"/>
        <v>-183.63624999999718</v>
      </c>
      <c r="V241" s="1">
        <f t="shared" si="58"/>
        <v>607493.60702535091</v>
      </c>
      <c r="W241" s="1">
        <f t="shared" si="59"/>
        <v>581015.34179387463</v>
      </c>
    </row>
    <row r="242" spans="1:23" x14ac:dyDescent="0.25">
      <c r="A242" s="3">
        <v>232</v>
      </c>
      <c r="B242" s="1">
        <f t="shared" si="60"/>
        <v>-73521.060209531017</v>
      </c>
      <c r="C242" s="1">
        <f t="shared" si="48"/>
        <v>-69.845007199054464</v>
      </c>
      <c r="D242" s="1">
        <f t="shared" si="51"/>
        <v>609265.46337917482</v>
      </c>
      <c r="E242" s="1">
        <f t="shared" si="52"/>
        <v>428405.81633386016</v>
      </c>
      <c r="G242" s="3">
        <v>232</v>
      </c>
      <c r="H242" s="1">
        <f t="shared" si="61"/>
        <v>-66133.33333333375</v>
      </c>
      <c r="I242" s="1">
        <f t="shared" si="53"/>
        <v>-62.826666666667059</v>
      </c>
      <c r="J242" s="1">
        <f t="shared" si="54"/>
        <v>609265.46337917482</v>
      </c>
      <c r="K242" s="1">
        <f t="shared" si="55"/>
        <v>410280.18766161695</v>
      </c>
      <c r="M242" s="3">
        <v>232</v>
      </c>
      <c r="N242" s="1">
        <f t="shared" si="62"/>
        <v>-167253.5100349217</v>
      </c>
      <c r="O242" s="1">
        <f t="shared" si="49"/>
        <v>-184.72416786650896</v>
      </c>
      <c r="P242" s="1">
        <f t="shared" si="56"/>
        <v>609265.46337917482</v>
      </c>
      <c r="Q242" s="1">
        <f t="shared" si="57"/>
        <v>588551.7595651797</v>
      </c>
      <c r="S242" s="3">
        <v>232</v>
      </c>
      <c r="T242" s="1">
        <f t="shared" si="63"/>
        <v>-166022.22222221922</v>
      </c>
      <c r="U242" s="1">
        <f t="shared" si="50"/>
        <v>-183.5544444444416</v>
      </c>
      <c r="V242" s="1">
        <f t="shared" si="58"/>
        <v>609265.46337917482</v>
      </c>
      <c r="W242" s="1">
        <f t="shared" si="59"/>
        <v>585530.82145313453</v>
      </c>
    </row>
    <row r="243" spans="1:23" x14ac:dyDescent="0.25">
      <c r="A243" s="3">
        <v>233</v>
      </c>
      <c r="B243" s="1">
        <f t="shared" si="60"/>
        <v>-72980.61938871046</v>
      </c>
      <c r="C243" s="1">
        <f t="shared" si="48"/>
        <v>-69.331588419274937</v>
      </c>
      <c r="D243" s="1">
        <f t="shared" si="51"/>
        <v>611042.48764736403</v>
      </c>
      <c r="E243" s="1">
        <f t="shared" si="52"/>
        <v>431717.79927620222</v>
      </c>
      <c r="G243" s="3">
        <v>233</v>
      </c>
      <c r="H243" s="1">
        <f t="shared" si="61"/>
        <v>-65616.666666667079</v>
      </c>
      <c r="I243" s="1">
        <f t="shared" si="53"/>
        <v>-62.335833333333731</v>
      </c>
      <c r="J243" s="1">
        <f t="shared" si="54"/>
        <v>611042.48764736403</v>
      </c>
      <c r="K243" s="1">
        <f t="shared" si="55"/>
        <v>413520.96899222763</v>
      </c>
      <c r="M243" s="3">
        <v>233</v>
      </c>
      <c r="N243" s="1">
        <f t="shared" si="62"/>
        <v>-167163.43656478493</v>
      </c>
      <c r="O243" s="1">
        <f t="shared" si="49"/>
        <v>-184.63859806987904</v>
      </c>
      <c r="P243" s="1">
        <f t="shared" si="56"/>
        <v>611042.48764736403</v>
      </c>
      <c r="Q243" s="1">
        <f t="shared" si="57"/>
        <v>593104.71914377122</v>
      </c>
      <c r="S243" s="3">
        <v>233</v>
      </c>
      <c r="T243" s="1">
        <f t="shared" si="63"/>
        <v>-165936.1111111081</v>
      </c>
      <c r="U243" s="1">
        <f t="shared" si="50"/>
        <v>-183.47263888888602</v>
      </c>
      <c r="V243" s="1">
        <f t="shared" si="58"/>
        <v>611042.48764736403</v>
      </c>
      <c r="W243" s="1">
        <f t="shared" si="59"/>
        <v>590071.91409643739</v>
      </c>
    </row>
    <row r="244" spans="1:23" x14ac:dyDescent="0.25">
      <c r="A244" s="3">
        <v>234</v>
      </c>
      <c r="B244" s="1">
        <f t="shared" si="60"/>
        <v>-72439.665149110122</v>
      </c>
      <c r="C244" s="1">
        <f t="shared" si="48"/>
        <v>-68.817681891654615</v>
      </c>
      <c r="D244" s="1">
        <f t="shared" si="51"/>
        <v>612824.69490300224</v>
      </c>
      <c r="E244" s="1">
        <f t="shared" si="52"/>
        <v>435048.50865162088</v>
      </c>
      <c r="G244" s="3">
        <v>234</v>
      </c>
      <c r="H244" s="1">
        <f t="shared" si="61"/>
        <v>-65100.000000000415</v>
      </c>
      <c r="I244" s="1">
        <f t="shared" si="53"/>
        <v>-61.845000000000397</v>
      </c>
      <c r="J244" s="1">
        <f t="shared" si="54"/>
        <v>612824.69490300224</v>
      </c>
      <c r="K244" s="1">
        <f t="shared" si="55"/>
        <v>416780.56500498374</v>
      </c>
      <c r="M244" s="3">
        <v>234</v>
      </c>
      <c r="N244" s="1">
        <f t="shared" si="62"/>
        <v>-167073.27752485155</v>
      </c>
      <c r="O244" s="1">
        <f t="shared" si="49"/>
        <v>-184.55294698194231</v>
      </c>
      <c r="P244" s="1">
        <f t="shared" si="56"/>
        <v>612824.69490300224</v>
      </c>
      <c r="Q244" s="1">
        <f t="shared" si="57"/>
        <v>597683.42181776301</v>
      </c>
      <c r="S244" s="3">
        <v>234</v>
      </c>
      <c r="T244" s="1">
        <f t="shared" si="63"/>
        <v>-165849.99999999697</v>
      </c>
      <c r="U244" s="1">
        <f t="shared" si="50"/>
        <v>-183.39083333333048</v>
      </c>
      <c r="V244" s="1">
        <f t="shared" si="58"/>
        <v>612824.69490300224</v>
      </c>
      <c r="W244" s="1">
        <f t="shared" si="59"/>
        <v>594638.76454331866</v>
      </c>
    </row>
    <row r="245" spans="1:23" x14ac:dyDescent="0.25">
      <c r="A245" s="3">
        <v>235</v>
      </c>
      <c r="B245" s="1">
        <f t="shared" si="60"/>
        <v>-71898.197002982168</v>
      </c>
      <c r="C245" s="1">
        <f t="shared" si="48"/>
        <v>-68.303287152833065</v>
      </c>
      <c r="D245" s="1">
        <f t="shared" si="51"/>
        <v>614612.10026313597</v>
      </c>
      <c r="E245" s="1">
        <f t="shared" si="52"/>
        <v>438398.05034209136</v>
      </c>
      <c r="G245" s="3">
        <v>235</v>
      </c>
      <c r="H245" s="1">
        <f t="shared" si="61"/>
        <v>-64583.33333333375</v>
      </c>
      <c r="I245" s="1">
        <f t="shared" si="53"/>
        <v>-61.354166666667062</v>
      </c>
      <c r="J245" s="1">
        <f t="shared" si="54"/>
        <v>614612.10026313597</v>
      </c>
      <c r="K245" s="1">
        <f t="shared" si="55"/>
        <v>420059.08208083344</v>
      </c>
      <c r="M245" s="3">
        <v>235</v>
      </c>
      <c r="N245" s="1">
        <f t="shared" si="62"/>
        <v>-166983.03283383022</v>
      </c>
      <c r="O245" s="1">
        <f t="shared" si="49"/>
        <v>-184.46721452547206</v>
      </c>
      <c r="P245" s="1">
        <f t="shared" si="56"/>
        <v>614612.10026313597</v>
      </c>
      <c r="Q245" s="1">
        <f t="shared" si="57"/>
        <v>602288.01314235921</v>
      </c>
      <c r="S245" s="3">
        <v>235</v>
      </c>
      <c r="T245" s="1">
        <f t="shared" si="63"/>
        <v>-165763.88888888585</v>
      </c>
      <c r="U245" s="1">
        <f t="shared" si="50"/>
        <v>-183.3090277777749</v>
      </c>
      <c r="V245" s="1">
        <f t="shared" si="58"/>
        <v>614612.10026313597</v>
      </c>
      <c r="W245" s="1">
        <f t="shared" si="59"/>
        <v>599231.51843214477</v>
      </c>
    </row>
    <row r="246" spans="1:23" x14ac:dyDescent="0.25">
      <c r="A246" s="3">
        <v>236</v>
      </c>
      <c r="B246" s="1">
        <f t="shared" si="60"/>
        <v>-71356.214462115386</v>
      </c>
      <c r="C246" s="1">
        <f t="shared" si="48"/>
        <v>-67.78840373900961</v>
      </c>
      <c r="D246" s="1">
        <f t="shared" si="51"/>
        <v>616404.7188889035</v>
      </c>
      <c r="E246" s="1">
        <f t="shared" si="52"/>
        <v>441766.53082826093</v>
      </c>
      <c r="G246" s="3">
        <v>236</v>
      </c>
      <c r="H246" s="1">
        <f t="shared" si="61"/>
        <v>-64066.666666667086</v>
      </c>
      <c r="I246" s="1">
        <f t="shared" si="53"/>
        <v>-60.863333333333735</v>
      </c>
      <c r="J246" s="1">
        <f t="shared" si="54"/>
        <v>616404.7188889035</v>
      </c>
      <c r="K246" s="1">
        <f t="shared" si="55"/>
        <v>423356.62720221846</v>
      </c>
      <c r="M246" s="3">
        <v>236</v>
      </c>
      <c r="N246" s="1">
        <f t="shared" si="62"/>
        <v>-166892.70241035242</v>
      </c>
      <c r="O246" s="1">
        <f t="shared" si="49"/>
        <v>-184.38140062316813</v>
      </c>
      <c r="P246" s="1">
        <f t="shared" si="56"/>
        <v>616404.7188889035</v>
      </c>
      <c r="Q246" s="1">
        <f t="shared" si="57"/>
        <v>606918.63949575427</v>
      </c>
      <c r="S246" s="3">
        <v>236</v>
      </c>
      <c r="T246" s="1">
        <f t="shared" si="63"/>
        <v>-165677.77777777473</v>
      </c>
      <c r="U246" s="1">
        <f t="shared" si="50"/>
        <v>-183.22722222221932</v>
      </c>
      <c r="V246" s="1">
        <f t="shared" si="58"/>
        <v>616404.7188889035</v>
      </c>
      <c r="W246" s="1">
        <f t="shared" si="59"/>
        <v>603850.32222474238</v>
      </c>
    </row>
    <row r="247" spans="1:23" x14ac:dyDescent="0.25">
      <c r="A247" s="3">
        <v>237</v>
      </c>
      <c r="B247" s="1">
        <f t="shared" si="60"/>
        <v>-70813.71703783478</v>
      </c>
      <c r="C247" s="1">
        <f t="shared" si="48"/>
        <v>-67.27303118594304</v>
      </c>
      <c r="D247" s="1">
        <f t="shared" si="51"/>
        <v>618202.56598566286</v>
      </c>
      <c r="E247" s="1">
        <f t="shared" si="52"/>
        <v>445154.05719283398</v>
      </c>
      <c r="G247" s="3">
        <v>237</v>
      </c>
      <c r="H247" s="1">
        <f t="shared" si="61"/>
        <v>-63550.000000000422</v>
      </c>
      <c r="I247" s="1">
        <f t="shared" si="53"/>
        <v>-60.3725000000004</v>
      </c>
      <c r="J247" s="1">
        <f t="shared" si="54"/>
        <v>618202.56598566286</v>
      </c>
      <c r="K247" s="1">
        <f t="shared" si="55"/>
        <v>426673.30795647466</v>
      </c>
      <c r="M247" s="3">
        <v>237</v>
      </c>
      <c r="N247" s="1">
        <f t="shared" si="62"/>
        <v>-166802.28617297232</v>
      </c>
      <c r="O247" s="1">
        <f t="shared" si="49"/>
        <v>-184.29550519765706</v>
      </c>
      <c r="P247" s="1">
        <f t="shared" si="56"/>
        <v>618202.56598566286</v>
      </c>
      <c r="Q247" s="1">
        <f t="shared" si="57"/>
        <v>611575.44808378618</v>
      </c>
      <c r="S247" s="3">
        <v>237</v>
      </c>
      <c r="T247" s="1">
        <f t="shared" si="63"/>
        <v>-165591.6666666636</v>
      </c>
      <c r="U247" s="1">
        <f t="shared" si="50"/>
        <v>-183.14541666666378</v>
      </c>
      <c r="V247" s="1">
        <f t="shared" si="58"/>
        <v>618202.56598566286</v>
      </c>
      <c r="W247" s="1">
        <f t="shared" si="59"/>
        <v>608495.32321105478</v>
      </c>
    </row>
    <row r="248" spans="1:23" x14ac:dyDescent="0.25">
      <c r="A248" s="3">
        <v>238</v>
      </c>
      <c r="B248" s="1">
        <f t="shared" si="60"/>
        <v>-70270.70424100112</v>
      </c>
      <c r="C248" s="1">
        <f t="shared" si="48"/>
        <v>-66.757169028951068</v>
      </c>
      <c r="D248" s="1">
        <f t="shared" si="51"/>
        <v>620005.65680312109</v>
      </c>
      <c r="E248" s="1">
        <f t="shared" si="52"/>
        <v>448560.737123976</v>
      </c>
      <c r="G248" s="3">
        <v>238</v>
      </c>
      <c r="H248" s="1">
        <f t="shared" si="61"/>
        <v>-63033.333333333758</v>
      </c>
      <c r="I248" s="1">
        <f t="shared" si="53"/>
        <v>-59.881666666667066</v>
      </c>
      <c r="J248" s="1">
        <f t="shared" si="54"/>
        <v>620005.65680312109</v>
      </c>
      <c r="K248" s="1">
        <f t="shared" si="55"/>
        <v>430009.23253925238</v>
      </c>
      <c r="M248" s="3">
        <v>238</v>
      </c>
      <c r="N248" s="1">
        <f t="shared" si="62"/>
        <v>-166711.78404016671</v>
      </c>
      <c r="O248" s="1">
        <f t="shared" si="49"/>
        <v>-184.20952817149171</v>
      </c>
      <c r="P248" s="1">
        <f t="shared" si="56"/>
        <v>620005.65680312109</v>
      </c>
      <c r="Q248" s="1">
        <f t="shared" si="57"/>
        <v>616258.58694461617</v>
      </c>
      <c r="S248" s="3">
        <v>238</v>
      </c>
      <c r="T248" s="1">
        <f t="shared" si="63"/>
        <v>-165505.55555555248</v>
      </c>
      <c r="U248" s="1">
        <f t="shared" si="50"/>
        <v>-183.0636111111082</v>
      </c>
      <c r="V248" s="1">
        <f t="shared" si="58"/>
        <v>620005.65680312109</v>
      </c>
      <c r="W248" s="1">
        <f t="shared" si="59"/>
        <v>613166.66951382393</v>
      </c>
    </row>
    <row r="249" spans="1:23" x14ac:dyDescent="0.25">
      <c r="A249" s="3">
        <v>239</v>
      </c>
      <c r="B249" s="1">
        <f t="shared" si="60"/>
        <v>-69727.175582010459</v>
      </c>
      <c r="C249" s="1">
        <f t="shared" si="48"/>
        <v>-66.240816802909947</v>
      </c>
      <c r="D249" s="1">
        <f t="shared" si="51"/>
        <v>621814.00663546356</v>
      </c>
      <c r="E249" s="1">
        <f t="shared" si="52"/>
        <v>451986.67891873705</v>
      </c>
      <c r="G249" s="3">
        <v>239</v>
      </c>
      <c r="H249" s="1">
        <f t="shared" si="61"/>
        <v>-62516.666666667094</v>
      </c>
      <c r="I249" s="1">
        <f t="shared" si="53"/>
        <v>-59.390833333333745</v>
      </c>
      <c r="J249" s="1">
        <f t="shared" si="54"/>
        <v>621814.00663546356</v>
      </c>
      <c r="K249" s="1">
        <f t="shared" si="55"/>
        <v>433364.50975795585</v>
      </c>
      <c r="M249" s="3">
        <v>239</v>
      </c>
      <c r="N249" s="1">
        <f t="shared" si="62"/>
        <v>-166621.19593033494</v>
      </c>
      <c r="O249" s="1">
        <f t="shared" si="49"/>
        <v>-184.12346946715155</v>
      </c>
      <c r="P249" s="1">
        <f t="shared" si="56"/>
        <v>621814.00663546356</v>
      </c>
      <c r="Q249" s="1">
        <f t="shared" si="57"/>
        <v>620968.20495343476</v>
      </c>
      <c r="S249" s="3">
        <v>239</v>
      </c>
      <c r="T249" s="1">
        <f t="shared" si="63"/>
        <v>-165419.44444444135</v>
      </c>
      <c r="U249" s="1">
        <f t="shared" si="50"/>
        <v>-182.98180555555263</v>
      </c>
      <c r="V249" s="1">
        <f t="shared" si="58"/>
        <v>621814.00663546356</v>
      </c>
      <c r="W249" s="1">
        <f t="shared" si="59"/>
        <v>617864.51009329956</v>
      </c>
    </row>
    <row r="250" spans="1:23" x14ac:dyDescent="0.25">
      <c r="A250" s="3">
        <v>240</v>
      </c>
      <c r="B250" s="1">
        <f t="shared" si="60"/>
        <v>-69183.130570793757</v>
      </c>
      <c r="C250" s="1">
        <f t="shared" si="48"/>
        <v>-65.723974042254071</v>
      </c>
      <c r="D250" s="1">
        <f t="shared" si="51"/>
        <v>623627.63082148368</v>
      </c>
      <c r="E250" s="1">
        <f t="shared" si="52"/>
        <v>455431.99148649443</v>
      </c>
      <c r="G250" s="3">
        <v>240</v>
      </c>
      <c r="H250" s="1">
        <f t="shared" si="61"/>
        <v>-62000.000000000429</v>
      </c>
      <c r="I250" s="1">
        <f t="shared" si="53"/>
        <v>-58.900000000000411</v>
      </c>
      <c r="J250" s="1">
        <f t="shared" si="54"/>
        <v>623627.63082148368</v>
      </c>
      <c r="K250" s="1">
        <f t="shared" si="55"/>
        <v>436739.24903520226</v>
      </c>
      <c r="M250" s="3">
        <v>240</v>
      </c>
      <c r="N250" s="1">
        <f t="shared" si="62"/>
        <v>-166530.52176179882</v>
      </c>
      <c r="O250" s="1">
        <f t="shared" si="49"/>
        <v>-184.03732900704222</v>
      </c>
      <c r="P250" s="1">
        <f t="shared" si="56"/>
        <v>623627.63082148368</v>
      </c>
      <c r="Q250" s="1">
        <f t="shared" si="57"/>
        <v>625704.45182719431</v>
      </c>
      <c r="S250" s="3">
        <v>240</v>
      </c>
      <c r="T250" s="1">
        <f t="shared" si="63"/>
        <v>-165333.33333333023</v>
      </c>
      <c r="U250" s="1">
        <f t="shared" si="50"/>
        <v>-182.89999999999705</v>
      </c>
      <c r="V250" s="1">
        <f t="shared" si="58"/>
        <v>623627.63082148368</v>
      </c>
      <c r="W250" s="1">
        <f t="shared" si="59"/>
        <v>622588.99475197389</v>
      </c>
    </row>
    <row r="251" spans="1:23" x14ac:dyDescent="0.25">
      <c r="A251" s="3">
        <v>241</v>
      </c>
      <c r="B251" s="1">
        <f t="shared" si="60"/>
        <v>-68638.5687168164</v>
      </c>
      <c r="C251" s="1">
        <f t="shared" si="48"/>
        <v>-65.206640280975577</v>
      </c>
      <c r="D251" s="1">
        <f t="shared" si="51"/>
        <v>625446.544744713</v>
      </c>
      <c r="E251" s="1">
        <f t="shared" si="52"/>
        <v>458896.78435241501</v>
      </c>
      <c r="G251" s="3">
        <v>241</v>
      </c>
      <c r="H251" s="1">
        <f t="shared" si="61"/>
        <v>-61483.333333333765</v>
      </c>
      <c r="I251" s="1">
        <f t="shared" si="53"/>
        <v>-58.409166666667083</v>
      </c>
      <c r="J251" s="1">
        <f t="shared" si="54"/>
        <v>625446.544744713</v>
      </c>
      <c r="K251" s="1">
        <f t="shared" si="55"/>
        <v>440133.56041230011</v>
      </c>
      <c r="M251" s="3">
        <v>241</v>
      </c>
      <c r="N251" s="1">
        <f t="shared" si="62"/>
        <v>-166439.7614528026</v>
      </c>
      <c r="O251" s="1">
        <f t="shared" si="49"/>
        <v>-183.95110671349582</v>
      </c>
      <c r="P251" s="1">
        <f t="shared" si="56"/>
        <v>625446.544744713</v>
      </c>
      <c r="Q251" s="1">
        <f t="shared" si="57"/>
        <v>630467.47812936874</v>
      </c>
      <c r="S251" s="3">
        <v>241</v>
      </c>
      <c r="T251" s="1">
        <f t="shared" si="63"/>
        <v>-165247.2222222191</v>
      </c>
      <c r="U251" s="1">
        <f t="shared" si="50"/>
        <v>-182.8181944444415</v>
      </c>
      <c r="V251" s="1">
        <f t="shared" si="58"/>
        <v>625446.544744713</v>
      </c>
      <c r="W251" s="1">
        <f t="shared" si="59"/>
        <v>627340.27413934458</v>
      </c>
    </row>
    <row r="252" spans="1:23" x14ac:dyDescent="0.25">
      <c r="A252" s="3">
        <v>242</v>
      </c>
      <c r="B252" s="1">
        <f t="shared" si="60"/>
        <v>-68093.489529077764</v>
      </c>
      <c r="C252" s="1">
        <f t="shared" si="48"/>
        <v>-64.68881505262388</v>
      </c>
      <c r="D252" s="1">
        <f t="shared" si="51"/>
        <v>627270.76383355178</v>
      </c>
      <c r="E252" s="1">
        <f t="shared" si="52"/>
        <v>462381.16766093671</v>
      </c>
      <c r="G252" s="3">
        <v>242</v>
      </c>
      <c r="H252" s="1">
        <f t="shared" si="61"/>
        <v>-60966.666666667101</v>
      </c>
      <c r="I252" s="1">
        <f t="shared" si="53"/>
        <v>-57.918333333333749</v>
      </c>
      <c r="J252" s="1">
        <f t="shared" si="54"/>
        <v>627270.76383355178</v>
      </c>
      <c r="K252" s="1">
        <f t="shared" si="55"/>
        <v>443547.55455274758</v>
      </c>
      <c r="M252" s="3">
        <v>242</v>
      </c>
      <c r="N252" s="1">
        <f t="shared" si="62"/>
        <v>-166348.91492151283</v>
      </c>
      <c r="O252" s="1">
        <f t="shared" si="49"/>
        <v>-183.86480250877054</v>
      </c>
      <c r="P252" s="1">
        <f t="shared" si="56"/>
        <v>627270.76383355178</v>
      </c>
      <c r="Q252" s="1">
        <f t="shared" si="57"/>
        <v>635257.43527473975</v>
      </c>
      <c r="S252" s="3">
        <v>242</v>
      </c>
      <c r="T252" s="1">
        <f t="shared" si="63"/>
        <v>-165161.11111110798</v>
      </c>
      <c r="U252" s="1">
        <f t="shared" si="50"/>
        <v>-182.73638888888593</v>
      </c>
      <c r="V252" s="1">
        <f t="shared" si="58"/>
        <v>627270.76383355178</v>
      </c>
      <c r="W252" s="1">
        <f t="shared" si="59"/>
        <v>632118.49975670304</v>
      </c>
    </row>
    <row r="253" spans="1:23" x14ac:dyDescent="0.25">
      <c r="A253" s="3">
        <v>243</v>
      </c>
      <c r="B253" s="1">
        <f t="shared" si="60"/>
        <v>-67547.892516110776</v>
      </c>
      <c r="C253" s="1">
        <f t="shared" si="48"/>
        <v>-64.170497890305242</v>
      </c>
      <c r="D253" s="1">
        <f t="shared" si="51"/>
        <v>629100.30356139969</v>
      </c>
      <c r="E253" s="1">
        <f t="shared" si="52"/>
        <v>465885.25217927026</v>
      </c>
      <c r="G253" s="3">
        <v>243</v>
      </c>
      <c r="H253" s="1">
        <f t="shared" si="61"/>
        <v>-60450.000000000437</v>
      </c>
      <c r="I253" s="1">
        <f t="shared" si="53"/>
        <v>-57.427500000000414</v>
      </c>
      <c r="J253" s="1">
        <f t="shared" si="54"/>
        <v>629100.30356139969</v>
      </c>
      <c r="K253" s="1">
        <f t="shared" si="55"/>
        <v>446981.34274575021</v>
      </c>
      <c r="M253" s="3">
        <v>243</v>
      </c>
      <c r="N253" s="1">
        <f t="shared" si="62"/>
        <v>-166257.98208601834</v>
      </c>
      <c r="O253" s="1">
        <f t="shared" si="49"/>
        <v>-183.77841631505078</v>
      </c>
      <c r="P253" s="1">
        <f t="shared" si="56"/>
        <v>629100.30356139969</v>
      </c>
      <c r="Q253" s="1">
        <f t="shared" si="57"/>
        <v>640074.4755342101</v>
      </c>
      <c r="S253" s="3">
        <v>243</v>
      </c>
      <c r="T253" s="1">
        <f t="shared" si="63"/>
        <v>-165074.99999999686</v>
      </c>
      <c r="U253" s="1">
        <f t="shared" si="50"/>
        <v>-182.65458333333035</v>
      </c>
      <c r="V253" s="1">
        <f t="shared" si="58"/>
        <v>629100.30356139969</v>
      </c>
      <c r="W253" s="1">
        <f t="shared" si="59"/>
        <v>636923.82396195154</v>
      </c>
    </row>
    <row r="254" spans="1:23" x14ac:dyDescent="0.25">
      <c r="A254" s="3">
        <v>244</v>
      </c>
      <c r="B254" s="1">
        <f t="shared" si="60"/>
        <v>-67001.777185981467</v>
      </c>
      <c r="C254" s="1">
        <f t="shared" si="48"/>
        <v>-63.651688326682397</v>
      </c>
      <c r="D254" s="1">
        <f t="shared" si="51"/>
        <v>630935.17944678711</v>
      </c>
      <c r="E254" s="1">
        <f t="shared" si="52"/>
        <v>469409.14930092019</v>
      </c>
      <c r="G254" s="3">
        <v>244</v>
      </c>
      <c r="H254" s="1">
        <f t="shared" si="61"/>
        <v>-59933.333333333772</v>
      </c>
      <c r="I254" s="1">
        <f t="shared" si="53"/>
        <v>-56.936666666667087</v>
      </c>
      <c r="J254" s="1">
        <f t="shared" si="54"/>
        <v>630935.17944678711</v>
      </c>
      <c r="K254" s="1">
        <f t="shared" si="55"/>
        <v>450435.03690975899</v>
      </c>
      <c r="M254" s="3">
        <v>244</v>
      </c>
      <c r="N254" s="1">
        <f t="shared" si="62"/>
        <v>-166166.96286433013</v>
      </c>
      <c r="O254" s="1">
        <f t="shared" si="49"/>
        <v>-183.69194805444695</v>
      </c>
      <c r="P254" s="1">
        <f t="shared" si="56"/>
        <v>630935.17944678711</v>
      </c>
      <c r="Q254" s="1">
        <f t="shared" si="57"/>
        <v>644918.7520396444</v>
      </c>
      <c r="S254" s="3">
        <v>244</v>
      </c>
      <c r="T254" s="1">
        <f t="shared" si="63"/>
        <v>-164988.88888888573</v>
      </c>
      <c r="U254" s="1">
        <f t="shared" si="50"/>
        <v>-182.57277777777477</v>
      </c>
      <c r="V254" s="1">
        <f t="shared" si="58"/>
        <v>630935.17944678711</v>
      </c>
      <c r="W254" s="1">
        <f t="shared" si="59"/>
        <v>641756.39997444558</v>
      </c>
    </row>
    <row r="255" spans="1:23" x14ac:dyDescent="0.25">
      <c r="A255" s="3">
        <v>245</v>
      </c>
      <c r="B255" s="1">
        <f t="shared" si="60"/>
        <v>-66455.143046288547</v>
      </c>
      <c r="C255" s="1">
        <f t="shared" si="48"/>
        <v>-63.132385893974124</v>
      </c>
      <c r="D255" s="1">
        <f t="shared" si="51"/>
        <v>632775.40705350693</v>
      </c>
      <c r="E255" s="1">
        <f t="shared" si="52"/>
        <v>472952.97104922624</v>
      </c>
      <c r="G255" s="3">
        <v>245</v>
      </c>
      <c r="H255" s="1">
        <f t="shared" si="61"/>
        <v>-59416.666666667108</v>
      </c>
      <c r="I255" s="1">
        <f t="shared" si="53"/>
        <v>-56.445833333333752</v>
      </c>
      <c r="J255" s="1">
        <f t="shared" si="54"/>
        <v>632775.40705350693</v>
      </c>
      <c r="K255" s="1">
        <f t="shared" si="55"/>
        <v>453908.74959602801</v>
      </c>
      <c r="M255" s="3">
        <v>245</v>
      </c>
      <c r="N255" s="1">
        <f t="shared" si="62"/>
        <v>-166075.85717438129</v>
      </c>
      <c r="O255" s="1">
        <f t="shared" si="49"/>
        <v>-183.60539764899556</v>
      </c>
      <c r="P255" s="1">
        <f t="shared" si="56"/>
        <v>632775.40705350693</v>
      </c>
      <c r="Q255" s="1">
        <f t="shared" si="57"/>
        <v>649790.41878873727</v>
      </c>
      <c r="S255" s="3">
        <v>245</v>
      </c>
      <c r="T255" s="1">
        <f t="shared" si="63"/>
        <v>-164902.77777777461</v>
      </c>
      <c r="U255" s="1">
        <f t="shared" si="50"/>
        <v>-182.49097222221923</v>
      </c>
      <c r="V255" s="1">
        <f t="shared" si="58"/>
        <v>632775.40705350693</v>
      </c>
      <c r="W255" s="1">
        <f t="shared" si="59"/>
        <v>646616.38187986566</v>
      </c>
    </row>
    <row r="256" spans="1:23" x14ac:dyDescent="0.25">
      <c r="A256" s="3">
        <v>246</v>
      </c>
      <c r="B256" s="1">
        <f t="shared" si="60"/>
        <v>-65907.989604162911</v>
      </c>
      <c r="C256" s="1">
        <f t="shared" si="48"/>
        <v>-62.612590123954767</v>
      </c>
      <c r="D256" s="1">
        <f t="shared" si="51"/>
        <v>634621.00199074636</v>
      </c>
      <c r="E256" s="1">
        <f t="shared" si="52"/>
        <v>476516.83008092421</v>
      </c>
      <c r="G256" s="3">
        <v>246</v>
      </c>
      <c r="H256" s="1">
        <f t="shared" si="61"/>
        <v>-58900.000000000444</v>
      </c>
      <c r="I256" s="1">
        <f t="shared" si="53"/>
        <v>-55.955000000000418</v>
      </c>
      <c r="J256" s="1">
        <f t="shared" si="54"/>
        <v>634621.00199074636</v>
      </c>
      <c r="K256" s="1">
        <f t="shared" si="55"/>
        <v>457402.59399219259</v>
      </c>
      <c r="M256" s="3">
        <v>246</v>
      </c>
      <c r="N256" s="1">
        <f t="shared" si="62"/>
        <v>-165984.66493402701</v>
      </c>
      <c r="O256" s="1">
        <f t="shared" si="49"/>
        <v>-183.518765020659</v>
      </c>
      <c r="P256" s="1">
        <f t="shared" si="56"/>
        <v>634621.00199074636</v>
      </c>
      <c r="Q256" s="1">
        <f t="shared" si="57"/>
        <v>654689.63064990845</v>
      </c>
      <c r="S256" s="3">
        <v>246</v>
      </c>
      <c r="T256" s="1">
        <f t="shared" si="63"/>
        <v>-164816.66666666348</v>
      </c>
      <c r="U256" s="1">
        <f t="shared" si="50"/>
        <v>-182.40916666666365</v>
      </c>
      <c r="V256" s="1">
        <f t="shared" si="58"/>
        <v>634621.00199074636</v>
      </c>
      <c r="W256" s="1">
        <f t="shared" si="59"/>
        <v>651503.92463511461</v>
      </c>
    </row>
    <row r="257" spans="1:23" x14ac:dyDescent="0.25">
      <c r="A257" s="3">
        <v>247</v>
      </c>
      <c r="B257" s="1">
        <f t="shared" si="60"/>
        <v>-65360.31636626726</v>
      </c>
      <c r="C257" s="1">
        <f t="shared" si="48"/>
        <v>-62.092300547953897</v>
      </c>
      <c r="D257" s="1">
        <f t="shared" si="51"/>
        <v>636471.97991321934</v>
      </c>
      <c r="E257" s="1">
        <f t="shared" si="52"/>
        <v>480100.83968972764</v>
      </c>
      <c r="G257" s="3">
        <v>247</v>
      </c>
      <c r="H257" s="1">
        <f t="shared" si="61"/>
        <v>-58383.33333333378</v>
      </c>
      <c r="I257" s="1">
        <f t="shared" si="53"/>
        <v>-55.464166666667097</v>
      </c>
      <c r="J257" s="1">
        <f t="shared" si="54"/>
        <v>636471.97991321934</v>
      </c>
      <c r="K257" s="1">
        <f t="shared" si="55"/>
        <v>460916.68392586737</v>
      </c>
      <c r="M257" s="3">
        <v>247</v>
      </c>
      <c r="N257" s="1">
        <f t="shared" si="62"/>
        <v>-165893.38606104441</v>
      </c>
      <c r="O257" s="1">
        <f t="shared" si="49"/>
        <v>-183.43205009132552</v>
      </c>
      <c r="P257" s="1">
        <f t="shared" si="56"/>
        <v>636471.97991321934</v>
      </c>
      <c r="Q257" s="1">
        <f t="shared" si="57"/>
        <v>659616.54336722649</v>
      </c>
      <c r="S257" s="3">
        <v>247</v>
      </c>
      <c r="T257" s="1">
        <f t="shared" si="63"/>
        <v>-164730.55555555236</v>
      </c>
      <c r="U257" s="1">
        <f t="shared" si="50"/>
        <v>-182.32736111110808</v>
      </c>
      <c r="V257" s="1">
        <f t="shared" si="58"/>
        <v>636471.97991321934</v>
      </c>
      <c r="W257" s="1">
        <f t="shared" si="59"/>
        <v>656419.18407324445</v>
      </c>
    </row>
    <row r="258" spans="1:23" x14ac:dyDescent="0.25">
      <c r="A258" s="3">
        <v>248</v>
      </c>
      <c r="B258" s="1">
        <f t="shared" si="60"/>
        <v>-64812.122838795607</v>
      </c>
      <c r="C258" s="1">
        <f t="shared" si="48"/>
        <v>-61.571516696855831</v>
      </c>
      <c r="D258" s="1">
        <f t="shared" si="51"/>
        <v>638328.35652129957</v>
      </c>
      <c r="E258" s="1">
        <f t="shared" si="52"/>
        <v>483705.11380992911</v>
      </c>
      <c r="G258" s="3">
        <v>248</v>
      </c>
      <c r="H258" s="1">
        <f t="shared" si="61"/>
        <v>-57866.666666667115</v>
      </c>
      <c r="I258" s="1">
        <f t="shared" si="53"/>
        <v>-54.973333333333763</v>
      </c>
      <c r="J258" s="1">
        <f t="shared" si="54"/>
        <v>638328.35652129957</v>
      </c>
      <c r="K258" s="1">
        <f t="shared" si="55"/>
        <v>464451.13386826491</v>
      </c>
      <c r="M258" s="3">
        <v>248</v>
      </c>
      <c r="N258" s="1">
        <f t="shared" si="62"/>
        <v>-165802.02047313246</v>
      </c>
      <c r="O258" s="1">
        <f t="shared" si="49"/>
        <v>-183.34525278280918</v>
      </c>
      <c r="P258" s="1">
        <f t="shared" si="56"/>
        <v>638328.35652129957</v>
      </c>
      <c r="Q258" s="1">
        <f t="shared" si="57"/>
        <v>664571.31356535922</v>
      </c>
      <c r="S258" s="3">
        <v>248</v>
      </c>
      <c r="T258" s="1">
        <f t="shared" si="63"/>
        <v>-164644.44444444124</v>
      </c>
      <c r="U258" s="1">
        <f t="shared" si="50"/>
        <v>-182.24555555555253</v>
      </c>
      <c r="V258" s="1">
        <f t="shared" si="58"/>
        <v>638328.35652129957</v>
      </c>
      <c r="W258" s="1">
        <f t="shared" si="59"/>
        <v>661362.31690840982</v>
      </c>
    </row>
    <row r="259" spans="1:23" x14ac:dyDescent="0.25">
      <c r="A259" s="3">
        <v>249</v>
      </c>
      <c r="B259" s="1">
        <f t="shared" si="60"/>
        <v>-64263.408527472857</v>
      </c>
      <c r="C259" s="1">
        <f t="shared" si="48"/>
        <v>-61.050238101099218</v>
      </c>
      <c r="D259" s="1">
        <f t="shared" si="51"/>
        <v>640190.1475611534</v>
      </c>
      <c r="E259" s="1">
        <f t="shared" si="52"/>
        <v>487329.76702002226</v>
      </c>
      <c r="G259" s="3">
        <v>249</v>
      </c>
      <c r="H259" s="1">
        <f t="shared" si="61"/>
        <v>-57350.000000000451</v>
      </c>
      <c r="I259" s="1">
        <f t="shared" si="53"/>
        <v>-54.482500000000435</v>
      </c>
      <c r="J259" s="1">
        <f t="shared" si="54"/>
        <v>640190.1475611534</v>
      </c>
      <c r="K259" s="1">
        <f t="shared" si="55"/>
        <v>468006.05893783463</v>
      </c>
      <c r="M259" s="3">
        <v>249</v>
      </c>
      <c r="N259" s="1">
        <f t="shared" si="62"/>
        <v>-165710.56808791199</v>
      </c>
      <c r="O259" s="1">
        <f t="shared" si="49"/>
        <v>-183.25837301684973</v>
      </c>
      <c r="P259" s="1">
        <f t="shared" si="56"/>
        <v>640190.1475611534</v>
      </c>
      <c r="Q259" s="1">
        <f t="shared" si="57"/>
        <v>669554.09875455336</v>
      </c>
      <c r="S259" s="3">
        <v>249</v>
      </c>
      <c r="T259" s="1">
        <f t="shared" si="63"/>
        <v>-164558.33333333011</v>
      </c>
      <c r="U259" s="1">
        <f t="shared" si="50"/>
        <v>-182.16374999999695</v>
      </c>
      <c r="V259" s="1">
        <f t="shared" si="58"/>
        <v>640190.1475611534</v>
      </c>
      <c r="W259" s="1">
        <f t="shared" si="59"/>
        <v>666333.48074085009</v>
      </c>
    </row>
    <row r="260" spans="1:23" x14ac:dyDescent="0.25">
      <c r="A260" s="3">
        <v>250</v>
      </c>
      <c r="B260" s="1">
        <f t="shared" si="60"/>
        <v>-63714.172937554344</v>
      </c>
      <c r="C260" s="1">
        <f t="shared" si="48"/>
        <v>-60.528464290676631</v>
      </c>
      <c r="D260" s="1">
        <f t="shared" si="51"/>
        <v>642057.36882487347</v>
      </c>
      <c r="E260" s="1">
        <f t="shared" si="52"/>
        <v>490974.9145463442</v>
      </c>
      <c r="G260" s="3">
        <v>250</v>
      </c>
      <c r="H260" s="1">
        <f t="shared" si="61"/>
        <v>-56833.333333333787</v>
      </c>
      <c r="I260" s="1">
        <f t="shared" si="53"/>
        <v>-53.991666666667101</v>
      </c>
      <c r="J260" s="1">
        <f t="shared" si="54"/>
        <v>642057.36882487347</v>
      </c>
      <c r="K260" s="1">
        <f t="shared" si="55"/>
        <v>471581.57490392239</v>
      </c>
      <c r="M260" s="3">
        <v>250</v>
      </c>
      <c r="N260" s="1">
        <f t="shared" si="62"/>
        <v>-165619.02882292558</v>
      </c>
      <c r="O260" s="1">
        <f t="shared" si="49"/>
        <v>-183.17141071511264</v>
      </c>
      <c r="P260" s="1">
        <f t="shared" si="56"/>
        <v>642057.36882487347</v>
      </c>
      <c r="Q260" s="1">
        <f t="shared" si="57"/>
        <v>674565.05733564147</v>
      </c>
      <c r="S260" s="3">
        <v>250</v>
      </c>
      <c r="T260" s="1">
        <f t="shared" si="63"/>
        <v>-164472.22222221899</v>
      </c>
      <c r="U260" s="1">
        <f t="shared" si="50"/>
        <v>-182.08194444444138</v>
      </c>
      <c r="V260" s="1">
        <f t="shared" si="58"/>
        <v>642057.36882487347</v>
      </c>
      <c r="W260" s="1">
        <f t="shared" si="59"/>
        <v>671332.83406189911</v>
      </c>
    </row>
    <row r="261" spans="1:23" x14ac:dyDescent="0.25">
      <c r="A261" s="3">
        <v>251</v>
      </c>
      <c r="B261" s="1">
        <f t="shared" si="60"/>
        <v>-63164.415573825412</v>
      </c>
      <c r="C261" s="1">
        <f t="shared" si="48"/>
        <v>-60.006194795134142</v>
      </c>
      <c r="D261" s="1">
        <f t="shared" si="51"/>
        <v>643930.03615061264</v>
      </c>
      <c r="E261" s="1">
        <f t="shared" si="52"/>
        <v>494640.67226673849</v>
      </c>
      <c r="G261" s="3">
        <v>251</v>
      </c>
      <c r="H261" s="1">
        <f t="shared" si="61"/>
        <v>-56316.666666667123</v>
      </c>
      <c r="I261" s="1">
        <f t="shared" si="53"/>
        <v>-53.500833333333766</v>
      </c>
      <c r="J261" s="1">
        <f t="shared" si="54"/>
        <v>643930.03615061264</v>
      </c>
      <c r="K261" s="1">
        <f t="shared" si="55"/>
        <v>475177.7981904507</v>
      </c>
      <c r="M261" s="3">
        <v>251</v>
      </c>
      <c r="N261" s="1">
        <f t="shared" si="62"/>
        <v>-165527.40259563742</v>
      </c>
      <c r="O261" s="1">
        <f t="shared" si="49"/>
        <v>-183.0843657991889</v>
      </c>
      <c r="P261" s="1">
        <f t="shared" si="56"/>
        <v>643930.03615061264</v>
      </c>
      <c r="Q261" s="1">
        <f t="shared" si="57"/>
        <v>679604.34860507736</v>
      </c>
      <c r="S261" s="3">
        <v>251</v>
      </c>
      <c r="T261" s="1">
        <f t="shared" si="63"/>
        <v>-164386.11111110786</v>
      </c>
      <c r="U261" s="1">
        <f t="shared" si="50"/>
        <v>-182.00013888888583</v>
      </c>
      <c r="V261" s="1">
        <f t="shared" si="58"/>
        <v>643930.03615061264</v>
      </c>
      <c r="W261" s="1">
        <f t="shared" si="59"/>
        <v>676360.53625902394</v>
      </c>
    </row>
    <row r="262" spans="1:23" x14ac:dyDescent="0.25">
      <c r="A262" s="3">
        <v>252</v>
      </c>
      <c r="B262" s="1">
        <f t="shared" si="60"/>
        <v>-62614.135940600936</v>
      </c>
      <c r="C262" s="1">
        <f t="shared" si="48"/>
        <v>-59.483429143570895</v>
      </c>
      <c r="D262" s="1">
        <f t="shared" si="51"/>
        <v>645808.16542271862</v>
      </c>
      <c r="E262" s="1">
        <f t="shared" si="52"/>
        <v>498327.15671423892</v>
      </c>
      <c r="G262" s="3">
        <v>252</v>
      </c>
      <c r="H262" s="1">
        <f t="shared" si="61"/>
        <v>-55800.000000000458</v>
      </c>
      <c r="I262" s="1">
        <f t="shared" si="53"/>
        <v>-53.010000000000439</v>
      </c>
      <c r="J262" s="1">
        <f t="shared" si="54"/>
        <v>645808.16542271862</v>
      </c>
      <c r="K262" s="1">
        <f t="shared" si="55"/>
        <v>478794.84587961994</v>
      </c>
      <c r="M262" s="3">
        <v>252</v>
      </c>
      <c r="N262" s="1">
        <f t="shared" si="62"/>
        <v>-165435.68932343335</v>
      </c>
      <c r="O262" s="1">
        <f t="shared" si="49"/>
        <v>-182.99723819059503</v>
      </c>
      <c r="P262" s="1">
        <f t="shared" si="56"/>
        <v>645808.16542271862</v>
      </c>
      <c r="Q262" s="1">
        <f t="shared" si="57"/>
        <v>684672.13276000007</v>
      </c>
      <c r="S262" s="3">
        <v>252</v>
      </c>
      <c r="T262" s="1">
        <f t="shared" si="63"/>
        <v>-164299.99999999674</v>
      </c>
      <c r="U262" s="1">
        <f t="shared" si="50"/>
        <v>-181.91833333333025</v>
      </c>
      <c r="V262" s="1">
        <f t="shared" si="58"/>
        <v>645808.16542271862</v>
      </c>
      <c r="W262" s="1">
        <f t="shared" si="59"/>
        <v>681416.74762089143</v>
      </c>
    </row>
    <row r="263" spans="1:23" x14ac:dyDescent="0.25">
      <c r="A263" s="3">
        <v>253</v>
      </c>
      <c r="B263" s="1">
        <f t="shared" si="60"/>
        <v>-62063.333541724896</v>
      </c>
      <c r="C263" s="1">
        <f t="shared" si="48"/>
        <v>-58.960166864638659</v>
      </c>
      <c r="D263" s="1">
        <f t="shared" si="51"/>
        <v>647691.77257186826</v>
      </c>
      <c r="E263" s="1">
        <f t="shared" si="52"/>
        <v>502034.48508077394</v>
      </c>
      <c r="G263" s="3">
        <v>253</v>
      </c>
      <c r="H263" s="1">
        <f t="shared" si="61"/>
        <v>-55283.333333333794</v>
      </c>
      <c r="I263" s="1">
        <f t="shared" si="53"/>
        <v>-52.519166666667104</v>
      </c>
      <c r="J263" s="1">
        <f t="shared" si="54"/>
        <v>647691.77257186826</v>
      </c>
      <c r="K263" s="1">
        <f t="shared" si="55"/>
        <v>482432.83571563027</v>
      </c>
      <c r="M263" s="3">
        <v>253</v>
      </c>
      <c r="N263" s="1">
        <f t="shared" si="62"/>
        <v>-165343.88892362069</v>
      </c>
      <c r="O263" s="1">
        <f t="shared" si="49"/>
        <v>-182.91002781077299</v>
      </c>
      <c r="P263" s="1">
        <f t="shared" si="56"/>
        <v>647691.77257186826</v>
      </c>
      <c r="Q263" s="1">
        <f t="shared" si="57"/>
        <v>689768.57090332673</v>
      </c>
      <c r="S263" s="3">
        <v>253</v>
      </c>
      <c r="T263" s="1">
        <f t="shared" si="63"/>
        <v>-164213.88888888562</v>
      </c>
      <c r="U263" s="1">
        <f t="shared" si="50"/>
        <v>-181.83652777777468</v>
      </c>
      <c r="V263" s="1">
        <f t="shared" si="58"/>
        <v>647691.77257186826</v>
      </c>
      <c r="W263" s="1">
        <f t="shared" si="59"/>
        <v>686501.62934246392</v>
      </c>
    </row>
    <row r="264" spans="1:23" x14ac:dyDescent="0.25">
      <c r="A264" s="3">
        <v>254</v>
      </c>
      <c r="B264" s="1">
        <f t="shared" si="60"/>
        <v>-61512.007880569923</v>
      </c>
      <c r="C264" s="1">
        <f t="shared" si="48"/>
        <v>-58.436407486541434</v>
      </c>
      <c r="D264" s="1">
        <f t="shared" si="51"/>
        <v>649580.87357520289</v>
      </c>
      <c r="E264" s="1">
        <f t="shared" si="52"/>
        <v>505762.77522089216</v>
      </c>
      <c r="G264" s="3">
        <v>254</v>
      </c>
      <c r="H264" s="1">
        <f t="shared" si="61"/>
        <v>-54766.66666666713</v>
      </c>
      <c r="I264" s="1">
        <f t="shared" si="53"/>
        <v>-52.028333333333769</v>
      </c>
      <c r="J264" s="1">
        <f t="shared" si="54"/>
        <v>649580.87357520289</v>
      </c>
      <c r="K264" s="1">
        <f t="shared" si="55"/>
        <v>486091.88610842463</v>
      </c>
      <c r="M264" s="3">
        <v>254</v>
      </c>
      <c r="N264" s="1">
        <f t="shared" si="62"/>
        <v>-165252.00131342819</v>
      </c>
      <c r="O264" s="1">
        <f t="shared" si="49"/>
        <v>-182.82273458109012</v>
      </c>
      <c r="P264" s="1">
        <f t="shared" si="56"/>
        <v>649580.87357520289</v>
      </c>
      <c r="Q264" s="1">
        <f t="shared" si="57"/>
        <v>694893.82504887367</v>
      </c>
      <c r="S264" s="3">
        <v>254</v>
      </c>
      <c r="T264" s="1">
        <f t="shared" si="63"/>
        <v>-164127.77777777449</v>
      </c>
      <c r="U264" s="1">
        <f t="shared" si="50"/>
        <v>-181.7547222222191</v>
      </c>
      <c r="V264" s="1">
        <f t="shared" si="58"/>
        <v>649580.87357520289</v>
      </c>
      <c r="W264" s="1">
        <f t="shared" si="59"/>
        <v>691615.34353012347</v>
      </c>
    </row>
    <row r="265" spans="1:23" x14ac:dyDescent="0.25">
      <c r="A265" s="3">
        <v>255</v>
      </c>
      <c r="B265" s="1">
        <f t="shared" si="60"/>
        <v>-60960.158460036859</v>
      </c>
      <c r="C265" s="1">
        <f t="shared" si="48"/>
        <v>-57.912150537035018</v>
      </c>
      <c r="D265" s="1">
        <f t="shared" si="51"/>
        <v>651475.48445646395</v>
      </c>
      <c r="E265" s="1">
        <f t="shared" si="52"/>
        <v>509512.14565550903</v>
      </c>
      <c r="G265" s="3">
        <v>255</v>
      </c>
      <c r="H265" s="1">
        <f t="shared" si="61"/>
        <v>-54250.000000000466</v>
      </c>
      <c r="I265" s="1">
        <f t="shared" si="53"/>
        <v>-51.537500000000442</v>
      </c>
      <c r="J265" s="1">
        <f t="shared" si="54"/>
        <v>651475.48445646395</v>
      </c>
      <c r="K265" s="1">
        <f t="shared" si="55"/>
        <v>489772.11613745306</v>
      </c>
      <c r="M265" s="3">
        <v>255</v>
      </c>
      <c r="N265" s="1">
        <f t="shared" si="62"/>
        <v>-165160.02641000602</v>
      </c>
      <c r="O265" s="1">
        <f t="shared" si="49"/>
        <v>-182.73535842283906</v>
      </c>
      <c r="P265" s="1">
        <f t="shared" si="56"/>
        <v>651475.48445646395</v>
      </c>
      <c r="Q265" s="1">
        <f t="shared" si="57"/>
        <v>700048.05812650686</v>
      </c>
      <c r="S265" s="3">
        <v>255</v>
      </c>
      <c r="T265" s="1">
        <f t="shared" si="63"/>
        <v>-164041.66666666337</v>
      </c>
      <c r="U265" s="1">
        <f t="shared" si="50"/>
        <v>-181.67291666666355</v>
      </c>
      <c r="V265" s="1">
        <f t="shared" si="58"/>
        <v>651475.48445646395</v>
      </c>
      <c r="W265" s="1">
        <f t="shared" si="59"/>
        <v>696758.05320682516</v>
      </c>
    </row>
    <row r="266" spans="1:23" x14ac:dyDescent="0.25">
      <c r="A266" s="3">
        <v>256</v>
      </c>
      <c r="B266" s="1">
        <f t="shared" si="60"/>
        <v>-60407.784782554285</v>
      </c>
      <c r="C266" s="1">
        <f t="shared" ref="C266:C329" si="64">B266*int_a_60/12</f>
        <v>-57.387395543426571</v>
      </c>
      <c r="D266" s="1">
        <f t="shared" si="51"/>
        <v>653375.62128612865</v>
      </c>
      <c r="E266" s="1">
        <f t="shared" si="52"/>
        <v>513282.71557567449</v>
      </c>
      <c r="G266" s="3">
        <v>256</v>
      </c>
      <c r="H266" s="1">
        <f t="shared" si="61"/>
        <v>-53733.333333333801</v>
      </c>
      <c r="I266" s="1">
        <f t="shared" si="53"/>
        <v>-51.046666666667114</v>
      </c>
      <c r="J266" s="1">
        <f t="shared" si="54"/>
        <v>653375.62128612865</v>
      </c>
      <c r="K266" s="1">
        <f t="shared" si="55"/>
        <v>493473.64555545797</v>
      </c>
      <c r="M266" s="3">
        <v>256</v>
      </c>
      <c r="N266" s="1">
        <f t="shared" si="62"/>
        <v>-165067.96413042559</v>
      </c>
      <c r="O266" s="1">
        <f t="shared" ref="O266:O329" si="65">(N266+P$2)*int_a_60/12-P$3</f>
        <v>-182.64789925723767</v>
      </c>
      <c r="P266" s="1">
        <f t="shared" si="56"/>
        <v>653375.62128612865</v>
      </c>
      <c r="Q266" s="1">
        <f t="shared" si="57"/>
        <v>705231.43398732156</v>
      </c>
      <c r="S266" s="3">
        <v>256</v>
      </c>
      <c r="T266" s="1">
        <f t="shared" si="63"/>
        <v>-163955.55555555224</v>
      </c>
      <c r="U266" s="1">
        <f t="shared" ref="U266:U329" si="66">(T266+V$2)*int_l_60/12-V$3</f>
        <v>-181.59111111110798</v>
      </c>
      <c r="V266" s="1">
        <f t="shared" si="58"/>
        <v>653375.62128612865</v>
      </c>
      <c r="W266" s="1">
        <f t="shared" si="59"/>
        <v>701929.92231727974</v>
      </c>
    </row>
    <row r="267" spans="1:23" x14ac:dyDescent="0.25">
      <c r="A267" s="3">
        <v>257</v>
      </c>
      <c r="B267" s="1">
        <f t="shared" si="60"/>
        <v>-59854.886350078101</v>
      </c>
      <c r="C267" s="1">
        <f t="shared" si="64"/>
        <v>-56.862142032574191</v>
      </c>
      <c r="D267" s="1">
        <f t="shared" ref="D267:D330" si="67">D266*(1+groei_woning/12)</f>
        <v>655281.30018154648</v>
      </c>
      <c r="E267" s="1">
        <f t="shared" ref="E267:E330" si="68">E266*((1+groei_spaargeld)^(1/12))+(inleg-C$3)</f>
        <v>517074.60484636191</v>
      </c>
      <c r="G267" s="3">
        <v>257</v>
      </c>
      <c r="H267" s="1">
        <f t="shared" si="61"/>
        <v>-53216.666666667137</v>
      </c>
      <c r="I267" s="1">
        <f t="shared" ref="I267:I330" si="69">H267*int_l_60/12</f>
        <v>-50.555833333333787</v>
      </c>
      <c r="J267" s="1">
        <f t="shared" ref="J267:J330" si="70">J266*(1+groei_woning/12)</f>
        <v>655281.30018154648</v>
      </c>
      <c r="K267" s="1">
        <f t="shared" ref="K267:K330" si="71">K266*((1+groei_spaargeld)^(1/12))+inleg+I267-I$2/360</f>
        <v>497196.59479228139</v>
      </c>
      <c r="M267" s="3">
        <v>257</v>
      </c>
      <c r="N267" s="1">
        <f t="shared" si="62"/>
        <v>-164975.81439167957</v>
      </c>
      <c r="O267" s="1">
        <f t="shared" si="65"/>
        <v>-182.56035700542893</v>
      </c>
      <c r="P267" s="1">
        <f t="shared" ref="P267:P330" si="72">P266*(1+groei_woning/12)</f>
        <v>655281.30018154648</v>
      </c>
      <c r="Q267" s="1">
        <f t="shared" ref="Q267:Q330" si="73">Q266*((1+groei_spaargeld)^(1/12))+(inleg-O$3-P$3)</f>
        <v>710444.11740885093</v>
      </c>
      <c r="S267" s="3">
        <v>257</v>
      </c>
      <c r="T267" s="1">
        <f t="shared" si="63"/>
        <v>-163869.44444444112</v>
      </c>
      <c r="U267" s="1">
        <f t="shared" si="66"/>
        <v>-181.5093055555524</v>
      </c>
      <c r="V267" s="1">
        <f t="shared" ref="V267:V330" si="74">V266*(1+groei_woning/12)</f>
        <v>655281.30018154648</v>
      </c>
      <c r="W267" s="1">
        <f t="shared" ref="W267:W330" si="75">W266*((1+groei_spaargeld)^(1/12))+inleg+U267-U$2/360</f>
        <v>707131.11573316494</v>
      </c>
    </row>
    <row r="268" spans="1:23" x14ac:dyDescent="0.25">
      <c r="A268" s="3">
        <v>258</v>
      </c>
      <c r="B268" s="1">
        <f t="shared" ref="B268:B331" si="76">B267+C$3+C267</f>
        <v>-59301.462664091065</v>
      </c>
      <c r="C268" s="1">
        <f t="shared" si="64"/>
        <v>-56.336389530886514</v>
      </c>
      <c r="D268" s="1">
        <f t="shared" si="67"/>
        <v>657192.53730707604</v>
      </c>
      <c r="E268" s="1">
        <f t="shared" si="68"/>
        <v>520887.93401027878</v>
      </c>
      <c r="G268" s="3">
        <v>258</v>
      </c>
      <c r="H268" s="1">
        <f t="shared" ref="H268:H331" si="77">H267+I$2/360</f>
        <v>-52700.000000000473</v>
      </c>
      <c r="I268" s="1">
        <f t="shared" si="69"/>
        <v>-50.065000000000452</v>
      </c>
      <c r="J268" s="1">
        <f t="shared" si="70"/>
        <v>657192.53730707604</v>
      </c>
      <c r="K268" s="1">
        <f t="shared" si="71"/>
        <v>500941.08495869307</v>
      </c>
      <c r="M268" s="3">
        <v>258</v>
      </c>
      <c r="N268" s="1">
        <f t="shared" ref="N268:N331" si="78">N267+O$3+(O267+P$3)</f>
        <v>-164883.57711068174</v>
      </c>
      <c r="O268" s="1">
        <f t="shared" si="65"/>
        <v>-182.472731588481</v>
      </c>
      <c r="P268" s="1">
        <f t="shared" si="72"/>
        <v>657192.53730707604</v>
      </c>
      <c r="Q268" s="1">
        <f t="shared" si="73"/>
        <v>715686.27410030412</v>
      </c>
      <c r="S268" s="3">
        <v>258</v>
      </c>
      <c r="T268" s="1">
        <f t="shared" ref="T268:T331" si="79">T267+U$2/360</f>
        <v>-163783.33333333</v>
      </c>
      <c r="U268" s="1">
        <f t="shared" si="66"/>
        <v>-181.42749999999683</v>
      </c>
      <c r="V268" s="1">
        <f t="shared" si="74"/>
        <v>657192.53730707604</v>
      </c>
      <c r="W268" s="1">
        <f t="shared" si="75"/>
        <v>712361.79925836727</v>
      </c>
    </row>
    <row r="269" spans="1:23" x14ac:dyDescent="0.25">
      <c r="A269" s="3">
        <v>259</v>
      </c>
      <c r="B269" s="1">
        <f t="shared" si="76"/>
        <v>-58747.513225602343</v>
      </c>
      <c r="C269" s="1">
        <f t="shared" si="64"/>
        <v>-55.810137564322226</v>
      </c>
      <c r="D269" s="1">
        <f t="shared" si="67"/>
        <v>659109.34887422167</v>
      </c>
      <c r="E269" s="1">
        <f t="shared" si="68"/>
        <v>524722.8242916984</v>
      </c>
      <c r="G269" s="3">
        <v>259</v>
      </c>
      <c r="H269" s="1">
        <f t="shared" si="77"/>
        <v>-52183.333333333809</v>
      </c>
      <c r="I269" s="1">
        <f t="shared" si="69"/>
        <v>-49.574166666667118</v>
      </c>
      <c r="J269" s="1">
        <f t="shared" si="70"/>
        <v>659109.34887422167</v>
      </c>
      <c r="K269" s="1">
        <f t="shared" si="71"/>
        <v>504707.23785024072</v>
      </c>
      <c r="M269" s="3">
        <v>259</v>
      </c>
      <c r="N269" s="1">
        <f t="shared" si="78"/>
        <v>-164791.25220426696</v>
      </c>
      <c r="O269" s="1">
        <f t="shared" si="65"/>
        <v>-182.38502292738696</v>
      </c>
      <c r="P269" s="1">
        <f t="shared" si="72"/>
        <v>659109.34887422167</v>
      </c>
      <c r="Q269" s="1">
        <f t="shared" si="73"/>
        <v>720958.07070783433</v>
      </c>
      <c r="S269" s="3">
        <v>259</v>
      </c>
      <c r="T269" s="1">
        <f t="shared" si="79"/>
        <v>-163697.22222221887</v>
      </c>
      <c r="U269" s="1">
        <f t="shared" si="66"/>
        <v>-181.34569444444128</v>
      </c>
      <c r="V269" s="1">
        <f t="shared" si="74"/>
        <v>659109.34887422167</v>
      </c>
      <c r="W269" s="1">
        <f t="shared" si="75"/>
        <v>717622.13963425206</v>
      </c>
    </row>
    <row r="270" spans="1:23" x14ac:dyDescent="0.25">
      <c r="A270" s="3">
        <v>260</v>
      </c>
      <c r="B270" s="1">
        <f t="shared" si="76"/>
        <v>-58193.037535147057</v>
      </c>
      <c r="C270" s="1">
        <f t="shared" si="64"/>
        <v>-55.283385658389705</v>
      </c>
      <c r="D270" s="1">
        <f t="shared" si="67"/>
        <v>661031.75114177144</v>
      </c>
      <c r="E270" s="1">
        <f t="shared" si="68"/>
        <v>528579.397600314</v>
      </c>
      <c r="G270" s="3">
        <v>260</v>
      </c>
      <c r="H270" s="1">
        <f t="shared" si="77"/>
        <v>-51666.666666667144</v>
      </c>
      <c r="I270" s="1">
        <f t="shared" si="69"/>
        <v>-49.08333333333379</v>
      </c>
      <c r="J270" s="1">
        <f t="shared" si="70"/>
        <v>661031.75114177144</v>
      </c>
      <c r="K270" s="1">
        <f t="shared" si="71"/>
        <v>508495.17595112172</v>
      </c>
      <c r="M270" s="3">
        <v>260</v>
      </c>
      <c r="N270" s="1">
        <f t="shared" si="78"/>
        <v>-164698.83958919108</v>
      </c>
      <c r="O270" s="1">
        <f t="shared" si="65"/>
        <v>-182.29723094306487</v>
      </c>
      <c r="P270" s="1">
        <f t="shared" si="72"/>
        <v>661031.75114177144</v>
      </c>
      <c r="Q270" s="1">
        <f t="shared" si="73"/>
        <v>726259.67481983639</v>
      </c>
      <c r="S270" s="3">
        <v>260</v>
      </c>
      <c r="T270" s="1">
        <f t="shared" si="79"/>
        <v>-163611.11111110775</v>
      </c>
      <c r="U270" s="1">
        <f t="shared" si="66"/>
        <v>-181.2638888888857</v>
      </c>
      <c r="V270" s="1">
        <f t="shared" si="74"/>
        <v>661031.75114177144</v>
      </c>
      <c r="W270" s="1">
        <f t="shared" si="75"/>
        <v>722912.30454496492</v>
      </c>
    </row>
    <row r="271" spans="1:23" x14ac:dyDescent="0.25">
      <c r="A271" s="3">
        <v>261</v>
      </c>
      <c r="B271" s="1">
        <f t="shared" si="76"/>
        <v>-57638.035092785838</v>
      </c>
      <c r="C271" s="1">
        <f t="shared" si="64"/>
        <v>-54.756133338146547</v>
      </c>
      <c r="D271" s="1">
        <f t="shared" si="67"/>
        <v>662959.76041593496</v>
      </c>
      <c r="E271" s="1">
        <f t="shared" si="68"/>
        <v>532457.77653511369</v>
      </c>
      <c r="G271" s="3">
        <v>261</v>
      </c>
      <c r="H271" s="1">
        <f t="shared" si="77"/>
        <v>-51150.00000000048</v>
      </c>
      <c r="I271" s="1">
        <f t="shared" si="69"/>
        <v>-48.592500000000456</v>
      </c>
      <c r="J271" s="1">
        <f t="shared" si="70"/>
        <v>662959.76041593496</v>
      </c>
      <c r="K271" s="1">
        <f t="shared" si="71"/>
        <v>512305.02243807691</v>
      </c>
      <c r="M271" s="3">
        <v>261</v>
      </c>
      <c r="N271" s="1">
        <f t="shared" si="78"/>
        <v>-164606.33918213088</v>
      </c>
      <c r="O271" s="1">
        <f t="shared" si="65"/>
        <v>-182.20935555635768</v>
      </c>
      <c r="P271" s="1">
        <f t="shared" si="72"/>
        <v>662959.76041593496</v>
      </c>
      <c r="Q271" s="1">
        <f t="shared" si="73"/>
        <v>731591.25497227418</v>
      </c>
      <c r="S271" s="3">
        <v>261</v>
      </c>
      <c r="T271" s="1">
        <f t="shared" si="79"/>
        <v>-163524.99999999662</v>
      </c>
      <c r="U271" s="1">
        <f t="shared" si="66"/>
        <v>-181.18208333333013</v>
      </c>
      <c r="V271" s="1">
        <f t="shared" si="74"/>
        <v>662959.76041593496</v>
      </c>
      <c r="W271" s="1">
        <f t="shared" si="75"/>
        <v>728232.46262276184</v>
      </c>
    </row>
    <row r="272" spans="1:23" x14ac:dyDescent="0.25">
      <c r="A272" s="3">
        <v>262</v>
      </c>
      <c r="B272" s="1">
        <f t="shared" si="76"/>
        <v>-57082.505398104375</v>
      </c>
      <c r="C272" s="1">
        <f t="shared" si="64"/>
        <v>-54.228380128199156</v>
      </c>
      <c r="D272" s="1">
        <f t="shared" si="67"/>
        <v>664893.39305048145</v>
      </c>
      <c r="E272" s="1">
        <f t="shared" si="68"/>
        <v>536358.08438827819</v>
      </c>
      <c r="G272" s="3">
        <v>262</v>
      </c>
      <c r="H272" s="1">
        <f t="shared" si="77"/>
        <v>-50633.333333333816</v>
      </c>
      <c r="I272" s="1">
        <f t="shared" si="69"/>
        <v>-48.101666666667121</v>
      </c>
      <c r="J272" s="1">
        <f t="shared" si="70"/>
        <v>664893.39305048145</v>
      </c>
      <c r="K272" s="1">
        <f t="shared" si="71"/>
        <v>516136.90118430636</v>
      </c>
      <c r="M272" s="3">
        <v>262</v>
      </c>
      <c r="N272" s="1">
        <f t="shared" si="78"/>
        <v>-164513.75089968398</v>
      </c>
      <c r="O272" s="1">
        <f t="shared" si="65"/>
        <v>-182.12139668803312</v>
      </c>
      <c r="P272" s="1">
        <f t="shared" si="72"/>
        <v>664893.39305048145</v>
      </c>
      <c r="Q272" s="1">
        <f t="shared" si="73"/>
        <v>736952.98065403849</v>
      </c>
      <c r="S272" s="3">
        <v>262</v>
      </c>
      <c r="T272" s="1">
        <f t="shared" si="79"/>
        <v>-163438.8888888855</v>
      </c>
      <c r="U272" s="1">
        <f t="shared" si="66"/>
        <v>-181.10027777777458</v>
      </c>
      <c r="V272" s="1">
        <f t="shared" si="74"/>
        <v>664893.39305048145</v>
      </c>
      <c r="W272" s="1">
        <f t="shared" si="75"/>
        <v>733582.78345337021</v>
      </c>
    </row>
    <row r="273" spans="1:23" x14ac:dyDescent="0.25">
      <c r="A273" s="3">
        <v>263</v>
      </c>
      <c r="B273" s="1">
        <f t="shared" si="76"/>
        <v>-56526.447950212962</v>
      </c>
      <c r="C273" s="1">
        <f t="shared" si="64"/>
        <v>-53.70012555270231</v>
      </c>
      <c r="D273" s="1">
        <f t="shared" si="67"/>
        <v>666832.66544687864</v>
      </c>
      <c r="E273" s="1">
        <f t="shared" si="68"/>
        <v>540280.44514910015</v>
      </c>
      <c r="G273" s="3">
        <v>263</v>
      </c>
      <c r="H273" s="1">
        <f t="shared" si="77"/>
        <v>-50116.666666667152</v>
      </c>
      <c r="I273" s="1">
        <f t="shared" si="69"/>
        <v>-47.610833333333794</v>
      </c>
      <c r="J273" s="1">
        <f t="shared" si="70"/>
        <v>666832.66544687864</v>
      </c>
      <c r="K273" s="1">
        <f t="shared" si="71"/>
        <v>519990.93676340726</v>
      </c>
      <c r="M273" s="3">
        <v>263</v>
      </c>
      <c r="N273" s="1">
        <f t="shared" si="78"/>
        <v>-164421.07465836874</v>
      </c>
      <c r="O273" s="1">
        <f t="shared" si="65"/>
        <v>-182.03335425878365</v>
      </c>
      <c r="P273" s="1">
        <f t="shared" si="72"/>
        <v>666832.66544687864</v>
      </c>
      <c r="Q273" s="1">
        <f t="shared" si="73"/>
        <v>742345.02231233486</v>
      </c>
      <c r="S273" s="3">
        <v>263</v>
      </c>
      <c r="T273" s="1">
        <f t="shared" si="79"/>
        <v>-163352.77777777438</v>
      </c>
      <c r="U273" s="1">
        <f t="shared" si="66"/>
        <v>-181.018472222219</v>
      </c>
      <c r="V273" s="1">
        <f t="shared" si="74"/>
        <v>666832.66544687864</v>
      </c>
      <c r="W273" s="1">
        <f t="shared" si="75"/>
        <v>738963.43758137967</v>
      </c>
    </row>
    <row r="274" spans="1:23" x14ac:dyDescent="0.25">
      <c r="A274" s="3">
        <v>264</v>
      </c>
      <c r="B274" s="1">
        <f t="shared" si="76"/>
        <v>-55969.862247746052</v>
      </c>
      <c r="C274" s="1">
        <f t="shared" si="64"/>
        <v>-53.171369135358752</v>
      </c>
      <c r="D274" s="1">
        <f t="shared" si="67"/>
        <v>668777.594054432</v>
      </c>
      <c r="E274" s="1">
        <f t="shared" si="68"/>
        <v>544224.98350792564</v>
      </c>
      <c r="G274" s="3">
        <v>264</v>
      </c>
      <c r="H274" s="1">
        <f t="shared" si="77"/>
        <v>-49600.000000000487</v>
      </c>
      <c r="I274" s="1">
        <f t="shared" si="69"/>
        <v>-47.120000000000466</v>
      </c>
      <c r="J274" s="1">
        <f t="shared" si="70"/>
        <v>668777.594054432</v>
      </c>
      <c r="K274" s="1">
        <f t="shared" si="71"/>
        <v>523867.25445333397</v>
      </c>
      <c r="M274" s="3">
        <v>264</v>
      </c>
      <c r="N274" s="1">
        <f t="shared" si="78"/>
        <v>-164328.31037462427</v>
      </c>
      <c r="O274" s="1">
        <f t="shared" si="65"/>
        <v>-181.94522818922641</v>
      </c>
      <c r="P274" s="1">
        <f t="shared" si="72"/>
        <v>668777.594054432</v>
      </c>
      <c r="Q274" s="1">
        <f t="shared" si="73"/>
        <v>747767.55135810212</v>
      </c>
      <c r="S274" s="3">
        <v>264</v>
      </c>
      <c r="T274" s="1">
        <f t="shared" si="79"/>
        <v>-163266.66666666325</v>
      </c>
      <c r="U274" s="1">
        <f t="shared" si="66"/>
        <v>-180.93666666666343</v>
      </c>
      <c r="V274" s="1">
        <f t="shared" si="74"/>
        <v>668777.594054432</v>
      </c>
      <c r="W274" s="1">
        <f t="shared" si="75"/>
        <v>744374.59651566378</v>
      </c>
    </row>
    <row r="275" spans="1:23" x14ac:dyDescent="0.25">
      <c r="A275" s="3">
        <v>265</v>
      </c>
      <c r="B275" s="1">
        <f t="shared" si="76"/>
        <v>-55412.747788861801</v>
      </c>
      <c r="C275" s="1">
        <f t="shared" si="64"/>
        <v>-52.642110399418719</v>
      </c>
      <c r="D275" s="1">
        <f t="shared" si="67"/>
        <v>670728.19537042407</v>
      </c>
      <c r="E275" s="1">
        <f t="shared" si="68"/>
        <v>548191.8248601181</v>
      </c>
      <c r="G275" s="3">
        <v>265</v>
      </c>
      <c r="H275" s="1">
        <f t="shared" si="77"/>
        <v>-49083.333333333823</v>
      </c>
      <c r="I275" s="1">
        <f t="shared" si="69"/>
        <v>-46.629166666667139</v>
      </c>
      <c r="J275" s="1">
        <f t="shared" si="70"/>
        <v>670728.19537042407</v>
      </c>
      <c r="K275" s="1">
        <f t="shared" si="71"/>
        <v>527765.98024038062</v>
      </c>
      <c r="M275" s="3">
        <v>265</v>
      </c>
      <c r="N275" s="1">
        <f t="shared" si="78"/>
        <v>-164235.45796481022</v>
      </c>
      <c r="O275" s="1">
        <f t="shared" si="65"/>
        <v>-181.85701839990304</v>
      </c>
      <c r="P275" s="1">
        <f t="shared" si="72"/>
        <v>670728.19537042407</v>
      </c>
      <c r="Q275" s="1">
        <f t="shared" si="73"/>
        <v>753220.7401714616</v>
      </c>
      <c r="S275" s="3">
        <v>265</v>
      </c>
      <c r="T275" s="1">
        <f t="shared" si="79"/>
        <v>-163180.55555555213</v>
      </c>
      <c r="U275" s="1">
        <f t="shared" si="66"/>
        <v>-180.85486111110785</v>
      </c>
      <c r="V275" s="1">
        <f t="shared" si="74"/>
        <v>670728.19537042407</v>
      </c>
      <c r="W275" s="1">
        <f t="shared" si="75"/>
        <v>749816.43273483217</v>
      </c>
    </row>
    <row r="276" spans="1:23" x14ac:dyDescent="0.25">
      <c r="A276" s="3">
        <v>266</v>
      </c>
      <c r="B276" s="1">
        <f t="shared" si="76"/>
        <v>-54855.104071241614</v>
      </c>
      <c r="C276" s="1">
        <f t="shared" si="64"/>
        <v>-52.112348867679536</v>
      </c>
      <c r="D276" s="1">
        <f t="shared" si="67"/>
        <v>672684.48594025453</v>
      </c>
      <c r="E276" s="1">
        <f t="shared" si="68"/>
        <v>552181.09531004459</v>
      </c>
      <c r="G276" s="3">
        <v>266</v>
      </c>
      <c r="H276" s="1">
        <f t="shared" si="77"/>
        <v>-48566.666666667159</v>
      </c>
      <c r="I276" s="1">
        <f t="shared" si="69"/>
        <v>-46.138333333333804</v>
      </c>
      <c r="J276" s="1">
        <f t="shared" si="70"/>
        <v>672684.48594025453</v>
      </c>
      <c r="K276" s="1">
        <f t="shared" si="71"/>
        <v>531687.24082318624</v>
      </c>
      <c r="M276" s="3">
        <v>266</v>
      </c>
      <c r="N276" s="1">
        <f t="shared" si="78"/>
        <v>-164142.51734520687</v>
      </c>
      <c r="O276" s="1">
        <f t="shared" si="65"/>
        <v>-181.76872481127987</v>
      </c>
      <c r="P276" s="1">
        <f t="shared" si="72"/>
        <v>672684.48594025453</v>
      </c>
      <c r="Q276" s="1">
        <f t="shared" si="73"/>
        <v>758704.76210719685</v>
      </c>
      <c r="S276" s="3">
        <v>266</v>
      </c>
      <c r="T276" s="1">
        <f t="shared" si="79"/>
        <v>-163094.444444441</v>
      </c>
      <c r="U276" s="1">
        <f t="shared" si="66"/>
        <v>-180.7730555555523</v>
      </c>
      <c r="V276" s="1">
        <f t="shared" si="74"/>
        <v>672684.48594025453</v>
      </c>
      <c r="W276" s="1">
        <f t="shared" si="75"/>
        <v>755289.11969271384</v>
      </c>
    </row>
    <row r="277" spans="1:23" x14ac:dyDescent="0.25">
      <c r="A277" s="3">
        <v>267</v>
      </c>
      <c r="B277" s="1">
        <f t="shared" si="76"/>
        <v>-54296.930592089688</v>
      </c>
      <c r="C277" s="1">
        <f t="shared" si="64"/>
        <v>-51.582084062485201</v>
      </c>
      <c r="D277" s="1">
        <f t="shared" si="67"/>
        <v>674646.48235758033</v>
      </c>
      <c r="E277" s="1">
        <f t="shared" si="68"/>
        <v>556192.92167508462</v>
      </c>
      <c r="G277" s="3">
        <v>267</v>
      </c>
      <c r="H277" s="1">
        <f t="shared" si="77"/>
        <v>-48050.000000000495</v>
      </c>
      <c r="I277" s="1">
        <f t="shared" si="69"/>
        <v>-45.64750000000047</v>
      </c>
      <c r="J277" s="1">
        <f t="shared" si="70"/>
        <v>674646.48235758033</v>
      </c>
      <c r="K277" s="1">
        <f t="shared" si="71"/>
        <v>535631.16361676226</v>
      </c>
      <c r="M277" s="3">
        <v>267</v>
      </c>
      <c r="N277" s="1">
        <f t="shared" si="78"/>
        <v>-164049.48843201488</v>
      </c>
      <c r="O277" s="1">
        <f t="shared" si="65"/>
        <v>-181.68034734374748</v>
      </c>
      <c r="P277" s="1">
        <f t="shared" si="72"/>
        <v>674646.48235758033</v>
      </c>
      <c r="Q277" s="1">
        <f t="shared" si="73"/>
        <v>764219.79150026443</v>
      </c>
      <c r="S277" s="3">
        <v>267</v>
      </c>
      <c r="T277" s="1">
        <f t="shared" si="79"/>
        <v>-163008.33333332988</v>
      </c>
      <c r="U277" s="1">
        <f t="shared" si="66"/>
        <v>-180.69124999999673</v>
      </c>
      <c r="V277" s="1">
        <f t="shared" si="74"/>
        <v>674646.48235758033</v>
      </c>
      <c r="W277" s="1">
        <f t="shared" si="75"/>
        <v>760792.83182387066</v>
      </c>
    </row>
    <row r="278" spans="1:23" x14ac:dyDescent="0.25">
      <c r="A278" s="3">
        <v>268</v>
      </c>
      <c r="B278" s="1">
        <f t="shared" si="76"/>
        <v>-53738.226848132566</v>
      </c>
      <c r="C278" s="1">
        <f t="shared" si="64"/>
        <v>-51.051315505725938</v>
      </c>
      <c r="D278" s="1">
        <f t="shared" si="67"/>
        <v>676614.20126445661</v>
      </c>
      <c r="E278" s="1">
        <f t="shared" si="68"/>
        <v>560227.43148966169</v>
      </c>
      <c r="G278" s="3">
        <v>268</v>
      </c>
      <c r="H278" s="1">
        <f t="shared" si="77"/>
        <v>-47533.333333333831</v>
      </c>
      <c r="I278" s="1">
        <f t="shared" si="69"/>
        <v>-45.156666666667142</v>
      </c>
      <c r="J278" s="1">
        <f t="shared" si="70"/>
        <v>676614.20126445661</v>
      </c>
      <c r="K278" s="1">
        <f t="shared" si="71"/>
        <v>539597.87675654329</v>
      </c>
      <c r="M278" s="3">
        <v>268</v>
      </c>
      <c r="N278" s="1">
        <f t="shared" si="78"/>
        <v>-163956.37114135537</v>
      </c>
      <c r="O278" s="1">
        <f t="shared" si="65"/>
        <v>-181.59188591762094</v>
      </c>
      <c r="P278" s="1">
        <f t="shared" si="72"/>
        <v>676614.20126445661</v>
      </c>
      <c r="Q278" s="1">
        <f t="shared" si="73"/>
        <v>769766.00367133622</v>
      </c>
      <c r="S278" s="3">
        <v>268</v>
      </c>
      <c r="T278" s="1">
        <f t="shared" si="79"/>
        <v>-162922.22222221876</v>
      </c>
      <c r="U278" s="1">
        <f t="shared" si="66"/>
        <v>-180.60944444444115</v>
      </c>
      <c r="V278" s="1">
        <f t="shared" si="74"/>
        <v>676614.20126445661</v>
      </c>
      <c r="W278" s="1">
        <f t="shared" si="75"/>
        <v>766327.74454914301</v>
      </c>
    </row>
    <row r="279" spans="1:23" x14ac:dyDescent="0.25">
      <c r="A279" s="3">
        <v>269</v>
      </c>
      <c r="B279" s="1">
        <f t="shared" si="76"/>
        <v>-53178.992335618685</v>
      </c>
      <c r="C279" s="1">
        <f t="shared" si="64"/>
        <v>-50.52004271883775</v>
      </c>
      <c r="D279" s="1">
        <f t="shared" si="67"/>
        <v>678587.65935147798</v>
      </c>
      <c r="E279" s="1">
        <f t="shared" si="68"/>
        <v>564284.7530092973</v>
      </c>
      <c r="G279" s="3">
        <v>269</v>
      </c>
      <c r="H279" s="1">
        <f t="shared" si="77"/>
        <v>-47016.666666667166</v>
      </c>
      <c r="I279" s="1">
        <f t="shared" si="69"/>
        <v>-44.665833333333808</v>
      </c>
      <c r="J279" s="1">
        <f t="shared" si="70"/>
        <v>678587.65935147798</v>
      </c>
      <c r="K279" s="1">
        <f t="shared" si="71"/>
        <v>543587.50910246</v>
      </c>
      <c r="M279" s="3">
        <v>269</v>
      </c>
      <c r="N279" s="1">
        <f t="shared" si="78"/>
        <v>-163863.16538926971</v>
      </c>
      <c r="O279" s="1">
        <f t="shared" si="65"/>
        <v>-181.50334045313957</v>
      </c>
      <c r="P279" s="1">
        <f t="shared" si="72"/>
        <v>678587.65935147798</v>
      </c>
      <c r="Q279" s="1">
        <f t="shared" si="73"/>
        <v>775343.57493237266</v>
      </c>
      <c r="S279" s="3">
        <v>269</v>
      </c>
      <c r="T279" s="1">
        <f t="shared" si="79"/>
        <v>-162836.11111110763</v>
      </c>
      <c r="U279" s="1">
        <f t="shared" si="66"/>
        <v>-180.5276388888856</v>
      </c>
      <c r="V279" s="1">
        <f t="shared" si="74"/>
        <v>678587.65935147798</v>
      </c>
      <c r="W279" s="1">
        <f t="shared" si="75"/>
        <v>771894.03428122622</v>
      </c>
    </row>
    <row r="280" spans="1:23" x14ac:dyDescent="0.25">
      <c r="A280" s="3">
        <v>270</v>
      </c>
      <c r="B280" s="1">
        <f t="shared" si="76"/>
        <v>-52619.226550317915</v>
      </c>
      <c r="C280" s="1">
        <f t="shared" si="64"/>
        <v>-49.988265222802021</v>
      </c>
      <c r="D280" s="1">
        <f t="shared" si="67"/>
        <v>680566.87335791974</v>
      </c>
      <c r="E280" s="1">
        <f t="shared" si="68"/>
        <v>568365.01521468838</v>
      </c>
      <c r="G280" s="3">
        <v>270</v>
      </c>
      <c r="H280" s="1">
        <f t="shared" si="77"/>
        <v>-46500.000000000502</v>
      </c>
      <c r="I280" s="1">
        <f t="shared" si="69"/>
        <v>-44.175000000000473</v>
      </c>
      <c r="J280" s="1">
        <f t="shared" si="70"/>
        <v>680566.87335791974</v>
      </c>
      <c r="K280" s="1">
        <f t="shared" si="71"/>
        <v>547600.19024303614</v>
      </c>
      <c r="M280" s="3">
        <v>270</v>
      </c>
      <c r="N280" s="1">
        <f t="shared" si="78"/>
        <v>-163769.87109171957</v>
      </c>
      <c r="O280" s="1">
        <f t="shared" si="65"/>
        <v>-181.41471087046693</v>
      </c>
      <c r="P280" s="1">
        <f t="shared" si="72"/>
        <v>680566.87335791974</v>
      </c>
      <c r="Q280" s="1">
        <f t="shared" si="73"/>
        <v>780952.68259222759</v>
      </c>
      <c r="S280" s="3">
        <v>270</v>
      </c>
      <c r="T280" s="1">
        <f t="shared" si="79"/>
        <v>-162749.99999999651</v>
      </c>
      <c r="U280" s="1">
        <f t="shared" si="66"/>
        <v>-180.44583333333003</v>
      </c>
      <c r="V280" s="1">
        <f t="shared" si="74"/>
        <v>680566.87335791974</v>
      </c>
      <c r="W280" s="1">
        <f t="shared" si="75"/>
        <v>777491.87843027862</v>
      </c>
    </row>
    <row r="281" spans="1:23" x14ac:dyDescent="0.25">
      <c r="A281" s="3">
        <v>271</v>
      </c>
      <c r="B281" s="1">
        <f t="shared" si="76"/>
        <v>-52058.928987521111</v>
      </c>
      <c r="C281" s="1">
        <f t="shared" si="64"/>
        <v>-49.455982538145058</v>
      </c>
      <c r="D281" s="1">
        <f t="shared" si="67"/>
        <v>682551.86007188039</v>
      </c>
      <c r="E281" s="1">
        <f t="shared" si="68"/>
        <v>572468.34781580744</v>
      </c>
      <c r="G281" s="3">
        <v>271</v>
      </c>
      <c r="H281" s="1">
        <f t="shared" si="77"/>
        <v>-45983.333333333838</v>
      </c>
      <c r="I281" s="1">
        <f t="shared" si="69"/>
        <v>-43.684166666667146</v>
      </c>
      <c r="J281" s="1">
        <f t="shared" si="70"/>
        <v>682551.86007188039</v>
      </c>
      <c r="K281" s="1">
        <f t="shared" si="71"/>
        <v>551636.05049950769</v>
      </c>
      <c r="M281" s="3">
        <v>271</v>
      </c>
      <c r="N281" s="1">
        <f t="shared" si="78"/>
        <v>-163676.48816458677</v>
      </c>
      <c r="O281" s="1">
        <f t="shared" si="65"/>
        <v>-181.32599708969079</v>
      </c>
      <c r="P281" s="1">
        <f t="shared" si="72"/>
        <v>682551.86007188039</v>
      </c>
      <c r="Q281" s="1">
        <f t="shared" si="73"/>
        <v>786593.50496228493</v>
      </c>
      <c r="S281" s="3">
        <v>271</v>
      </c>
      <c r="T281" s="1">
        <f t="shared" si="79"/>
        <v>-162663.88888888538</v>
      </c>
      <c r="U281" s="1">
        <f t="shared" si="66"/>
        <v>-180.36402777777445</v>
      </c>
      <c r="V281" s="1">
        <f t="shared" si="74"/>
        <v>682551.86007188039</v>
      </c>
      <c r="W281" s="1">
        <f t="shared" si="75"/>
        <v>783121.45540956128</v>
      </c>
    </row>
    <row r="282" spans="1:23" x14ac:dyDescent="0.25">
      <c r="A282" s="3">
        <v>272</v>
      </c>
      <c r="B282" s="1">
        <f t="shared" si="76"/>
        <v>-51498.099142039646</v>
      </c>
      <c r="C282" s="1">
        <f t="shared" si="64"/>
        <v>-48.923194184937664</v>
      </c>
      <c r="D282" s="1">
        <f t="shared" si="67"/>
        <v>684542.63633042341</v>
      </c>
      <c r="E282" s="1">
        <f t="shared" si="68"/>
        <v>576594.8812560261</v>
      </c>
      <c r="G282" s="3">
        <v>272</v>
      </c>
      <c r="H282" s="1">
        <f t="shared" si="77"/>
        <v>-45466.666666667174</v>
      </c>
      <c r="I282" s="1">
        <f t="shared" si="69"/>
        <v>-43.193333333333818</v>
      </c>
      <c r="J282" s="1">
        <f t="shared" si="70"/>
        <v>684542.63633042341</v>
      </c>
      <c r="K282" s="1">
        <f t="shared" si="71"/>
        <v>555695.22092996596</v>
      </c>
      <c r="M282" s="3">
        <v>272</v>
      </c>
      <c r="N282" s="1">
        <f t="shared" si="78"/>
        <v>-163583.0165236732</v>
      </c>
      <c r="O282" s="1">
        <f t="shared" si="65"/>
        <v>-181.23719903082289</v>
      </c>
      <c r="P282" s="1">
        <f t="shared" si="72"/>
        <v>684542.63633042341</v>
      </c>
      <c r="Q282" s="1">
        <f t="shared" si="73"/>
        <v>792266.22136212711</v>
      </c>
      <c r="S282" s="3">
        <v>272</v>
      </c>
      <c r="T282" s="1">
        <f t="shared" si="79"/>
        <v>-162577.77777777426</v>
      </c>
      <c r="U282" s="1">
        <f t="shared" si="66"/>
        <v>-180.28222222221888</v>
      </c>
      <c r="V282" s="1">
        <f t="shared" si="74"/>
        <v>684542.63633042341</v>
      </c>
      <c r="W282" s="1">
        <f t="shared" si="75"/>
        <v>788782.94464111002</v>
      </c>
    </row>
    <row r="283" spans="1:23" x14ac:dyDescent="0.25">
      <c r="A283" s="3">
        <v>273</v>
      </c>
      <c r="B283" s="1">
        <f t="shared" si="76"/>
        <v>-50936.736508204973</v>
      </c>
      <c r="C283" s="1">
        <f t="shared" si="64"/>
        <v>-48.389899682794727</v>
      </c>
      <c r="D283" s="1">
        <f t="shared" si="67"/>
        <v>686539.21901972045</v>
      </c>
      <c r="E283" s="1">
        <f t="shared" si="68"/>
        <v>580744.74671626172</v>
      </c>
      <c r="G283" s="3">
        <v>273</v>
      </c>
      <c r="H283" s="1">
        <f t="shared" si="77"/>
        <v>-44950.000000000509</v>
      </c>
      <c r="I283" s="1">
        <f t="shared" si="69"/>
        <v>-42.702500000000491</v>
      </c>
      <c r="J283" s="1">
        <f t="shared" si="70"/>
        <v>686539.21901972045</v>
      </c>
      <c r="K283" s="1">
        <f t="shared" si="71"/>
        <v>559777.83333352359</v>
      </c>
      <c r="M283" s="3">
        <v>273</v>
      </c>
      <c r="N283" s="1">
        <f t="shared" si="78"/>
        <v>-163489.45608470077</v>
      </c>
      <c r="O283" s="1">
        <f t="shared" si="65"/>
        <v>-181.14831661379907</v>
      </c>
      <c r="P283" s="1">
        <f t="shared" si="72"/>
        <v>686539.21901972045</v>
      </c>
      <c r="Q283" s="1">
        <f t="shared" si="73"/>
        <v>797971.01212523552</v>
      </c>
      <c r="S283" s="3">
        <v>273</v>
      </c>
      <c r="T283" s="1">
        <f t="shared" si="79"/>
        <v>-162491.66666666314</v>
      </c>
      <c r="U283" s="1">
        <f t="shared" si="66"/>
        <v>-180.20041666666333</v>
      </c>
      <c r="V283" s="1">
        <f t="shared" si="74"/>
        <v>686539.21901972045</v>
      </c>
      <c r="W283" s="1">
        <f t="shared" si="75"/>
        <v>794476.52656143869</v>
      </c>
    </row>
    <row r="284" spans="1:23" x14ac:dyDescent="0.25">
      <c r="A284" s="3">
        <v>274</v>
      </c>
      <c r="B284" s="1">
        <f t="shared" si="76"/>
        <v>-50374.840579868156</v>
      </c>
      <c r="C284" s="1">
        <f t="shared" si="64"/>
        <v>-47.856098550874748</v>
      </c>
      <c r="D284" s="1">
        <f t="shared" si="67"/>
        <v>688541.62507519464</v>
      </c>
      <c r="E284" s="1">
        <f t="shared" si="68"/>
        <v>584918.07611914771</v>
      </c>
      <c r="G284" s="3">
        <v>274</v>
      </c>
      <c r="H284" s="1">
        <f t="shared" si="77"/>
        <v>-44433.333333333845</v>
      </c>
      <c r="I284" s="1">
        <f t="shared" si="69"/>
        <v>-42.211666666667156</v>
      </c>
      <c r="J284" s="1">
        <f t="shared" si="70"/>
        <v>688541.62507519464</v>
      </c>
      <c r="K284" s="1">
        <f t="shared" si="71"/>
        <v>563884.02025450475</v>
      </c>
      <c r="M284" s="3">
        <v>274</v>
      </c>
      <c r="N284" s="1">
        <f t="shared" si="78"/>
        <v>-163395.8067633113</v>
      </c>
      <c r="O284" s="1">
        <f t="shared" si="65"/>
        <v>-181.05934975847907</v>
      </c>
      <c r="P284" s="1">
        <f t="shared" si="72"/>
        <v>688541.62507519464</v>
      </c>
      <c r="Q284" s="1">
        <f t="shared" si="73"/>
        <v>803708.05860472331</v>
      </c>
      <c r="S284" s="3">
        <v>274</v>
      </c>
      <c r="T284" s="1">
        <f t="shared" si="79"/>
        <v>-162405.55555555201</v>
      </c>
      <c r="U284" s="1">
        <f t="shared" si="66"/>
        <v>-180.11861111110775</v>
      </c>
      <c r="V284" s="1">
        <f t="shared" si="74"/>
        <v>688541.62507519464</v>
      </c>
      <c r="W284" s="1">
        <f t="shared" si="75"/>
        <v>800202.38262727566</v>
      </c>
    </row>
    <row r="285" spans="1:23" x14ac:dyDescent="0.25">
      <c r="A285" s="3">
        <v>275</v>
      </c>
      <c r="B285" s="1">
        <f t="shared" si="76"/>
        <v>-49812.410850399421</v>
      </c>
      <c r="C285" s="1">
        <f t="shared" si="64"/>
        <v>-47.321790307879446</v>
      </c>
      <c r="D285" s="1">
        <f t="shared" si="67"/>
        <v>690549.87148166401</v>
      </c>
      <c r="E285" s="1">
        <f t="shared" si="68"/>
        <v>589115.00213322719</v>
      </c>
      <c r="G285" s="3">
        <v>275</v>
      </c>
      <c r="H285" s="1">
        <f t="shared" si="77"/>
        <v>-43916.666666667181</v>
      </c>
      <c r="I285" s="1">
        <f t="shared" si="69"/>
        <v>-41.720833333333822</v>
      </c>
      <c r="J285" s="1">
        <f t="shared" si="70"/>
        <v>690549.87148166401</v>
      </c>
      <c r="K285" s="1">
        <f t="shared" si="71"/>
        <v>568013.91498665838</v>
      </c>
      <c r="M285" s="3">
        <v>275</v>
      </c>
      <c r="N285" s="1">
        <f t="shared" si="78"/>
        <v>-163302.06847506651</v>
      </c>
      <c r="O285" s="1">
        <f t="shared" si="65"/>
        <v>-180.97029838464653</v>
      </c>
      <c r="P285" s="1">
        <f t="shared" si="72"/>
        <v>690549.87148166401</v>
      </c>
      <c r="Q285" s="1">
        <f t="shared" si="73"/>
        <v>809477.54317910038</v>
      </c>
      <c r="S285" s="3">
        <v>275</v>
      </c>
      <c r="T285" s="1">
        <f t="shared" si="79"/>
        <v>-162319.44444444089</v>
      </c>
      <c r="U285" s="1">
        <f t="shared" si="66"/>
        <v>-180.03680555555218</v>
      </c>
      <c r="V285" s="1">
        <f t="shared" si="74"/>
        <v>690549.87148166401</v>
      </c>
      <c r="W285" s="1">
        <f t="shared" si="75"/>
        <v>805960.69532133173</v>
      </c>
    </row>
    <row r="286" spans="1:23" x14ac:dyDescent="0.25">
      <c r="A286" s="3">
        <v>276</v>
      </c>
      <c r="B286" s="1">
        <f t="shared" si="76"/>
        <v>-49249.446812687689</v>
      </c>
      <c r="C286" s="1">
        <f t="shared" si="64"/>
        <v>-46.786974472053309</v>
      </c>
      <c r="D286" s="1">
        <f t="shared" si="67"/>
        <v>692563.97527348553</v>
      </c>
      <c r="E286" s="1">
        <f t="shared" si="68"/>
        <v>593335.65817717044</v>
      </c>
      <c r="G286" s="3">
        <v>276</v>
      </c>
      <c r="H286" s="1">
        <f t="shared" si="77"/>
        <v>-43400.000000000517</v>
      </c>
      <c r="I286" s="1">
        <f t="shared" si="69"/>
        <v>-41.230000000000494</v>
      </c>
      <c r="J286" s="1">
        <f t="shared" si="70"/>
        <v>692563.97527348553</v>
      </c>
      <c r="K286" s="1">
        <f t="shared" si="71"/>
        <v>572167.65157739562</v>
      </c>
      <c r="M286" s="3">
        <v>276</v>
      </c>
      <c r="N286" s="1">
        <f t="shared" si="78"/>
        <v>-163208.2411354479</v>
      </c>
      <c r="O286" s="1">
        <f t="shared" si="65"/>
        <v>-180.88116241200885</v>
      </c>
      <c r="P286" s="1">
        <f t="shared" si="72"/>
        <v>692563.97527348553</v>
      </c>
      <c r="Q286" s="1">
        <f t="shared" si="73"/>
        <v>815279.64925807144</v>
      </c>
      <c r="S286" s="3">
        <v>276</v>
      </c>
      <c r="T286" s="1">
        <f t="shared" si="79"/>
        <v>-162233.33333332976</v>
      </c>
      <c r="U286" s="1">
        <f t="shared" si="66"/>
        <v>-179.95499999999663</v>
      </c>
      <c r="V286" s="1">
        <f t="shared" si="74"/>
        <v>692563.97527348553</v>
      </c>
      <c r="W286" s="1">
        <f t="shared" si="75"/>
        <v>811751.64815810171</v>
      </c>
    </row>
    <row r="287" spans="1:23" x14ac:dyDescent="0.25">
      <c r="A287" s="3">
        <v>277</v>
      </c>
      <c r="B287" s="1">
        <f t="shared" si="76"/>
        <v>-48685.947959140132</v>
      </c>
      <c r="C287" s="1">
        <f t="shared" si="64"/>
        <v>-46.251650561183133</v>
      </c>
      <c r="D287" s="1">
        <f t="shared" si="67"/>
        <v>694583.95353469986</v>
      </c>
      <c r="E287" s="1">
        <f t="shared" si="68"/>
        <v>597580.17842401634</v>
      </c>
      <c r="G287" s="3">
        <v>277</v>
      </c>
      <c r="H287" s="1">
        <f t="shared" si="77"/>
        <v>-42883.333333333852</v>
      </c>
      <c r="I287" s="1">
        <f t="shared" si="69"/>
        <v>-40.73916666666716</v>
      </c>
      <c r="J287" s="1">
        <f t="shared" si="70"/>
        <v>694583.95353469986</v>
      </c>
      <c r="K287" s="1">
        <f t="shared" si="71"/>
        <v>576345.36483205121</v>
      </c>
      <c r="M287" s="3">
        <v>277</v>
      </c>
      <c r="N287" s="1">
        <f t="shared" si="78"/>
        <v>-163114.32465985665</v>
      </c>
      <c r="O287" s="1">
        <f t="shared" si="65"/>
        <v>-180.79194176019715</v>
      </c>
      <c r="P287" s="1">
        <f t="shared" si="72"/>
        <v>694583.95353469986</v>
      </c>
      <c r="Q287" s="1">
        <f t="shared" si="73"/>
        <v>821114.56128836609</v>
      </c>
      <c r="S287" s="3">
        <v>277</v>
      </c>
      <c r="T287" s="1">
        <f t="shared" si="79"/>
        <v>-162147.22222221864</v>
      </c>
      <c r="U287" s="1">
        <f t="shared" si="66"/>
        <v>-179.87319444444105</v>
      </c>
      <c r="V287" s="1">
        <f t="shared" si="74"/>
        <v>694583.95353469986</v>
      </c>
      <c r="W287" s="1">
        <f t="shared" si="75"/>
        <v>817575.42568969785</v>
      </c>
    </row>
    <row r="288" spans="1:23" x14ac:dyDescent="0.25">
      <c r="A288" s="3">
        <v>278</v>
      </c>
      <c r="B288" s="1">
        <f t="shared" si="76"/>
        <v>-48121.913781681709</v>
      </c>
      <c r="C288" s="1">
        <f t="shared" si="64"/>
        <v>-45.71581809259763</v>
      </c>
      <c r="D288" s="1">
        <f t="shared" si="67"/>
        <v>696609.82339917612</v>
      </c>
      <c r="E288" s="1">
        <f t="shared" si="68"/>
        <v>601848.69780543773</v>
      </c>
      <c r="G288" s="3">
        <v>278</v>
      </c>
      <c r="H288" s="1">
        <f t="shared" si="77"/>
        <v>-42366.666666667188</v>
      </c>
      <c r="I288" s="1">
        <f t="shared" si="69"/>
        <v>-40.248333333333832</v>
      </c>
      <c r="J288" s="1">
        <f t="shared" si="70"/>
        <v>696609.82339917612</v>
      </c>
      <c r="K288" s="1">
        <f t="shared" si="71"/>
        <v>580547.19031816884</v>
      </c>
      <c r="M288" s="3">
        <v>278</v>
      </c>
      <c r="N288" s="1">
        <f t="shared" si="78"/>
        <v>-163020.31896361356</v>
      </c>
      <c r="O288" s="1">
        <f t="shared" si="65"/>
        <v>-180.70263634876622</v>
      </c>
      <c r="P288" s="1">
        <f t="shared" si="72"/>
        <v>696609.82339917612</v>
      </c>
      <c r="Q288" s="1">
        <f t="shared" si="73"/>
        <v>826982.46475960279</v>
      </c>
      <c r="S288" s="3">
        <v>278</v>
      </c>
      <c r="T288" s="1">
        <f t="shared" si="79"/>
        <v>-162061.11111110752</v>
      </c>
      <c r="U288" s="1">
        <f t="shared" si="66"/>
        <v>-179.79138888888548</v>
      </c>
      <c r="V288" s="1">
        <f t="shared" si="74"/>
        <v>696609.82339917612</v>
      </c>
      <c r="W288" s="1">
        <f t="shared" si="75"/>
        <v>823432.21351171716</v>
      </c>
    </row>
    <row r="289" spans="1:23" x14ac:dyDescent="0.25">
      <c r="A289" s="3">
        <v>279</v>
      </c>
      <c r="B289" s="1">
        <f t="shared" si="76"/>
        <v>-47557.343771754699</v>
      </c>
      <c r="C289" s="1">
        <f t="shared" si="64"/>
        <v>-45.179476583166966</v>
      </c>
      <c r="D289" s="1">
        <f t="shared" si="67"/>
        <v>698641.60205075704</v>
      </c>
      <c r="E289" s="1">
        <f t="shared" si="68"/>
        <v>606141.35201603058</v>
      </c>
      <c r="G289" s="3">
        <v>279</v>
      </c>
      <c r="H289" s="1">
        <f t="shared" si="77"/>
        <v>-41850.000000000524</v>
      </c>
      <c r="I289" s="1">
        <f t="shared" si="69"/>
        <v>-39.757500000000498</v>
      </c>
      <c r="J289" s="1">
        <f t="shared" si="70"/>
        <v>698641.60205075704</v>
      </c>
      <c r="K289" s="1">
        <f t="shared" si="71"/>
        <v>584773.26436981081</v>
      </c>
      <c r="M289" s="3">
        <v>279</v>
      </c>
      <c r="N289" s="1">
        <f t="shared" si="78"/>
        <v>-162926.22396195907</v>
      </c>
      <c r="O289" s="1">
        <f t="shared" si="65"/>
        <v>-180.61324609719446</v>
      </c>
      <c r="P289" s="1">
        <f t="shared" si="72"/>
        <v>698641.60205075704</v>
      </c>
      <c r="Q289" s="1">
        <f t="shared" si="73"/>
        <v>832883.54621018504</v>
      </c>
      <c r="S289" s="3">
        <v>279</v>
      </c>
      <c r="T289" s="1">
        <f t="shared" si="79"/>
        <v>-161974.99999999639</v>
      </c>
      <c r="U289" s="1">
        <f t="shared" si="66"/>
        <v>-179.7095833333299</v>
      </c>
      <c r="V289" s="1">
        <f t="shared" si="74"/>
        <v>698641.60205075704</v>
      </c>
      <c r="W289" s="1">
        <f t="shared" si="75"/>
        <v>829322.19826914091</v>
      </c>
    </row>
    <row r="290" spans="1:23" x14ac:dyDescent="0.25">
      <c r="A290" s="3">
        <v>280</v>
      </c>
      <c r="B290" s="1">
        <f t="shared" si="76"/>
        <v>-46992.237420318255</v>
      </c>
      <c r="C290" s="1">
        <f t="shared" si="64"/>
        <v>-44.642625549302345</v>
      </c>
      <c r="D290" s="1">
        <f t="shared" si="67"/>
        <v>700679.30672340514</v>
      </c>
      <c r="E290" s="1">
        <f t="shared" si="68"/>
        <v>610458.27751762804</v>
      </c>
      <c r="G290" s="3">
        <v>280</v>
      </c>
      <c r="H290" s="1">
        <f t="shared" si="77"/>
        <v>-41333.33333333386</v>
      </c>
      <c r="I290" s="1">
        <f t="shared" si="69"/>
        <v>-39.26666666666717</v>
      </c>
      <c r="J290" s="1">
        <f t="shared" si="70"/>
        <v>700679.30672340514</v>
      </c>
      <c r="K290" s="1">
        <f t="shared" si="71"/>
        <v>589023.72409189201</v>
      </c>
      <c r="M290" s="3">
        <v>280</v>
      </c>
      <c r="N290" s="1">
        <f t="shared" si="78"/>
        <v>-162832.03957005299</v>
      </c>
      <c r="O290" s="1">
        <f t="shared" si="65"/>
        <v>-180.52377092488368</v>
      </c>
      <c r="P290" s="1">
        <f t="shared" si="72"/>
        <v>700679.30672340514</v>
      </c>
      <c r="Q290" s="1">
        <f t="shared" si="73"/>
        <v>838817.99323323183</v>
      </c>
      <c r="S290" s="3">
        <v>280</v>
      </c>
      <c r="T290" s="1">
        <f t="shared" si="79"/>
        <v>-161888.88888888527</v>
      </c>
      <c r="U290" s="1">
        <f t="shared" si="66"/>
        <v>-179.62777777777436</v>
      </c>
      <c r="V290" s="1">
        <f t="shared" si="74"/>
        <v>700679.30672340514</v>
      </c>
      <c r="W290" s="1">
        <f t="shared" si="75"/>
        <v>835245.56766226829</v>
      </c>
    </row>
    <row r="291" spans="1:23" x14ac:dyDescent="0.25">
      <c r="A291" s="3">
        <v>281</v>
      </c>
      <c r="B291" s="1">
        <f t="shared" si="76"/>
        <v>-46426.594217847945</v>
      </c>
      <c r="C291" s="1">
        <f t="shared" si="64"/>
        <v>-44.105264506955557</v>
      </c>
      <c r="D291" s="1">
        <f t="shared" si="67"/>
        <v>702722.95470134844</v>
      </c>
      <c r="E291" s="1">
        <f t="shared" si="68"/>
        <v>614799.61154363805</v>
      </c>
      <c r="G291" s="3">
        <v>281</v>
      </c>
      <c r="H291" s="1">
        <f t="shared" si="77"/>
        <v>-40816.666666667195</v>
      </c>
      <c r="I291" s="1">
        <f t="shared" si="69"/>
        <v>-38.775833333333836</v>
      </c>
      <c r="J291" s="1">
        <f t="shared" si="70"/>
        <v>702722.95470134844</v>
      </c>
      <c r="K291" s="1">
        <f t="shared" si="71"/>
        <v>593298.70736453845</v>
      </c>
      <c r="M291" s="3">
        <v>281</v>
      </c>
      <c r="N291" s="1">
        <f t="shared" si="78"/>
        <v>-162737.7657029746</v>
      </c>
      <c r="O291" s="1">
        <f t="shared" si="65"/>
        <v>-180.43421075115921</v>
      </c>
      <c r="P291" s="1">
        <f t="shared" si="72"/>
        <v>702722.95470134844</v>
      </c>
      <c r="Q291" s="1">
        <f t="shared" si="73"/>
        <v>844785.99448254076</v>
      </c>
      <c r="S291" s="3">
        <v>281</v>
      </c>
      <c r="T291" s="1">
        <f t="shared" si="79"/>
        <v>-161802.77777777414</v>
      </c>
      <c r="U291" s="1">
        <f t="shared" si="66"/>
        <v>-179.54597222221878</v>
      </c>
      <c r="V291" s="1">
        <f t="shared" si="74"/>
        <v>702722.95470134844</v>
      </c>
      <c r="W291" s="1">
        <f t="shared" si="75"/>
        <v>841202.5104526832</v>
      </c>
    </row>
    <row r="292" spans="1:23" x14ac:dyDescent="0.25">
      <c r="A292" s="3">
        <v>282</v>
      </c>
      <c r="B292" s="1">
        <f t="shared" si="76"/>
        <v>-45860.413654335294</v>
      </c>
      <c r="C292" s="1">
        <f t="shared" si="64"/>
        <v>-43.567392971618524</v>
      </c>
      <c r="D292" s="1">
        <f t="shared" si="67"/>
        <v>704772.56331922743</v>
      </c>
      <c r="E292" s="1">
        <f t="shared" si="68"/>
        <v>619165.49210340646</v>
      </c>
      <c r="G292" s="3">
        <v>282</v>
      </c>
      <c r="H292" s="1">
        <f t="shared" si="77"/>
        <v>-40300.000000000531</v>
      </c>
      <c r="I292" s="1">
        <f t="shared" si="69"/>
        <v>-38.285000000000508</v>
      </c>
      <c r="J292" s="1">
        <f t="shared" si="70"/>
        <v>704772.56331922743</v>
      </c>
      <c r="K292" s="1">
        <f t="shared" si="71"/>
        <v>597598.35284747055</v>
      </c>
      <c r="M292" s="3">
        <v>282</v>
      </c>
      <c r="N292" s="1">
        <f t="shared" si="78"/>
        <v>-162643.4022757225</v>
      </c>
      <c r="O292" s="1">
        <f t="shared" si="65"/>
        <v>-180.34456549526973</v>
      </c>
      <c r="P292" s="1">
        <f t="shared" si="72"/>
        <v>704772.56331922743</v>
      </c>
      <c r="Q292" s="1">
        <f t="shared" si="73"/>
        <v>850787.73967858555</v>
      </c>
      <c r="S292" s="3">
        <v>282</v>
      </c>
      <c r="T292" s="1">
        <f t="shared" si="79"/>
        <v>-161716.66666666302</v>
      </c>
      <c r="U292" s="1">
        <f t="shared" si="66"/>
        <v>-179.4641666666632</v>
      </c>
      <c r="V292" s="1">
        <f t="shared" si="74"/>
        <v>704772.56331922743</v>
      </c>
      <c r="W292" s="1">
        <f t="shared" si="75"/>
        <v>847193.21646925528</v>
      </c>
    </row>
    <row r="293" spans="1:23" x14ac:dyDescent="0.25">
      <c r="A293" s="3">
        <v>283</v>
      </c>
      <c r="B293" s="1">
        <f t="shared" si="76"/>
        <v>-45293.695219287307</v>
      </c>
      <c r="C293" s="1">
        <f t="shared" si="64"/>
        <v>-43.029010458322944</v>
      </c>
      <c r="D293" s="1">
        <f t="shared" si="67"/>
        <v>706828.14996224188</v>
      </c>
      <c r="E293" s="1">
        <f t="shared" si="68"/>
        <v>623556.05798660382</v>
      </c>
      <c r="G293" s="3">
        <v>283</v>
      </c>
      <c r="H293" s="1">
        <f t="shared" si="77"/>
        <v>-39783.333333333867</v>
      </c>
      <c r="I293" s="1">
        <f t="shared" si="69"/>
        <v>-37.794166666667174</v>
      </c>
      <c r="J293" s="1">
        <f t="shared" si="70"/>
        <v>706828.14996224188</v>
      </c>
      <c r="K293" s="1">
        <f t="shared" si="71"/>
        <v>601922.79998441075</v>
      </c>
      <c r="M293" s="3">
        <v>283</v>
      </c>
      <c r="N293" s="1">
        <f t="shared" si="78"/>
        <v>-162548.94920321449</v>
      </c>
      <c r="O293" s="1">
        <f t="shared" si="65"/>
        <v>-180.25483507638711</v>
      </c>
      <c r="P293" s="1">
        <f t="shared" si="72"/>
        <v>706828.14996224188</v>
      </c>
      <c r="Q293" s="1">
        <f t="shared" si="73"/>
        <v>856823.41961454693</v>
      </c>
      <c r="S293" s="3">
        <v>283</v>
      </c>
      <c r="T293" s="1">
        <f t="shared" si="79"/>
        <v>-161630.55555555189</v>
      </c>
      <c r="U293" s="1">
        <f t="shared" si="66"/>
        <v>-179.38236111110766</v>
      </c>
      <c r="V293" s="1">
        <f t="shared" si="74"/>
        <v>706828.14996224188</v>
      </c>
      <c r="W293" s="1">
        <f t="shared" si="75"/>
        <v>853217.87661417376</v>
      </c>
    </row>
    <row r="294" spans="1:23" x14ac:dyDescent="0.25">
      <c r="A294" s="3">
        <v>284</v>
      </c>
      <c r="B294" s="1">
        <f t="shared" si="76"/>
        <v>-44726.438401726024</v>
      </c>
      <c r="C294" s="1">
        <f t="shared" si="64"/>
        <v>-42.490116481639724</v>
      </c>
      <c r="D294" s="1">
        <f t="shared" si="67"/>
        <v>708889.73206629837</v>
      </c>
      <c r="E294" s="1">
        <f t="shared" si="68"/>
        <v>627971.44876763783</v>
      </c>
      <c r="G294" s="3">
        <v>284</v>
      </c>
      <c r="H294" s="1">
        <f t="shared" si="77"/>
        <v>-39266.666666667203</v>
      </c>
      <c r="I294" s="1">
        <f t="shared" si="69"/>
        <v>-37.303333333333846</v>
      </c>
      <c r="J294" s="1">
        <f t="shared" si="70"/>
        <v>708889.73206629837</v>
      </c>
      <c r="K294" s="1">
        <f t="shared" si="71"/>
        <v>606272.18900751672</v>
      </c>
      <c r="M294" s="3">
        <v>284</v>
      </c>
      <c r="N294" s="1">
        <f t="shared" si="78"/>
        <v>-162454.40640028761</v>
      </c>
      <c r="O294" s="1">
        <f t="shared" si="65"/>
        <v>-180.16501941360659</v>
      </c>
      <c r="P294" s="1">
        <f t="shared" si="72"/>
        <v>708889.73206629837</v>
      </c>
      <c r="Q294" s="1">
        <f t="shared" si="73"/>
        <v>862893.22616237809</v>
      </c>
      <c r="S294" s="3">
        <v>284</v>
      </c>
      <c r="T294" s="1">
        <f t="shared" si="79"/>
        <v>-161544.44444444077</v>
      </c>
      <c r="U294" s="1">
        <f t="shared" si="66"/>
        <v>-179.30055555555208</v>
      </c>
      <c r="V294" s="1">
        <f t="shared" si="74"/>
        <v>708889.73206629837</v>
      </c>
      <c r="W294" s="1">
        <f t="shared" si="75"/>
        <v>859276.68286901689</v>
      </c>
    </row>
    <row r="295" spans="1:23" x14ac:dyDescent="0.25">
      <c r="A295" s="3">
        <v>285</v>
      </c>
      <c r="B295" s="1">
        <f t="shared" si="76"/>
        <v>-44158.642690188055</v>
      </c>
      <c r="C295" s="1">
        <f t="shared" si="64"/>
        <v>-41.950710555678654</v>
      </c>
      <c r="D295" s="1">
        <f t="shared" si="67"/>
        <v>710957.32711815846</v>
      </c>
      <c r="E295" s="1">
        <f t="shared" si="68"/>
        <v>632411.80481008999</v>
      </c>
      <c r="G295" s="3">
        <v>285</v>
      </c>
      <c r="H295" s="1">
        <f t="shared" si="77"/>
        <v>-38750.000000000538</v>
      </c>
      <c r="I295" s="1">
        <f t="shared" si="69"/>
        <v>-36.812500000000512</v>
      </c>
      <c r="J295" s="1">
        <f t="shared" si="70"/>
        <v>710957.32711815846</v>
      </c>
      <c r="K295" s="1">
        <f t="shared" si="71"/>
        <v>610646.66094183899</v>
      </c>
      <c r="M295" s="3">
        <v>285</v>
      </c>
      <c r="N295" s="1">
        <f t="shared" si="78"/>
        <v>-162359.77378169794</v>
      </c>
      <c r="O295" s="1">
        <f t="shared" si="65"/>
        <v>-180.07511842594639</v>
      </c>
      <c r="P295" s="1">
        <f t="shared" si="72"/>
        <v>710957.32711815846</v>
      </c>
      <c r="Q295" s="1">
        <f t="shared" si="73"/>
        <v>868997.35227890406</v>
      </c>
      <c r="S295" s="3">
        <v>285</v>
      </c>
      <c r="T295" s="1">
        <f t="shared" si="79"/>
        <v>-161458.33333332965</v>
      </c>
      <c r="U295" s="1">
        <f t="shared" si="66"/>
        <v>-179.2187499999965</v>
      </c>
      <c r="V295" s="1">
        <f t="shared" si="74"/>
        <v>710957.32711815846</v>
      </c>
      <c r="W295" s="1">
        <f t="shared" si="75"/>
        <v>865369.82830085454</v>
      </c>
    </row>
    <row r="296" spans="1:23" x14ac:dyDescent="0.25">
      <c r="A296" s="3">
        <v>286</v>
      </c>
      <c r="B296" s="1">
        <f t="shared" si="76"/>
        <v>-43590.307572724123</v>
      </c>
      <c r="C296" s="1">
        <f t="shared" si="64"/>
        <v>-41.410792194087918</v>
      </c>
      <c r="D296" s="1">
        <f t="shared" si="67"/>
        <v>713030.95265558641</v>
      </c>
      <c r="E296" s="1">
        <f t="shared" si="68"/>
        <v>636877.26727117796</v>
      </c>
      <c r="G296" s="3">
        <v>286</v>
      </c>
      <c r="H296" s="1">
        <f t="shared" si="77"/>
        <v>-38233.333333333874</v>
      </c>
      <c r="I296" s="1">
        <f t="shared" si="69"/>
        <v>-36.321666666667184</v>
      </c>
      <c r="J296" s="1">
        <f t="shared" si="70"/>
        <v>713030.95265558641</v>
      </c>
      <c r="K296" s="1">
        <f t="shared" si="71"/>
        <v>615046.35760980449</v>
      </c>
      <c r="M296" s="3">
        <v>286</v>
      </c>
      <c r="N296" s="1">
        <f t="shared" si="78"/>
        <v>-162265.0512621206</v>
      </c>
      <c r="O296" s="1">
        <f t="shared" si="65"/>
        <v>-179.98513203234791</v>
      </c>
      <c r="P296" s="1">
        <f t="shared" si="72"/>
        <v>713030.95265558641</v>
      </c>
      <c r="Q296" s="1">
        <f t="shared" si="73"/>
        <v>875135.99201195594</v>
      </c>
      <c r="S296" s="3">
        <v>286</v>
      </c>
      <c r="T296" s="1">
        <f t="shared" si="79"/>
        <v>-161372.22222221852</v>
      </c>
      <c r="U296" s="1">
        <f t="shared" si="66"/>
        <v>-179.13694444444093</v>
      </c>
      <c r="V296" s="1">
        <f t="shared" si="74"/>
        <v>713030.95265558641</v>
      </c>
      <c r="W296" s="1">
        <f t="shared" si="75"/>
        <v>871497.50706838595</v>
      </c>
    </row>
    <row r="297" spans="1:23" x14ac:dyDescent="0.25">
      <c r="A297" s="3">
        <v>287</v>
      </c>
      <c r="B297" s="1">
        <f t="shared" si="76"/>
        <v>-43021.432536898603</v>
      </c>
      <c r="C297" s="1">
        <f t="shared" si="64"/>
        <v>-40.87036091005367</v>
      </c>
      <c r="D297" s="1">
        <f t="shared" si="67"/>
        <v>715110.62626749859</v>
      </c>
      <c r="E297" s="1">
        <f t="shared" si="68"/>
        <v>641367.97810624295</v>
      </c>
      <c r="G297" s="3">
        <v>287</v>
      </c>
      <c r="H297" s="1">
        <f t="shared" si="77"/>
        <v>-37716.66666666721</v>
      </c>
      <c r="I297" s="1">
        <f t="shared" si="69"/>
        <v>-35.83083333333385</v>
      </c>
      <c r="J297" s="1">
        <f t="shared" si="70"/>
        <v>715110.62626749859</v>
      </c>
      <c r="K297" s="1">
        <f t="shared" si="71"/>
        <v>619471.42163572449</v>
      </c>
      <c r="M297" s="3">
        <v>287</v>
      </c>
      <c r="N297" s="1">
        <f t="shared" si="78"/>
        <v>-162170.23875614969</v>
      </c>
      <c r="O297" s="1">
        <f t="shared" si="65"/>
        <v>-179.89506015167555</v>
      </c>
      <c r="P297" s="1">
        <f t="shared" si="72"/>
        <v>715110.62626749859</v>
      </c>
      <c r="Q297" s="1">
        <f t="shared" si="73"/>
        <v>881309.34050653945</v>
      </c>
      <c r="S297" s="3">
        <v>287</v>
      </c>
      <c r="T297" s="1">
        <f t="shared" si="79"/>
        <v>-161286.1111111074</v>
      </c>
      <c r="U297" s="1">
        <f t="shared" si="66"/>
        <v>-179.05513888888538</v>
      </c>
      <c r="V297" s="1">
        <f t="shared" si="74"/>
        <v>715110.62626749859</v>
      </c>
      <c r="W297" s="1">
        <f t="shared" si="75"/>
        <v>877659.91442811186</v>
      </c>
    </row>
    <row r="298" spans="1:23" x14ac:dyDescent="0.25">
      <c r="A298" s="3">
        <v>288</v>
      </c>
      <c r="B298" s="1">
        <f t="shared" si="76"/>
        <v>-42452.01706978905</v>
      </c>
      <c r="C298" s="1">
        <f t="shared" si="64"/>
        <v>-40.329416216299599</v>
      </c>
      <c r="D298" s="1">
        <f t="shared" si="67"/>
        <v>717196.36559411208</v>
      </c>
      <c r="E298" s="1">
        <f t="shared" si="68"/>
        <v>645884.08007326222</v>
      </c>
      <c r="G298" s="3">
        <v>288</v>
      </c>
      <c r="H298" s="1">
        <f t="shared" si="77"/>
        <v>-37200.000000000546</v>
      </c>
      <c r="I298" s="1">
        <f t="shared" si="69"/>
        <v>-35.340000000000522</v>
      </c>
      <c r="J298" s="1">
        <f t="shared" si="70"/>
        <v>717196.36559411208</v>
      </c>
      <c r="K298" s="1">
        <f t="shared" si="71"/>
        <v>623921.99645032897</v>
      </c>
      <c r="M298" s="3">
        <v>288</v>
      </c>
      <c r="N298" s="1">
        <f t="shared" si="78"/>
        <v>-162075.33617829811</v>
      </c>
      <c r="O298" s="1">
        <f t="shared" si="65"/>
        <v>-179.80490270271653</v>
      </c>
      <c r="P298" s="1">
        <f t="shared" si="72"/>
        <v>717196.36559411208</v>
      </c>
      <c r="Q298" s="1">
        <f t="shared" si="73"/>
        <v>887517.59401103843</v>
      </c>
      <c r="S298" s="3">
        <v>288</v>
      </c>
      <c r="T298" s="1">
        <f t="shared" si="79"/>
        <v>-161199.99999999627</v>
      </c>
      <c r="U298" s="1">
        <f t="shared" si="66"/>
        <v>-178.9733333333298</v>
      </c>
      <c r="V298" s="1">
        <f t="shared" si="74"/>
        <v>717196.36559411208</v>
      </c>
      <c r="W298" s="1">
        <f t="shared" si="75"/>
        <v>883857.24674054154</v>
      </c>
    </row>
    <row r="299" spans="1:23" x14ac:dyDescent="0.25">
      <c r="A299" s="3">
        <v>289</v>
      </c>
      <c r="B299" s="1">
        <f t="shared" si="76"/>
        <v>-41882.060657985741</v>
      </c>
      <c r="C299" s="1">
        <f t="shared" si="64"/>
        <v>-39.787957625086456</v>
      </c>
      <c r="D299" s="1">
        <f t="shared" si="67"/>
        <v>719288.18832709489</v>
      </c>
      <c r="E299" s="1">
        <f t="shared" si="68"/>
        <v>650425.71673738735</v>
      </c>
      <c r="G299" s="3">
        <v>289</v>
      </c>
      <c r="H299" s="1">
        <f t="shared" si="77"/>
        <v>-36683.333333333881</v>
      </c>
      <c r="I299" s="1">
        <f t="shared" si="69"/>
        <v>-34.849166666667188</v>
      </c>
      <c r="J299" s="1">
        <f t="shared" si="70"/>
        <v>719288.18832709489</v>
      </c>
      <c r="K299" s="1">
        <f t="shared" si="71"/>
        <v>628398.22629532602</v>
      </c>
      <c r="M299" s="3">
        <v>289</v>
      </c>
      <c r="N299" s="1">
        <f t="shared" si="78"/>
        <v>-161980.34344299755</v>
      </c>
      <c r="O299" s="1">
        <f t="shared" si="65"/>
        <v>-179.71465960418101</v>
      </c>
      <c r="P299" s="1">
        <f t="shared" si="72"/>
        <v>719288.18832709489</v>
      </c>
      <c r="Q299" s="1">
        <f t="shared" si="73"/>
        <v>893760.94988345366</v>
      </c>
      <c r="S299" s="3">
        <v>289</v>
      </c>
      <c r="T299" s="1">
        <f t="shared" si="79"/>
        <v>-161113.88888888515</v>
      </c>
      <c r="U299" s="1">
        <f t="shared" si="66"/>
        <v>-178.89152777777423</v>
      </c>
      <c r="V299" s="1">
        <f t="shared" si="74"/>
        <v>719288.18832709489</v>
      </c>
      <c r="W299" s="1">
        <f t="shared" si="75"/>
        <v>890089.70147643541</v>
      </c>
    </row>
    <row r="300" spans="1:23" x14ac:dyDescent="0.25">
      <c r="A300" s="3">
        <v>290</v>
      </c>
      <c r="B300" s="1">
        <f t="shared" si="76"/>
        <v>-41311.562787591218</v>
      </c>
      <c r="C300" s="1">
        <f t="shared" si="64"/>
        <v>-39.24598464821166</v>
      </c>
      <c r="D300" s="1">
        <f t="shared" si="67"/>
        <v>721386.11220971565</v>
      </c>
      <c r="E300" s="1">
        <f t="shared" si="68"/>
        <v>654993.03247550817</v>
      </c>
      <c r="G300" s="3">
        <v>290</v>
      </c>
      <c r="H300" s="1">
        <f t="shared" si="77"/>
        <v>-36166.666666667217</v>
      </c>
      <c r="I300" s="1">
        <f t="shared" si="69"/>
        <v>-34.358333333333853</v>
      </c>
      <c r="J300" s="1">
        <f t="shared" si="70"/>
        <v>721386.11220971565</v>
      </c>
      <c r="K300" s="1">
        <f t="shared" si="71"/>
        <v>632900.25622798747</v>
      </c>
      <c r="M300" s="3">
        <v>290</v>
      </c>
      <c r="N300" s="1">
        <f t="shared" si="78"/>
        <v>-161885.26046459845</v>
      </c>
      <c r="O300" s="1">
        <f t="shared" si="65"/>
        <v>-179.62433077470189</v>
      </c>
      <c r="P300" s="1">
        <f t="shared" si="72"/>
        <v>721386.11220971565</v>
      </c>
      <c r="Q300" s="1">
        <f t="shared" si="73"/>
        <v>900039.60659767687</v>
      </c>
      <c r="S300" s="3">
        <v>290</v>
      </c>
      <c r="T300" s="1">
        <f t="shared" si="79"/>
        <v>-161027.77777777403</v>
      </c>
      <c r="U300" s="1">
        <f t="shared" si="66"/>
        <v>-178.80972222221868</v>
      </c>
      <c r="V300" s="1">
        <f t="shared" si="74"/>
        <v>721386.11220971565</v>
      </c>
      <c r="W300" s="1">
        <f t="shared" si="75"/>
        <v>896357.47722308198</v>
      </c>
    </row>
    <row r="301" spans="1:23" x14ac:dyDescent="0.25">
      <c r="A301" s="3">
        <v>291</v>
      </c>
      <c r="B301" s="1">
        <f t="shared" si="76"/>
        <v>-40740.522944219818</v>
      </c>
      <c r="C301" s="1">
        <f t="shared" si="64"/>
        <v>-38.703496797008832</v>
      </c>
      <c r="D301" s="1">
        <f t="shared" si="67"/>
        <v>723490.15503699402</v>
      </c>
      <c r="E301" s="1">
        <f t="shared" si="68"/>
        <v>659586.17248084256</v>
      </c>
      <c r="G301" s="3">
        <v>291</v>
      </c>
      <c r="H301" s="1">
        <f t="shared" si="77"/>
        <v>-35650.000000000553</v>
      </c>
      <c r="I301" s="1">
        <f t="shared" si="69"/>
        <v>-33.867500000000526</v>
      </c>
      <c r="J301" s="1">
        <f t="shared" si="70"/>
        <v>723490.15503699402</v>
      </c>
      <c r="K301" s="1">
        <f t="shared" si="71"/>
        <v>637428.23212575982</v>
      </c>
      <c r="M301" s="3">
        <v>291</v>
      </c>
      <c r="N301" s="1">
        <f t="shared" si="78"/>
        <v>-161790.08715736988</v>
      </c>
      <c r="O301" s="1">
        <f t="shared" si="65"/>
        <v>-179.53391613283472</v>
      </c>
      <c r="P301" s="1">
        <f t="shared" si="72"/>
        <v>723490.15503699402</v>
      </c>
      <c r="Q301" s="1">
        <f t="shared" si="73"/>
        <v>906353.76374979992</v>
      </c>
      <c r="S301" s="3">
        <v>291</v>
      </c>
      <c r="T301" s="1">
        <f t="shared" si="79"/>
        <v>-160941.6666666629</v>
      </c>
      <c r="U301" s="1">
        <f t="shared" si="66"/>
        <v>-178.72791666666311</v>
      </c>
      <c r="V301" s="1">
        <f t="shared" si="74"/>
        <v>723490.15503699402</v>
      </c>
      <c r="W301" s="1">
        <f t="shared" si="75"/>
        <v>902660.77369061136</v>
      </c>
    </row>
    <row r="302" spans="1:23" x14ac:dyDescent="0.25">
      <c r="A302" s="3">
        <v>292</v>
      </c>
      <c r="B302" s="1">
        <f t="shared" si="76"/>
        <v>-40168.940612997219</v>
      </c>
      <c r="C302" s="1">
        <f t="shared" si="64"/>
        <v>-38.160493582347364</v>
      </c>
      <c r="D302" s="1">
        <f t="shared" si="67"/>
        <v>725600.33465585194</v>
      </c>
      <c r="E302" s="1">
        <f t="shared" si="68"/>
        <v>664205.28276755183</v>
      </c>
      <c r="G302" s="3">
        <v>292</v>
      </c>
      <c r="H302" s="1">
        <f t="shared" si="77"/>
        <v>-35133.333333333889</v>
      </c>
      <c r="I302" s="1">
        <f t="shared" si="69"/>
        <v>-33.376666666667198</v>
      </c>
      <c r="J302" s="1">
        <f t="shared" si="70"/>
        <v>725600.33465585194</v>
      </c>
      <c r="K302" s="1">
        <f t="shared" si="71"/>
        <v>641982.30069090228</v>
      </c>
      <c r="M302" s="3">
        <v>292</v>
      </c>
      <c r="N302" s="1">
        <f t="shared" si="78"/>
        <v>-161694.82343549945</v>
      </c>
      <c r="O302" s="1">
        <f t="shared" si="65"/>
        <v>-179.44341559705782</v>
      </c>
      <c r="P302" s="1">
        <f t="shared" si="72"/>
        <v>725600.33465585194</v>
      </c>
      <c r="Q302" s="1">
        <f t="shared" si="73"/>
        <v>912703.62206446007</v>
      </c>
      <c r="S302" s="3">
        <v>292</v>
      </c>
      <c r="T302" s="1">
        <f t="shared" si="79"/>
        <v>-160855.55555555178</v>
      </c>
      <c r="U302" s="1">
        <f t="shared" si="66"/>
        <v>-178.64611111110753</v>
      </c>
      <c r="V302" s="1">
        <f t="shared" si="74"/>
        <v>725600.33465585194</v>
      </c>
      <c r="W302" s="1">
        <f t="shared" si="75"/>
        <v>908999.79171834351</v>
      </c>
    </row>
    <row r="303" spans="1:23" x14ac:dyDescent="0.25">
      <c r="A303" s="3">
        <v>293</v>
      </c>
      <c r="B303" s="1">
        <f t="shared" si="76"/>
        <v>-39596.81527855996</v>
      </c>
      <c r="C303" s="1">
        <f t="shared" si="64"/>
        <v>-37.616974514631963</v>
      </c>
      <c r="D303" s="1">
        <f t="shared" si="67"/>
        <v>727716.66896526481</v>
      </c>
      <c r="E303" s="1">
        <f t="shared" si="68"/>
        <v>668850.5101753826</v>
      </c>
      <c r="G303" s="3">
        <v>293</v>
      </c>
      <c r="H303" s="1">
        <f t="shared" si="77"/>
        <v>-34616.666666667224</v>
      </c>
      <c r="I303" s="1">
        <f t="shared" si="69"/>
        <v>-32.885833333333863</v>
      </c>
      <c r="J303" s="1">
        <f t="shared" si="70"/>
        <v>727716.66896526481</v>
      </c>
      <c r="K303" s="1">
        <f t="shared" si="71"/>
        <v>646562.60945514962</v>
      </c>
      <c r="M303" s="3">
        <v>293</v>
      </c>
      <c r="N303" s="1">
        <f t="shared" si="78"/>
        <v>-161599.46921309325</v>
      </c>
      <c r="O303" s="1">
        <f t="shared" si="65"/>
        <v>-179.35282908577193</v>
      </c>
      <c r="P303" s="1">
        <f t="shared" si="72"/>
        <v>727716.66896526481</v>
      </c>
      <c r="Q303" s="1">
        <f t="shared" si="73"/>
        <v>919089.38340122066</v>
      </c>
      <c r="S303" s="3">
        <v>293</v>
      </c>
      <c r="T303" s="1">
        <f t="shared" si="79"/>
        <v>-160769.44444444065</v>
      </c>
      <c r="U303" s="1">
        <f t="shared" si="66"/>
        <v>-178.56430555555195</v>
      </c>
      <c r="V303" s="1">
        <f t="shared" si="74"/>
        <v>727716.66896526481</v>
      </c>
      <c r="W303" s="1">
        <f t="shared" si="75"/>
        <v>915374.73328117351</v>
      </c>
    </row>
    <row r="304" spans="1:23" x14ac:dyDescent="0.25">
      <c r="A304" s="3">
        <v>294</v>
      </c>
      <c r="B304" s="1">
        <f t="shared" si="76"/>
        <v>-39024.146425054983</v>
      </c>
      <c r="C304" s="1">
        <f t="shared" si="64"/>
        <v>-37.072939103802234</v>
      </c>
      <c r="D304" s="1">
        <f t="shared" si="67"/>
        <v>729839.17591641354</v>
      </c>
      <c r="E304" s="1">
        <f t="shared" si="68"/>
        <v>673522.00237433484</v>
      </c>
      <c r="G304" s="3">
        <v>294</v>
      </c>
      <c r="H304" s="1">
        <f t="shared" si="77"/>
        <v>-34100.00000000056</v>
      </c>
      <c r="I304" s="1">
        <f t="shared" si="69"/>
        <v>-32.395000000000529</v>
      </c>
      <c r="J304" s="1">
        <f t="shared" si="70"/>
        <v>729839.17591641354</v>
      </c>
      <c r="K304" s="1">
        <f t="shared" si="71"/>
        <v>651169.30678440258</v>
      </c>
      <c r="M304" s="3">
        <v>294</v>
      </c>
      <c r="N304" s="1">
        <f t="shared" si="78"/>
        <v>-161504.02440417575</v>
      </c>
      <c r="O304" s="1">
        <f t="shared" si="65"/>
        <v>-179.2621565173003</v>
      </c>
      <c r="P304" s="1">
        <f t="shared" si="72"/>
        <v>729839.17591641354</v>
      </c>
      <c r="Q304" s="1">
        <f t="shared" si="73"/>
        <v>925511.25076098857</v>
      </c>
      <c r="S304" s="3">
        <v>294</v>
      </c>
      <c r="T304" s="1">
        <f t="shared" si="79"/>
        <v>-160683.33333332953</v>
      </c>
      <c r="U304" s="1">
        <f t="shared" si="66"/>
        <v>-178.48249999999641</v>
      </c>
      <c r="V304" s="1">
        <f t="shared" si="74"/>
        <v>729839.17591641354</v>
      </c>
      <c r="W304" s="1">
        <f t="shared" si="75"/>
        <v>921785.80149599141</v>
      </c>
    </row>
    <row r="305" spans="1:23" x14ac:dyDescent="0.25">
      <c r="A305" s="3">
        <v>295</v>
      </c>
      <c r="B305" s="1">
        <f t="shared" si="76"/>
        <v>-38450.933536139179</v>
      </c>
      <c r="C305" s="1">
        <f t="shared" si="64"/>
        <v>-36.528386859332223</v>
      </c>
      <c r="D305" s="1">
        <f t="shared" si="67"/>
        <v>731967.87351283641</v>
      </c>
      <c r="E305" s="1">
        <f t="shared" si="68"/>
        <v>678219.90786935599</v>
      </c>
      <c r="G305" s="3">
        <v>295</v>
      </c>
      <c r="H305" s="1">
        <f t="shared" si="77"/>
        <v>-33583.333333333896</v>
      </c>
      <c r="I305" s="1">
        <f t="shared" si="69"/>
        <v>-31.904166666667205</v>
      </c>
      <c r="J305" s="1">
        <f t="shared" si="70"/>
        <v>731967.87351283641</v>
      </c>
      <c r="K305" s="1">
        <f t="shared" si="71"/>
        <v>655802.54188344418</v>
      </c>
      <c r="M305" s="3">
        <v>295</v>
      </c>
      <c r="N305" s="1">
        <f t="shared" si="78"/>
        <v>-161408.48892268978</v>
      </c>
      <c r="O305" s="1">
        <f t="shared" si="65"/>
        <v>-179.17139780988865</v>
      </c>
      <c r="P305" s="1">
        <f t="shared" si="72"/>
        <v>731967.87351283641</v>
      </c>
      <c r="Q305" s="1">
        <f t="shared" si="73"/>
        <v>931969.42829246726</v>
      </c>
      <c r="S305" s="3">
        <v>295</v>
      </c>
      <c r="T305" s="1">
        <f t="shared" si="79"/>
        <v>-160597.22222221841</v>
      </c>
      <c r="U305" s="1">
        <f t="shared" si="66"/>
        <v>-178.40069444444083</v>
      </c>
      <c r="V305" s="1">
        <f t="shared" si="74"/>
        <v>731967.87351283641</v>
      </c>
      <c r="W305" s="1">
        <f t="shared" si="75"/>
        <v>928233.20062814013</v>
      </c>
    </row>
    <row r="306" spans="1:23" x14ac:dyDescent="0.25">
      <c r="A306" s="3">
        <v>296</v>
      </c>
      <c r="B306" s="1">
        <f t="shared" si="76"/>
        <v>-37877.176094978902</v>
      </c>
      <c r="C306" s="1">
        <f t="shared" si="64"/>
        <v>-35.983317290229955</v>
      </c>
      <c r="D306" s="1">
        <f t="shared" si="67"/>
        <v>734102.77981058217</v>
      </c>
      <c r="E306" s="1">
        <f t="shared" si="68"/>
        <v>682944.37600506237</v>
      </c>
      <c r="G306" s="3">
        <v>296</v>
      </c>
      <c r="H306" s="1">
        <f t="shared" si="77"/>
        <v>-33066.666666667232</v>
      </c>
      <c r="I306" s="1">
        <f t="shared" si="69"/>
        <v>-31.41333333333387</v>
      </c>
      <c r="J306" s="1">
        <f t="shared" si="70"/>
        <v>734102.77981058217</v>
      </c>
      <c r="K306" s="1">
        <f t="shared" si="71"/>
        <v>660462.4648006832</v>
      </c>
      <c r="M306" s="3">
        <v>296</v>
      </c>
      <c r="N306" s="1">
        <f t="shared" si="78"/>
        <v>-161312.8626824964</v>
      </c>
      <c r="O306" s="1">
        <f t="shared" si="65"/>
        <v>-179.08055288170493</v>
      </c>
      <c r="P306" s="1">
        <f t="shared" si="72"/>
        <v>734102.77981058217</v>
      </c>
      <c r="Q306" s="1">
        <f t="shared" si="73"/>
        <v>938464.12129864655</v>
      </c>
      <c r="S306" s="3">
        <v>296</v>
      </c>
      <c r="T306" s="1">
        <f t="shared" si="79"/>
        <v>-160511.11111110728</v>
      </c>
      <c r="U306" s="1">
        <f t="shared" si="66"/>
        <v>-178.31888888888525</v>
      </c>
      <c r="V306" s="1">
        <f t="shared" si="74"/>
        <v>734102.77981058217</v>
      </c>
      <c r="W306" s="1">
        <f t="shared" si="75"/>
        <v>934717.13609790814</v>
      </c>
    </row>
    <row r="307" spans="1:23" x14ac:dyDescent="0.25">
      <c r="A307" s="3">
        <v>297</v>
      </c>
      <c r="B307" s="1">
        <f t="shared" si="76"/>
        <v>-37302.873584249523</v>
      </c>
      <c r="C307" s="1">
        <f t="shared" si="64"/>
        <v>-35.437729905037045</v>
      </c>
      <c r="D307" s="1">
        <f t="shared" si="67"/>
        <v>736243.912918363</v>
      </c>
      <c r="E307" s="1">
        <f t="shared" si="68"/>
        <v>687695.55697048618</v>
      </c>
      <c r="G307" s="3">
        <v>297</v>
      </c>
      <c r="H307" s="1">
        <f t="shared" si="77"/>
        <v>-32550.000000000564</v>
      </c>
      <c r="I307" s="1">
        <f t="shared" si="69"/>
        <v>-30.922500000000536</v>
      </c>
      <c r="J307" s="1">
        <f t="shared" si="70"/>
        <v>736243.912918363</v>
      </c>
      <c r="K307" s="1">
        <f t="shared" si="71"/>
        <v>665149.22643292369</v>
      </c>
      <c r="M307" s="3">
        <v>297</v>
      </c>
      <c r="N307" s="1">
        <f t="shared" si="78"/>
        <v>-161217.14559737485</v>
      </c>
      <c r="O307" s="1">
        <f t="shared" si="65"/>
        <v>-178.98962165083947</v>
      </c>
      <c r="P307" s="1">
        <f t="shared" si="72"/>
        <v>736243.912918363</v>
      </c>
      <c r="Q307" s="1">
        <f t="shared" si="73"/>
        <v>944995.53624332941</v>
      </c>
      <c r="S307" s="3">
        <v>297</v>
      </c>
      <c r="T307" s="1">
        <f t="shared" si="79"/>
        <v>-160424.99999999616</v>
      </c>
      <c r="U307" s="1">
        <f t="shared" si="66"/>
        <v>-178.23708333332971</v>
      </c>
      <c r="V307" s="1">
        <f t="shared" si="74"/>
        <v>736243.912918363</v>
      </c>
      <c r="W307" s="1">
        <f t="shared" si="75"/>
        <v>941237.8144870603</v>
      </c>
    </row>
    <row r="308" spans="1:23" x14ac:dyDescent="0.25">
      <c r="A308" s="3">
        <v>298</v>
      </c>
      <c r="B308" s="1">
        <f t="shared" si="76"/>
        <v>-36728.025486134953</v>
      </c>
      <c r="C308" s="1">
        <f t="shared" si="64"/>
        <v>-34.891624211828209</v>
      </c>
      <c r="D308" s="1">
        <f t="shared" si="67"/>
        <v>738391.29099770822</v>
      </c>
      <c r="E308" s="1">
        <f t="shared" si="68"/>
        <v>692473.60180385038</v>
      </c>
      <c r="G308" s="3">
        <v>298</v>
      </c>
      <c r="H308" s="1">
        <f t="shared" si="77"/>
        <v>-32033.333333333896</v>
      </c>
      <c r="I308" s="1">
        <f t="shared" si="69"/>
        <v>-30.431666666667201</v>
      </c>
      <c r="J308" s="1">
        <f t="shared" si="70"/>
        <v>738391.29099770822</v>
      </c>
      <c r="K308" s="1">
        <f t="shared" si="71"/>
        <v>669862.97853016236</v>
      </c>
      <c r="M308" s="3">
        <v>298</v>
      </c>
      <c r="N308" s="1">
        <f t="shared" si="78"/>
        <v>-161121.33758102241</v>
      </c>
      <c r="O308" s="1">
        <f t="shared" si="65"/>
        <v>-178.89860403530463</v>
      </c>
      <c r="P308" s="1">
        <f t="shared" si="72"/>
        <v>738391.29099770822</v>
      </c>
      <c r="Q308" s="1">
        <f t="shared" si="73"/>
        <v>951563.88075769495</v>
      </c>
      <c r="S308" s="3">
        <v>298</v>
      </c>
      <c r="T308" s="1">
        <f t="shared" si="79"/>
        <v>-160338.88888888503</v>
      </c>
      <c r="U308" s="1">
        <f t="shared" si="66"/>
        <v>-178.15527777777413</v>
      </c>
      <c r="V308" s="1">
        <f t="shared" si="74"/>
        <v>738391.29099770822</v>
      </c>
      <c r="W308" s="1">
        <f t="shared" si="75"/>
        <v>947795.44354540482</v>
      </c>
    </row>
    <row r="309" spans="1:23" x14ac:dyDescent="0.25">
      <c r="A309" s="3">
        <v>299</v>
      </c>
      <c r="B309" s="1">
        <f t="shared" si="76"/>
        <v>-36152.631282327173</v>
      </c>
      <c r="C309" s="1">
        <f t="shared" si="64"/>
        <v>-34.344999718210815</v>
      </c>
      <c r="D309" s="1">
        <f t="shared" si="67"/>
        <v>740544.93226311821</v>
      </c>
      <c r="E309" s="1">
        <f t="shared" si="68"/>
        <v>697278.66239736998</v>
      </c>
      <c r="G309" s="3">
        <v>299</v>
      </c>
      <c r="H309" s="1">
        <f t="shared" si="77"/>
        <v>-31516.666666667228</v>
      </c>
      <c r="I309" s="1">
        <f t="shared" si="69"/>
        <v>-29.940833333333867</v>
      </c>
      <c r="J309" s="1">
        <f t="shared" si="70"/>
        <v>740544.93226311821</v>
      </c>
      <c r="K309" s="1">
        <f t="shared" si="71"/>
        <v>674603.87370041234</v>
      </c>
      <c r="M309" s="3">
        <v>299</v>
      </c>
      <c r="N309" s="1">
        <f t="shared" si="78"/>
        <v>-161025.43854705445</v>
      </c>
      <c r="O309" s="1">
        <f t="shared" si="65"/>
        <v>-178.80749995303506</v>
      </c>
      <c r="P309" s="1">
        <f t="shared" si="72"/>
        <v>740544.93226311821</v>
      </c>
      <c r="Q309" s="1">
        <f t="shared" si="73"/>
        <v>958169.36364689923</v>
      </c>
      <c r="S309" s="3">
        <v>299</v>
      </c>
      <c r="T309" s="1">
        <f t="shared" si="79"/>
        <v>-160252.77777777391</v>
      </c>
      <c r="U309" s="1">
        <f t="shared" si="66"/>
        <v>-178.07347222221856</v>
      </c>
      <c r="V309" s="1">
        <f t="shared" si="74"/>
        <v>740544.93226311821</v>
      </c>
      <c r="W309" s="1">
        <f t="shared" si="75"/>
        <v>954390.2321973975</v>
      </c>
    </row>
    <row r="310" spans="1:23" x14ac:dyDescent="0.25">
      <c r="A310" s="3">
        <v>300</v>
      </c>
      <c r="B310" s="1">
        <f t="shared" si="76"/>
        <v>-35576.690454025775</v>
      </c>
      <c r="C310" s="1">
        <f t="shared" si="64"/>
        <v>-33.797855931324484</v>
      </c>
      <c r="D310" s="1">
        <f t="shared" si="67"/>
        <v>742704.85498221894</v>
      </c>
      <c r="E310" s="1">
        <f t="shared" si="68"/>
        <v>702110.8915020806</v>
      </c>
      <c r="G310" s="3">
        <v>300</v>
      </c>
      <c r="H310" s="1">
        <f t="shared" si="77"/>
        <v>-31000.00000000056</v>
      </c>
      <c r="I310" s="1">
        <f t="shared" si="69"/>
        <v>-29.450000000000532</v>
      </c>
      <c r="J310" s="1">
        <f t="shared" si="70"/>
        <v>742704.85498221894</v>
      </c>
      <c r="K310" s="1">
        <f t="shared" si="71"/>
        <v>679372.06541455467</v>
      </c>
      <c r="M310" s="3">
        <v>300</v>
      </c>
      <c r="N310" s="1">
        <f t="shared" si="78"/>
        <v>-160929.44840900422</v>
      </c>
      <c r="O310" s="1">
        <f t="shared" si="65"/>
        <v>-178.71630932188737</v>
      </c>
      <c r="P310" s="1">
        <f t="shared" si="72"/>
        <v>742704.85498221894</v>
      </c>
      <c r="Q310" s="1">
        <f t="shared" si="73"/>
        <v>964812.19489671313</v>
      </c>
      <c r="S310" s="3">
        <v>300</v>
      </c>
      <c r="T310" s="1">
        <f t="shared" si="79"/>
        <v>-160166.66666666279</v>
      </c>
      <c r="U310" s="1">
        <f t="shared" si="66"/>
        <v>-177.99166666666298</v>
      </c>
      <c r="V310" s="1">
        <f t="shared" si="74"/>
        <v>742704.85498221894</v>
      </c>
      <c r="W310" s="1">
        <f t="shared" si="75"/>
        <v>961022.39054878324</v>
      </c>
    </row>
    <row r="311" spans="1:23" x14ac:dyDescent="0.25">
      <c r="A311" s="3">
        <v>301</v>
      </c>
      <c r="B311" s="1">
        <f t="shared" si="76"/>
        <v>-35000.202481937493</v>
      </c>
      <c r="C311" s="1">
        <f t="shared" si="64"/>
        <v>-33.250192357840618</v>
      </c>
      <c r="D311" s="1">
        <f t="shared" si="67"/>
        <v>744871.07747591706</v>
      </c>
      <c r="E311" s="1">
        <f t="shared" si="68"/>
        <v>706970.44273269444</v>
      </c>
      <c r="G311" s="3">
        <v>301</v>
      </c>
      <c r="H311" s="1">
        <f t="shared" si="77"/>
        <v>-30483.333333333892</v>
      </c>
      <c r="I311" s="1">
        <f t="shared" si="69"/>
        <v>-28.959166666667198</v>
      </c>
      <c r="J311" s="1">
        <f t="shared" si="70"/>
        <v>744871.07747591706</v>
      </c>
      <c r="K311" s="1">
        <f t="shared" si="71"/>
        <v>684167.70801121718</v>
      </c>
      <c r="M311" s="3">
        <v>301</v>
      </c>
      <c r="N311" s="1">
        <f t="shared" si="78"/>
        <v>-160833.36708032285</v>
      </c>
      <c r="O311" s="1">
        <f t="shared" si="65"/>
        <v>-178.62503205964003</v>
      </c>
      <c r="P311" s="1">
        <f t="shared" si="72"/>
        <v>744871.07747591706</v>
      </c>
      <c r="Q311" s="1">
        <f t="shared" si="73"/>
        <v>971492.58568019746</v>
      </c>
      <c r="S311" s="3">
        <v>301</v>
      </c>
      <c r="T311" s="1">
        <f t="shared" si="79"/>
        <v>-160080.55555555166</v>
      </c>
      <c r="U311" s="1">
        <f t="shared" si="66"/>
        <v>-177.90986111110743</v>
      </c>
      <c r="V311" s="1">
        <f t="shared" si="74"/>
        <v>744871.07747591706</v>
      </c>
      <c r="W311" s="1">
        <f t="shared" si="75"/>
        <v>967692.12989327568</v>
      </c>
    </row>
    <row r="312" spans="1:23" x14ac:dyDescent="0.25">
      <c r="A312" s="3">
        <v>302</v>
      </c>
      <c r="B312" s="1">
        <f t="shared" si="76"/>
        <v>-34423.166846275722</v>
      </c>
      <c r="C312" s="1">
        <f t="shared" si="64"/>
        <v>-32.702008503961942</v>
      </c>
      <c r="D312" s="1">
        <f t="shared" si="67"/>
        <v>747043.61811855517</v>
      </c>
      <c r="E312" s="1">
        <f t="shared" si="68"/>
        <v>711857.47057248373</v>
      </c>
      <c r="G312" s="3">
        <v>302</v>
      </c>
      <c r="H312" s="1">
        <f t="shared" si="77"/>
        <v>-29966.666666667224</v>
      </c>
      <c r="I312" s="1">
        <f t="shared" si="69"/>
        <v>-28.468333333333863</v>
      </c>
      <c r="J312" s="1">
        <f t="shared" si="70"/>
        <v>747043.61811855517</v>
      </c>
      <c r="K312" s="1">
        <f t="shared" si="71"/>
        <v>688990.95670168044</v>
      </c>
      <c r="M312" s="3">
        <v>302</v>
      </c>
      <c r="N312" s="1">
        <f t="shared" si="78"/>
        <v>-160737.19447437921</v>
      </c>
      <c r="O312" s="1">
        <f t="shared" si="65"/>
        <v>-178.5336680839936</v>
      </c>
      <c r="P312" s="1">
        <f t="shared" si="72"/>
        <v>747043.61811855517</v>
      </c>
      <c r="Q312" s="1">
        <f t="shared" si="73"/>
        <v>978210.7483644163</v>
      </c>
      <c r="S312" s="3">
        <v>302</v>
      </c>
      <c r="T312" s="1">
        <f t="shared" si="79"/>
        <v>-159994.44444444054</v>
      </c>
      <c r="U312" s="1">
        <f t="shared" si="66"/>
        <v>-177.82805555555186</v>
      </c>
      <c r="V312" s="1">
        <f t="shared" si="74"/>
        <v>747043.61811855517</v>
      </c>
      <c r="W312" s="1">
        <f t="shared" si="75"/>
        <v>974399.66271927347</v>
      </c>
    </row>
    <row r="313" spans="1:23" x14ac:dyDescent="0.25">
      <c r="A313" s="3">
        <v>303</v>
      </c>
      <c r="B313" s="1">
        <f t="shared" si="76"/>
        <v>-33845.583026760076</v>
      </c>
      <c r="C313" s="1">
        <f t="shared" si="64"/>
        <v>-32.153303875422075</v>
      </c>
      <c r="D313" s="1">
        <f t="shared" si="67"/>
        <v>749222.49533806765</v>
      </c>
      <c r="E313" s="1">
        <f t="shared" si="68"/>
        <v>716772.13037819148</v>
      </c>
      <c r="G313" s="3">
        <v>303</v>
      </c>
      <c r="H313" s="1">
        <f t="shared" si="77"/>
        <v>-29450.000000000557</v>
      </c>
      <c r="I313" s="1">
        <f t="shared" si="69"/>
        <v>-27.977500000000532</v>
      </c>
      <c r="J313" s="1">
        <f t="shared" si="70"/>
        <v>749222.49533806765</v>
      </c>
      <c r="K313" s="1">
        <f t="shared" si="71"/>
        <v>693841.96757481247</v>
      </c>
      <c r="M313" s="3">
        <v>303</v>
      </c>
      <c r="N313" s="1">
        <f t="shared" si="78"/>
        <v>-160640.93050445995</v>
      </c>
      <c r="O313" s="1">
        <f t="shared" si="65"/>
        <v>-178.44221731257028</v>
      </c>
      <c r="P313" s="1">
        <f t="shared" si="72"/>
        <v>749222.49533806765</v>
      </c>
      <c r="Q313" s="1">
        <f t="shared" si="73"/>
        <v>984966.89651718794</v>
      </c>
      <c r="S313" s="3">
        <v>303</v>
      </c>
      <c r="T313" s="1">
        <f t="shared" si="79"/>
        <v>-159908.33333332941</v>
      </c>
      <c r="U313" s="1">
        <f t="shared" si="66"/>
        <v>-177.74624999999628</v>
      </c>
      <c r="V313" s="1">
        <f t="shared" si="74"/>
        <v>749222.49533806765</v>
      </c>
      <c r="W313" s="1">
        <f t="shared" si="75"/>
        <v>981145.20271661587</v>
      </c>
    </row>
    <row r="314" spans="1:23" x14ac:dyDescent="0.25">
      <c r="A314" s="3">
        <v>304</v>
      </c>
      <c r="B314" s="1">
        <f t="shared" si="76"/>
        <v>-33267.450502615888</v>
      </c>
      <c r="C314" s="1">
        <f t="shared" si="64"/>
        <v>-31.604077977485094</v>
      </c>
      <c r="D314" s="1">
        <f t="shared" si="67"/>
        <v>751407.72761613701</v>
      </c>
      <c r="E314" s="1">
        <f t="shared" si="68"/>
        <v>721714.57838497031</v>
      </c>
      <c r="G314" s="3">
        <v>304</v>
      </c>
      <c r="H314" s="1">
        <f t="shared" si="77"/>
        <v>-28933.333333333889</v>
      </c>
      <c r="I314" s="1">
        <f t="shared" si="69"/>
        <v>-27.486666666667194</v>
      </c>
      <c r="J314" s="1">
        <f t="shared" si="70"/>
        <v>751407.72761613701</v>
      </c>
      <c r="K314" s="1">
        <f t="shared" si="71"/>
        <v>698720.89760203043</v>
      </c>
      <c r="M314" s="3">
        <v>304</v>
      </c>
      <c r="N314" s="1">
        <f t="shared" si="78"/>
        <v>-160544.57508376925</v>
      </c>
      <c r="O314" s="1">
        <f t="shared" si="65"/>
        <v>-178.35067966291413</v>
      </c>
      <c r="P314" s="1">
        <f t="shared" si="72"/>
        <v>751407.72761613701</v>
      </c>
      <c r="Q314" s="1">
        <f t="shared" si="73"/>
        <v>991761.24491387419</v>
      </c>
      <c r="S314" s="3">
        <v>304</v>
      </c>
      <c r="T314" s="1">
        <f t="shared" si="79"/>
        <v>-159822.22222221829</v>
      </c>
      <c r="U314" s="1">
        <f t="shared" si="66"/>
        <v>-177.66444444444073</v>
      </c>
      <c r="V314" s="1">
        <f t="shared" si="74"/>
        <v>751407.72761613701</v>
      </c>
      <c r="W314" s="1">
        <f t="shared" si="75"/>
        <v>987928.96478337527</v>
      </c>
    </row>
    <row r="315" spans="1:23" x14ac:dyDescent="0.25">
      <c r="A315" s="3">
        <v>305</v>
      </c>
      <c r="B315" s="1">
        <f t="shared" si="76"/>
        <v>-32688.76875257376</v>
      </c>
      <c r="C315" s="1">
        <f t="shared" si="64"/>
        <v>-31.054330314945073</v>
      </c>
      <c r="D315" s="1">
        <f t="shared" si="67"/>
        <v>753599.33348835073</v>
      </c>
      <c r="E315" s="1">
        <f t="shared" si="68"/>
        <v>726684.97171134921</v>
      </c>
      <c r="G315" s="3">
        <v>305</v>
      </c>
      <c r="H315" s="1">
        <f t="shared" si="77"/>
        <v>-28416.666666667221</v>
      </c>
      <c r="I315" s="1">
        <f t="shared" si="69"/>
        <v>-26.995833333333863</v>
      </c>
      <c r="J315" s="1">
        <f t="shared" si="70"/>
        <v>753599.33348835073</v>
      </c>
      <c r="K315" s="1">
        <f t="shared" si="71"/>
        <v>703627.90464229067</v>
      </c>
      <c r="M315" s="3">
        <v>305</v>
      </c>
      <c r="N315" s="1">
        <f t="shared" si="78"/>
        <v>-160448.12812542889</v>
      </c>
      <c r="O315" s="1">
        <f t="shared" si="65"/>
        <v>-178.25905505249079</v>
      </c>
      <c r="P315" s="1">
        <f t="shared" si="72"/>
        <v>753599.33348835073</v>
      </c>
      <c r="Q315" s="1">
        <f t="shared" si="73"/>
        <v>998594.00954420806</v>
      </c>
      <c r="S315" s="3">
        <v>305</v>
      </c>
      <c r="T315" s="1">
        <f t="shared" si="79"/>
        <v>-159736.11111110717</v>
      </c>
      <c r="U315" s="1">
        <f t="shared" si="66"/>
        <v>-177.58263888888516</v>
      </c>
      <c r="V315" s="1">
        <f t="shared" si="74"/>
        <v>753599.33348835073</v>
      </c>
      <c r="W315" s="1">
        <f t="shared" si="75"/>
        <v>994751.16503268923</v>
      </c>
    </row>
    <row r="316" spans="1:23" x14ac:dyDescent="0.25">
      <c r="A316" s="3">
        <v>306</v>
      </c>
      <c r="B316" s="1">
        <f t="shared" si="76"/>
        <v>-32109.537254869094</v>
      </c>
      <c r="C316" s="1">
        <f t="shared" si="64"/>
        <v>-30.504060392125641</v>
      </c>
      <c r="D316" s="1">
        <f t="shared" si="67"/>
        <v>755797.3315443584</v>
      </c>
      <c r="E316" s="1">
        <f t="shared" si="68"/>
        <v>731683.46836422803</v>
      </c>
      <c r="G316" s="3">
        <v>306</v>
      </c>
      <c r="H316" s="1">
        <f t="shared" si="77"/>
        <v>-27900.000000000553</v>
      </c>
      <c r="I316" s="1">
        <f t="shared" si="69"/>
        <v>-26.505000000000525</v>
      </c>
      <c r="J316" s="1">
        <f t="shared" si="70"/>
        <v>755797.3315443584</v>
      </c>
      <c r="K316" s="1">
        <f t="shared" si="71"/>
        <v>708563.14744710689</v>
      </c>
      <c r="M316" s="3">
        <v>306</v>
      </c>
      <c r="N316" s="1">
        <f t="shared" si="78"/>
        <v>-160351.58954247812</v>
      </c>
      <c r="O316" s="1">
        <f t="shared" si="65"/>
        <v>-178.16734339868756</v>
      </c>
      <c r="P316" s="1">
        <f t="shared" si="72"/>
        <v>755797.3315443584</v>
      </c>
      <c r="Q316" s="1">
        <f t="shared" si="73"/>
        <v>1005465.4076191598</v>
      </c>
      <c r="S316" s="3">
        <v>306</v>
      </c>
      <c r="T316" s="1">
        <f t="shared" si="79"/>
        <v>-159649.99999999604</v>
      </c>
      <c r="U316" s="1">
        <f t="shared" si="66"/>
        <v>-177.50083333332958</v>
      </c>
      <c r="V316" s="1">
        <f t="shared" si="74"/>
        <v>755797.3315443584</v>
      </c>
      <c r="W316" s="1">
        <f t="shared" si="75"/>
        <v>1001612.0207996303</v>
      </c>
    </row>
    <row r="317" spans="1:23" x14ac:dyDescent="0.25">
      <c r="A317" s="3">
        <v>307</v>
      </c>
      <c r="B317" s="1">
        <f t="shared" si="76"/>
        <v>-31529.755487241608</v>
      </c>
      <c r="C317" s="1">
        <f t="shared" si="64"/>
        <v>-29.953267712879526</v>
      </c>
      <c r="D317" s="1">
        <f t="shared" si="67"/>
        <v>758001.74042802944</v>
      </c>
      <c r="E317" s="1">
        <f t="shared" si="68"/>
        <v>736710.22724390076</v>
      </c>
      <c r="G317" s="3">
        <v>307</v>
      </c>
      <c r="H317" s="1">
        <f t="shared" si="77"/>
        <v>-27383.333333333885</v>
      </c>
      <c r="I317" s="1">
        <f t="shared" si="69"/>
        <v>-26.014166666667194</v>
      </c>
      <c r="J317" s="1">
        <f t="shared" si="70"/>
        <v>758001.74042802944</v>
      </c>
      <c r="K317" s="1">
        <f t="shared" si="71"/>
        <v>713526.78566559707</v>
      </c>
      <c r="M317" s="3">
        <v>307</v>
      </c>
      <c r="N317" s="1">
        <f t="shared" si="78"/>
        <v>-160254.95924787354</v>
      </c>
      <c r="O317" s="1">
        <f t="shared" si="65"/>
        <v>-178.07554461881321</v>
      </c>
      <c r="P317" s="1">
        <f t="shared" si="72"/>
        <v>758001.74042802944</v>
      </c>
      <c r="Q317" s="1">
        <f t="shared" si="73"/>
        <v>1012375.657577842</v>
      </c>
      <c r="S317" s="3">
        <v>307</v>
      </c>
      <c r="T317" s="1">
        <f t="shared" si="79"/>
        <v>-159563.88888888492</v>
      </c>
      <c r="U317" s="1">
        <f t="shared" si="66"/>
        <v>-177.41902777777401</v>
      </c>
      <c r="V317" s="1">
        <f t="shared" si="74"/>
        <v>758001.74042802944</v>
      </c>
      <c r="W317" s="1">
        <f t="shared" si="75"/>
        <v>1008511.7506481154</v>
      </c>
    </row>
    <row r="318" spans="1:23" x14ac:dyDescent="0.25">
      <c r="A318" s="3">
        <v>308</v>
      </c>
      <c r="B318" s="1">
        <f t="shared" si="76"/>
        <v>-30949.422926934876</v>
      </c>
      <c r="C318" s="1">
        <f t="shared" si="64"/>
        <v>-29.401951780588135</v>
      </c>
      <c r="D318" s="1">
        <f t="shared" si="67"/>
        <v>760212.57883761125</v>
      </c>
      <c r="E318" s="1">
        <f t="shared" si="68"/>
        <v>741765.40814910654</v>
      </c>
      <c r="G318" s="3">
        <v>308</v>
      </c>
      <c r="H318" s="1">
        <f t="shared" si="77"/>
        <v>-26866.666666667217</v>
      </c>
      <c r="I318" s="1">
        <f t="shared" si="69"/>
        <v>-25.523333333333856</v>
      </c>
      <c r="J318" s="1">
        <f t="shared" si="70"/>
        <v>760212.57883761125</v>
      </c>
      <c r="K318" s="1">
        <f t="shared" si="71"/>
        <v>718518.97984955832</v>
      </c>
      <c r="M318" s="3">
        <v>308</v>
      </c>
      <c r="N318" s="1">
        <f t="shared" si="78"/>
        <v>-160158.23715448909</v>
      </c>
      <c r="O318" s="1">
        <f t="shared" si="65"/>
        <v>-177.98365863009798</v>
      </c>
      <c r="P318" s="1">
        <f t="shared" si="72"/>
        <v>760212.57883761125</v>
      </c>
      <c r="Q318" s="1">
        <f t="shared" si="73"/>
        <v>1019324.9790944539</v>
      </c>
      <c r="S318" s="3">
        <v>308</v>
      </c>
      <c r="T318" s="1">
        <f t="shared" si="79"/>
        <v>-159477.77777777379</v>
      </c>
      <c r="U318" s="1">
        <f t="shared" si="66"/>
        <v>-177.33722222221846</v>
      </c>
      <c r="V318" s="1">
        <f t="shared" si="74"/>
        <v>760212.57883761125</v>
      </c>
      <c r="W318" s="1">
        <f t="shared" si="75"/>
        <v>1015450.5743778531</v>
      </c>
    </row>
    <row r="319" spans="1:23" x14ac:dyDescent="0.25">
      <c r="A319" s="3">
        <v>309</v>
      </c>
      <c r="B319" s="1">
        <f t="shared" si="76"/>
        <v>-30368.53905069585</v>
      </c>
      <c r="C319" s="1">
        <f t="shared" si="64"/>
        <v>-28.850112098161059</v>
      </c>
      <c r="D319" s="1">
        <f t="shared" si="67"/>
        <v>762429.86552588758</v>
      </c>
      <c r="E319" s="1">
        <f t="shared" si="68"/>
        <v>746849.17178211</v>
      </c>
      <c r="G319" s="3">
        <v>309</v>
      </c>
      <c r="H319" s="1">
        <f t="shared" si="77"/>
        <v>-26350.000000000549</v>
      </c>
      <c r="I319" s="1">
        <f t="shared" si="69"/>
        <v>-25.032500000000525</v>
      </c>
      <c r="J319" s="1">
        <f t="shared" si="70"/>
        <v>762429.86552588758</v>
      </c>
      <c r="K319" s="1">
        <f t="shared" si="71"/>
        <v>723539.89145857119</v>
      </c>
      <c r="M319" s="3">
        <v>309</v>
      </c>
      <c r="N319" s="1">
        <f t="shared" si="78"/>
        <v>-160061.42317511592</v>
      </c>
      <c r="O319" s="1">
        <f t="shared" si="65"/>
        <v>-177.89168534969346</v>
      </c>
      <c r="P319" s="1">
        <f t="shared" si="72"/>
        <v>762429.86552588758</v>
      </c>
      <c r="Q319" s="1">
        <f t="shared" si="73"/>
        <v>1026313.5930852644</v>
      </c>
      <c r="S319" s="3">
        <v>309</v>
      </c>
      <c r="T319" s="1">
        <f t="shared" si="79"/>
        <v>-159391.66666666267</v>
      </c>
      <c r="U319" s="1">
        <f t="shared" si="66"/>
        <v>-177.25541666666288</v>
      </c>
      <c r="V319" s="1">
        <f t="shared" si="74"/>
        <v>762429.86552588758</v>
      </c>
      <c r="W319" s="1">
        <f t="shared" si="75"/>
        <v>1022428.7130313319</v>
      </c>
    </row>
    <row r="320" spans="1:23" x14ac:dyDescent="0.25">
      <c r="A320" s="3">
        <v>310</v>
      </c>
      <c r="B320" s="1">
        <f t="shared" si="76"/>
        <v>-29787.103334774398</v>
      </c>
      <c r="C320" s="1">
        <f t="shared" si="64"/>
        <v>-28.297748168035678</v>
      </c>
      <c r="D320" s="1">
        <f t="shared" si="67"/>
        <v>764653.61930033809</v>
      </c>
      <c r="E320" s="1">
        <f t="shared" si="68"/>
        <v>751961.6797538097</v>
      </c>
      <c r="G320" s="3">
        <v>310</v>
      </c>
      <c r="H320" s="1">
        <f t="shared" si="77"/>
        <v>-25833.333333333881</v>
      </c>
      <c r="I320" s="1">
        <f t="shared" si="69"/>
        <v>-24.541666666667187</v>
      </c>
      <c r="J320" s="1">
        <f t="shared" si="70"/>
        <v>764653.61930033809</v>
      </c>
      <c r="K320" s="1">
        <f t="shared" si="71"/>
        <v>728589.68286513211</v>
      </c>
      <c r="M320" s="3">
        <v>310</v>
      </c>
      <c r="N320" s="1">
        <f t="shared" si="78"/>
        <v>-159964.51722246234</v>
      </c>
      <c r="O320" s="1">
        <f t="shared" si="65"/>
        <v>-177.79962469467256</v>
      </c>
      <c r="P320" s="1">
        <f t="shared" si="72"/>
        <v>764653.61930033809</v>
      </c>
      <c r="Q320" s="1">
        <f t="shared" si="73"/>
        <v>1033341.7217156356</v>
      </c>
      <c r="S320" s="3">
        <v>310</v>
      </c>
      <c r="T320" s="1">
        <f t="shared" si="79"/>
        <v>-159305.55555555155</v>
      </c>
      <c r="U320" s="1">
        <f t="shared" si="66"/>
        <v>-177.17361111110731</v>
      </c>
      <c r="V320" s="1">
        <f t="shared" si="74"/>
        <v>764653.61930033809</v>
      </c>
      <c r="W320" s="1">
        <f t="shared" si="75"/>
        <v>1029446.3889008465</v>
      </c>
    </row>
    <row r="321" spans="1:23" x14ac:dyDescent="0.25">
      <c r="A321" s="3">
        <v>311</v>
      </c>
      <c r="B321" s="1">
        <f t="shared" si="76"/>
        <v>-29205.115254922821</v>
      </c>
      <c r="C321" s="1">
        <f t="shared" si="64"/>
        <v>-27.744859492176683</v>
      </c>
      <c r="D321" s="1">
        <f t="shared" si="67"/>
        <v>766883.85902329744</v>
      </c>
      <c r="E321" s="1">
        <f t="shared" si="68"/>
        <v>757103.09458887565</v>
      </c>
      <c r="G321" s="3">
        <v>311</v>
      </c>
      <c r="H321" s="1">
        <f t="shared" si="77"/>
        <v>-25316.666666667214</v>
      </c>
      <c r="I321" s="1">
        <f t="shared" si="69"/>
        <v>-24.050833333333856</v>
      </c>
      <c r="J321" s="1">
        <f t="shared" si="70"/>
        <v>766883.85902329744</v>
      </c>
      <c r="K321" s="1">
        <f t="shared" si="71"/>
        <v>733668.51735981519</v>
      </c>
      <c r="M321" s="3">
        <v>311</v>
      </c>
      <c r="N321" s="1">
        <f t="shared" si="78"/>
        <v>-159867.51920915375</v>
      </c>
      <c r="O321" s="1">
        <f t="shared" si="65"/>
        <v>-177.70747658202941</v>
      </c>
      <c r="P321" s="1">
        <f t="shared" si="72"/>
        <v>766883.85902329744</v>
      </c>
      <c r="Q321" s="1">
        <f t="shared" si="73"/>
        <v>1040409.5884070842</v>
      </c>
      <c r="S321" s="3">
        <v>311</v>
      </c>
      <c r="T321" s="1">
        <f t="shared" si="79"/>
        <v>-159219.44444444042</v>
      </c>
      <c r="U321" s="1">
        <f t="shared" si="66"/>
        <v>-177.09180555555173</v>
      </c>
      <c r="V321" s="1">
        <f t="shared" si="74"/>
        <v>766883.85902329744</v>
      </c>
      <c r="W321" s="1">
        <f t="shared" si="75"/>
        <v>1036503.8255355646</v>
      </c>
    </row>
    <row r="322" spans="1:23" x14ac:dyDescent="0.25">
      <c r="A322" s="3">
        <v>312</v>
      </c>
      <c r="B322" s="1">
        <f t="shared" si="76"/>
        <v>-28622.574286395386</v>
      </c>
      <c r="C322" s="1">
        <f t="shared" si="64"/>
        <v>-27.191445572075619</v>
      </c>
      <c r="D322" s="1">
        <f t="shared" si="67"/>
        <v>769120.60361211537</v>
      </c>
      <c r="E322" s="1">
        <f t="shared" si="68"/>
        <v>762273.57973091595</v>
      </c>
      <c r="G322" s="3">
        <v>312</v>
      </c>
      <c r="H322" s="1">
        <f t="shared" si="77"/>
        <v>-24800.000000000546</v>
      </c>
      <c r="I322" s="1">
        <f t="shared" si="69"/>
        <v>-23.560000000000517</v>
      </c>
      <c r="J322" s="1">
        <f t="shared" si="70"/>
        <v>769120.60361211537</v>
      </c>
      <c r="K322" s="1">
        <f t="shared" si="71"/>
        <v>738776.55915646302</v>
      </c>
      <c r="M322" s="3">
        <v>312</v>
      </c>
      <c r="N322" s="1">
        <f t="shared" si="78"/>
        <v>-159770.4290477325</v>
      </c>
      <c r="O322" s="1">
        <f t="shared" si="65"/>
        <v>-177.61524092867921</v>
      </c>
      <c r="P322" s="1">
        <f t="shared" si="72"/>
        <v>769120.60361211537</v>
      </c>
      <c r="Q322" s="1">
        <f t="shared" si="73"/>
        <v>1047517.4178443851</v>
      </c>
      <c r="S322" s="3">
        <v>312</v>
      </c>
      <c r="T322" s="1">
        <f t="shared" si="79"/>
        <v>-159133.3333333293</v>
      </c>
      <c r="U322" s="1">
        <f t="shared" si="66"/>
        <v>-177.00999999999618</v>
      </c>
      <c r="V322" s="1">
        <f t="shared" si="74"/>
        <v>769120.60361211537</v>
      </c>
      <c r="W322" s="1">
        <f t="shared" si="75"/>
        <v>1043601.2477486333</v>
      </c>
    </row>
    <row r="323" spans="1:23" x14ac:dyDescent="0.25">
      <c r="A323" s="3">
        <v>313</v>
      </c>
      <c r="B323" s="1">
        <f t="shared" si="76"/>
        <v>-28039.479903947849</v>
      </c>
      <c r="C323" s="1">
        <f t="shared" si="64"/>
        <v>-26.637505908750459</v>
      </c>
      <c r="D323" s="1">
        <f t="shared" si="67"/>
        <v>771363.87203931739</v>
      </c>
      <c r="E323" s="1">
        <f t="shared" si="68"/>
        <v>767473.29954767285</v>
      </c>
      <c r="G323" s="3">
        <v>313</v>
      </c>
      <c r="H323" s="1">
        <f t="shared" si="77"/>
        <v>-24283.333333333878</v>
      </c>
      <c r="I323" s="1">
        <f t="shared" si="69"/>
        <v>-23.069166666667186</v>
      </c>
      <c r="J323" s="1">
        <f t="shared" si="70"/>
        <v>771363.87203931739</v>
      </c>
      <c r="K323" s="1">
        <f t="shared" si="71"/>
        <v>743913.97339740733</v>
      </c>
      <c r="M323" s="3">
        <v>313</v>
      </c>
      <c r="N323" s="1">
        <f t="shared" si="78"/>
        <v>-159673.24665065791</v>
      </c>
      <c r="O323" s="1">
        <f t="shared" si="65"/>
        <v>-177.52291765145836</v>
      </c>
      <c r="P323" s="1">
        <f t="shared" si="72"/>
        <v>771363.87203931739</v>
      </c>
      <c r="Q323" s="1">
        <f t="shared" si="73"/>
        <v>1054665.4359827135</v>
      </c>
      <c r="S323" s="3">
        <v>313</v>
      </c>
      <c r="T323" s="1">
        <f t="shared" si="79"/>
        <v>-159047.22222221817</v>
      </c>
      <c r="U323" s="1">
        <f t="shared" si="66"/>
        <v>-176.92819444444061</v>
      </c>
      <c r="V323" s="1">
        <f t="shared" si="74"/>
        <v>771363.87203931739</v>
      </c>
      <c r="W323" s="1">
        <f t="shared" si="75"/>
        <v>1050738.8816243261</v>
      </c>
    </row>
    <row r="324" spans="1:23" x14ac:dyDescent="0.25">
      <c r="A324" s="3">
        <v>314</v>
      </c>
      <c r="B324" s="1">
        <f t="shared" si="76"/>
        <v>-27455.831581836988</v>
      </c>
      <c r="C324" s="1">
        <f t="shared" si="64"/>
        <v>-26.08304000274514</v>
      </c>
      <c r="D324" s="1">
        <f t="shared" si="67"/>
        <v>773613.68333276536</v>
      </c>
      <c r="E324" s="1">
        <f t="shared" si="68"/>
        <v>772702.41933624737</v>
      </c>
      <c r="G324" s="3">
        <v>314</v>
      </c>
      <c r="H324" s="1">
        <f t="shared" si="77"/>
        <v>-23766.66666666721</v>
      </c>
      <c r="I324" s="1">
        <f t="shared" si="69"/>
        <v>-22.578333333333848</v>
      </c>
      <c r="J324" s="1">
        <f t="shared" si="70"/>
        <v>773613.68333276536</v>
      </c>
      <c r="K324" s="1">
        <f t="shared" si="71"/>
        <v>749080.92615871865</v>
      </c>
      <c r="M324" s="3">
        <v>314</v>
      </c>
      <c r="N324" s="1">
        <f t="shared" si="78"/>
        <v>-159575.97193030608</v>
      </c>
      <c r="O324" s="1">
        <f t="shared" si="65"/>
        <v>-177.43050666712412</v>
      </c>
      <c r="P324" s="1">
        <f t="shared" si="72"/>
        <v>773613.68333276536</v>
      </c>
      <c r="Q324" s="1">
        <f t="shared" si="73"/>
        <v>1061853.8700548278</v>
      </c>
      <c r="S324" s="3">
        <v>314</v>
      </c>
      <c r="T324" s="1">
        <f t="shared" si="79"/>
        <v>-158961.11111110705</v>
      </c>
      <c r="U324" s="1">
        <f t="shared" si="66"/>
        <v>-176.84638888888503</v>
      </c>
      <c r="V324" s="1">
        <f t="shared" si="74"/>
        <v>773613.68333276536</v>
      </c>
      <c r="W324" s="1">
        <f t="shared" si="75"/>
        <v>1057916.95452523</v>
      </c>
    </row>
    <row r="325" spans="1:23" x14ac:dyDescent="0.25">
      <c r="A325" s="3">
        <v>315</v>
      </c>
      <c r="B325" s="1">
        <f t="shared" si="76"/>
        <v>-26871.62879382012</v>
      </c>
      <c r="C325" s="1">
        <f t="shared" si="64"/>
        <v>-25.528047354129114</v>
      </c>
      <c r="D325" s="1">
        <f t="shared" si="67"/>
        <v>775870.05657581927</v>
      </c>
      <c r="E325" s="1">
        <f t="shared" si="68"/>
        <v>777961.10532835475</v>
      </c>
      <c r="G325" s="3">
        <v>315</v>
      </c>
      <c r="H325" s="1">
        <f t="shared" si="77"/>
        <v>-23250.000000000542</v>
      </c>
      <c r="I325" s="1">
        <f t="shared" si="69"/>
        <v>-22.087500000000517</v>
      </c>
      <c r="J325" s="1">
        <f t="shared" si="70"/>
        <v>775870.05657581927</v>
      </c>
      <c r="K325" s="1">
        <f t="shared" si="71"/>
        <v>754277.58445548557</v>
      </c>
      <c r="M325" s="3">
        <v>315</v>
      </c>
      <c r="N325" s="1">
        <f t="shared" si="78"/>
        <v>-159478.60479896993</v>
      </c>
      <c r="O325" s="1">
        <f t="shared" si="65"/>
        <v>-177.33800789235477</v>
      </c>
      <c r="P325" s="1">
        <f t="shared" si="72"/>
        <v>775870.05657581927</v>
      </c>
      <c r="Q325" s="1">
        <f t="shared" si="73"/>
        <v>1069082.9485782934</v>
      </c>
      <c r="S325" s="3">
        <v>315</v>
      </c>
      <c r="T325" s="1">
        <f t="shared" si="79"/>
        <v>-158874.99999999593</v>
      </c>
      <c r="U325" s="1">
        <f t="shared" si="66"/>
        <v>-176.76458333332948</v>
      </c>
      <c r="V325" s="1">
        <f t="shared" si="74"/>
        <v>775870.05657581927</v>
      </c>
      <c r="W325" s="1">
        <f t="shared" si="75"/>
        <v>1065135.6950994723</v>
      </c>
    </row>
    <row r="326" spans="1:23" x14ac:dyDescent="0.25">
      <c r="A326" s="3">
        <v>316</v>
      </c>
      <c r="B326" s="1">
        <f t="shared" si="76"/>
        <v>-26286.871013154636</v>
      </c>
      <c r="C326" s="1">
        <f t="shared" si="64"/>
        <v>-24.972527462496902</v>
      </c>
      <c r="D326" s="1">
        <f t="shared" si="67"/>
        <v>778133.01090749877</v>
      </c>
      <c r="E326" s="1">
        <f t="shared" si="68"/>
        <v>783249.52469560818</v>
      </c>
      <c r="G326" s="3">
        <v>316</v>
      </c>
      <c r="H326" s="1">
        <f t="shared" si="77"/>
        <v>-22733.333333333874</v>
      </c>
      <c r="I326" s="1">
        <f t="shared" si="69"/>
        <v>-21.596666666667179</v>
      </c>
      <c r="J326" s="1">
        <f t="shared" si="70"/>
        <v>778133.01090749877</v>
      </c>
      <c r="K326" s="1">
        <f t="shared" si="71"/>
        <v>759504.11624712439</v>
      </c>
      <c r="M326" s="3">
        <v>316</v>
      </c>
      <c r="N326" s="1">
        <f t="shared" si="78"/>
        <v>-159381.14516885902</v>
      </c>
      <c r="O326" s="1">
        <f t="shared" si="65"/>
        <v>-177.2454212437494</v>
      </c>
      <c r="P326" s="1">
        <f t="shared" si="72"/>
        <v>778133.01090749877</v>
      </c>
      <c r="Q326" s="1">
        <f t="shared" si="73"/>
        <v>1076352.9013627479</v>
      </c>
      <c r="S326" s="3">
        <v>316</v>
      </c>
      <c r="T326" s="1">
        <f t="shared" si="79"/>
        <v>-158788.8888888848</v>
      </c>
      <c r="U326" s="1">
        <f t="shared" si="66"/>
        <v>-176.68277777777391</v>
      </c>
      <c r="V326" s="1">
        <f t="shared" si="74"/>
        <v>778133.01090749877</v>
      </c>
      <c r="W326" s="1">
        <f t="shared" si="75"/>
        <v>1072395.3332879909</v>
      </c>
    </row>
    <row r="327" spans="1:23" x14ac:dyDescent="0.25">
      <c r="A327" s="3">
        <v>317</v>
      </c>
      <c r="B327" s="1">
        <f t="shared" si="76"/>
        <v>-25701.557712597521</v>
      </c>
      <c r="C327" s="1">
        <f t="shared" si="64"/>
        <v>-24.416479826967645</v>
      </c>
      <c r="D327" s="1">
        <f t="shared" si="67"/>
        <v>780402.5655226456</v>
      </c>
      <c r="E327" s="1">
        <f t="shared" si="68"/>
        <v>788567.84555483365</v>
      </c>
      <c r="G327" s="3">
        <v>317</v>
      </c>
      <c r="H327" s="1">
        <f t="shared" si="77"/>
        <v>-22216.666666667206</v>
      </c>
      <c r="I327" s="1">
        <f t="shared" si="69"/>
        <v>-21.105833333333845</v>
      </c>
      <c r="J327" s="1">
        <f t="shared" si="70"/>
        <v>780402.5655226456</v>
      </c>
      <c r="K327" s="1">
        <f t="shared" si="71"/>
        <v>764760.69044271845</v>
      </c>
      <c r="M327" s="3">
        <v>317</v>
      </c>
      <c r="N327" s="1">
        <f t="shared" si="78"/>
        <v>-159283.59295209951</v>
      </c>
      <c r="O327" s="1">
        <f t="shared" si="65"/>
        <v>-177.15274663782787</v>
      </c>
      <c r="P327" s="1">
        <f t="shared" si="72"/>
        <v>780402.5655226456</v>
      </c>
      <c r="Q327" s="1">
        <f t="shared" si="73"/>
        <v>1083663.9595172051</v>
      </c>
      <c r="S327" s="3">
        <v>317</v>
      </c>
      <c r="T327" s="1">
        <f t="shared" si="79"/>
        <v>-158702.77777777368</v>
      </c>
      <c r="U327" s="1">
        <f t="shared" si="66"/>
        <v>-176.60097222221833</v>
      </c>
      <c r="V327" s="1">
        <f t="shared" si="74"/>
        <v>780402.5655226456</v>
      </c>
      <c r="W327" s="1">
        <f t="shared" si="75"/>
        <v>1079696.1003318429</v>
      </c>
    </row>
    <row r="328" spans="1:23" x14ac:dyDescent="0.25">
      <c r="A328" s="3">
        <v>318</v>
      </c>
      <c r="B328" s="1">
        <f t="shared" si="76"/>
        <v>-25115.688364404876</v>
      </c>
      <c r="C328" s="1">
        <f t="shared" si="64"/>
        <v>-23.859903946184634</v>
      </c>
      <c r="D328" s="1">
        <f t="shared" si="67"/>
        <v>782678.73967208667</v>
      </c>
      <c r="E328" s="1">
        <f t="shared" si="68"/>
        <v>793916.23697341396</v>
      </c>
      <c r="G328" s="3">
        <v>318</v>
      </c>
      <c r="H328" s="1">
        <f t="shared" si="77"/>
        <v>-21700.000000000538</v>
      </c>
      <c r="I328" s="1">
        <f t="shared" si="69"/>
        <v>-20.61500000000051</v>
      </c>
      <c r="J328" s="1">
        <f t="shared" si="70"/>
        <v>782678.73967208667</v>
      </c>
      <c r="K328" s="1">
        <f t="shared" si="71"/>
        <v>770047.47690638737</v>
      </c>
      <c r="M328" s="3">
        <v>318</v>
      </c>
      <c r="N328" s="1">
        <f t="shared" si="78"/>
        <v>-159185.94806073408</v>
      </c>
      <c r="O328" s="1">
        <f t="shared" si="65"/>
        <v>-177.05998399103072</v>
      </c>
      <c r="P328" s="1">
        <f t="shared" si="72"/>
        <v>782678.73967208667</v>
      </c>
      <c r="Q328" s="1">
        <f t="shared" si="73"/>
        <v>1091016.3554574035</v>
      </c>
      <c r="S328" s="3">
        <v>318</v>
      </c>
      <c r="T328" s="1">
        <f t="shared" si="79"/>
        <v>-158616.66666666255</v>
      </c>
      <c r="U328" s="1">
        <f t="shared" si="66"/>
        <v>-176.51916666666276</v>
      </c>
      <c r="V328" s="1">
        <f t="shared" si="74"/>
        <v>782678.73967208667</v>
      </c>
      <c r="W328" s="1">
        <f t="shared" si="75"/>
        <v>1087038.228779556</v>
      </c>
    </row>
    <row r="329" spans="1:23" x14ac:dyDescent="0.25">
      <c r="A329" s="3">
        <v>319</v>
      </c>
      <c r="B329" s="1">
        <f t="shared" si="76"/>
        <v>-24529.262440331448</v>
      </c>
      <c r="C329" s="1">
        <f t="shared" si="64"/>
        <v>-23.302799318314879</v>
      </c>
      <c r="D329" s="1">
        <f t="shared" si="67"/>
        <v>784961.55266279692</v>
      </c>
      <c r="E329" s="1">
        <f t="shared" si="68"/>
        <v>799294.86897466378</v>
      </c>
      <c r="G329" s="3">
        <v>319</v>
      </c>
      <c r="H329" s="1">
        <f t="shared" si="77"/>
        <v>-21183.333333333871</v>
      </c>
      <c r="I329" s="1">
        <f t="shared" si="69"/>
        <v>-20.124166666667175</v>
      </c>
      <c r="J329" s="1">
        <f t="shared" si="70"/>
        <v>784961.55266279692</v>
      </c>
      <c r="K329" s="1">
        <f t="shared" si="71"/>
        <v>775364.64646268741</v>
      </c>
      <c r="M329" s="3">
        <v>319</v>
      </c>
      <c r="N329" s="1">
        <f t="shared" si="78"/>
        <v>-159088.21040672183</v>
      </c>
      <c r="O329" s="1">
        <f t="shared" si="65"/>
        <v>-176.96713321971907</v>
      </c>
      <c r="P329" s="1">
        <f t="shared" si="72"/>
        <v>784961.55266279692</v>
      </c>
      <c r="Q329" s="1">
        <f t="shared" si="73"/>
        <v>1098410.3229131934</v>
      </c>
      <c r="S329" s="3">
        <v>319</v>
      </c>
      <c r="T329" s="1">
        <f t="shared" si="79"/>
        <v>-158530.55555555143</v>
      </c>
      <c r="U329" s="1">
        <f t="shared" si="66"/>
        <v>-176.43736111110721</v>
      </c>
      <c r="V329" s="1">
        <f t="shared" si="74"/>
        <v>784961.55266279692</v>
      </c>
      <c r="W329" s="1">
        <f t="shared" si="75"/>
        <v>1094421.9524945209</v>
      </c>
    </row>
    <row r="330" spans="1:23" x14ac:dyDescent="0.25">
      <c r="A330" s="3">
        <v>320</v>
      </c>
      <c r="B330" s="1">
        <f t="shared" si="76"/>
        <v>-23942.279411630148</v>
      </c>
      <c r="C330" s="1">
        <f t="shared" ref="C330:C370" si="80">B330*int_a_60/12</f>
        <v>-22.745165441048641</v>
      </c>
      <c r="D330" s="1">
        <f t="shared" si="67"/>
        <v>787251.02385806339</v>
      </c>
      <c r="E330" s="1">
        <f t="shared" si="68"/>
        <v>804703.91254323395</v>
      </c>
      <c r="G330" s="3">
        <v>320</v>
      </c>
      <c r="H330" s="1">
        <f t="shared" si="77"/>
        <v>-20666.666666667203</v>
      </c>
      <c r="I330" s="1">
        <f t="shared" si="69"/>
        <v>-19.633333333333841</v>
      </c>
      <c r="J330" s="1">
        <f t="shared" si="70"/>
        <v>787251.02385806339</v>
      </c>
      <c r="K330" s="1">
        <f t="shared" si="71"/>
        <v>780712.37090204156</v>
      </c>
      <c r="M330" s="3">
        <v>320</v>
      </c>
      <c r="N330" s="1">
        <f t="shared" si="78"/>
        <v>-158990.37990193829</v>
      </c>
      <c r="O330" s="1">
        <f t="shared" ref="O330:O370" si="81">(N330+P$2)*int_a_60/12-P$3</f>
        <v>-176.87419424017472</v>
      </c>
      <c r="P330" s="1">
        <f t="shared" si="72"/>
        <v>787251.02385806339</v>
      </c>
      <c r="Q330" s="1">
        <f t="shared" si="73"/>
        <v>1105846.0969359681</v>
      </c>
      <c r="S330" s="3">
        <v>320</v>
      </c>
      <c r="T330" s="1">
        <f t="shared" si="79"/>
        <v>-158444.44444444031</v>
      </c>
      <c r="U330" s="1">
        <f t="shared" ref="U330:U370" si="82">(T330+V$2)*int_l_60/12-V$3</f>
        <v>-176.35555555555163</v>
      </c>
      <c r="V330" s="1">
        <f t="shared" si="74"/>
        <v>787251.02385806339</v>
      </c>
      <c r="W330" s="1">
        <f t="shared" si="75"/>
        <v>1101847.5066624263</v>
      </c>
    </row>
    <row r="331" spans="1:23" x14ac:dyDescent="0.25">
      <c r="A331" s="3">
        <v>321</v>
      </c>
      <c r="B331" s="1">
        <f t="shared" si="76"/>
        <v>-23354.738749051583</v>
      </c>
      <c r="C331" s="1">
        <f t="shared" si="80"/>
        <v>-22.187001811599004</v>
      </c>
      <c r="D331" s="1">
        <f t="shared" ref="D331:D370" si="83">D330*(1+groei_woning/12)</f>
        <v>789547.17267764942</v>
      </c>
      <c r="E331" s="1">
        <f t="shared" ref="E331:E370" si="84">E330*((1+groei_spaargeld)^(1/12))+(inleg-C$3)</f>
        <v>810143.53963054763</v>
      </c>
      <c r="G331" s="3">
        <v>321</v>
      </c>
      <c r="H331" s="1">
        <f t="shared" si="77"/>
        <v>-20150.000000000535</v>
      </c>
      <c r="I331" s="1">
        <f t="shared" ref="I331:I370" si="85">H331*int_l_60/12</f>
        <v>-19.14250000000051</v>
      </c>
      <c r="J331" s="1">
        <f t="shared" ref="J331:J370" si="86">J330*(1+groei_woning/12)</f>
        <v>789547.17267764942</v>
      </c>
      <c r="K331" s="1">
        <f t="shared" ref="K331:K370" si="87">K330*((1+groei_spaargeld)^(1/12))+inleg+I331-I$2/360</f>
        <v>786090.82298620103</v>
      </c>
      <c r="M331" s="3">
        <v>321</v>
      </c>
      <c r="N331" s="1">
        <f t="shared" si="78"/>
        <v>-158892.45645817521</v>
      </c>
      <c r="O331" s="1">
        <f t="shared" si="81"/>
        <v>-176.78116696859979</v>
      </c>
      <c r="P331" s="1">
        <f t="shared" ref="P331:P370" si="88">P330*(1+groei_woning/12)</f>
        <v>789547.17267764942</v>
      </c>
      <c r="Q331" s="1">
        <f t="shared" ref="Q331:Q394" si="89">Q330*((1+groei_spaargeld)^(1/12))+(inleg-O$3-P$3)</f>
        <v>1113323.9139061356</v>
      </c>
      <c r="S331" s="3">
        <v>321</v>
      </c>
      <c r="T331" s="1">
        <f t="shared" si="79"/>
        <v>-158358.33333332918</v>
      </c>
      <c r="U331" s="1">
        <f t="shared" si="82"/>
        <v>-176.27374999999606</v>
      </c>
      <c r="V331" s="1">
        <f t="shared" ref="V331:V370" si="90">V330*(1+groei_woning/12)</f>
        <v>789547.17267764942</v>
      </c>
      <c r="W331" s="1">
        <f t="shared" ref="W331:W370" si="91">W330*((1+groei_spaargeld)^(1/12))+inleg+U331-U$2/360</f>
        <v>1109315.1277987347</v>
      </c>
    </row>
    <row r="332" spans="1:23" x14ac:dyDescent="0.25">
      <c r="A332" s="3">
        <v>322</v>
      </c>
      <c r="B332" s="1">
        <f t="shared" ref="B332:B370" si="92">B331+C$3+C331</f>
        <v>-22766.639922843569</v>
      </c>
      <c r="C332" s="1">
        <f t="shared" si="80"/>
        <v>-21.628307926701392</v>
      </c>
      <c r="D332" s="1">
        <f t="shared" si="83"/>
        <v>791850.01859795919</v>
      </c>
      <c r="E332" s="1">
        <f t="shared" si="84"/>
        <v>815613.92316026625</v>
      </c>
      <c r="G332" s="3">
        <v>322</v>
      </c>
      <c r="H332" s="1">
        <f t="shared" ref="H332:H370" si="93">H331+I$2/360</f>
        <v>-19633.333333333867</v>
      </c>
      <c r="I332" s="1">
        <f t="shared" si="85"/>
        <v>-18.651666666667175</v>
      </c>
      <c r="J332" s="1">
        <f t="shared" si="86"/>
        <v>791850.01859795919</v>
      </c>
      <c r="K332" s="1">
        <f t="shared" si="87"/>
        <v>791500.17645373684</v>
      </c>
      <c r="M332" s="3">
        <v>322</v>
      </c>
      <c r="N332" s="1">
        <f t="shared" ref="N332:N370" si="94">N331+O$3+(O331+P$3)</f>
        <v>-158794.43998714053</v>
      </c>
      <c r="O332" s="1">
        <f t="shared" si="81"/>
        <v>-176.68805132111686</v>
      </c>
      <c r="P332" s="1">
        <f t="shared" si="88"/>
        <v>791850.01859795919</v>
      </c>
      <c r="Q332" s="1">
        <f t="shared" si="89"/>
        <v>1120844.0115406327</v>
      </c>
      <c r="S332" s="3">
        <v>322</v>
      </c>
      <c r="T332" s="1">
        <f t="shared" ref="T332:T370" si="95">T331+U$2/360</f>
        <v>-158272.22222221806</v>
      </c>
      <c r="U332" s="1">
        <f t="shared" si="82"/>
        <v>-176.19194444444051</v>
      </c>
      <c r="V332" s="1">
        <f t="shared" si="90"/>
        <v>791850.01859795919</v>
      </c>
      <c r="W332" s="1">
        <f t="shared" si="91"/>
        <v>1116825.0537562012</v>
      </c>
    </row>
    <row r="333" spans="1:23" x14ac:dyDescent="0.25">
      <c r="A333" s="3">
        <v>323</v>
      </c>
      <c r="B333" s="1">
        <f t="shared" si="92"/>
        <v>-22177.982402750658</v>
      </c>
      <c r="C333" s="1">
        <f t="shared" si="80"/>
        <v>-21.069083282613125</v>
      </c>
      <c r="D333" s="1">
        <f t="shared" si="83"/>
        <v>794159.58115220326</v>
      </c>
      <c r="E333" s="1">
        <f t="shared" si="84"/>
        <v>821115.23703378683</v>
      </c>
      <c r="G333" s="3">
        <v>323</v>
      </c>
      <c r="H333" s="1">
        <f t="shared" si="93"/>
        <v>-19116.666666667199</v>
      </c>
      <c r="I333" s="1">
        <f t="shared" si="85"/>
        <v>-18.160833333333841</v>
      </c>
      <c r="J333" s="1">
        <f t="shared" si="86"/>
        <v>794159.58115220326</v>
      </c>
      <c r="K333" s="1">
        <f t="shared" si="87"/>
        <v>796940.6060255632</v>
      </c>
      <c r="M333" s="3">
        <v>323</v>
      </c>
      <c r="N333" s="1">
        <f t="shared" si="94"/>
        <v>-158696.33040045839</v>
      </c>
      <c r="O333" s="1">
        <f t="shared" si="81"/>
        <v>-176.59484721376882</v>
      </c>
      <c r="P333" s="1">
        <f t="shared" si="88"/>
        <v>794159.58115220326</v>
      </c>
      <c r="Q333" s="1">
        <f t="shared" si="89"/>
        <v>1128406.6289004828</v>
      </c>
      <c r="S333" s="3">
        <v>323</v>
      </c>
      <c r="T333" s="1">
        <f t="shared" si="95"/>
        <v>-158186.11111110693</v>
      </c>
      <c r="U333" s="1">
        <f t="shared" si="82"/>
        <v>-176.11013888888493</v>
      </c>
      <c r="V333" s="1">
        <f t="shared" si="90"/>
        <v>794159.58115220326</v>
      </c>
      <c r="W333" s="1">
        <f t="shared" si="91"/>
        <v>1124377.5237324354</v>
      </c>
    </row>
    <row r="334" spans="1:23" x14ac:dyDescent="0.25">
      <c r="A334" s="3">
        <v>324</v>
      </c>
      <c r="B334" s="1">
        <f t="shared" si="92"/>
        <v>-21588.765658013661</v>
      </c>
      <c r="C334" s="1">
        <f t="shared" si="80"/>
        <v>-20.509327375112978</v>
      </c>
      <c r="D334" s="1">
        <f t="shared" si="83"/>
        <v>796475.87993056385</v>
      </c>
      <c r="E334" s="1">
        <f t="shared" si="84"/>
        <v>826647.65613577003</v>
      </c>
      <c r="G334" s="3">
        <v>324</v>
      </c>
      <c r="H334" s="1">
        <f t="shared" si="93"/>
        <v>-18600.000000000531</v>
      </c>
      <c r="I334" s="1">
        <f t="shared" si="85"/>
        <v>-17.670000000000506</v>
      </c>
      <c r="J334" s="1">
        <f t="shared" si="86"/>
        <v>796475.87993056385</v>
      </c>
      <c r="K334" s="1">
        <f t="shared" si="87"/>
        <v>802412.28741049196</v>
      </c>
      <c r="M334" s="3">
        <v>324</v>
      </c>
      <c r="N334" s="1">
        <f t="shared" si="94"/>
        <v>-158598.12760966888</v>
      </c>
      <c r="O334" s="1">
        <f t="shared" si="81"/>
        <v>-176.50155456251878</v>
      </c>
      <c r="P334" s="1">
        <f t="shared" si="88"/>
        <v>796475.87993056385</v>
      </c>
      <c r="Q334" s="1">
        <f t="shared" si="89"/>
        <v>1136012.0063983947</v>
      </c>
      <c r="S334" s="3">
        <v>324</v>
      </c>
      <c r="T334" s="1">
        <f t="shared" si="95"/>
        <v>-158099.99999999581</v>
      </c>
      <c r="U334" s="1">
        <f t="shared" si="82"/>
        <v>-176.02833333332936</v>
      </c>
      <c r="V334" s="1">
        <f t="shared" si="90"/>
        <v>796475.87993056385</v>
      </c>
      <c r="W334" s="1">
        <f t="shared" si="91"/>
        <v>1131972.778277505</v>
      </c>
    </row>
    <row r="335" spans="1:23" x14ac:dyDescent="0.25">
      <c r="A335" s="3">
        <v>325</v>
      </c>
      <c r="B335" s="1">
        <f t="shared" si="92"/>
        <v>-20998.98915736916</v>
      </c>
      <c r="C335" s="1">
        <f t="shared" si="80"/>
        <v>-19.949039699500702</v>
      </c>
      <c r="D335" s="1">
        <f t="shared" si="83"/>
        <v>798798.93458036135</v>
      </c>
      <c r="E335" s="1">
        <f t="shared" si="84"/>
        <v>832211.35633969982</v>
      </c>
      <c r="G335" s="3">
        <v>325</v>
      </c>
      <c r="H335" s="1">
        <f t="shared" si="93"/>
        <v>-18083.333333333863</v>
      </c>
      <c r="I335" s="1">
        <f t="shared" si="85"/>
        <v>-17.179166666667172</v>
      </c>
      <c r="J335" s="1">
        <f t="shared" si="86"/>
        <v>798798.93458036135</v>
      </c>
      <c r="K335" s="1">
        <f t="shared" si="87"/>
        <v>807915.39731081796</v>
      </c>
      <c r="M335" s="3">
        <v>325</v>
      </c>
      <c r="N335" s="1">
        <f t="shared" si="94"/>
        <v>-158499.83152622814</v>
      </c>
      <c r="O335" s="1">
        <f t="shared" si="81"/>
        <v>-176.40817328325008</v>
      </c>
      <c r="P335" s="1">
        <f t="shared" si="88"/>
        <v>798798.93458036135</v>
      </c>
      <c r="Q335" s="1">
        <f t="shared" si="89"/>
        <v>1143660.3858064059</v>
      </c>
      <c r="S335" s="3">
        <v>325</v>
      </c>
      <c r="T335" s="1">
        <f t="shared" si="95"/>
        <v>-158013.88888888469</v>
      </c>
      <c r="U335" s="1">
        <f t="shared" si="82"/>
        <v>-175.94652777777378</v>
      </c>
      <c r="V335" s="1">
        <f t="shared" si="90"/>
        <v>798798.93458036135</v>
      </c>
      <c r="W335" s="1">
        <f t="shared" si="91"/>
        <v>1139611.0593015824</v>
      </c>
    </row>
    <row r="336" spans="1:23" x14ac:dyDescent="0.25">
      <c r="A336" s="3">
        <v>326</v>
      </c>
      <c r="B336" s="1">
        <f t="shared" si="92"/>
        <v>-20408.65236904905</v>
      </c>
      <c r="C336" s="1">
        <f t="shared" si="80"/>
        <v>-19.388219750596598</v>
      </c>
      <c r="D336" s="1">
        <f t="shared" si="83"/>
        <v>801128.76480622077</v>
      </c>
      <c r="E336" s="1">
        <f t="shared" si="84"/>
        <v>837806.51451347466</v>
      </c>
      <c r="G336" s="3">
        <v>326</v>
      </c>
      <c r="H336" s="1">
        <f t="shared" si="93"/>
        <v>-17566.666666667195</v>
      </c>
      <c r="I336" s="1">
        <f t="shared" si="85"/>
        <v>-16.688333333333837</v>
      </c>
      <c r="J336" s="1">
        <f t="shared" si="86"/>
        <v>801128.76480622077</v>
      </c>
      <c r="K336" s="1">
        <f t="shared" si="87"/>
        <v>813450.11342793668</v>
      </c>
      <c r="M336" s="3">
        <v>326</v>
      </c>
      <c r="N336" s="1">
        <f t="shared" si="94"/>
        <v>-158401.44206150813</v>
      </c>
      <c r="O336" s="1">
        <f t="shared" si="81"/>
        <v>-176.31470329176608</v>
      </c>
      <c r="P336" s="1">
        <f t="shared" si="88"/>
        <v>801128.76480622077</v>
      </c>
      <c r="Q336" s="1">
        <f t="shared" si="89"/>
        <v>1151352.010263568</v>
      </c>
      <c r="S336" s="3">
        <v>326</v>
      </c>
      <c r="T336" s="1">
        <f t="shared" si="95"/>
        <v>-157927.77777777356</v>
      </c>
      <c r="U336" s="1">
        <f t="shared" si="82"/>
        <v>-175.86472222221823</v>
      </c>
      <c r="V336" s="1">
        <f t="shared" si="90"/>
        <v>801128.76480622077</v>
      </c>
      <c r="W336" s="1">
        <f t="shared" si="91"/>
        <v>1147292.6100826352</v>
      </c>
    </row>
    <row r="337" spans="1:23" x14ac:dyDescent="0.25">
      <c r="A337" s="3">
        <v>327</v>
      </c>
      <c r="B337" s="1">
        <f t="shared" si="92"/>
        <v>-19817.754760780033</v>
      </c>
      <c r="C337" s="1">
        <f t="shared" si="80"/>
        <v>-18.82686702274103</v>
      </c>
      <c r="D337" s="1">
        <f t="shared" si="83"/>
        <v>803465.39037023892</v>
      </c>
      <c r="E337" s="1">
        <f t="shared" si="84"/>
        <v>843433.30852502945</v>
      </c>
      <c r="G337" s="3">
        <v>327</v>
      </c>
      <c r="H337" s="1">
        <f t="shared" si="93"/>
        <v>-17050.000000000528</v>
      </c>
      <c r="I337" s="1">
        <f t="shared" si="85"/>
        <v>-16.197500000000502</v>
      </c>
      <c r="J337" s="1">
        <f t="shared" si="86"/>
        <v>803465.39037023892</v>
      </c>
      <c r="K337" s="1">
        <f t="shared" si="87"/>
        <v>819016.61446799291</v>
      </c>
      <c r="M337" s="3">
        <v>327</v>
      </c>
      <c r="N337" s="1">
        <f t="shared" si="94"/>
        <v>-158302.95912679663</v>
      </c>
      <c r="O337" s="1">
        <f t="shared" si="81"/>
        <v>-176.22114450379013</v>
      </c>
      <c r="P337" s="1">
        <f t="shared" si="88"/>
        <v>803465.39037023892</v>
      </c>
      <c r="Q337" s="1">
        <f t="shared" si="89"/>
        <v>1159087.1242836763</v>
      </c>
      <c r="S337" s="3">
        <v>327</v>
      </c>
      <c r="T337" s="1">
        <f t="shared" si="95"/>
        <v>-157841.66666666244</v>
      </c>
      <c r="U337" s="1">
        <f t="shared" si="82"/>
        <v>-175.78291666666266</v>
      </c>
      <c r="V337" s="1">
        <f t="shared" si="90"/>
        <v>803465.39037023892</v>
      </c>
      <c r="W337" s="1">
        <f t="shared" si="91"/>
        <v>1155017.6752741605</v>
      </c>
    </row>
    <row r="338" spans="1:23" x14ac:dyDescent="0.25">
      <c r="A338" s="3">
        <v>328</v>
      </c>
      <c r="B338" s="1">
        <f t="shared" si="92"/>
        <v>-19226.295799783162</v>
      </c>
      <c r="C338" s="1">
        <f t="shared" si="80"/>
        <v>-18.264981009794003</v>
      </c>
      <c r="D338" s="1">
        <f t="shared" si="83"/>
        <v>805808.83109215216</v>
      </c>
      <c r="E338" s="1">
        <f t="shared" si="84"/>
        <v>849091.91724799061</v>
      </c>
      <c r="G338" s="3">
        <v>328</v>
      </c>
      <c r="H338" s="1">
        <f t="shared" si="93"/>
        <v>-16533.33333333386</v>
      </c>
      <c r="I338" s="1">
        <f t="shared" si="85"/>
        <v>-15.706666666667168</v>
      </c>
      <c r="J338" s="1">
        <f t="shared" si="86"/>
        <v>805808.83109215216</v>
      </c>
      <c r="K338" s="1">
        <f t="shared" si="87"/>
        <v>824615.08014756208</v>
      </c>
      <c r="M338" s="3">
        <v>328</v>
      </c>
      <c r="N338" s="1">
        <f t="shared" si="94"/>
        <v>-158204.38263329715</v>
      </c>
      <c r="O338" s="1">
        <f t="shared" si="81"/>
        <v>-176.12749683496563</v>
      </c>
      <c r="P338" s="1">
        <f t="shared" si="88"/>
        <v>805808.83109215216</v>
      </c>
      <c r="Q338" s="1">
        <f t="shared" si="89"/>
        <v>1166865.9737630424</v>
      </c>
      <c r="S338" s="3">
        <v>328</v>
      </c>
      <c r="T338" s="1">
        <f t="shared" si="95"/>
        <v>-157755.55555555131</v>
      </c>
      <c r="U338" s="1">
        <f t="shared" si="82"/>
        <v>-175.70111111110708</v>
      </c>
      <c r="V338" s="1">
        <f t="shared" si="90"/>
        <v>805808.83109215216</v>
      </c>
      <c r="W338" s="1">
        <f t="shared" si="91"/>
        <v>1162786.5009129613</v>
      </c>
    </row>
    <row r="339" spans="1:23" x14ac:dyDescent="0.25">
      <c r="A339" s="3">
        <v>329</v>
      </c>
      <c r="B339" s="1">
        <f t="shared" si="92"/>
        <v>-18634.274952773343</v>
      </c>
      <c r="C339" s="1">
        <f t="shared" si="80"/>
        <v>-17.702561205134675</v>
      </c>
      <c r="D339" s="1">
        <f t="shared" si="83"/>
        <v>808159.10684950429</v>
      </c>
      <c r="E339" s="1">
        <f t="shared" si="84"/>
        <v>854782.52056736185</v>
      </c>
      <c r="G339" s="3">
        <v>329</v>
      </c>
      <c r="H339" s="1">
        <f t="shared" si="93"/>
        <v>-16016.666666667194</v>
      </c>
      <c r="I339" s="1">
        <f t="shared" si="85"/>
        <v>-15.215833333333833</v>
      </c>
      <c r="J339" s="1">
        <f t="shared" si="86"/>
        <v>808159.10684950429</v>
      </c>
      <c r="K339" s="1">
        <f t="shared" si="87"/>
        <v>830245.69119936333</v>
      </c>
      <c r="M339" s="3">
        <v>329</v>
      </c>
      <c r="N339" s="1">
        <f t="shared" si="94"/>
        <v>-158105.71249212883</v>
      </c>
      <c r="O339" s="1">
        <f t="shared" si="81"/>
        <v>-176.03376020085574</v>
      </c>
      <c r="P339" s="1">
        <f t="shared" si="88"/>
        <v>808159.10684950429</v>
      </c>
      <c r="Q339" s="1">
        <f t="shared" si="89"/>
        <v>1174688.8059883115</v>
      </c>
      <c r="S339" s="3">
        <v>329</v>
      </c>
      <c r="T339" s="1">
        <f t="shared" si="95"/>
        <v>-157669.44444444019</v>
      </c>
      <c r="U339" s="1">
        <f t="shared" si="82"/>
        <v>-175.61930555555153</v>
      </c>
      <c r="V339" s="1">
        <f t="shared" si="90"/>
        <v>808159.10684950429</v>
      </c>
      <c r="W339" s="1">
        <f t="shared" si="91"/>
        <v>1170599.3344269691</v>
      </c>
    </row>
    <row r="340" spans="1:23" x14ac:dyDescent="0.25">
      <c r="A340" s="3">
        <v>330</v>
      </c>
      <c r="B340" s="1">
        <f t="shared" si="92"/>
        <v>-18041.691685958864</v>
      </c>
      <c r="C340" s="1">
        <f t="shared" si="80"/>
        <v>-17.139607101660921</v>
      </c>
      <c r="D340" s="1">
        <f t="shared" si="83"/>
        <v>810516.23757781531</v>
      </c>
      <c r="E340" s="1">
        <f t="shared" si="84"/>
        <v>860505.29938524286</v>
      </c>
      <c r="G340" s="3">
        <v>330</v>
      </c>
      <c r="H340" s="1">
        <f t="shared" si="93"/>
        <v>-15500.000000000528</v>
      </c>
      <c r="I340" s="1">
        <f t="shared" si="85"/>
        <v>-14.725000000000501</v>
      </c>
      <c r="J340" s="1">
        <f t="shared" si="86"/>
        <v>810516.23757781531</v>
      </c>
      <c r="K340" s="1">
        <f t="shared" si="87"/>
        <v>835908.6293780047</v>
      </c>
      <c r="M340" s="3">
        <v>330</v>
      </c>
      <c r="N340" s="1">
        <f t="shared" si="94"/>
        <v>-158006.94861432642</v>
      </c>
      <c r="O340" s="1">
        <f t="shared" si="81"/>
        <v>-175.93993451694345</v>
      </c>
      <c r="P340" s="1">
        <f t="shared" si="88"/>
        <v>810516.23757781531</v>
      </c>
      <c r="Q340" s="1">
        <f t="shared" si="89"/>
        <v>1182555.8696443236</v>
      </c>
      <c r="S340" s="3">
        <v>330</v>
      </c>
      <c r="T340" s="1">
        <f t="shared" si="95"/>
        <v>-157583.33333332906</v>
      </c>
      <c r="U340" s="1">
        <f t="shared" si="82"/>
        <v>-175.53749999999596</v>
      </c>
      <c r="V340" s="1">
        <f t="shared" si="90"/>
        <v>810516.23757781531</v>
      </c>
      <c r="W340" s="1">
        <f t="shared" si="91"/>
        <v>1178456.4246431079</v>
      </c>
    </row>
    <row r="341" spans="1:23" x14ac:dyDescent="0.25">
      <c r="A341" s="3">
        <v>331</v>
      </c>
      <c r="B341" s="1">
        <f t="shared" si="92"/>
        <v>-17448.545465040912</v>
      </c>
      <c r="C341" s="1">
        <f t="shared" si="80"/>
        <v>-16.576118191788868</v>
      </c>
      <c r="D341" s="1">
        <f t="shared" si="83"/>
        <v>812880.24327075062</v>
      </c>
      <c r="E341" s="1">
        <f t="shared" si="84"/>
        <v>866260.43562658015</v>
      </c>
      <c r="G341" s="3">
        <v>331</v>
      </c>
      <c r="H341" s="1">
        <f t="shared" si="93"/>
        <v>-14983.333333333861</v>
      </c>
      <c r="I341" s="1">
        <f t="shared" si="85"/>
        <v>-14.23416666666717</v>
      </c>
      <c r="J341" s="1">
        <f t="shared" si="86"/>
        <v>812880.24327075062</v>
      </c>
      <c r="K341" s="1">
        <f t="shared" si="87"/>
        <v>841604.07746576134</v>
      </c>
      <c r="M341" s="3">
        <v>331</v>
      </c>
      <c r="N341" s="1">
        <f t="shared" si="94"/>
        <v>-157908.09091084011</v>
      </c>
      <c r="O341" s="1">
        <f t="shared" si="81"/>
        <v>-175.84601969863144</v>
      </c>
      <c r="P341" s="1">
        <f t="shared" si="88"/>
        <v>812880.24327075062</v>
      </c>
      <c r="Q341" s="1">
        <f t="shared" si="89"/>
        <v>1190467.4148220189</v>
      </c>
      <c r="S341" s="3">
        <v>331</v>
      </c>
      <c r="T341" s="1">
        <f t="shared" si="95"/>
        <v>-157497.22222221794</v>
      </c>
      <c r="U341" s="1">
        <f t="shared" si="82"/>
        <v>-175.45569444444038</v>
      </c>
      <c r="V341" s="1">
        <f t="shared" si="90"/>
        <v>812880.24327075062</v>
      </c>
      <c r="W341" s="1">
        <f t="shared" si="91"/>
        <v>1186358.0217952065</v>
      </c>
    </row>
    <row r="342" spans="1:23" x14ac:dyDescent="0.25">
      <c r="A342" s="3">
        <v>332</v>
      </c>
      <c r="B342" s="1">
        <f t="shared" si="92"/>
        <v>-16854.835755213087</v>
      </c>
      <c r="C342" s="1">
        <f t="shared" si="80"/>
        <v>-16.012093967452433</v>
      </c>
      <c r="D342" s="1">
        <f t="shared" si="83"/>
        <v>815251.14398029028</v>
      </c>
      <c r="E342" s="1">
        <f t="shared" si="84"/>
        <v>872048.11224495026</v>
      </c>
      <c r="G342" s="3">
        <v>332</v>
      </c>
      <c r="H342" s="1">
        <f t="shared" si="93"/>
        <v>-14466.666666667195</v>
      </c>
      <c r="I342" s="1">
        <f t="shared" si="85"/>
        <v>-13.743333333333837</v>
      </c>
      <c r="J342" s="1">
        <f t="shared" si="86"/>
        <v>815251.14398029028</v>
      </c>
      <c r="K342" s="1">
        <f t="shared" si="87"/>
        <v>847332.21927838598</v>
      </c>
      <c r="M342" s="3">
        <v>332</v>
      </c>
      <c r="N342" s="1">
        <f t="shared" si="94"/>
        <v>-157809.13929253546</v>
      </c>
      <c r="O342" s="1">
        <f t="shared" si="81"/>
        <v>-175.75201566124204</v>
      </c>
      <c r="P342" s="1">
        <f t="shared" si="88"/>
        <v>815251.14398029028</v>
      </c>
      <c r="Q342" s="1">
        <f t="shared" si="89"/>
        <v>1198423.6930263878</v>
      </c>
      <c r="S342" s="3">
        <v>332</v>
      </c>
      <c r="T342" s="1">
        <f t="shared" si="95"/>
        <v>-157411.11111110682</v>
      </c>
      <c r="U342" s="1">
        <f t="shared" si="82"/>
        <v>-175.37388888888481</v>
      </c>
      <c r="V342" s="1">
        <f t="shared" si="90"/>
        <v>815251.14398029028</v>
      </c>
      <c r="W342" s="1">
        <f t="shared" si="91"/>
        <v>1194304.3775319513</v>
      </c>
    </row>
    <row r="343" spans="1:23" x14ac:dyDescent="0.25">
      <c r="A343" s="3">
        <v>333</v>
      </c>
      <c r="B343" s="1">
        <f t="shared" si="92"/>
        <v>-16260.562021160928</v>
      </c>
      <c r="C343" s="1">
        <f t="shared" si="80"/>
        <v>-15.447533920102883</v>
      </c>
      <c r="D343" s="1">
        <f t="shared" si="83"/>
        <v>817628.9598168995</v>
      </c>
      <c r="E343" s="1">
        <f t="shared" si="84"/>
        <v>877868.51322837593</v>
      </c>
      <c r="G343" s="3">
        <v>333</v>
      </c>
      <c r="H343" s="1">
        <f t="shared" si="93"/>
        <v>-13950.000000000529</v>
      </c>
      <c r="I343" s="1">
        <f t="shared" si="85"/>
        <v>-13.252500000000502</v>
      </c>
      <c r="J343" s="1">
        <f t="shared" si="86"/>
        <v>817628.9598168995</v>
      </c>
      <c r="K343" s="1">
        <f t="shared" si="87"/>
        <v>853093.2396709522</v>
      </c>
      <c r="M343" s="3">
        <v>333</v>
      </c>
      <c r="N343" s="1">
        <f t="shared" si="94"/>
        <v>-157710.09367019343</v>
      </c>
      <c r="O343" s="1">
        <f t="shared" si="81"/>
        <v>-175.65792232001709</v>
      </c>
      <c r="P343" s="1">
        <f t="shared" si="88"/>
        <v>817628.9598168995</v>
      </c>
      <c r="Q343" s="1">
        <f t="shared" si="89"/>
        <v>1206424.957184467</v>
      </c>
      <c r="S343" s="3">
        <v>333</v>
      </c>
      <c r="T343" s="1">
        <f t="shared" si="95"/>
        <v>-157324.99999999569</v>
      </c>
      <c r="U343" s="1">
        <f t="shared" si="82"/>
        <v>-175.29208333332926</v>
      </c>
      <c r="V343" s="1">
        <f t="shared" si="90"/>
        <v>817628.9598168995</v>
      </c>
      <c r="W343" s="1">
        <f t="shared" si="91"/>
        <v>1202295.7449248873</v>
      </c>
    </row>
    <row r="344" spans="1:23" x14ac:dyDescent="0.25">
      <c r="A344" s="3">
        <v>334</v>
      </c>
      <c r="B344" s="1">
        <f t="shared" si="92"/>
        <v>-15665.723727061419</v>
      </c>
      <c r="C344" s="1">
        <f t="shared" si="80"/>
        <v>-14.882437540708347</v>
      </c>
      <c r="D344" s="1">
        <f t="shared" si="83"/>
        <v>820013.71094969881</v>
      </c>
      <c r="E344" s="1">
        <f t="shared" si="84"/>
        <v>883721.8236051749</v>
      </c>
      <c r="G344" s="3">
        <v>334</v>
      </c>
      <c r="H344" s="1">
        <f t="shared" si="93"/>
        <v>-13433.333333333863</v>
      </c>
      <c r="I344" s="1">
        <f t="shared" si="85"/>
        <v>-12.761666666667169</v>
      </c>
      <c r="J344" s="1">
        <f t="shared" si="86"/>
        <v>820013.71094969881</v>
      </c>
      <c r="K344" s="1">
        <f t="shared" si="87"/>
        <v>858887.32454373094</v>
      </c>
      <c r="M344" s="3">
        <v>334</v>
      </c>
      <c r="N344" s="1">
        <f t="shared" si="94"/>
        <v>-157610.95395451019</v>
      </c>
      <c r="O344" s="1">
        <f t="shared" si="81"/>
        <v>-175.56373959011802</v>
      </c>
      <c r="P344" s="1">
        <f t="shared" si="88"/>
        <v>820013.71094969881</v>
      </c>
      <c r="Q344" s="1">
        <f t="shared" si="89"/>
        <v>1214471.461653379</v>
      </c>
      <c r="S344" s="3">
        <v>334</v>
      </c>
      <c r="T344" s="1">
        <f t="shared" si="95"/>
        <v>-157238.88888888457</v>
      </c>
      <c r="U344" s="1">
        <f t="shared" si="82"/>
        <v>-175.21027777777368</v>
      </c>
      <c r="V344" s="1">
        <f t="shared" si="90"/>
        <v>820013.71094969881</v>
      </c>
      <c r="W344" s="1">
        <f t="shared" si="91"/>
        <v>1210332.3784764626</v>
      </c>
    </row>
    <row r="345" spans="1:23" x14ac:dyDescent="0.25">
      <c r="A345" s="3">
        <v>335</v>
      </c>
      <c r="B345" s="1">
        <f t="shared" si="92"/>
        <v>-15070.320336582514</v>
      </c>
      <c r="C345" s="1">
        <f t="shared" si="80"/>
        <v>-14.316804319753388</v>
      </c>
      <c r="D345" s="1">
        <f t="shared" si="83"/>
        <v>822405.41760663548</v>
      </c>
      <c r="E345" s="1">
        <f t="shared" si="84"/>
        <v>889608.22944984189</v>
      </c>
      <c r="G345" s="3">
        <v>335</v>
      </c>
      <c r="H345" s="1">
        <f t="shared" si="93"/>
        <v>-12916.666666667197</v>
      </c>
      <c r="I345" s="1">
        <f t="shared" si="85"/>
        <v>-12.270833333333838</v>
      </c>
      <c r="J345" s="1">
        <f t="shared" si="86"/>
        <v>822405.41760663548</v>
      </c>
      <c r="K345" s="1">
        <f t="shared" si="87"/>
        <v>864714.66084810079</v>
      </c>
      <c r="M345" s="3">
        <v>335</v>
      </c>
      <c r="N345" s="1">
        <f t="shared" si="94"/>
        <v>-157511.72005609702</v>
      </c>
      <c r="O345" s="1">
        <f t="shared" si="81"/>
        <v>-175.46946738662552</v>
      </c>
      <c r="P345" s="1">
        <f t="shared" si="88"/>
        <v>822405.41760663548</v>
      </c>
      <c r="Q345" s="1">
        <f t="shared" si="89"/>
        <v>1222563.4622284186</v>
      </c>
      <c r="S345" s="3">
        <v>335</v>
      </c>
      <c r="T345" s="1">
        <f t="shared" si="95"/>
        <v>-157152.77777777344</v>
      </c>
      <c r="U345" s="1">
        <f t="shared" si="82"/>
        <v>-175.12847222221811</v>
      </c>
      <c r="V345" s="1">
        <f t="shared" si="90"/>
        <v>822405.41760663548</v>
      </c>
      <c r="W345" s="1">
        <f t="shared" si="91"/>
        <v>1218414.5341281192</v>
      </c>
    </row>
    <row r="346" spans="1:23" x14ac:dyDescent="0.25">
      <c r="A346" s="3">
        <v>336</v>
      </c>
      <c r="B346" s="1">
        <f t="shared" si="92"/>
        <v>-14474.351312882654</v>
      </c>
      <c r="C346" s="1">
        <f t="shared" si="80"/>
        <v>-13.750633747238522</v>
      </c>
      <c r="D346" s="1">
        <f t="shared" si="83"/>
        <v>824804.10007465479</v>
      </c>
      <c r="E346" s="1">
        <f t="shared" si="84"/>
        <v>895527.91788896383</v>
      </c>
      <c r="G346" s="3">
        <v>336</v>
      </c>
      <c r="H346" s="1">
        <f t="shared" si="93"/>
        <v>-12400.000000000531</v>
      </c>
      <c r="I346" s="1">
        <f t="shared" si="85"/>
        <v>-11.780000000000506</v>
      </c>
      <c r="J346" s="1">
        <f t="shared" si="86"/>
        <v>824804.10007465479</v>
      </c>
      <c r="K346" s="1">
        <f t="shared" si="87"/>
        <v>870575.43659249018</v>
      </c>
      <c r="M346" s="3">
        <v>336</v>
      </c>
      <c r="N346" s="1">
        <f t="shared" si="94"/>
        <v>-157412.39188548038</v>
      </c>
      <c r="O346" s="1">
        <f t="shared" si="81"/>
        <v>-175.37510562453971</v>
      </c>
      <c r="P346" s="1">
        <f t="shared" si="88"/>
        <v>824804.10007465479</v>
      </c>
      <c r="Q346" s="1">
        <f t="shared" si="89"/>
        <v>1230701.2161511844</v>
      </c>
      <c r="S346" s="3">
        <v>336</v>
      </c>
      <c r="T346" s="1">
        <f t="shared" si="95"/>
        <v>-157066.66666666232</v>
      </c>
      <c r="U346" s="1">
        <f t="shared" si="82"/>
        <v>-175.04666666666256</v>
      </c>
      <c r="V346" s="1">
        <f t="shared" si="90"/>
        <v>824804.10007465479</v>
      </c>
      <c r="W346" s="1">
        <f t="shared" si="91"/>
        <v>1226542.4692684296</v>
      </c>
    </row>
    <row r="347" spans="1:23" x14ac:dyDescent="0.25">
      <c r="A347" s="3">
        <v>337</v>
      </c>
      <c r="B347" s="1">
        <f t="shared" si="92"/>
        <v>-13877.816118610281</v>
      </c>
      <c r="C347" s="1">
        <f t="shared" si="80"/>
        <v>-13.183925312679767</v>
      </c>
      <c r="D347" s="1">
        <f t="shared" si="83"/>
        <v>827209.77869987255</v>
      </c>
      <c r="E347" s="1">
        <f t="shared" si="84"/>
        <v>901481.07710716873</v>
      </c>
      <c r="G347" s="3">
        <v>337</v>
      </c>
      <c r="H347" s="1">
        <f t="shared" si="93"/>
        <v>-11883.333333333865</v>
      </c>
      <c r="I347" s="1">
        <f t="shared" si="85"/>
        <v>-11.289166666667171</v>
      </c>
      <c r="J347" s="1">
        <f t="shared" si="86"/>
        <v>827209.77869987255</v>
      </c>
      <c r="K347" s="1">
        <f t="shared" si="87"/>
        <v>876469.84084835462</v>
      </c>
      <c r="M347" s="3">
        <v>337</v>
      </c>
      <c r="N347" s="1">
        <f t="shared" si="94"/>
        <v>-157312.96935310165</v>
      </c>
      <c r="O347" s="1">
        <f t="shared" si="81"/>
        <v>-175.28065421877992</v>
      </c>
      <c r="P347" s="1">
        <f t="shared" si="88"/>
        <v>827209.77869987255</v>
      </c>
      <c r="Q347" s="1">
        <f t="shared" si="89"/>
        <v>1238884.9821177565</v>
      </c>
      <c r="S347" s="3">
        <v>337</v>
      </c>
      <c r="T347" s="1">
        <f t="shared" si="95"/>
        <v>-156980.5555555512</v>
      </c>
      <c r="U347" s="1">
        <f t="shared" si="82"/>
        <v>-174.96486111110698</v>
      </c>
      <c r="V347" s="1">
        <f t="shared" si="90"/>
        <v>827209.77869987255</v>
      </c>
      <c r="W347" s="1">
        <f t="shared" si="91"/>
        <v>1234716.4427412783</v>
      </c>
    </row>
    <row r="348" spans="1:23" x14ac:dyDescent="0.25">
      <c r="A348" s="3">
        <v>338</v>
      </c>
      <c r="B348" s="1">
        <f t="shared" si="92"/>
        <v>-13280.714215903348</v>
      </c>
      <c r="C348" s="1">
        <f t="shared" si="80"/>
        <v>-12.616678505108181</v>
      </c>
      <c r="D348" s="1">
        <f t="shared" si="83"/>
        <v>829622.47388774715</v>
      </c>
      <c r="E348" s="1">
        <f t="shared" si="84"/>
        <v>907467.89635310776</v>
      </c>
      <c r="G348" s="3">
        <v>338</v>
      </c>
      <c r="H348" s="1">
        <f t="shared" si="93"/>
        <v>-11366.666666667199</v>
      </c>
      <c r="I348" s="1">
        <f t="shared" si="85"/>
        <v>-10.798333333333838</v>
      </c>
      <c r="J348" s="1">
        <f t="shared" si="86"/>
        <v>829622.47388774715</v>
      </c>
      <c r="K348" s="1">
        <f t="shared" si="87"/>
        <v>882398.06375618721</v>
      </c>
      <c r="M348" s="3">
        <v>338</v>
      </c>
      <c r="N348" s="1">
        <f t="shared" si="94"/>
        <v>-157213.45236931715</v>
      </c>
      <c r="O348" s="1">
        <f t="shared" si="81"/>
        <v>-175.18611308418463</v>
      </c>
      <c r="P348" s="1">
        <f t="shared" si="88"/>
        <v>829622.47388774715</v>
      </c>
      <c r="Q348" s="1">
        <f t="shared" si="89"/>
        <v>1247115.02028692</v>
      </c>
      <c r="S348" s="3">
        <v>338</v>
      </c>
      <c r="T348" s="1">
        <f t="shared" si="95"/>
        <v>-156894.44444444007</v>
      </c>
      <c r="U348" s="1">
        <f t="shared" si="82"/>
        <v>-174.88305555555141</v>
      </c>
      <c r="V348" s="1">
        <f t="shared" si="90"/>
        <v>829622.47388774715</v>
      </c>
      <c r="W348" s="1">
        <f t="shared" si="91"/>
        <v>1242936.7148540907</v>
      </c>
    </row>
    <row r="349" spans="1:23" x14ac:dyDescent="0.25">
      <c r="A349" s="3">
        <v>339</v>
      </c>
      <c r="B349" s="1">
        <f t="shared" si="92"/>
        <v>-12683.045066388844</v>
      </c>
      <c r="C349" s="1">
        <f t="shared" si="80"/>
        <v>-12.048892813069402</v>
      </c>
      <c r="D349" s="1">
        <f t="shared" si="83"/>
        <v>832042.20610325306</v>
      </c>
      <c r="E349" s="1">
        <f t="shared" si="84"/>
        <v>913488.5659454714</v>
      </c>
      <c r="G349" s="3">
        <v>339</v>
      </c>
      <c r="H349" s="1">
        <f t="shared" si="93"/>
        <v>-10850.000000000533</v>
      </c>
      <c r="I349" s="1">
        <f t="shared" si="85"/>
        <v>-10.307500000000507</v>
      </c>
      <c r="J349" s="1">
        <f t="shared" si="86"/>
        <v>832042.20610325306</v>
      </c>
      <c r="K349" s="1">
        <f t="shared" si="87"/>
        <v>888360.29653156293</v>
      </c>
      <c r="M349" s="3">
        <v>339</v>
      </c>
      <c r="N349" s="1">
        <f t="shared" si="94"/>
        <v>-157113.84084439807</v>
      </c>
      <c r="O349" s="1">
        <f t="shared" si="81"/>
        <v>-175.09148213551151</v>
      </c>
      <c r="P349" s="1">
        <f t="shared" si="88"/>
        <v>832042.20610325306</v>
      </c>
      <c r="Q349" s="1">
        <f t="shared" si="89"/>
        <v>1255391.5922884359</v>
      </c>
      <c r="S349" s="3">
        <v>339</v>
      </c>
      <c r="T349" s="1">
        <f t="shared" si="95"/>
        <v>-156808.33333332895</v>
      </c>
      <c r="U349" s="1">
        <f t="shared" si="82"/>
        <v>-174.80124999999583</v>
      </c>
      <c r="V349" s="1">
        <f t="shared" si="90"/>
        <v>832042.20610325306</v>
      </c>
      <c r="W349" s="1">
        <f t="shared" si="91"/>
        <v>1251203.5473861087</v>
      </c>
    </row>
    <row r="350" spans="1:23" x14ac:dyDescent="0.25">
      <c r="A350" s="3">
        <v>340</v>
      </c>
      <c r="B350" s="1">
        <f t="shared" si="92"/>
        <v>-12084.808131182301</v>
      </c>
      <c r="C350" s="1">
        <f t="shared" si="80"/>
        <v>-11.480567724623185</v>
      </c>
      <c r="D350" s="1">
        <f t="shared" si="83"/>
        <v>834468.99587105424</v>
      </c>
      <c r="E350" s="1">
        <f t="shared" si="84"/>
        <v>919543.27727903984</v>
      </c>
      <c r="G350" s="3">
        <v>340</v>
      </c>
      <c r="H350" s="1">
        <f t="shared" si="93"/>
        <v>-10333.333333333867</v>
      </c>
      <c r="I350" s="1">
        <f t="shared" si="85"/>
        <v>-9.8166666666671745</v>
      </c>
      <c r="J350" s="1">
        <f t="shared" si="86"/>
        <v>834468.99587105424</v>
      </c>
      <c r="K350" s="1">
        <f t="shared" si="87"/>
        <v>894356.73147121759</v>
      </c>
      <c r="M350" s="3">
        <v>340</v>
      </c>
      <c r="N350" s="1">
        <f t="shared" si="94"/>
        <v>-157014.13468853032</v>
      </c>
      <c r="O350" s="1">
        <f t="shared" si="81"/>
        <v>-174.99676128743715</v>
      </c>
      <c r="P350" s="1">
        <f t="shared" si="88"/>
        <v>834468.99587105424</v>
      </c>
      <c r="Q350" s="1">
        <f t="shared" si="89"/>
        <v>1263714.9612313577</v>
      </c>
      <c r="S350" s="3">
        <v>340</v>
      </c>
      <c r="T350" s="1">
        <f t="shared" si="95"/>
        <v>-156722.22222221782</v>
      </c>
      <c r="U350" s="1">
        <f t="shared" si="82"/>
        <v>-174.71944444444028</v>
      </c>
      <c r="V350" s="1">
        <f t="shared" si="90"/>
        <v>834468.99587105424</v>
      </c>
      <c r="W350" s="1">
        <f t="shared" si="91"/>
        <v>1259517.2035967116</v>
      </c>
    </row>
    <row r="351" spans="1:23" x14ac:dyDescent="0.25">
      <c r="A351" s="3">
        <v>341</v>
      </c>
      <c r="B351" s="1">
        <f t="shared" si="92"/>
        <v>-11486.002870887312</v>
      </c>
      <c r="C351" s="1">
        <f t="shared" si="80"/>
        <v>-10.911702727342947</v>
      </c>
      <c r="D351" s="1">
        <f t="shared" si="83"/>
        <v>836902.86377567821</v>
      </c>
      <c r="E351" s="1">
        <f t="shared" si="84"/>
        <v>925632.22283076704</v>
      </c>
      <c r="G351" s="3">
        <v>341</v>
      </c>
      <c r="H351" s="1">
        <f t="shared" si="93"/>
        <v>-9816.6666666672008</v>
      </c>
      <c r="I351" s="1">
        <f t="shared" si="85"/>
        <v>-9.3258333333338417</v>
      </c>
      <c r="J351" s="1">
        <f t="shared" si="86"/>
        <v>836902.86377567821</v>
      </c>
      <c r="K351" s="1">
        <f t="shared" si="87"/>
        <v>900387.56195916049</v>
      </c>
      <c r="M351" s="3">
        <v>341</v>
      </c>
      <c r="N351" s="1">
        <f t="shared" si="94"/>
        <v>-156914.33381181449</v>
      </c>
      <c r="O351" s="1">
        <f t="shared" si="81"/>
        <v>-174.9019504545571</v>
      </c>
      <c r="P351" s="1">
        <f t="shared" si="88"/>
        <v>836902.86377567821</v>
      </c>
      <c r="Q351" s="1">
        <f t="shared" si="89"/>
        <v>1272085.3917123957</v>
      </c>
      <c r="S351" s="3">
        <v>341</v>
      </c>
      <c r="T351" s="1">
        <f t="shared" si="95"/>
        <v>-156636.1111111067</v>
      </c>
      <c r="U351" s="1">
        <f t="shared" si="82"/>
        <v>-174.63763888888471</v>
      </c>
      <c r="V351" s="1">
        <f t="shared" si="90"/>
        <v>836902.86377567821</v>
      </c>
      <c r="W351" s="1">
        <f t="shared" si="91"/>
        <v>1267877.9482337858</v>
      </c>
    </row>
    <row r="352" spans="1:23" x14ac:dyDescent="0.25">
      <c r="A352" s="3">
        <v>342</v>
      </c>
      <c r="B352" s="1">
        <f t="shared" si="92"/>
        <v>-10886.628745595042</v>
      </c>
      <c r="C352" s="1">
        <f t="shared" si="80"/>
        <v>-10.34229730831529</v>
      </c>
      <c r="D352" s="1">
        <f t="shared" si="83"/>
        <v>839343.83046169067</v>
      </c>
      <c r="E352" s="1">
        <f t="shared" si="84"/>
        <v>931755.59616589965</v>
      </c>
      <c r="G352" s="3">
        <v>342</v>
      </c>
      <c r="H352" s="1">
        <f t="shared" si="93"/>
        <v>-9300.0000000005348</v>
      </c>
      <c r="I352" s="1">
        <f t="shared" si="85"/>
        <v>-8.8350000000005089</v>
      </c>
      <c r="J352" s="1">
        <f t="shared" si="86"/>
        <v>839343.83046169067</v>
      </c>
      <c r="K352" s="1">
        <f t="shared" si="87"/>
        <v>906452.98247282242</v>
      </c>
      <c r="M352" s="3">
        <v>342</v>
      </c>
      <c r="N352" s="1">
        <f t="shared" si="94"/>
        <v>-156814.43812426578</v>
      </c>
      <c r="O352" s="1">
        <f t="shared" si="81"/>
        <v>-174.80704955138583</v>
      </c>
      <c r="P352" s="1">
        <f t="shared" si="88"/>
        <v>839343.83046169067</v>
      </c>
      <c r="Q352" s="1">
        <f t="shared" si="89"/>
        <v>1280503.1498243287</v>
      </c>
      <c r="S352" s="3">
        <v>342</v>
      </c>
      <c r="T352" s="1">
        <f t="shared" si="95"/>
        <v>-156549.99999999558</v>
      </c>
      <c r="U352" s="1">
        <f t="shared" si="82"/>
        <v>-174.55583333332913</v>
      </c>
      <c r="V352" s="1">
        <f t="shared" si="90"/>
        <v>839343.83046169067</v>
      </c>
      <c r="W352" s="1">
        <f t="shared" si="91"/>
        <v>1276286.0475421404</v>
      </c>
    </row>
    <row r="353" spans="1:23" x14ac:dyDescent="0.25">
      <c r="A353" s="3">
        <v>343</v>
      </c>
      <c r="B353" s="1">
        <f t="shared" si="92"/>
        <v>-10286.685214883746</v>
      </c>
      <c r="C353" s="1">
        <f t="shared" si="80"/>
        <v>-9.7723509541395597</v>
      </c>
      <c r="D353" s="1">
        <f t="shared" si="83"/>
        <v>841791.91663387057</v>
      </c>
      <c r="E353" s="1">
        <f t="shared" si="84"/>
        <v>937913.59194413049</v>
      </c>
      <c r="G353" s="3">
        <v>343</v>
      </c>
      <c r="H353" s="1">
        <f t="shared" si="93"/>
        <v>-8783.3333333338687</v>
      </c>
      <c r="I353" s="1">
        <f t="shared" si="85"/>
        <v>-8.3441666666671761</v>
      </c>
      <c r="J353" s="1">
        <f t="shared" si="86"/>
        <v>841791.91663387057</v>
      </c>
      <c r="K353" s="1">
        <f t="shared" si="87"/>
        <v>912553.18858923763</v>
      </c>
      <c r="M353" s="3">
        <v>343</v>
      </c>
      <c r="N353" s="1">
        <f t="shared" si="94"/>
        <v>-156714.4475358139</v>
      </c>
      <c r="O353" s="1">
        <f t="shared" si="81"/>
        <v>-174.71205849235656</v>
      </c>
      <c r="P353" s="1">
        <f t="shared" si="88"/>
        <v>841791.91663387057</v>
      </c>
      <c r="Q353" s="1">
        <f t="shared" si="89"/>
        <v>1288968.5031644625</v>
      </c>
      <c r="S353" s="3">
        <v>343</v>
      </c>
      <c r="T353" s="1">
        <f t="shared" si="95"/>
        <v>-156463.88888888445</v>
      </c>
      <c r="U353" s="1">
        <f t="shared" si="82"/>
        <v>-174.47402777777359</v>
      </c>
      <c r="V353" s="1">
        <f t="shared" si="90"/>
        <v>841791.91663387057</v>
      </c>
      <c r="W353" s="1">
        <f t="shared" si="91"/>
        <v>1284741.7692719717</v>
      </c>
    </row>
    <row r="354" spans="1:23" x14ac:dyDescent="0.25">
      <c r="A354" s="3">
        <v>344</v>
      </c>
      <c r="B354" s="1">
        <f t="shared" si="92"/>
        <v>-9686.171737818273</v>
      </c>
      <c r="C354" s="1">
        <f t="shared" si="80"/>
        <v>-9.2018631509273607</v>
      </c>
      <c r="D354" s="1">
        <f t="shared" si="83"/>
        <v>844247.14305738604</v>
      </c>
      <c r="E354" s="1">
        <f t="shared" si="84"/>
        <v>944106.40592578647</v>
      </c>
      <c r="G354" s="3">
        <v>344</v>
      </c>
      <c r="H354" s="1">
        <f t="shared" si="93"/>
        <v>-8266.6666666672027</v>
      </c>
      <c r="I354" s="1">
        <f t="shared" si="85"/>
        <v>-7.8533333333338433</v>
      </c>
      <c r="J354" s="1">
        <f t="shared" si="86"/>
        <v>844247.14305738604</v>
      </c>
      <c r="K354" s="1">
        <f t="shared" si="87"/>
        <v>918688.37699126138</v>
      </c>
      <c r="M354" s="3">
        <v>344</v>
      </c>
      <c r="N354" s="1">
        <f t="shared" si="94"/>
        <v>-156614.36195630298</v>
      </c>
      <c r="O354" s="1">
        <f t="shared" si="81"/>
        <v>-174.61697719182118</v>
      </c>
      <c r="P354" s="1">
        <f t="shared" si="88"/>
        <v>844247.14305738604</v>
      </c>
      <c r="Q354" s="1">
        <f t="shared" si="89"/>
        <v>1297481.7208431372</v>
      </c>
      <c r="S354" s="3">
        <v>344</v>
      </c>
      <c r="T354" s="1">
        <f t="shared" si="95"/>
        <v>-156377.77777777333</v>
      </c>
      <c r="U354" s="1">
        <f t="shared" si="82"/>
        <v>-174.39222222221801</v>
      </c>
      <c r="V354" s="1">
        <f t="shared" si="90"/>
        <v>844247.14305738604</v>
      </c>
      <c r="W354" s="1">
        <f t="shared" si="91"/>
        <v>1293245.3826873745</v>
      </c>
    </row>
    <row r="355" spans="1:23" x14ac:dyDescent="0.25">
      <c r="A355" s="3">
        <v>345</v>
      </c>
      <c r="B355" s="1">
        <f t="shared" si="92"/>
        <v>-9085.0877729495878</v>
      </c>
      <c r="C355" s="1">
        <f t="shared" si="80"/>
        <v>-8.6308333843021092</v>
      </c>
      <c r="D355" s="1">
        <f t="shared" si="83"/>
        <v>846709.53055797005</v>
      </c>
      <c r="E355" s="1">
        <f t="shared" si="84"/>
        <v>950334.23497805197</v>
      </c>
      <c r="G355" s="3">
        <v>345</v>
      </c>
      <c r="H355" s="1">
        <f t="shared" si="93"/>
        <v>-7750.0000000005357</v>
      </c>
      <c r="I355" s="1">
        <f t="shared" si="85"/>
        <v>-7.3625000000005087</v>
      </c>
      <c r="J355" s="1">
        <f t="shared" si="86"/>
        <v>846709.53055797005</v>
      </c>
      <c r="K355" s="1">
        <f t="shared" si="87"/>
        <v>924858.7454738227</v>
      </c>
      <c r="M355" s="3">
        <v>345</v>
      </c>
      <c r="N355" s="1">
        <f t="shared" si="94"/>
        <v>-156514.18129549152</v>
      </c>
      <c r="O355" s="1">
        <f t="shared" si="81"/>
        <v>-174.52180556405028</v>
      </c>
      <c r="P355" s="1">
        <f t="shared" si="88"/>
        <v>846709.53055797005</v>
      </c>
      <c r="Q355" s="1">
        <f t="shared" si="89"/>
        <v>1306043.0734922818</v>
      </c>
      <c r="S355" s="3">
        <v>345</v>
      </c>
      <c r="T355" s="1">
        <f t="shared" si="95"/>
        <v>-156291.6666666622</v>
      </c>
      <c r="U355" s="1">
        <f t="shared" si="82"/>
        <v>-174.31041666666243</v>
      </c>
      <c r="V355" s="1">
        <f t="shared" si="90"/>
        <v>846709.53055797005</v>
      </c>
      <c r="W355" s="1">
        <f t="shared" si="91"/>
        <v>1301797.158574902</v>
      </c>
    </row>
    <row r="356" spans="1:23" x14ac:dyDescent="0.25">
      <c r="A356" s="3">
        <v>346</v>
      </c>
      <c r="B356" s="1">
        <f t="shared" si="92"/>
        <v>-8483.432778314278</v>
      </c>
      <c r="C356" s="1">
        <f t="shared" si="80"/>
        <v>-8.0592611393985649</v>
      </c>
      <c r="D356" s="1">
        <f t="shared" si="83"/>
        <v>849179.10002209747</v>
      </c>
      <c r="E356" s="1">
        <f t="shared" si="84"/>
        <v>956597.27708122681</v>
      </c>
      <c r="G356" s="3">
        <v>346</v>
      </c>
      <c r="H356" s="1">
        <f t="shared" si="93"/>
        <v>-7233.3333333338687</v>
      </c>
      <c r="I356" s="1">
        <f t="shared" si="85"/>
        <v>-6.8716666666671751</v>
      </c>
      <c r="J356" s="1">
        <f t="shared" si="86"/>
        <v>849179.10002209747</v>
      </c>
      <c r="K356" s="1">
        <f t="shared" si="87"/>
        <v>931064.49295021163</v>
      </c>
      <c r="M356" s="3">
        <v>346</v>
      </c>
      <c r="N356" s="1">
        <f t="shared" si="94"/>
        <v>-156413.9054630523</v>
      </c>
      <c r="O356" s="1">
        <f t="shared" si="81"/>
        <v>-174.42654352323302</v>
      </c>
      <c r="P356" s="1">
        <f t="shared" si="88"/>
        <v>849179.10002209747</v>
      </c>
      <c r="Q356" s="1">
        <f t="shared" si="89"/>
        <v>1314652.8332740176</v>
      </c>
      <c r="S356" s="3">
        <v>346</v>
      </c>
      <c r="T356" s="1">
        <f t="shared" si="95"/>
        <v>-156205.55555555108</v>
      </c>
      <c r="U356" s="1">
        <f t="shared" si="82"/>
        <v>-174.22861111110686</v>
      </c>
      <c r="V356" s="1">
        <f t="shared" si="90"/>
        <v>849179.10002209747</v>
      </c>
      <c r="W356" s="1">
        <f t="shared" si="91"/>
        <v>1310397.3692521735</v>
      </c>
    </row>
    <row r="357" spans="1:23" x14ac:dyDescent="0.25">
      <c r="A357" s="3">
        <v>347</v>
      </c>
      <c r="B357" s="1">
        <f t="shared" si="92"/>
        <v>-7881.2062114340642</v>
      </c>
      <c r="C357" s="1">
        <f t="shared" si="80"/>
        <v>-7.4871459008623615</v>
      </c>
      <c r="D357" s="1">
        <f t="shared" si="83"/>
        <v>851655.8723971619</v>
      </c>
      <c r="E357" s="1">
        <f t="shared" si="84"/>
        <v>962895.73133502051</v>
      </c>
      <c r="G357" s="3">
        <v>347</v>
      </c>
      <c r="H357" s="1">
        <f t="shared" si="93"/>
        <v>-6716.6666666672018</v>
      </c>
      <c r="I357" s="1">
        <f t="shared" si="85"/>
        <v>-6.3808333333338423</v>
      </c>
      <c r="J357" s="1">
        <f t="shared" si="86"/>
        <v>851655.8723971619</v>
      </c>
      <c r="K357" s="1">
        <f t="shared" si="87"/>
        <v>937305.81945840293</v>
      </c>
      <c r="M357" s="3">
        <v>347</v>
      </c>
      <c r="N357" s="1">
        <f t="shared" si="94"/>
        <v>-156313.53436857226</v>
      </c>
      <c r="O357" s="1">
        <f t="shared" si="81"/>
        <v>-174.331190983477</v>
      </c>
      <c r="P357" s="1">
        <f t="shared" si="88"/>
        <v>851655.8723971619</v>
      </c>
      <c r="Q357" s="1">
        <f t="shared" si="89"/>
        <v>1323311.27388931</v>
      </c>
      <c r="S357" s="3">
        <v>347</v>
      </c>
      <c r="T357" s="1">
        <f t="shared" si="95"/>
        <v>-156119.44444443996</v>
      </c>
      <c r="U357" s="1">
        <f t="shared" si="82"/>
        <v>-174.14680555555131</v>
      </c>
      <c r="V357" s="1">
        <f t="shared" si="90"/>
        <v>851655.8723971619</v>
      </c>
      <c r="W357" s="1">
        <f t="shared" si="91"/>
        <v>1319046.2885765322</v>
      </c>
    </row>
    <row r="358" spans="1:23" x14ac:dyDescent="0.25">
      <c r="A358" s="3">
        <v>348</v>
      </c>
      <c r="B358" s="1">
        <f t="shared" si="92"/>
        <v>-7278.4075293153146</v>
      </c>
      <c r="C358" s="1">
        <f t="shared" si="80"/>
        <v>-6.9144871528495493</v>
      </c>
      <c r="D358" s="1">
        <f t="shared" si="83"/>
        <v>854139.8686916536</v>
      </c>
      <c r="E358" s="1">
        <f t="shared" si="84"/>
        <v>969229.79796488106</v>
      </c>
      <c r="G358" s="3">
        <v>348</v>
      </c>
      <c r="H358" s="1">
        <f t="shared" si="93"/>
        <v>-6200.0000000005348</v>
      </c>
      <c r="I358" s="1">
        <f t="shared" si="85"/>
        <v>-5.8900000000005086</v>
      </c>
      <c r="J358" s="1">
        <f t="shared" si="86"/>
        <v>854139.8686916536</v>
      </c>
      <c r="K358" s="1">
        <f t="shared" si="87"/>
        <v>943582.92616741511</v>
      </c>
      <c r="M358" s="3">
        <v>348</v>
      </c>
      <c r="N358" s="1">
        <f t="shared" si="94"/>
        <v>-156213.06792155246</v>
      </c>
      <c r="O358" s="1">
        <f t="shared" si="81"/>
        <v>-174.23574785880817</v>
      </c>
      <c r="P358" s="1">
        <f t="shared" si="88"/>
        <v>854139.8686916536</v>
      </c>
      <c r="Q358" s="1">
        <f t="shared" si="89"/>
        <v>1332018.6705866694</v>
      </c>
      <c r="S358" s="3">
        <v>348</v>
      </c>
      <c r="T358" s="1">
        <f t="shared" si="95"/>
        <v>-156033.33333332883</v>
      </c>
      <c r="U358" s="1">
        <f t="shared" si="82"/>
        <v>-174.06499999999573</v>
      </c>
      <c r="V358" s="1">
        <f t="shared" si="90"/>
        <v>854139.8686916536</v>
      </c>
      <c r="W358" s="1">
        <f t="shared" si="91"/>
        <v>1327744.1919537503</v>
      </c>
    </row>
    <row r="359" spans="1:23" x14ac:dyDescent="0.25">
      <c r="A359" s="3">
        <v>349</v>
      </c>
      <c r="B359" s="1">
        <f t="shared" si="92"/>
        <v>-6675.0361884485519</v>
      </c>
      <c r="C359" s="1">
        <f t="shared" si="80"/>
        <v>-6.3412843790261242</v>
      </c>
      <c r="D359" s="1">
        <f t="shared" si="83"/>
        <v>856631.10997533763</v>
      </c>
      <c r="E359" s="1">
        <f t="shared" si="84"/>
        <v>975599.67832836031</v>
      </c>
      <c r="G359" s="3">
        <v>349</v>
      </c>
      <c r="H359" s="1">
        <f t="shared" si="93"/>
        <v>-5683.3333333338678</v>
      </c>
      <c r="I359" s="1">
        <f t="shared" si="85"/>
        <v>-5.399166666667174</v>
      </c>
      <c r="J359" s="1">
        <f t="shared" si="86"/>
        <v>856631.10997533763</v>
      </c>
      <c r="K359" s="1">
        <f t="shared" si="87"/>
        <v>949896.01538370561</v>
      </c>
      <c r="M359" s="3">
        <v>349</v>
      </c>
      <c r="N359" s="1">
        <f t="shared" si="94"/>
        <v>-156112.506031408</v>
      </c>
      <c r="O359" s="1">
        <f t="shared" si="81"/>
        <v>-174.14021406317096</v>
      </c>
      <c r="P359" s="1">
        <f t="shared" si="88"/>
        <v>856631.10997533763</v>
      </c>
      <c r="Q359" s="1">
        <f t="shared" si="89"/>
        <v>1340775.3001709015</v>
      </c>
      <c r="S359" s="3">
        <v>349</v>
      </c>
      <c r="T359" s="1">
        <f t="shared" si="95"/>
        <v>-155947.22222221771</v>
      </c>
      <c r="U359" s="1">
        <f t="shared" si="82"/>
        <v>-173.98319444444016</v>
      </c>
      <c r="V359" s="1">
        <f t="shared" si="90"/>
        <v>856631.10997533763</v>
      </c>
      <c r="W359" s="1">
        <f t="shared" si="91"/>
        <v>1336491.3563467844</v>
      </c>
    </row>
    <row r="360" spans="1:23" x14ac:dyDescent="0.25">
      <c r="A360" s="3">
        <v>350</v>
      </c>
      <c r="B360" s="1">
        <f t="shared" si="92"/>
        <v>-6071.0916448079661</v>
      </c>
      <c r="C360" s="1">
        <f t="shared" si="80"/>
        <v>-5.7675370625675688</v>
      </c>
      <c r="D360" s="1">
        <f t="shared" si="83"/>
        <v>859129.61737943243</v>
      </c>
      <c r="E360" s="1">
        <f t="shared" si="84"/>
        <v>982005.57492151507</v>
      </c>
      <c r="G360" s="3">
        <v>350</v>
      </c>
      <c r="H360" s="1">
        <f t="shared" si="93"/>
        <v>-5166.6666666672008</v>
      </c>
      <c r="I360" s="1">
        <f t="shared" si="85"/>
        <v>-4.9083333333338413</v>
      </c>
      <c r="J360" s="1">
        <f t="shared" si="86"/>
        <v>859129.61737943243</v>
      </c>
      <c r="K360" s="1">
        <f t="shared" si="87"/>
        <v>956245.29055760207</v>
      </c>
      <c r="M360" s="3">
        <v>350</v>
      </c>
      <c r="N360" s="1">
        <f t="shared" si="94"/>
        <v>-156011.84860746789</v>
      </c>
      <c r="O360" s="1">
        <f t="shared" si="81"/>
        <v>-174.04458951042784</v>
      </c>
      <c r="P360" s="1">
        <f t="shared" si="88"/>
        <v>859129.61737943243</v>
      </c>
      <c r="Q360" s="1">
        <f t="shared" si="89"/>
        <v>1349581.4410119064</v>
      </c>
      <c r="S360" s="3">
        <v>350</v>
      </c>
      <c r="T360" s="1">
        <f t="shared" si="95"/>
        <v>-155861.11111110658</v>
      </c>
      <c r="U360" s="1">
        <f t="shared" si="82"/>
        <v>-173.90138888888461</v>
      </c>
      <c r="V360" s="1">
        <f t="shared" si="90"/>
        <v>859129.61737943243</v>
      </c>
      <c r="W360" s="1">
        <f t="shared" si="91"/>
        <v>1345288.0602845796</v>
      </c>
    </row>
    <row r="361" spans="1:23" x14ac:dyDescent="0.25">
      <c r="A361" s="3">
        <v>351</v>
      </c>
      <c r="B361" s="1">
        <f t="shared" si="92"/>
        <v>-5466.5733538509212</v>
      </c>
      <c r="C361" s="1">
        <f t="shared" si="80"/>
        <v>-5.1932446861583754</v>
      </c>
      <c r="D361" s="1">
        <f t="shared" si="83"/>
        <v>861635.41209678911</v>
      </c>
      <c r="E361" s="1">
        <f t="shared" si="84"/>
        <v>988447.69138534425</v>
      </c>
      <c r="G361" s="3">
        <v>351</v>
      </c>
      <c r="H361" s="1">
        <f t="shared" si="93"/>
        <v>-4650.0000000005339</v>
      </c>
      <c r="I361" s="1">
        <f t="shared" si="85"/>
        <v>-4.4175000000005076</v>
      </c>
      <c r="J361" s="1">
        <f t="shared" si="86"/>
        <v>861635.41209678911</v>
      </c>
      <c r="K361" s="1">
        <f t="shared" si="87"/>
        <v>962630.95628976973</v>
      </c>
      <c r="M361" s="3">
        <v>351</v>
      </c>
      <c r="N361" s="1">
        <f t="shared" si="94"/>
        <v>-155911.09555897507</v>
      </c>
      <c r="O361" s="1">
        <f t="shared" si="81"/>
        <v>-173.94887411435965</v>
      </c>
      <c r="P361" s="1">
        <f t="shared" si="88"/>
        <v>861635.41209678911</v>
      </c>
      <c r="Q361" s="1">
        <f t="shared" si="89"/>
        <v>1358437.3730535284</v>
      </c>
      <c r="S361" s="3">
        <v>351</v>
      </c>
      <c r="T361" s="1">
        <f t="shared" si="95"/>
        <v>-155774.99999999546</v>
      </c>
      <c r="U361" s="1">
        <f t="shared" si="82"/>
        <v>-173.81958333332904</v>
      </c>
      <c r="V361" s="1">
        <f t="shared" si="90"/>
        <v>861635.41209678911</v>
      </c>
      <c r="W361" s="1">
        <f t="shared" si="91"/>
        <v>1354134.5838709248</v>
      </c>
    </row>
    <row r="362" spans="1:23" x14ac:dyDescent="0.25">
      <c r="A362" s="3">
        <v>352</v>
      </c>
      <c r="B362" s="1">
        <f t="shared" si="92"/>
        <v>-4861.4807705174671</v>
      </c>
      <c r="C362" s="1">
        <f t="shared" si="80"/>
        <v>-4.6184067319915938</v>
      </c>
      <c r="D362" s="1">
        <f t="shared" si="83"/>
        <v>864148.51538207137</v>
      </c>
      <c r="E362" s="1">
        <f t="shared" si="84"/>
        <v>994926.23251226253</v>
      </c>
      <c r="G362" s="3">
        <v>352</v>
      </c>
      <c r="H362" s="1">
        <f t="shared" si="93"/>
        <v>-4133.3333333338669</v>
      </c>
      <c r="I362" s="1">
        <f t="shared" si="85"/>
        <v>-3.9266666666671739</v>
      </c>
      <c r="J362" s="1">
        <f t="shared" si="86"/>
        <v>864148.51538207137</v>
      </c>
      <c r="K362" s="1">
        <f t="shared" si="87"/>
        <v>969053.21833771584</v>
      </c>
      <c r="M362" s="3">
        <v>352</v>
      </c>
      <c r="N362" s="1">
        <f t="shared" si="94"/>
        <v>-155810.24679508616</v>
      </c>
      <c r="O362" s="1">
        <f t="shared" si="81"/>
        <v>-173.85306778866519</v>
      </c>
      <c r="P362" s="1">
        <f t="shared" si="88"/>
        <v>864148.51538207137</v>
      </c>
      <c r="Q362" s="1">
        <f t="shared" si="89"/>
        <v>1367343.3778224546</v>
      </c>
      <c r="S362" s="3">
        <v>352</v>
      </c>
      <c r="T362" s="1">
        <f t="shared" si="95"/>
        <v>-155688.88888888434</v>
      </c>
      <c r="U362" s="1">
        <f t="shared" si="82"/>
        <v>-173.73777777777346</v>
      </c>
      <c r="V362" s="1">
        <f t="shared" si="90"/>
        <v>864148.51538207137</v>
      </c>
      <c r="W362" s="1">
        <f t="shared" si="91"/>
        <v>1363031.2087933559</v>
      </c>
    </row>
    <row r="363" spans="1:23" x14ac:dyDescent="0.25">
      <c r="A363" s="3">
        <v>353</v>
      </c>
      <c r="B363" s="1">
        <f t="shared" si="92"/>
        <v>-4255.8133492298466</v>
      </c>
      <c r="C363" s="1">
        <f t="shared" si="80"/>
        <v>-4.0430226817683543</v>
      </c>
      <c r="D363" s="1">
        <f t="shared" si="83"/>
        <v>866668.94855193573</v>
      </c>
      <c r="E363" s="1">
        <f t="shared" si="84"/>
        <v>1001441.4042526106</v>
      </c>
      <c r="G363" s="3">
        <v>353</v>
      </c>
      <c r="H363" s="1">
        <f t="shared" si="93"/>
        <v>-3616.6666666672004</v>
      </c>
      <c r="I363" s="1">
        <f t="shared" si="85"/>
        <v>-3.4358333333338407</v>
      </c>
      <c r="J363" s="1">
        <f t="shared" si="86"/>
        <v>866668.94855193573</v>
      </c>
      <c r="K363" s="1">
        <f t="shared" si="87"/>
        <v>975512.2836223304</v>
      </c>
      <c r="M363" s="3">
        <v>353</v>
      </c>
      <c r="N363" s="1">
        <f t="shared" si="94"/>
        <v>-155709.30222487156</v>
      </c>
      <c r="O363" s="1">
        <f t="shared" si="81"/>
        <v>-173.75717044696131</v>
      </c>
      <c r="P363" s="1">
        <f t="shared" si="88"/>
        <v>866668.94855193573</v>
      </c>
      <c r="Q363" s="1">
        <f t="shared" si="89"/>
        <v>1376299.7384371653</v>
      </c>
      <c r="S363" s="3">
        <v>353</v>
      </c>
      <c r="T363" s="1">
        <f t="shared" si="95"/>
        <v>-155602.77777777321</v>
      </c>
      <c r="U363" s="1">
        <f t="shared" si="82"/>
        <v>-173.65597222221788</v>
      </c>
      <c r="V363" s="1">
        <f t="shared" si="90"/>
        <v>866668.94855193573</v>
      </c>
      <c r="W363" s="1">
        <f t="shared" si="91"/>
        <v>1371978.2183321109</v>
      </c>
    </row>
    <row r="364" spans="1:23" x14ac:dyDescent="0.25">
      <c r="A364" s="3">
        <v>354</v>
      </c>
      <c r="B364" s="1">
        <f t="shared" si="92"/>
        <v>-3649.5705438920027</v>
      </c>
      <c r="C364" s="1">
        <f t="shared" si="80"/>
        <v>-3.4670920166974031</v>
      </c>
      <c r="D364" s="1">
        <f t="shared" si="83"/>
        <v>869196.73298521223</v>
      </c>
      <c r="E364" s="1">
        <f t="shared" si="84"/>
        <v>1007993.4137212026</v>
      </c>
      <c r="G364" s="3">
        <v>354</v>
      </c>
      <c r="H364" s="1">
        <f t="shared" si="93"/>
        <v>-3100.0000000005339</v>
      </c>
      <c r="I364" s="1">
        <f t="shared" si="85"/>
        <v>-2.945000000000507</v>
      </c>
      <c r="J364" s="1">
        <f t="shared" si="86"/>
        <v>869196.73298521223</v>
      </c>
      <c r="K364" s="1">
        <f t="shared" si="87"/>
        <v>982008.36023446417</v>
      </c>
      <c r="M364" s="3">
        <v>354</v>
      </c>
      <c r="N364" s="1">
        <f t="shared" si="94"/>
        <v>-155608.26175731525</v>
      </c>
      <c r="O364" s="1">
        <f t="shared" si="81"/>
        <v>-173.66118200278282</v>
      </c>
      <c r="P364" s="1">
        <f t="shared" si="88"/>
        <v>869196.73298521223</v>
      </c>
      <c r="Q364" s="1">
        <f t="shared" si="89"/>
        <v>1385306.7396169335</v>
      </c>
      <c r="S364" s="3">
        <v>354</v>
      </c>
      <c r="T364" s="1">
        <f t="shared" si="95"/>
        <v>-155516.66666666209</v>
      </c>
      <c r="U364" s="1">
        <f t="shared" si="82"/>
        <v>-173.57416666666234</v>
      </c>
      <c r="V364" s="1">
        <f t="shared" si="90"/>
        <v>869196.73298521223</v>
      </c>
      <c r="W364" s="1">
        <f t="shared" si="91"/>
        <v>1380975.8973691361</v>
      </c>
    </row>
    <row r="365" spans="1:23" x14ac:dyDescent="0.25">
      <c r="A365" s="3">
        <v>355</v>
      </c>
      <c r="B365" s="1">
        <f t="shared" si="92"/>
        <v>-3042.7518078890876</v>
      </c>
      <c r="C365" s="1">
        <f t="shared" si="80"/>
        <v>-2.8906142174946332</v>
      </c>
      <c r="D365" s="1">
        <f t="shared" si="83"/>
        <v>871731.89012308582</v>
      </c>
      <c r="E365" s="1">
        <f t="shared" si="84"/>
        <v>1014582.4692039096</v>
      </c>
      <c r="G365" s="3">
        <v>355</v>
      </c>
      <c r="H365" s="1">
        <f t="shared" si="93"/>
        <v>-2583.3333333338674</v>
      </c>
      <c r="I365" s="1">
        <f t="shared" si="85"/>
        <v>-2.4541666666671742</v>
      </c>
      <c r="J365" s="1">
        <f t="shared" si="86"/>
        <v>871731.89012308582</v>
      </c>
      <c r="K365" s="1">
        <f t="shared" si="87"/>
        <v>988541.65744154388</v>
      </c>
      <c r="M365" s="3">
        <v>355</v>
      </c>
      <c r="N365" s="1">
        <f t="shared" si="94"/>
        <v>-155507.12530131478</v>
      </c>
      <c r="O365" s="1">
        <f t="shared" si="81"/>
        <v>-173.56510236958238</v>
      </c>
      <c r="P365" s="1">
        <f t="shared" si="88"/>
        <v>871731.89012308582</v>
      </c>
      <c r="Q365" s="1">
        <f t="shared" si="89"/>
        <v>1394364.6676908769</v>
      </c>
      <c r="S365" s="3">
        <v>355</v>
      </c>
      <c r="T365" s="1">
        <f t="shared" si="95"/>
        <v>-155430.55555555096</v>
      </c>
      <c r="U365" s="1">
        <f t="shared" si="82"/>
        <v>-173.49236111110676</v>
      </c>
      <c r="V365" s="1">
        <f t="shared" si="90"/>
        <v>871731.89012308582</v>
      </c>
      <c r="W365" s="1">
        <f t="shared" si="91"/>
        <v>1390024.5323971414</v>
      </c>
    </row>
    <row r="366" spans="1:23" x14ac:dyDescent="0.25">
      <c r="A366" s="3">
        <v>356</v>
      </c>
      <c r="B366" s="1">
        <f t="shared" si="92"/>
        <v>-2435.3565940869698</v>
      </c>
      <c r="C366" s="1">
        <f t="shared" si="80"/>
        <v>-2.3135887643826214</v>
      </c>
      <c r="D366" s="1">
        <f t="shared" si="83"/>
        <v>874274.44146927819</v>
      </c>
      <c r="E366" s="1">
        <f t="shared" si="84"/>
        <v>1021208.7801642816</v>
      </c>
      <c r="G366" s="3">
        <v>356</v>
      </c>
      <c r="H366" s="1">
        <f t="shared" si="93"/>
        <v>-2066.6666666672008</v>
      </c>
      <c r="I366" s="1">
        <f t="shared" si="85"/>
        <v>-1.963333333333841</v>
      </c>
      <c r="J366" s="1">
        <f t="shared" si="86"/>
        <v>874274.44146927819</v>
      </c>
      <c r="K366" s="1">
        <f t="shared" si="87"/>
        <v>995112.38569422497</v>
      </c>
      <c r="M366" s="3">
        <v>356</v>
      </c>
      <c r="N366" s="1">
        <f t="shared" si="94"/>
        <v>-155405.89276568108</v>
      </c>
      <c r="O366" s="1">
        <f t="shared" si="81"/>
        <v>-173.46893146073037</v>
      </c>
      <c r="P366" s="1">
        <f t="shared" si="88"/>
        <v>874274.44146927819</v>
      </c>
      <c r="Q366" s="1">
        <f t="shared" si="89"/>
        <v>1403473.8106070589</v>
      </c>
      <c r="S366" s="3">
        <v>356</v>
      </c>
      <c r="T366" s="1">
        <f t="shared" si="95"/>
        <v>-155344.44444443984</v>
      </c>
      <c r="U366" s="1">
        <f t="shared" si="82"/>
        <v>-173.41055555555118</v>
      </c>
      <c r="V366" s="1">
        <f t="shared" si="90"/>
        <v>874274.44146927819</v>
      </c>
      <c r="W366" s="1">
        <f t="shared" si="91"/>
        <v>1399124.4115287084</v>
      </c>
    </row>
    <row r="367" spans="1:23" x14ac:dyDescent="0.25">
      <c r="A367" s="3">
        <v>357</v>
      </c>
      <c r="B367" s="1">
        <f t="shared" si="92"/>
        <v>-1827.38435483174</v>
      </c>
      <c r="C367" s="1">
        <f t="shared" si="80"/>
        <v>-1.7360151370901529</v>
      </c>
      <c r="D367" s="1">
        <f t="shared" si="83"/>
        <v>876824.40859023028</v>
      </c>
      <c r="E367" s="1">
        <f t="shared" si="84"/>
        <v>1027872.5572502057</v>
      </c>
      <c r="G367" s="3">
        <v>357</v>
      </c>
      <c r="H367" s="1">
        <f t="shared" si="93"/>
        <v>-1550.0000000005343</v>
      </c>
      <c r="I367" s="1">
        <f t="shared" si="85"/>
        <v>-1.4725000000005075</v>
      </c>
      <c r="J367" s="1">
        <f t="shared" si="86"/>
        <v>876824.40859023028</v>
      </c>
      <c r="K367" s="1">
        <f t="shared" si="87"/>
        <v>1001720.7566330811</v>
      </c>
      <c r="M367" s="3">
        <v>357</v>
      </c>
      <c r="N367" s="1">
        <f t="shared" si="94"/>
        <v>-155304.56405913856</v>
      </c>
      <c r="O367" s="1">
        <f t="shared" si="81"/>
        <v>-173.37266918951497</v>
      </c>
      <c r="P367" s="1">
        <f t="shared" si="88"/>
        <v>876824.40859023028</v>
      </c>
      <c r="Q367" s="1">
        <f t="shared" si="89"/>
        <v>1412634.4579416437</v>
      </c>
      <c r="S367" s="3">
        <v>357</v>
      </c>
      <c r="T367" s="1">
        <f t="shared" si="95"/>
        <v>-155258.33333332872</v>
      </c>
      <c r="U367" s="1">
        <f t="shared" si="82"/>
        <v>-173.32874999999564</v>
      </c>
      <c r="V367" s="1">
        <f t="shared" si="90"/>
        <v>876824.40859023028</v>
      </c>
      <c r="W367" s="1">
        <f t="shared" si="91"/>
        <v>1408275.8245054486</v>
      </c>
    </row>
    <row r="368" spans="1:23" x14ac:dyDescent="0.25">
      <c r="A368" s="3">
        <v>358</v>
      </c>
      <c r="B368" s="1">
        <f t="shared" si="92"/>
        <v>-1218.8345419492177</v>
      </c>
      <c r="C368" s="1">
        <f t="shared" si="80"/>
        <v>-1.1578928148517569</v>
      </c>
      <c r="D368" s="1">
        <f t="shared" si="83"/>
        <v>879381.81311528513</v>
      </c>
      <c r="E368" s="1">
        <f t="shared" si="84"/>
        <v>1034574.0123006027</v>
      </c>
      <c r="G368" s="3">
        <v>358</v>
      </c>
      <c r="H368" s="1">
        <f t="shared" si="93"/>
        <v>-1033.3333333338678</v>
      </c>
      <c r="I368" s="1">
        <f t="shared" si="85"/>
        <v>-0.9816666666671745</v>
      </c>
      <c r="J368" s="1">
        <f t="shared" si="86"/>
        <v>879381.81311528513</v>
      </c>
      <c r="K368" s="1">
        <f t="shared" si="87"/>
        <v>1008366.9830953329</v>
      </c>
      <c r="M368" s="3">
        <v>358</v>
      </c>
      <c r="N368" s="1">
        <f t="shared" si="94"/>
        <v>-155203.13909032481</v>
      </c>
      <c r="O368" s="1">
        <f t="shared" si="81"/>
        <v>-173.27631546914191</v>
      </c>
      <c r="P368" s="1">
        <f t="shared" si="88"/>
        <v>879381.81311528513</v>
      </c>
      <c r="Q368" s="1">
        <f t="shared" si="89"/>
        <v>1421846.9009081009</v>
      </c>
      <c r="S368" s="3">
        <v>358</v>
      </c>
      <c r="T368" s="1">
        <f t="shared" si="95"/>
        <v>-155172.22222221759</v>
      </c>
      <c r="U368" s="1">
        <f t="shared" si="82"/>
        <v>-173.24694444444006</v>
      </c>
      <c r="V368" s="1">
        <f t="shared" si="90"/>
        <v>879381.81311528513</v>
      </c>
      <c r="W368" s="1">
        <f t="shared" si="91"/>
        <v>1417479.0627072148</v>
      </c>
    </row>
    <row r="369" spans="1:23" x14ac:dyDescent="0.25">
      <c r="A369" s="3">
        <v>359</v>
      </c>
      <c r="B369" s="1">
        <f t="shared" si="92"/>
        <v>-609.70660674445719</v>
      </c>
      <c r="C369" s="1">
        <f t="shared" si="80"/>
        <v>-0.57922127640723431</v>
      </c>
      <c r="D369" s="1">
        <f t="shared" si="83"/>
        <v>881946.67673687136</v>
      </c>
      <c r="E369" s="1">
        <f t="shared" si="84"/>
        <v>1041313.3583521619</v>
      </c>
      <c r="G369" s="3">
        <v>359</v>
      </c>
      <c r="H369" s="1">
        <f t="shared" si="93"/>
        <v>-516.66666666720118</v>
      </c>
      <c r="I369" s="1">
        <f t="shared" si="85"/>
        <v>-0.4908333333338411</v>
      </c>
      <c r="J369" s="1">
        <f t="shared" si="86"/>
        <v>881946.67673687136</v>
      </c>
      <c r="K369" s="1">
        <f t="shared" si="87"/>
        <v>1015051.2791216131</v>
      </c>
      <c r="M369" s="3">
        <v>359</v>
      </c>
      <c r="N369" s="1">
        <f t="shared" si="94"/>
        <v>-155101.61776779068</v>
      </c>
      <c r="O369" s="1">
        <f t="shared" si="81"/>
        <v>-173.1798702127345</v>
      </c>
      <c r="P369" s="1">
        <f t="shared" si="88"/>
        <v>881946.67673687136</v>
      </c>
      <c r="Q369" s="1">
        <f t="shared" si="89"/>
        <v>1431111.4323664636</v>
      </c>
      <c r="S369" s="3">
        <v>359</v>
      </c>
      <c r="T369" s="1">
        <f t="shared" si="95"/>
        <v>-155086.11111110647</v>
      </c>
      <c r="U369" s="1">
        <f t="shared" si="82"/>
        <v>-173.16513888888448</v>
      </c>
      <c r="V369" s="1">
        <f t="shared" si="90"/>
        <v>881946.67673687136</v>
      </c>
      <c r="W369" s="1">
        <f t="shared" si="91"/>
        <v>1426734.4191613644</v>
      </c>
    </row>
    <row r="370" spans="1:23" x14ac:dyDescent="0.25">
      <c r="A370" s="3">
        <v>360</v>
      </c>
      <c r="B370" s="1">
        <f t="shared" si="92"/>
        <v>-1.2521564896061932E-9</v>
      </c>
      <c r="C370" s="1">
        <f t="shared" si="80"/>
        <v>-1.1895486651258836E-12</v>
      </c>
      <c r="D370" s="1">
        <f t="shared" si="83"/>
        <v>884519.02121068723</v>
      </c>
      <c r="E370" s="1">
        <f t="shared" si="84"/>
        <v>1048090.8096461127</v>
      </c>
      <c r="G370" s="3">
        <v>360</v>
      </c>
      <c r="H370" s="1">
        <f t="shared" si="93"/>
        <v>-5.3455551096703857E-10</v>
      </c>
      <c r="I370" s="1">
        <f t="shared" si="85"/>
        <v>-5.0782773541868663E-13</v>
      </c>
      <c r="J370" s="1">
        <f t="shared" si="86"/>
        <v>884519.02121068723</v>
      </c>
      <c r="K370" s="1">
        <f t="shared" si="87"/>
        <v>1021773.8599627718</v>
      </c>
      <c r="M370" s="3">
        <v>360</v>
      </c>
      <c r="N370" s="1">
        <f t="shared" si="94"/>
        <v>-155000.00000000015</v>
      </c>
      <c r="O370" s="1">
        <f t="shared" si="81"/>
        <v>-173.08333333333348</v>
      </c>
      <c r="P370" s="1">
        <f t="shared" si="88"/>
        <v>884519.02121068723</v>
      </c>
      <c r="Q370" s="1">
        <f t="shared" si="89"/>
        <v>1440428.3468326381</v>
      </c>
      <c r="S370" s="3">
        <v>360</v>
      </c>
      <c r="T370" s="1">
        <f t="shared" si="95"/>
        <v>-154999.99999999534</v>
      </c>
      <c r="U370" s="1">
        <f t="shared" si="82"/>
        <v>-173.08333333332891</v>
      </c>
      <c r="V370" s="1">
        <f t="shared" si="90"/>
        <v>884519.02121068723</v>
      </c>
      <c r="W370" s="1">
        <f t="shared" si="91"/>
        <v>1436042.1885520737</v>
      </c>
    </row>
  </sheetData>
  <mergeCells count="27">
    <mergeCell ref="A1:E1"/>
    <mergeCell ref="G1:K1"/>
    <mergeCell ref="M1:Q1"/>
    <mergeCell ref="S1:W1"/>
    <mergeCell ref="A2:B2"/>
    <mergeCell ref="G2:H2"/>
    <mergeCell ref="M2:N2"/>
    <mergeCell ref="S2:T2"/>
    <mergeCell ref="A3:B3"/>
    <mergeCell ref="G3:H3"/>
    <mergeCell ref="M3:N3"/>
    <mergeCell ref="S3:T3"/>
    <mergeCell ref="A4:B4"/>
    <mergeCell ref="M4:N4"/>
    <mergeCell ref="S4:T4"/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activeCell="C11" sqref="C11"/>
    </sheetView>
  </sheetViews>
  <sheetFormatPr defaultRowHeight="15" x14ac:dyDescent="0.25"/>
  <cols>
    <col min="1" max="1" width="7" style="48" bestFit="1" customWidth="1"/>
    <col min="2" max="5" width="15.7109375" style="48" customWidth="1"/>
    <col min="6" max="6" width="9.140625" style="48"/>
    <col min="7" max="7" width="7" style="48" bestFit="1" customWidth="1"/>
    <col min="8" max="11" width="15.7109375" style="48" customWidth="1"/>
    <col min="12" max="12" width="9.140625" style="48"/>
    <col min="13" max="13" width="7" style="48" bestFit="1" customWidth="1"/>
    <col min="14" max="17" width="15.7109375" style="48" customWidth="1"/>
    <col min="18" max="18" width="10.140625" style="48" bestFit="1" customWidth="1"/>
    <col min="19" max="19" width="7" style="48" bestFit="1" customWidth="1"/>
    <col min="20" max="23" width="15.7109375" style="48" customWidth="1"/>
    <col min="24" max="16384" width="9.140625" style="48"/>
  </cols>
  <sheetData>
    <row r="1" spans="1:23" x14ac:dyDescent="0.25">
      <c r="A1" s="70" t="s">
        <v>30</v>
      </c>
      <c r="B1" s="70"/>
      <c r="C1" s="70"/>
      <c r="D1" s="70"/>
      <c r="E1" s="70"/>
      <c r="G1" s="70" t="s">
        <v>29</v>
      </c>
      <c r="H1" s="70"/>
      <c r="I1" s="70"/>
      <c r="J1" s="70"/>
      <c r="K1" s="70"/>
      <c r="M1" s="70" t="s">
        <v>34</v>
      </c>
      <c r="N1" s="70"/>
      <c r="O1" s="70"/>
      <c r="P1" s="70"/>
      <c r="Q1" s="70"/>
      <c r="S1" s="70" t="s">
        <v>35</v>
      </c>
      <c r="T1" s="70"/>
      <c r="U1" s="70"/>
      <c r="V1" s="70"/>
      <c r="W1" s="70"/>
    </row>
    <row r="2" spans="1:23" x14ac:dyDescent="0.25">
      <c r="A2" s="69" t="s">
        <v>21</v>
      </c>
      <c r="B2" s="69"/>
      <c r="C2" s="5">
        <f>MIN(maximale_hypotheek, woningwaarde)</f>
        <v>310000</v>
      </c>
      <c r="D2" s="2"/>
      <c r="E2" s="49"/>
      <c r="G2" s="69" t="s">
        <v>21</v>
      </c>
      <c r="H2" s="69"/>
      <c r="I2" s="5">
        <f>MIN(maximale_hypotheek, woningwaarde)</f>
        <v>310000</v>
      </c>
      <c r="J2" s="2"/>
      <c r="K2" s="49"/>
      <c r="M2" s="69" t="s">
        <v>21</v>
      </c>
      <c r="N2" s="69"/>
      <c r="O2" s="5">
        <f>MIN(maximale_hypotheek,woningwaarde)-P2</f>
        <v>155000</v>
      </c>
      <c r="P2" s="6">
        <f>woningwaarde/2</f>
        <v>155000</v>
      </c>
      <c r="Q2" s="1">
        <f>SUM(O2:P2)</f>
        <v>310000</v>
      </c>
      <c r="S2" s="69" t="s">
        <v>21</v>
      </c>
      <c r="T2" s="69"/>
      <c r="U2" s="5">
        <f>MIN(maximale_hypotheek,woningwaarde)-V2</f>
        <v>155000</v>
      </c>
      <c r="V2" s="6">
        <f>woningwaarde/2</f>
        <v>155000</v>
      </c>
      <c r="W2" s="1">
        <f>SUM(U2:V2)</f>
        <v>310000</v>
      </c>
    </row>
    <row r="3" spans="1:23" x14ac:dyDescent="0.25">
      <c r="A3" s="71" t="s">
        <v>25</v>
      </c>
      <c r="B3" s="71"/>
      <c r="C3" s="1">
        <f>PMT(int_a_nhg/12, 12 * 30, -$C$2)</f>
        <v>1002.7885546795879</v>
      </c>
      <c r="D3" s="1"/>
      <c r="G3" s="71" t="s">
        <v>25</v>
      </c>
      <c r="H3" s="71"/>
      <c r="I3" s="1">
        <f>I2/360+I2*int_l_nhg/12</f>
        <v>1129.7777777777778</v>
      </c>
      <c r="J3" s="1"/>
      <c r="M3" s="71" t="s">
        <v>25</v>
      </c>
      <c r="N3" s="71"/>
      <c r="O3" s="1">
        <f>PMT(int_a_nhg/12, 12 * 30, -O$2)</f>
        <v>501.39427733979397</v>
      </c>
      <c r="P3" s="1">
        <f>P2*intonly_nhg/12</f>
        <v>160.16666666666666</v>
      </c>
      <c r="Q3" s="1">
        <f>SUM(O3:P3)</f>
        <v>661.56094400646066</v>
      </c>
      <c r="S3" s="71" t="s">
        <v>25</v>
      </c>
      <c r="T3" s="71"/>
      <c r="U3" s="1">
        <f>U2/360+U2*int_l_nhg/12</f>
        <v>564.88888888888891</v>
      </c>
      <c r="V3" s="1">
        <f>V2*intonly_nhg/12</f>
        <v>160.16666666666666</v>
      </c>
      <c r="W3" s="1">
        <f>SUM(U3:V3)</f>
        <v>725.05555555555554</v>
      </c>
    </row>
    <row r="4" spans="1:23" x14ac:dyDescent="0.25">
      <c r="A4" s="71" t="s">
        <v>28</v>
      </c>
      <c r="B4" s="71"/>
      <c r="C4" s="1">
        <f>C3</f>
        <v>1002.7885546795879</v>
      </c>
      <c r="D4" s="1"/>
      <c r="G4" s="48" t="s">
        <v>28</v>
      </c>
      <c r="I4" s="1">
        <f>I2/360-I369</f>
        <v>861.85740740740528</v>
      </c>
      <c r="J4" s="1"/>
      <c r="M4" s="71" t="s">
        <v>28</v>
      </c>
      <c r="N4" s="71"/>
      <c r="O4" s="1">
        <f>O3</f>
        <v>501.39427733979397</v>
      </c>
      <c r="P4" s="1">
        <f>P3</f>
        <v>160.16666666666666</v>
      </c>
      <c r="Q4" s="1">
        <f>SUM(O4:P4)</f>
        <v>661.56094400646066</v>
      </c>
      <c r="S4" s="71" t="s">
        <v>28</v>
      </c>
      <c r="T4" s="71"/>
      <c r="U4" s="1">
        <f>U2/360-U369-V4</f>
        <v>430.92870370370167</v>
      </c>
      <c r="V4" s="1">
        <f>V3</f>
        <v>160.16666666666666</v>
      </c>
      <c r="W4" s="1">
        <f>SUM(U4:V4)</f>
        <v>591.0953703703683</v>
      </c>
    </row>
    <row r="5" spans="1:23" x14ac:dyDescent="0.25">
      <c r="A5" s="71" t="s">
        <v>22</v>
      </c>
      <c r="B5" s="71"/>
      <c r="C5" s="1">
        <f>C$2-woningwaarde-woningwaarde*0.007</f>
        <v>-2170</v>
      </c>
      <c r="D5" s="1"/>
      <c r="G5" s="71" t="s">
        <v>22</v>
      </c>
      <c r="H5" s="71"/>
      <c r="I5" s="1">
        <f>C$2-woningwaarde-woningwaarde*0.007</f>
        <v>-2170</v>
      </c>
      <c r="J5" s="1"/>
      <c r="M5" s="71" t="s">
        <v>22</v>
      </c>
      <c r="N5" s="71"/>
      <c r="O5" s="1">
        <f>C$2-woningwaarde-woningwaarde*0.007</f>
        <v>-2170</v>
      </c>
      <c r="P5" s="1"/>
      <c r="S5" s="71" t="s">
        <v>22</v>
      </c>
      <c r="T5" s="71"/>
      <c r="U5" s="1">
        <f>C$2-woningwaarde-woningwaarde*0.007</f>
        <v>-2170</v>
      </c>
      <c r="V5" s="1"/>
    </row>
    <row r="6" spans="1:23" x14ac:dyDescent="0.25">
      <c r="A6" s="71" t="s">
        <v>26</v>
      </c>
      <c r="B6" s="71"/>
      <c r="C6" s="1">
        <f>SUM(B370,D370)</f>
        <v>884519.02121069108</v>
      </c>
      <c r="D6" s="1"/>
      <c r="G6" s="71" t="s">
        <v>26</v>
      </c>
      <c r="H6" s="71"/>
      <c r="I6" s="1">
        <f>SUM(H370,J370)</f>
        <v>884519.02121068968</v>
      </c>
      <c r="J6" s="1"/>
      <c r="M6" s="71" t="s">
        <v>26</v>
      </c>
      <c r="N6" s="71"/>
      <c r="O6" s="1">
        <f>SUM(N370,P370)</f>
        <v>729519.02121069061</v>
      </c>
      <c r="P6" s="1"/>
      <c r="S6" s="71" t="s">
        <v>26</v>
      </c>
      <c r="T6" s="71"/>
      <c r="U6" s="1">
        <f>SUM(T370,V370)</f>
        <v>729519.02121068956</v>
      </c>
      <c r="V6" s="1"/>
    </row>
    <row r="7" spans="1:23" x14ac:dyDescent="0.25">
      <c r="A7" s="71" t="s">
        <v>27</v>
      </c>
      <c r="B7" s="71"/>
      <c r="C7" s="1">
        <f>E370</f>
        <v>1516478.5060040106</v>
      </c>
      <c r="D7" s="1"/>
      <c r="G7" s="71" t="s">
        <v>27</v>
      </c>
      <c r="H7" s="71"/>
      <c r="I7" s="1">
        <f>K370</f>
        <v>1475683.8440910375</v>
      </c>
      <c r="J7" s="1"/>
      <c r="M7" s="71" t="s">
        <v>27</v>
      </c>
      <c r="N7" s="71"/>
      <c r="O7" s="1">
        <f>Q370</f>
        <v>1915528.0236189703</v>
      </c>
      <c r="P7" s="1"/>
      <c r="S7" s="71" t="s">
        <v>27</v>
      </c>
      <c r="T7" s="71"/>
      <c r="U7" s="1">
        <f>W370</f>
        <v>1895130.6926625031</v>
      </c>
      <c r="V7" s="1"/>
    </row>
    <row r="9" spans="1:23" x14ac:dyDescent="0.25">
      <c r="A9" s="48" t="s">
        <v>13</v>
      </c>
      <c r="B9" s="48" t="s">
        <v>1</v>
      </c>
      <c r="C9" s="48" t="s">
        <v>3</v>
      </c>
      <c r="D9" s="48" t="s">
        <v>0</v>
      </c>
      <c r="E9" s="48" t="s">
        <v>24</v>
      </c>
      <c r="G9" s="48" t="s">
        <v>13</v>
      </c>
      <c r="H9" s="48" t="s">
        <v>1</v>
      </c>
      <c r="I9" s="48" t="s">
        <v>3</v>
      </c>
      <c r="J9" s="48" t="s">
        <v>0</v>
      </c>
      <c r="K9" s="48" t="s">
        <v>24</v>
      </c>
      <c r="M9" s="48" t="s">
        <v>13</v>
      </c>
      <c r="N9" s="48" t="s">
        <v>1</v>
      </c>
      <c r="O9" s="48" t="s">
        <v>3</v>
      </c>
      <c r="P9" s="48" t="s">
        <v>0</v>
      </c>
      <c r="Q9" s="48" t="s">
        <v>24</v>
      </c>
      <c r="S9" s="48" t="s">
        <v>13</v>
      </c>
      <c r="T9" s="48" t="s">
        <v>1</v>
      </c>
      <c r="U9" s="48" t="s">
        <v>3</v>
      </c>
      <c r="V9" s="48" t="s">
        <v>0</v>
      </c>
      <c r="W9" s="48" t="s">
        <v>24</v>
      </c>
    </row>
    <row r="10" spans="1:23" x14ac:dyDescent="0.25">
      <c r="A10" s="48">
        <v>0</v>
      </c>
      <c r="B10" s="1">
        <f>-C$2</f>
        <v>-310000</v>
      </c>
      <c r="C10" s="1">
        <f>B10*int_a_nhg/12</f>
        <v>-268.66666666666669</v>
      </c>
      <c r="D10" s="1">
        <f>woningwaarde</f>
        <v>310000</v>
      </c>
      <c r="E10" s="1">
        <f>SUM(overwaarde, eigen_geld,C$5)</f>
        <v>122830</v>
      </c>
      <c r="G10" s="48">
        <v>0</v>
      </c>
      <c r="H10" s="1">
        <f>-I$2</f>
        <v>-310000</v>
      </c>
      <c r="I10" s="1">
        <f>H10*int_a_nhg/12</f>
        <v>-268.66666666666669</v>
      </c>
      <c r="J10" s="1">
        <f>woningwaarde</f>
        <v>310000</v>
      </c>
      <c r="K10" s="1">
        <f>SUM(overwaarde, eigen_geld,I$5)</f>
        <v>122830</v>
      </c>
      <c r="M10" s="48">
        <v>0</v>
      </c>
      <c r="N10" s="1">
        <f>-SUM(O$2,P$2)</f>
        <v>-310000</v>
      </c>
      <c r="O10" s="1">
        <f>(N10+P$2)*int_a_nhg/12-P$3</f>
        <v>-294.5</v>
      </c>
      <c r="P10" s="1">
        <f>woningwaarde</f>
        <v>310000</v>
      </c>
      <c r="Q10" s="1">
        <f>SUM(overwaarde, eigen_geld,O$5)</f>
        <v>122830</v>
      </c>
      <c r="R10" s="1"/>
      <c r="S10" s="48">
        <v>0</v>
      </c>
      <c r="T10" s="1">
        <f>-SUM(U$2,V$2)</f>
        <v>-310000</v>
      </c>
      <c r="U10" s="1">
        <f>(T10+V$2)*int_l_nhg/12-V$3</f>
        <v>-294.5</v>
      </c>
      <c r="V10" s="1">
        <f>woningwaarde</f>
        <v>310000</v>
      </c>
      <c r="W10" s="1">
        <f>SUM(overwaarde, eigen_geld,U$5)</f>
        <v>122830</v>
      </c>
    </row>
    <row r="11" spans="1:23" x14ac:dyDescent="0.25">
      <c r="A11" s="48">
        <v>1</v>
      </c>
      <c r="B11" s="1">
        <f>B10+C$3+C10</f>
        <v>-309265.87811198708</v>
      </c>
      <c r="C11" s="1">
        <f>B11*int_a_nhg/12</f>
        <v>-268.03042769705547</v>
      </c>
      <c r="D11" s="1">
        <f t="shared" ref="D11:D74" si="0">D10*(1+groei_woning/12)</f>
        <v>310904.16666666669</v>
      </c>
      <c r="E11" s="1">
        <f t="shared" ref="E11:E74" si="1">E10*((1+groei_spaargeld)^(1/12))+(inleg-C$3)</f>
        <v>124021.7101232554</v>
      </c>
      <c r="G11" s="48">
        <v>1</v>
      </c>
      <c r="H11" s="1">
        <f>H10+I$2/360</f>
        <v>-309138.88888888888</v>
      </c>
      <c r="I11" s="1">
        <f>H11*int_l_nhg/12</f>
        <v>-267.92037037037034</v>
      </c>
      <c r="J11" s="1">
        <f t="shared" ref="J11:J74" si="2">J10*(1+groei_woning/12)</f>
        <v>310904.16666666669</v>
      </c>
      <c r="K11" s="1">
        <f t="shared" ref="K11:K74" si="3">K10*((1+groei_spaargeld)^(1/12))+inleg+I11-I$2/360</f>
        <v>123895.46719645351</v>
      </c>
      <c r="M11" s="48">
        <v>1</v>
      </c>
      <c r="N11" s="1">
        <f>N10+O$3+(O10+P$3)</f>
        <v>-309632.93905599351</v>
      </c>
      <c r="O11" s="1">
        <f>(N11+P$2)*int_a_nhg/12-P$3</f>
        <v>-294.18188051519439</v>
      </c>
      <c r="P11" s="1">
        <f t="shared" ref="P11:P74" si="4">P10*(1+groei_woning/12)</f>
        <v>310904.16666666669</v>
      </c>
      <c r="Q11" s="1">
        <f t="shared" ref="Q11:Q74" si="5">Q10*((1+groei_spaargeld)^(1/12))+(inleg-O$3-P$3)</f>
        <v>124362.93773392853</v>
      </c>
      <c r="S11" s="48">
        <v>1</v>
      </c>
      <c r="T11" s="1">
        <f>T10+U$2/360</f>
        <v>-309569.44444444444</v>
      </c>
      <c r="U11" s="1">
        <f>(T11+V$2)*int_l_nhg/12-V$3</f>
        <v>-294.12685185185182</v>
      </c>
      <c r="V11" s="1">
        <f t="shared" ref="V11:V74" si="6">V10*(1+groei_woning/12)</f>
        <v>310904.16666666669</v>
      </c>
      <c r="W11" s="1">
        <f t="shared" ref="W11:W74" si="7">W10*((1+groei_spaargeld)^(1/12))+inleg+U11-U$2/360</f>
        <v>124299.81627052758</v>
      </c>
    </row>
    <row r="12" spans="1:23" x14ac:dyDescent="0.25">
      <c r="A12" s="48">
        <v>2</v>
      </c>
      <c r="B12" s="1">
        <f t="shared" ref="B12:B75" si="8">B11+C$3+C11</f>
        <v>-308531.11998500454</v>
      </c>
      <c r="C12" s="1">
        <f>B12*int_a_nhg/12</f>
        <v>-267.39363732033729</v>
      </c>
      <c r="D12" s="1">
        <f t="shared" si="0"/>
        <v>311810.97048611112</v>
      </c>
      <c r="E12" s="1">
        <f t="shared" si="1"/>
        <v>125220.15834880732</v>
      </c>
      <c r="G12" s="48">
        <v>2</v>
      </c>
      <c r="H12" s="1">
        <f t="shared" ref="H12:H75" si="9">H11+I$2/360</f>
        <v>-308277.77777777775</v>
      </c>
      <c r="I12" s="1">
        <f>H12*int_l_nhg/12</f>
        <v>-267.17407407407404</v>
      </c>
      <c r="J12" s="1">
        <f t="shared" si="2"/>
        <v>311810.97048611112</v>
      </c>
      <c r="K12" s="1">
        <f t="shared" si="3"/>
        <v>124967.70499563757</v>
      </c>
      <c r="M12" s="48">
        <v>2</v>
      </c>
      <c r="N12" s="1">
        <f t="shared" ref="N12:N75" si="10">N11+O$3+(O11+P$3)</f>
        <v>-309265.55999250221</v>
      </c>
      <c r="O12" s="1">
        <f>(N12+P$2)*int_a_nhg/12-P$3</f>
        <v>-293.86348532683525</v>
      </c>
      <c r="P12" s="1">
        <f t="shared" si="4"/>
        <v>311810.97048611112</v>
      </c>
      <c r="Q12" s="1">
        <f t="shared" si="5"/>
        <v>125904.54292067453</v>
      </c>
      <c r="S12" s="48">
        <v>2</v>
      </c>
      <c r="T12" s="1">
        <f t="shared" ref="T12:T75" si="11">T11+U$2/360</f>
        <v>-309138.88888888888</v>
      </c>
      <c r="U12" s="1">
        <f>(T12+V$2)*int_l_nhg/12-V$3</f>
        <v>-293.75370370370365</v>
      </c>
      <c r="V12" s="1">
        <f t="shared" si="6"/>
        <v>311810.97048611112</v>
      </c>
      <c r="W12" s="1">
        <f t="shared" si="7"/>
        <v>125778.31624408963</v>
      </c>
    </row>
    <row r="13" spans="1:23" x14ac:dyDescent="0.25">
      <c r="A13" s="48">
        <v>3</v>
      </c>
      <c r="B13" s="1">
        <f t="shared" si="8"/>
        <v>-307795.72506764525</v>
      </c>
      <c r="C13" s="1">
        <f>B13*int_a_nhg/12</f>
        <v>-266.75629505862588</v>
      </c>
      <c r="D13" s="1">
        <f t="shared" si="0"/>
        <v>312720.41915002896</v>
      </c>
      <c r="E13" s="1">
        <f t="shared" si="1"/>
        <v>126425.38277486581</v>
      </c>
      <c r="G13" s="48">
        <v>3</v>
      </c>
      <c r="H13" s="1">
        <f t="shared" si="9"/>
        <v>-307416.66666666663</v>
      </c>
      <c r="I13" s="1">
        <f>H13*int_l_nhg/12</f>
        <v>-266.42777777777775</v>
      </c>
      <c r="J13" s="1">
        <f t="shared" si="2"/>
        <v>312720.41915002896</v>
      </c>
      <c r="K13" s="1">
        <f t="shared" si="3"/>
        <v>126046.75167952439</v>
      </c>
      <c r="M13" s="48">
        <v>3</v>
      </c>
      <c r="N13" s="1">
        <f t="shared" si="10"/>
        <v>-308897.8625338226</v>
      </c>
      <c r="O13" s="1">
        <f>(N13+P$2)*int_a_nhg/12-P$3</f>
        <v>-293.5448141959796</v>
      </c>
      <c r="P13" s="1">
        <f t="shared" si="4"/>
        <v>312720.41915002896</v>
      </c>
      <c r="Q13" s="1">
        <f t="shared" si="5"/>
        <v>127454.86456727638</v>
      </c>
      <c r="S13" s="48">
        <v>3</v>
      </c>
      <c r="T13" s="1">
        <f t="shared" si="11"/>
        <v>-308708.33333333331</v>
      </c>
      <c r="U13" s="1">
        <f>(T13+V$2)*int_l_nhg/12-V$3</f>
        <v>-293.38055555555553</v>
      </c>
      <c r="V13" s="1">
        <f t="shared" si="6"/>
        <v>312720.41915002896</v>
      </c>
      <c r="W13" s="1">
        <f t="shared" si="7"/>
        <v>127265.54901960562</v>
      </c>
    </row>
    <row r="14" spans="1:23" x14ac:dyDescent="0.25">
      <c r="A14" s="48">
        <v>4</v>
      </c>
      <c r="B14" s="1">
        <f t="shared" si="8"/>
        <v>-307059.69280802429</v>
      </c>
      <c r="C14" s="1">
        <f>B14*int_a_nhg/12</f>
        <v>-266.11840043362105</v>
      </c>
      <c r="D14" s="1">
        <f t="shared" si="0"/>
        <v>313632.52037254989</v>
      </c>
      <c r="E14" s="1">
        <f t="shared" si="1"/>
        <v>127637.42171505367</v>
      </c>
      <c r="G14" s="48">
        <v>4</v>
      </c>
      <c r="H14" s="1">
        <f t="shared" si="9"/>
        <v>-306555.5555555555</v>
      </c>
      <c r="I14" s="1">
        <f>H14*int_l_nhg/12</f>
        <v>-265.6814814814814</v>
      </c>
      <c r="J14" s="1">
        <f t="shared" si="2"/>
        <v>313632.52037254989</v>
      </c>
      <c r="K14" s="1">
        <f t="shared" si="3"/>
        <v>127132.64574653799</v>
      </c>
      <c r="M14" s="48">
        <v>4</v>
      </c>
      <c r="N14" s="1">
        <f t="shared" si="10"/>
        <v>-308529.84640401212</v>
      </c>
      <c r="O14" s="1">
        <f>(N14+P$2)*int_a_nhg/12-P$3</f>
        <v>-293.22586688347712</v>
      </c>
      <c r="P14" s="1">
        <f t="shared" si="4"/>
        <v>313632.52037254989</v>
      </c>
      <c r="Q14" s="1">
        <f t="shared" si="5"/>
        <v>129013.95195786536</v>
      </c>
      <c r="S14" s="48">
        <v>4</v>
      </c>
      <c r="T14" s="1">
        <f t="shared" si="11"/>
        <v>-308277.77777777775</v>
      </c>
      <c r="U14" s="1">
        <f>(T14+V$2)*int_l_nhg/12-V$3</f>
        <v>-293.00740740740736</v>
      </c>
      <c r="V14" s="1">
        <f t="shared" si="6"/>
        <v>313632.52037254989</v>
      </c>
      <c r="W14" s="1">
        <f t="shared" si="7"/>
        <v>128761.56397360745</v>
      </c>
    </row>
    <row r="15" spans="1:23" x14ac:dyDescent="0.25">
      <c r="A15" s="48">
        <v>5</v>
      </c>
      <c r="B15" s="1">
        <f t="shared" si="8"/>
        <v>-306323.02265377832</v>
      </c>
      <c r="C15" s="1">
        <f>B15*int_a_nhg/12</f>
        <v>-265.47995296660787</v>
      </c>
      <c r="D15" s="1">
        <f t="shared" si="0"/>
        <v>314547.28189030319</v>
      </c>
      <c r="E15" s="1">
        <f t="shared" si="1"/>
        <v>128856.31369962456</v>
      </c>
      <c r="G15" s="48">
        <v>5</v>
      </c>
      <c r="H15" s="1">
        <f t="shared" si="9"/>
        <v>-305694.44444444438</v>
      </c>
      <c r="I15" s="1">
        <f>H15*int_l_nhg/12</f>
        <v>-264.93518518518511</v>
      </c>
      <c r="J15" s="1">
        <f t="shared" si="2"/>
        <v>314547.28189030319</v>
      </c>
      <c r="K15" s="1">
        <f t="shared" si="3"/>
        <v>128225.42591277811</v>
      </c>
      <c r="M15" s="48">
        <v>5</v>
      </c>
      <c r="N15" s="1">
        <f t="shared" si="10"/>
        <v>-308161.5113268891</v>
      </c>
      <c r="O15" s="1">
        <f>(N15+P$2)*int_a_nhg/12-P$3</f>
        <v>-292.90664314997053</v>
      </c>
      <c r="P15" s="1">
        <f t="shared" si="4"/>
        <v>314547.28189030319</v>
      </c>
      <c r="Q15" s="1">
        <f t="shared" si="5"/>
        <v>130581.85465523238</v>
      </c>
      <c r="S15" s="48">
        <v>5</v>
      </c>
      <c r="T15" s="1">
        <f t="shared" si="11"/>
        <v>-307847.22222222219</v>
      </c>
      <c r="U15" s="1">
        <f>(T15+V$2)*int_l_nhg/12-V$3</f>
        <v>-292.63425925925924</v>
      </c>
      <c r="V15" s="1">
        <f t="shared" si="6"/>
        <v>314547.28189030319</v>
      </c>
      <c r="W15" s="1">
        <f t="shared" si="7"/>
        <v>130266.41076180909</v>
      </c>
    </row>
    <row r="16" spans="1:23" x14ac:dyDescent="0.25">
      <c r="A16" s="48">
        <v>6</v>
      </c>
      <c r="B16" s="1">
        <f t="shared" si="8"/>
        <v>-305585.71405206533</v>
      </c>
      <c r="C16" s="1">
        <f>B16*int_a_nhg/12</f>
        <v>-264.84095217845658</v>
      </c>
      <c r="D16" s="1">
        <f t="shared" si="0"/>
        <v>315464.71146248322</v>
      </c>
      <c r="E16" s="1">
        <f t="shared" si="1"/>
        <v>130082.09747668775</v>
      </c>
      <c r="G16" s="48">
        <v>6</v>
      </c>
      <c r="H16" s="1">
        <f t="shared" si="9"/>
        <v>-304833.33333333326</v>
      </c>
      <c r="I16" s="1">
        <f>H16*int_l_nhg/12</f>
        <v>-264.18888888888881</v>
      </c>
      <c r="J16" s="1">
        <f t="shared" si="2"/>
        <v>315464.71146248322</v>
      </c>
      <c r="K16" s="1">
        <f t="shared" si="3"/>
        <v>129325.13111325091</v>
      </c>
      <c r="M16" s="48">
        <v>6</v>
      </c>
      <c r="N16" s="1">
        <f t="shared" si="10"/>
        <v>-307792.85702603258</v>
      </c>
      <c r="O16" s="1">
        <f>(N16+P$2)*int_a_nhg/12-P$3</f>
        <v>-292.58714275589489</v>
      </c>
      <c r="P16" s="1">
        <f t="shared" si="4"/>
        <v>315464.71146248322</v>
      </c>
      <c r="Q16" s="1">
        <f t="shared" si="5"/>
        <v>132158.62250240362</v>
      </c>
      <c r="S16" s="48">
        <v>6</v>
      </c>
      <c r="T16" s="1">
        <f t="shared" si="11"/>
        <v>-307416.66666666663</v>
      </c>
      <c r="U16" s="1">
        <f>(T16+V$2)*int_l_nhg/12-V$3</f>
        <v>-292.26111111111106</v>
      </c>
      <c r="V16" s="1">
        <f t="shared" si="6"/>
        <v>315464.71146248322</v>
      </c>
      <c r="W16" s="1">
        <f t="shared" si="7"/>
        <v>131780.13932068515</v>
      </c>
    </row>
    <row r="17" spans="1:23" x14ac:dyDescent="0.25">
      <c r="A17" s="48">
        <v>7</v>
      </c>
      <c r="B17" s="1">
        <f t="shared" si="8"/>
        <v>-304847.76644956419</v>
      </c>
      <c r="C17" s="1">
        <f>B17*int_a_nhg/12</f>
        <v>-264.20139758962227</v>
      </c>
      <c r="D17" s="1">
        <f t="shared" si="0"/>
        <v>316384.81687091547</v>
      </c>
      <c r="E17" s="1">
        <f t="shared" si="1"/>
        <v>131314.81201343998</v>
      </c>
      <c r="G17" s="48">
        <v>7</v>
      </c>
      <c r="H17" s="1">
        <f t="shared" si="9"/>
        <v>-303972.22222222213</v>
      </c>
      <c r="I17" s="1">
        <f>H17*int_l_nhg/12</f>
        <v>-263.44259259259252</v>
      </c>
      <c r="J17" s="1">
        <f t="shared" si="2"/>
        <v>316384.81687091547</v>
      </c>
      <c r="K17" s="1">
        <f t="shared" si="3"/>
        <v>130431.80050310677</v>
      </c>
      <c r="M17" s="48">
        <v>7</v>
      </c>
      <c r="N17" s="1">
        <f t="shared" si="10"/>
        <v>-307423.88322478201</v>
      </c>
      <c r="O17" s="1">
        <f>(N17+P$2)*int_a_nhg/12-P$3</f>
        <v>-292.26736546147771</v>
      </c>
      <c r="P17" s="1">
        <f t="shared" si="4"/>
        <v>316384.81687091547</v>
      </c>
      <c r="Q17" s="1">
        <f t="shared" si="5"/>
        <v>133744.30562422497</v>
      </c>
      <c r="S17" s="48">
        <v>7</v>
      </c>
      <c r="T17" s="1">
        <f t="shared" si="11"/>
        <v>-306986.11111111107</v>
      </c>
      <c r="U17" s="1">
        <f>(T17+V$2)*int_l_nhg/12-V$3</f>
        <v>-291.88796296296289</v>
      </c>
      <c r="V17" s="1">
        <f t="shared" si="6"/>
        <v>316384.81687091547</v>
      </c>
      <c r="W17" s="1">
        <f t="shared" si="7"/>
        <v>133302.7998690583</v>
      </c>
    </row>
    <row r="18" spans="1:23" x14ac:dyDescent="0.25">
      <c r="A18" s="48">
        <v>8</v>
      </c>
      <c r="B18" s="1">
        <f t="shared" si="8"/>
        <v>-304109.17929247423</v>
      </c>
      <c r="C18" s="1">
        <f>B18*int_a_nhg/12</f>
        <v>-263.56128872014432</v>
      </c>
      <c r="D18" s="1">
        <f t="shared" si="0"/>
        <v>317307.6059201223</v>
      </c>
      <c r="E18" s="1">
        <f t="shared" si="1"/>
        <v>132554.49649740415</v>
      </c>
      <c r="G18" s="48">
        <v>8</v>
      </c>
      <c r="H18" s="1">
        <f t="shared" si="9"/>
        <v>-303111.11111111101</v>
      </c>
      <c r="I18" s="1">
        <f>H18*int_l_nhg/12</f>
        <v>-262.69629629629623</v>
      </c>
      <c r="J18" s="1">
        <f t="shared" si="2"/>
        <v>317307.6059201223</v>
      </c>
      <c r="K18" s="1">
        <f t="shared" si="3"/>
        <v>131545.47345888498</v>
      </c>
      <c r="M18" s="48">
        <v>8</v>
      </c>
      <c r="N18" s="1">
        <f t="shared" si="10"/>
        <v>-307054.58964623703</v>
      </c>
      <c r="O18" s="1">
        <f>(N18+P$2)*int_a_nhg/12-P$3</f>
        <v>-291.94731102673876</v>
      </c>
      <c r="P18" s="1">
        <f t="shared" si="4"/>
        <v>317307.6059201223</v>
      </c>
      <c r="Q18" s="1">
        <f t="shared" si="5"/>
        <v>135338.95442895545</v>
      </c>
      <c r="S18" s="48">
        <v>8</v>
      </c>
      <c r="T18" s="1">
        <f t="shared" si="11"/>
        <v>-306555.5555555555</v>
      </c>
      <c r="U18" s="1">
        <f>(T18+V$2)*int_l_nhg/12-V$3</f>
        <v>-291.51481481481477</v>
      </c>
      <c r="V18" s="1">
        <f t="shared" si="6"/>
        <v>317307.6059201223</v>
      </c>
      <c r="W18" s="1">
        <f t="shared" si="7"/>
        <v>134834.44290969576</v>
      </c>
    </row>
    <row r="19" spans="1:23" x14ac:dyDescent="0.25">
      <c r="A19" s="48">
        <v>9</v>
      </c>
      <c r="B19" s="1">
        <f t="shared" si="8"/>
        <v>-303369.9520265148</v>
      </c>
      <c r="C19" s="1">
        <f>B19*int_a_nhg/12</f>
        <v>-262.92062508964614</v>
      </c>
      <c r="D19" s="1">
        <f t="shared" si="0"/>
        <v>318233.08643738931</v>
      </c>
      <c r="E19" s="1">
        <f t="shared" si="1"/>
        <v>133801.19033767519</v>
      </c>
      <c r="G19" s="48">
        <v>9</v>
      </c>
      <c r="H19" s="1">
        <f t="shared" si="9"/>
        <v>-302249.99999999988</v>
      </c>
      <c r="I19" s="1">
        <f>H19*int_l_nhg/12</f>
        <v>-261.94999999999987</v>
      </c>
      <c r="J19" s="1">
        <f t="shared" si="2"/>
        <v>318233.08643738931</v>
      </c>
      <c r="K19" s="1">
        <f t="shared" si="3"/>
        <v>132666.18957976546</v>
      </c>
      <c r="M19" s="48">
        <v>9</v>
      </c>
      <c r="N19" s="1">
        <f t="shared" si="10"/>
        <v>-306684.97601325728</v>
      </c>
      <c r="O19" s="1">
        <f>(N19+P$2)*int_a_nhg/12-P$3</f>
        <v>-291.62697921148964</v>
      </c>
      <c r="P19" s="1">
        <f t="shared" si="4"/>
        <v>318233.08643738931</v>
      </c>
      <c r="Q19" s="1">
        <f t="shared" si="5"/>
        <v>136942.61960986973</v>
      </c>
      <c r="S19" s="48">
        <v>9</v>
      </c>
      <c r="T19" s="1">
        <f t="shared" si="11"/>
        <v>-306124.99999999994</v>
      </c>
      <c r="U19" s="1">
        <f>(T19+V$2)*int_l_nhg/12-V$3</f>
        <v>-291.14166666666659</v>
      </c>
      <c r="V19" s="1">
        <f t="shared" si="6"/>
        <v>318233.08643738931</v>
      </c>
      <c r="W19" s="1">
        <f t="shared" si="7"/>
        <v>136375.11923091474</v>
      </c>
    </row>
    <row r="20" spans="1:23" x14ac:dyDescent="0.25">
      <c r="A20" s="48">
        <v>10</v>
      </c>
      <c r="B20" s="1">
        <f t="shared" si="8"/>
        <v>-302630.08409692487</v>
      </c>
      <c r="C20" s="1">
        <f>B20*int_a_nhg/12</f>
        <v>-262.27940621733484</v>
      </c>
      <c r="D20" s="1">
        <f t="shared" si="0"/>
        <v>319161.26627283171</v>
      </c>
      <c r="E20" s="1">
        <f t="shared" si="1"/>
        <v>135054.93316617268</v>
      </c>
      <c r="G20" s="48">
        <v>10</v>
      </c>
      <c r="H20" s="1">
        <f t="shared" si="9"/>
        <v>-301388.88888888876</v>
      </c>
      <c r="I20" s="1">
        <f>H20*int_l_nhg/12</f>
        <v>-261.20370370370358</v>
      </c>
      <c r="J20" s="1">
        <f t="shared" si="2"/>
        <v>319161.26627283171</v>
      </c>
      <c r="K20" s="1">
        <f t="shared" si="3"/>
        <v>133793.9886888277</v>
      </c>
      <c r="M20" s="48">
        <v>10</v>
      </c>
      <c r="N20" s="1">
        <f t="shared" si="10"/>
        <v>-306315.04204846232</v>
      </c>
      <c r="O20" s="1">
        <f>(N20+P$2)*int_a_nhg/12-P$3</f>
        <v>-291.30636977533402</v>
      </c>
      <c r="P20" s="1">
        <f t="shared" si="4"/>
        <v>319161.26627283171</v>
      </c>
      <c r="Q20" s="1">
        <f t="shared" si="5"/>
        <v>138555.35214686961</v>
      </c>
      <c r="S20" s="48">
        <v>10</v>
      </c>
      <c r="T20" s="1">
        <f t="shared" si="11"/>
        <v>-305694.44444444438</v>
      </c>
      <c r="U20" s="1">
        <f>(T20+V$2)*int_l_nhg/12-V$3</f>
        <v>-290.76851851851848</v>
      </c>
      <c r="V20" s="1">
        <f t="shared" si="6"/>
        <v>319161.26627283171</v>
      </c>
      <c r="W20" s="1">
        <f t="shared" si="7"/>
        <v>137924.87990819701</v>
      </c>
    </row>
    <row r="21" spans="1:23" x14ac:dyDescent="0.25">
      <c r="A21" s="48">
        <v>11</v>
      </c>
      <c r="B21" s="1">
        <f t="shared" si="8"/>
        <v>-301889.5749484626</v>
      </c>
      <c r="C21" s="1">
        <f>B21*int_a_nhg/12</f>
        <v>-261.63763162200092</v>
      </c>
      <c r="D21" s="1">
        <f t="shared" si="0"/>
        <v>320092.15329946083</v>
      </c>
      <c r="E21" s="1">
        <f t="shared" si="1"/>
        <v>136315.76483890091</v>
      </c>
      <c r="G21" s="48">
        <v>11</v>
      </c>
      <c r="H21" s="1">
        <f t="shared" si="9"/>
        <v>-300527.77777777764</v>
      </c>
      <c r="I21" s="1">
        <f>H21*int_l_nhg/12</f>
        <v>-260.45740740740729</v>
      </c>
      <c r="J21" s="1">
        <f t="shared" si="2"/>
        <v>320092.15329946083</v>
      </c>
      <c r="K21" s="1">
        <f t="shared" si="3"/>
        <v>134928.91083431666</v>
      </c>
      <c r="M21" s="48">
        <v>11</v>
      </c>
      <c r="N21" s="1">
        <f t="shared" si="10"/>
        <v>-305944.78747423121</v>
      </c>
      <c r="O21" s="1">
        <f>(N21+P$2)*int_a_nhg/12-P$3</f>
        <v>-290.98548247766701</v>
      </c>
      <c r="P21" s="1">
        <f t="shared" si="4"/>
        <v>320092.15329946083</v>
      </c>
      <c r="Q21" s="1">
        <f t="shared" si="5"/>
        <v>140177.20330810468</v>
      </c>
      <c r="S21" s="48">
        <v>11</v>
      </c>
      <c r="T21" s="1">
        <f t="shared" si="11"/>
        <v>-305263.88888888882</v>
      </c>
      <c r="U21" s="1">
        <f>(T21+V$2)*int_l_nhg/12-V$3</f>
        <v>-290.3953703703703</v>
      </c>
      <c r="V21" s="1">
        <f t="shared" si="6"/>
        <v>320092.15329946083</v>
      </c>
      <c r="W21" s="1">
        <f t="shared" si="7"/>
        <v>139483.77630581244</v>
      </c>
    </row>
    <row r="22" spans="1:23" x14ac:dyDescent="0.25">
      <c r="A22" s="48">
        <v>12</v>
      </c>
      <c r="B22" s="1">
        <f t="shared" si="8"/>
        <v>-301148.42402540502</v>
      </c>
      <c r="C22" s="1">
        <f>B22*int_a_nhg/12</f>
        <v>-260.99530082201767</v>
      </c>
      <c r="D22" s="1">
        <f t="shared" si="0"/>
        <v>321025.75541325094</v>
      </c>
      <c r="E22" s="1">
        <f t="shared" si="1"/>
        <v>137583.72543721579</v>
      </c>
      <c r="G22" s="48">
        <v>12</v>
      </c>
      <c r="H22" s="1">
        <f t="shared" si="9"/>
        <v>-299666.66666666651</v>
      </c>
      <c r="I22" s="1">
        <f>H22*int_l_nhg/12</f>
        <v>-259.71111111111094</v>
      </c>
      <c r="J22" s="1">
        <f t="shared" si="2"/>
        <v>321025.75541325094</v>
      </c>
      <c r="K22" s="1">
        <f t="shared" si="3"/>
        <v>136070.99629091591</v>
      </c>
      <c r="M22" s="48">
        <v>12</v>
      </c>
      <c r="N22" s="1">
        <f t="shared" si="10"/>
        <v>-305574.21201270242</v>
      </c>
      <c r="O22" s="1">
        <f>(N22+P$2)*int_a_nhg/12-P$3</f>
        <v>-290.66431707767543</v>
      </c>
      <c r="P22" s="1">
        <f t="shared" si="4"/>
        <v>321025.75541325094</v>
      </c>
      <c r="Q22" s="1">
        <f t="shared" si="5"/>
        <v>141808.22465160213</v>
      </c>
      <c r="S22" s="48">
        <v>12</v>
      </c>
      <c r="T22" s="1">
        <f t="shared" si="11"/>
        <v>-304833.33333333326</v>
      </c>
      <c r="U22" s="1">
        <f>(T22+V$2)*int_l_nhg/12-V$3</f>
        <v>-290.02222222222213</v>
      </c>
      <c r="V22" s="1">
        <f t="shared" si="6"/>
        <v>321025.75541325094</v>
      </c>
      <c r="W22" s="1">
        <f t="shared" si="7"/>
        <v>141051.86007845201</v>
      </c>
    </row>
    <row r="23" spans="1:23" x14ac:dyDescent="0.25">
      <c r="A23" s="48">
        <v>13</v>
      </c>
      <c r="B23" s="1">
        <f t="shared" si="8"/>
        <v>-300406.63077154744</v>
      </c>
      <c r="C23" s="1">
        <f>B23*int_a_nhg/12</f>
        <v>-260.35241333534111</v>
      </c>
      <c r="D23" s="1">
        <f t="shared" si="0"/>
        <v>321962.08053320623</v>
      </c>
      <c r="E23" s="1">
        <f t="shared" si="1"/>
        <v>138858.85526909906</v>
      </c>
      <c r="G23" s="48">
        <v>13</v>
      </c>
      <c r="H23" s="1">
        <f t="shared" si="9"/>
        <v>-298805.55555555539</v>
      </c>
      <c r="I23" s="1">
        <f>H23*int_l_nhg/12</f>
        <v>-258.96481481481464</v>
      </c>
      <c r="J23" s="1">
        <f t="shared" si="2"/>
        <v>321962.08053320623</v>
      </c>
      <c r="K23" s="1">
        <f t="shared" si="3"/>
        <v>137220.28556102788</v>
      </c>
      <c r="M23" s="48">
        <v>13</v>
      </c>
      <c r="N23" s="1">
        <f t="shared" si="10"/>
        <v>-305203.3153857736</v>
      </c>
      <c r="O23" s="1">
        <f>(N23+P$2)*int_a_nhg/12-P$3</f>
        <v>-290.34287333433713</v>
      </c>
      <c r="P23" s="1">
        <f t="shared" si="4"/>
        <v>321962.08053320623</v>
      </c>
      <c r="Q23" s="1">
        <f t="shared" si="5"/>
        <v>143448.46802690564</v>
      </c>
      <c r="S23" s="48">
        <v>13</v>
      </c>
      <c r="T23" s="1">
        <f t="shared" si="11"/>
        <v>-304402.77777777769</v>
      </c>
      <c r="U23" s="1">
        <f>(T23+V$2)*int_l_nhg/12-V$3</f>
        <v>-289.64907407407395</v>
      </c>
      <c r="V23" s="1">
        <f t="shared" si="6"/>
        <v>321962.08053320623</v>
      </c>
      <c r="W23" s="1">
        <f t="shared" si="7"/>
        <v>142629.18317286987</v>
      </c>
    </row>
    <row r="24" spans="1:23" x14ac:dyDescent="0.25">
      <c r="A24" s="48">
        <v>14</v>
      </c>
      <c r="B24" s="1">
        <f t="shared" si="8"/>
        <v>-299664.19463020319</v>
      </c>
      <c r="C24" s="1">
        <f>B24*int_a_nhg/12</f>
        <v>-259.70896867950938</v>
      </c>
      <c r="D24" s="1">
        <f t="shared" si="0"/>
        <v>322901.13660142809</v>
      </c>
      <c r="E24" s="1">
        <f t="shared" si="1"/>
        <v>140141.19487043962</v>
      </c>
      <c r="G24" s="48">
        <v>14</v>
      </c>
      <c r="H24" s="1">
        <f t="shared" si="9"/>
        <v>-297944.44444444426</v>
      </c>
      <c r="I24" s="1">
        <f>H24*int_l_nhg/12</f>
        <v>-258.21851851851835</v>
      </c>
      <c r="J24" s="1">
        <f t="shared" si="2"/>
        <v>322901.13660142809</v>
      </c>
      <c r="K24" s="1">
        <f t="shared" si="3"/>
        <v>138376.81937606155</v>
      </c>
      <c r="M24" s="48">
        <v>14</v>
      </c>
      <c r="N24" s="1">
        <f t="shared" si="10"/>
        <v>-304832.09731510148</v>
      </c>
      <c r="O24" s="1">
        <f>(N24+P$2)*int_a_nhg/12-P$3</f>
        <v>-290.02115100642129</v>
      </c>
      <c r="P24" s="1">
        <f t="shared" si="4"/>
        <v>322901.13660142809</v>
      </c>
      <c r="Q24" s="1">
        <f t="shared" si="5"/>
        <v>145097.98557672388</v>
      </c>
      <c r="S24" s="48">
        <v>14</v>
      </c>
      <c r="T24" s="1">
        <f t="shared" si="11"/>
        <v>-303972.22222222213</v>
      </c>
      <c r="U24" s="1">
        <f>(T24+V$2)*int_l_nhg/12-V$3</f>
        <v>-289.27592592592583</v>
      </c>
      <c r="V24" s="1">
        <f t="shared" si="6"/>
        <v>322901.13660142809</v>
      </c>
      <c r="W24" s="1">
        <f t="shared" si="7"/>
        <v>144215.79782953465</v>
      </c>
    </row>
    <row r="25" spans="1:23" x14ac:dyDescent="0.25">
      <c r="A25" s="48">
        <v>15</v>
      </c>
      <c r="B25" s="1">
        <f t="shared" si="8"/>
        <v>-298921.11504420312</v>
      </c>
      <c r="C25" s="1">
        <f>B25*int_a_nhg/12</f>
        <v>-259.0649663716427</v>
      </c>
      <c r="D25" s="1">
        <f t="shared" si="0"/>
        <v>323842.93158318225</v>
      </c>
      <c r="E25" s="1">
        <f t="shared" si="1"/>
        <v>141430.78500632217</v>
      </c>
      <c r="G25" s="48">
        <v>15</v>
      </c>
      <c r="H25" s="1">
        <f t="shared" si="9"/>
        <v>-297083.33333333314</v>
      </c>
      <c r="I25" s="1">
        <f>H25*int_l_nhg/12</f>
        <v>-257.47222222222206</v>
      </c>
      <c r="J25" s="1">
        <f t="shared" si="2"/>
        <v>323842.93158318225</v>
      </c>
      <c r="K25" s="1">
        <f t="shared" si="3"/>
        <v>139540.63869772718</v>
      </c>
      <c r="M25" s="48">
        <v>15</v>
      </c>
      <c r="N25" s="1">
        <f t="shared" si="10"/>
        <v>-304460.55752210144</v>
      </c>
      <c r="O25" s="1">
        <f>(N25+P$2)*int_a_nhg/12-P$3</f>
        <v>-289.69914985248789</v>
      </c>
      <c r="P25" s="1">
        <f t="shared" si="4"/>
        <v>323842.93158318225</v>
      </c>
      <c r="Q25" s="1">
        <f t="shared" si="5"/>
        <v>146756.82973858784</v>
      </c>
      <c r="S25" s="48">
        <v>15</v>
      </c>
      <c r="T25" s="1">
        <f t="shared" si="11"/>
        <v>-303541.66666666657</v>
      </c>
      <c r="U25" s="1">
        <f>(T25+V$2)*int_l_nhg/12-V$3</f>
        <v>-288.90277777777771</v>
      </c>
      <c r="V25" s="1">
        <f t="shared" si="6"/>
        <v>323842.93158318225</v>
      </c>
      <c r="W25" s="1">
        <f t="shared" si="7"/>
        <v>145811.75658429015</v>
      </c>
    </row>
    <row r="26" spans="1:23" x14ac:dyDescent="0.25">
      <c r="A26" s="48">
        <v>16</v>
      </c>
      <c r="B26" s="1">
        <f t="shared" si="8"/>
        <v>-298177.39145589515</v>
      </c>
      <c r="C26" s="1">
        <f>B26*int_a_nhg/12</f>
        <v>-258.42040592844245</v>
      </c>
      <c r="D26" s="1">
        <f t="shared" si="0"/>
        <v>324787.47346696653</v>
      </c>
      <c r="E26" s="1">
        <f t="shared" si="1"/>
        <v>142727.66667232316</v>
      </c>
      <c r="G26" s="48">
        <v>16</v>
      </c>
      <c r="H26" s="1">
        <f t="shared" si="9"/>
        <v>-296222.22222222202</v>
      </c>
      <c r="I26" s="1">
        <f>H26*int_l_nhg/12</f>
        <v>-256.72592592592576</v>
      </c>
      <c r="J26" s="1">
        <f t="shared" si="2"/>
        <v>324787.47346696653</v>
      </c>
      <c r="K26" s="1">
        <f t="shared" si="3"/>
        <v>140711.78471933847</v>
      </c>
      <c r="M26" s="48">
        <v>16</v>
      </c>
      <c r="N26" s="1">
        <f t="shared" si="10"/>
        <v>-304088.69572794746</v>
      </c>
      <c r="O26" s="1">
        <f>(N26+P$2)*int_a_nhg/12-P$3</f>
        <v>-289.37686963088777</v>
      </c>
      <c r="P26" s="1">
        <f t="shared" si="4"/>
        <v>324787.47346696653</v>
      </c>
      <c r="Q26" s="1">
        <f t="shared" si="5"/>
        <v>148425.05324651804</v>
      </c>
      <c r="S26" s="48">
        <v>16</v>
      </c>
      <c r="T26" s="1">
        <f t="shared" si="11"/>
        <v>-303111.11111111101</v>
      </c>
      <c r="U26" s="1">
        <f>(T26+V$2)*int_l_nhg/12-V$3</f>
        <v>-288.52962962962954</v>
      </c>
      <c r="V26" s="1">
        <f t="shared" si="6"/>
        <v>324787.47346696653</v>
      </c>
      <c r="W26" s="1">
        <f t="shared" si="7"/>
        <v>147417.11227002548</v>
      </c>
    </row>
    <row r="27" spans="1:23" x14ac:dyDescent="0.25">
      <c r="A27" s="48">
        <v>17</v>
      </c>
      <c r="B27" s="1">
        <f t="shared" si="8"/>
        <v>-297433.023307144</v>
      </c>
      <c r="C27" s="1">
        <f>B27*int_a_nhg/12</f>
        <v>-257.77528686619149</v>
      </c>
      <c r="D27" s="1">
        <f t="shared" si="0"/>
        <v>325734.77026457852</v>
      </c>
      <c r="E27" s="1">
        <f t="shared" si="1"/>
        <v>144031.88109581399</v>
      </c>
      <c r="G27" s="48">
        <v>17</v>
      </c>
      <c r="H27" s="1">
        <f t="shared" si="9"/>
        <v>-295361.11111111089</v>
      </c>
      <c r="I27" s="1">
        <f>H27*int_l_nhg/12</f>
        <v>-255.97962962962944</v>
      </c>
      <c r="J27" s="1">
        <f t="shared" si="2"/>
        <v>325734.77026457852</v>
      </c>
      <c r="K27" s="1">
        <f t="shared" si="3"/>
        <v>141890.29886712212</v>
      </c>
      <c r="M27" s="48">
        <v>17</v>
      </c>
      <c r="N27" s="1">
        <f t="shared" si="10"/>
        <v>-303716.51165357186</v>
      </c>
      <c r="O27" s="1">
        <f>(N27+P$2)*int_a_nhg/12-P$3</f>
        <v>-289.05431009976223</v>
      </c>
      <c r="P27" s="1">
        <f t="shared" si="4"/>
        <v>325734.77026457852</v>
      </c>
      <c r="Q27" s="1">
        <f t="shared" si="5"/>
        <v>150102.70913270078</v>
      </c>
      <c r="S27" s="48">
        <v>17</v>
      </c>
      <c r="T27" s="1">
        <f t="shared" si="11"/>
        <v>-302680.55555555545</v>
      </c>
      <c r="U27" s="1">
        <f>(T27+V$2)*int_l_nhg/12-V$3</f>
        <v>-288.15648148148136</v>
      </c>
      <c r="V27" s="1">
        <f t="shared" si="6"/>
        <v>325734.77026457852</v>
      </c>
      <c r="W27" s="1">
        <f t="shared" si="7"/>
        <v>149031.9180183546</v>
      </c>
    </row>
    <row r="28" spans="1:23" x14ac:dyDescent="0.25">
      <c r="A28" s="48">
        <v>18</v>
      </c>
      <c r="B28" s="1">
        <f t="shared" si="8"/>
        <v>-296688.01003933058</v>
      </c>
      <c r="C28" s="1">
        <f>B28*int_a_nhg/12</f>
        <v>-257.12960870075318</v>
      </c>
      <c r="D28" s="1">
        <f t="shared" si="0"/>
        <v>326684.83001118357</v>
      </c>
      <c r="E28" s="1">
        <f t="shared" si="1"/>
        <v>145343.4697372716</v>
      </c>
      <c r="G28" s="48">
        <v>18</v>
      </c>
      <c r="H28" s="1">
        <f t="shared" si="9"/>
        <v>-294499.99999999977</v>
      </c>
      <c r="I28" s="1">
        <f>H28*int_l_nhg/12</f>
        <v>-255.23333333333312</v>
      </c>
      <c r="J28" s="1">
        <f t="shared" si="2"/>
        <v>326684.83001118357</v>
      </c>
      <c r="K28" s="1">
        <f t="shared" si="3"/>
        <v>143076.22280153475</v>
      </c>
      <c r="M28" s="48">
        <v>18</v>
      </c>
      <c r="N28" s="1">
        <f t="shared" si="10"/>
        <v>-303344.00501966517</v>
      </c>
      <c r="O28" s="1">
        <f>(N28+P$2)*int_a_nhg/12-P$3</f>
        <v>-288.73147101704313</v>
      </c>
      <c r="P28" s="1">
        <f t="shared" si="4"/>
        <v>326684.83001118357</v>
      </c>
      <c r="Q28" s="1">
        <f t="shared" si="5"/>
        <v>151789.85072917401</v>
      </c>
      <c r="S28" s="48">
        <v>18</v>
      </c>
      <c r="T28" s="1">
        <f t="shared" si="11"/>
        <v>-302249.99999999988</v>
      </c>
      <c r="U28" s="1">
        <f>(T28+V$2)*int_l_nhg/12-V$3</f>
        <v>-287.78333333333319</v>
      </c>
      <c r="V28" s="1">
        <f t="shared" si="6"/>
        <v>326684.83001118357</v>
      </c>
      <c r="W28" s="1">
        <f t="shared" si="7"/>
        <v>150656.22726130535</v>
      </c>
    </row>
    <row r="29" spans="1:23" x14ac:dyDescent="0.25">
      <c r="A29" s="48">
        <v>19</v>
      </c>
      <c r="B29" s="1">
        <f t="shared" si="8"/>
        <v>-295942.35109335172</v>
      </c>
      <c r="C29" s="1">
        <f>B29*int_a_nhg/12</f>
        <v>-256.48337094757147</v>
      </c>
      <c r="D29" s="1">
        <f t="shared" si="0"/>
        <v>327637.66076538287</v>
      </c>
      <c r="E29" s="1">
        <f t="shared" si="1"/>
        <v>146662.47429159647</v>
      </c>
      <c r="G29" s="48">
        <v>19</v>
      </c>
      <c r="H29" s="1">
        <f t="shared" si="9"/>
        <v>-293638.88888888864</v>
      </c>
      <c r="I29" s="1">
        <f>H29*int_l_nhg/12</f>
        <v>-254.4870370370368</v>
      </c>
      <c r="J29" s="1">
        <f t="shared" si="2"/>
        <v>327637.66076538287</v>
      </c>
      <c r="K29" s="1">
        <f t="shared" si="3"/>
        <v>144269.59841858727</v>
      </c>
      <c r="M29" s="48">
        <v>19</v>
      </c>
      <c r="N29" s="1">
        <f t="shared" si="10"/>
        <v>-302971.17554667575</v>
      </c>
      <c r="O29" s="1">
        <f>(N29+P$2)*int_a_nhg/12-P$3</f>
        <v>-288.40835214045228</v>
      </c>
      <c r="P29" s="1">
        <f t="shared" si="4"/>
        <v>327637.66076538287</v>
      </c>
      <c r="Q29" s="1">
        <f t="shared" si="5"/>
        <v>153486.53166952284</v>
      </c>
      <c r="S29" s="48">
        <v>19</v>
      </c>
      <c r="T29" s="1">
        <f t="shared" si="11"/>
        <v>-301819.44444444432</v>
      </c>
      <c r="U29" s="1">
        <f>(T29+V$2)*int_l_nhg/12-V$3</f>
        <v>-287.41018518518507</v>
      </c>
      <c r="V29" s="1">
        <f t="shared" si="6"/>
        <v>327637.66076538287</v>
      </c>
      <c r="W29" s="1">
        <f t="shared" si="7"/>
        <v>152290.093733018</v>
      </c>
    </row>
    <row r="30" spans="1:23" x14ac:dyDescent="0.25">
      <c r="A30" s="48">
        <v>20</v>
      </c>
      <c r="B30" s="1">
        <f t="shared" si="8"/>
        <v>-295196.04590961972</v>
      </c>
      <c r="C30" s="1">
        <f>B30*int_a_nhg/12</f>
        <v>-255.83657312167043</v>
      </c>
      <c r="D30" s="1">
        <f t="shared" si="0"/>
        <v>328593.2706092819</v>
      </c>
      <c r="E30" s="1">
        <f t="shared" si="1"/>
        <v>147988.93668943815</v>
      </c>
      <c r="G30" s="48">
        <v>20</v>
      </c>
      <c r="H30" s="1">
        <f t="shared" si="9"/>
        <v>-292777.77777777752</v>
      </c>
      <c r="I30" s="1">
        <f>H30*int_l_nhg/12</f>
        <v>-253.74074074074051</v>
      </c>
      <c r="J30" s="1">
        <f t="shared" si="2"/>
        <v>328593.2706092819</v>
      </c>
      <c r="K30" s="1">
        <f t="shared" si="3"/>
        <v>145470.46785117668</v>
      </c>
      <c r="M30" s="48">
        <v>20</v>
      </c>
      <c r="N30" s="1">
        <f t="shared" si="10"/>
        <v>-302598.02295480971</v>
      </c>
      <c r="O30" s="1">
        <f>(N30+P$2)*int_a_nhg/12-P$3</f>
        <v>-288.08495322750173</v>
      </c>
      <c r="P30" s="1">
        <f t="shared" si="4"/>
        <v>328593.2706092819</v>
      </c>
      <c r="Q30" s="1">
        <f t="shared" si="5"/>
        <v>155192.80589058445</v>
      </c>
      <c r="S30" s="48">
        <v>20</v>
      </c>
      <c r="T30" s="1">
        <f t="shared" si="11"/>
        <v>-301388.88888888876</v>
      </c>
      <c r="U30" s="1">
        <f>(T30+V$2)*int_l_nhg/12-V$3</f>
        <v>-287.0370370370369</v>
      </c>
      <c r="V30" s="1">
        <f t="shared" si="6"/>
        <v>328593.2706092819</v>
      </c>
      <c r="W30" s="1">
        <f t="shared" si="7"/>
        <v>153933.57147145344</v>
      </c>
    </row>
    <row r="31" spans="1:23" x14ac:dyDescent="0.25">
      <c r="A31" s="48">
        <v>21</v>
      </c>
      <c r="B31" s="1">
        <f t="shared" si="8"/>
        <v>-294449.09392806177</v>
      </c>
      <c r="C31" s="1">
        <f>B31*int_a_nhg/12</f>
        <v>-255.18921473765351</v>
      </c>
      <c r="D31" s="1">
        <f t="shared" si="0"/>
        <v>329551.66764855897</v>
      </c>
      <c r="E31" s="1">
        <f t="shared" si="1"/>
        <v>149322.89909852814</v>
      </c>
      <c r="G31" s="48">
        <v>21</v>
      </c>
      <c r="H31" s="1">
        <f t="shared" si="9"/>
        <v>-291916.6666666664</v>
      </c>
      <c r="I31" s="1">
        <f>H31*int_l_nhg/12</f>
        <v>-252.99444444444418</v>
      </c>
      <c r="J31" s="1">
        <f t="shared" si="2"/>
        <v>329551.66764855897</v>
      </c>
      <c r="K31" s="1">
        <f t="shared" si="3"/>
        <v>146678.87347042552</v>
      </c>
      <c r="M31" s="48">
        <v>21</v>
      </c>
      <c r="N31" s="1">
        <f t="shared" si="10"/>
        <v>-302224.54696403077</v>
      </c>
      <c r="O31" s="1">
        <f>(N31+P$2)*int_a_nhg/12-P$3</f>
        <v>-287.76127403549333</v>
      </c>
      <c r="P31" s="1">
        <f t="shared" si="4"/>
        <v>329551.66764855897</v>
      </c>
      <c r="Q31" s="1">
        <f t="shared" si="5"/>
        <v>156908.72763416273</v>
      </c>
      <c r="S31" s="48">
        <v>21</v>
      </c>
      <c r="T31" s="1">
        <f t="shared" si="11"/>
        <v>-300958.3333333332</v>
      </c>
      <c r="U31" s="1">
        <f>(T31+V$2)*int_l_nhg/12-V$3</f>
        <v>-286.66388888888878</v>
      </c>
      <c r="V31" s="1">
        <f t="shared" si="6"/>
        <v>329551.66764855897</v>
      </c>
      <c r="W31" s="1">
        <f t="shared" si="7"/>
        <v>155586.71482011111</v>
      </c>
    </row>
    <row r="32" spans="1:23" x14ac:dyDescent="0.25">
      <c r="A32" s="48">
        <v>22</v>
      </c>
      <c r="B32" s="1">
        <f t="shared" si="8"/>
        <v>-293701.49458811985</v>
      </c>
      <c r="C32" s="1">
        <f>B32*int_a_nhg/12</f>
        <v>-254.54129530970386</v>
      </c>
      <c r="D32" s="1">
        <f t="shared" si="0"/>
        <v>330512.86001253396</v>
      </c>
      <c r="E32" s="1">
        <f t="shared" si="1"/>
        <v>150664.40392502045</v>
      </c>
      <c r="G32" s="48">
        <v>22</v>
      </c>
      <c r="H32" s="1">
        <f t="shared" si="9"/>
        <v>-291055.55555555527</v>
      </c>
      <c r="I32" s="1">
        <f>H32*int_l_nhg/12</f>
        <v>-252.24814814814786</v>
      </c>
      <c r="J32" s="1">
        <f t="shared" si="2"/>
        <v>330512.86001253396</v>
      </c>
      <c r="K32" s="1">
        <f t="shared" si="3"/>
        <v>147894.85788702886</v>
      </c>
      <c r="M32" s="48">
        <v>22</v>
      </c>
      <c r="N32" s="1">
        <f t="shared" si="10"/>
        <v>-301850.74729405978</v>
      </c>
      <c r="O32" s="1">
        <f>(N32+P$2)*int_a_nhg/12-P$3</f>
        <v>-287.43731432151844</v>
      </c>
      <c r="P32" s="1">
        <f t="shared" si="4"/>
        <v>330512.86001253396</v>
      </c>
      <c r="Q32" s="1">
        <f t="shared" si="5"/>
        <v>158634.3514487526</v>
      </c>
      <c r="S32" s="48">
        <v>22</v>
      </c>
      <c r="T32" s="1">
        <f t="shared" si="11"/>
        <v>-300527.77777777764</v>
      </c>
      <c r="U32" s="1">
        <f>(T32+V$2)*int_l_nhg/12-V$3</f>
        <v>-286.2907407407406</v>
      </c>
      <c r="V32" s="1">
        <f t="shared" si="6"/>
        <v>330512.86001253396</v>
      </c>
      <c r="W32" s="1">
        <f t="shared" si="7"/>
        <v>157249.57842975648</v>
      </c>
    </row>
    <row r="33" spans="1:23" x14ac:dyDescent="0.25">
      <c r="A33" s="48">
        <v>23</v>
      </c>
      <c r="B33" s="1">
        <f t="shared" si="8"/>
        <v>-292953.24732874997</v>
      </c>
      <c r="C33" s="1">
        <f>B33*int_a_nhg/12</f>
        <v>-253.8928143515833</v>
      </c>
      <c r="D33" s="1">
        <f t="shared" si="0"/>
        <v>331476.85585423716</v>
      </c>
      <c r="E33" s="1">
        <f t="shared" si="1"/>
        <v>152013.49381483966</v>
      </c>
      <c r="G33" s="48">
        <v>23</v>
      </c>
      <c r="H33" s="1">
        <f t="shared" si="9"/>
        <v>-290194.44444444415</v>
      </c>
      <c r="I33" s="1">
        <f>H33*int_l_nhg/12</f>
        <v>-251.5018518518516</v>
      </c>
      <c r="J33" s="1">
        <f t="shared" si="2"/>
        <v>331476.85585423716</v>
      </c>
      <c r="K33" s="1">
        <f t="shared" si="3"/>
        <v>149118.46395260878</v>
      </c>
      <c r="M33" s="48">
        <v>23</v>
      </c>
      <c r="N33" s="1">
        <f t="shared" si="10"/>
        <v>-301476.62366437481</v>
      </c>
      <c r="O33" s="1">
        <f>(N33+P$2)*int_a_nhg/12-P$3</f>
        <v>-287.11307384245816</v>
      </c>
      <c r="P33" s="1">
        <f t="shared" si="4"/>
        <v>331476.85585423716</v>
      </c>
      <c r="Q33" s="1">
        <f t="shared" si="5"/>
        <v>160369.73219127412</v>
      </c>
      <c r="S33" s="48">
        <v>23</v>
      </c>
      <c r="T33" s="1">
        <f t="shared" si="11"/>
        <v>-300097.22222222207</v>
      </c>
      <c r="U33" s="1">
        <f>(T33+V$2)*int_l_nhg/12-V$3</f>
        <v>-285.91759259259243</v>
      </c>
      <c r="V33" s="1">
        <f t="shared" si="6"/>
        <v>331476.85585423716</v>
      </c>
      <c r="W33" s="1">
        <f t="shared" si="7"/>
        <v>158922.21726015836</v>
      </c>
    </row>
    <row r="34" spans="1:23" x14ac:dyDescent="0.25">
      <c r="A34" s="48">
        <v>24</v>
      </c>
      <c r="B34" s="1">
        <f t="shared" si="8"/>
        <v>-292204.35158842197</v>
      </c>
      <c r="C34" s="1">
        <f>B34*int_a_nhg/12</f>
        <v>-253.24377137663237</v>
      </c>
      <c r="D34" s="1">
        <f t="shared" si="0"/>
        <v>332443.66335047869</v>
      </c>
      <c r="E34" s="1">
        <f t="shared" si="1"/>
        <v>153370.2116550366</v>
      </c>
      <c r="G34" s="48">
        <v>24</v>
      </c>
      <c r="H34" s="1">
        <f t="shared" si="9"/>
        <v>-289333.33333333302</v>
      </c>
      <c r="I34" s="1">
        <f>H34*int_l_nhg/12</f>
        <v>-250.75555555555528</v>
      </c>
      <c r="J34" s="1">
        <f t="shared" si="2"/>
        <v>332443.66335047869</v>
      </c>
      <c r="K34" s="1">
        <f t="shared" si="3"/>
        <v>150349.73476107672</v>
      </c>
      <c r="M34" s="48">
        <v>24</v>
      </c>
      <c r="N34" s="1">
        <f t="shared" si="10"/>
        <v>-301102.17579421081</v>
      </c>
      <c r="O34" s="1">
        <f>(N34+P$2)*int_a_nhg/12-P$3</f>
        <v>-286.7885523549827</v>
      </c>
      <c r="P34" s="1">
        <f t="shared" si="4"/>
        <v>332443.66335047869</v>
      </c>
      <c r="Q34" s="1">
        <f t="shared" si="5"/>
        <v>162114.92502881636</v>
      </c>
      <c r="S34" s="48">
        <v>24</v>
      </c>
      <c r="T34" s="1">
        <f t="shared" si="11"/>
        <v>-299666.66666666651</v>
      </c>
      <c r="U34" s="1">
        <f>(T34+V$2)*int_l_nhg/12-V$3</f>
        <v>-285.54444444444431</v>
      </c>
      <c r="V34" s="1">
        <f t="shared" si="6"/>
        <v>332443.66335047869</v>
      </c>
      <c r="W34" s="1">
        <f t="shared" si="7"/>
        <v>160604.68658183608</v>
      </c>
    </row>
    <row r="35" spans="1:23" x14ac:dyDescent="0.25">
      <c r="A35" s="48">
        <v>25</v>
      </c>
      <c r="B35" s="1">
        <f t="shared" si="8"/>
        <v>-291454.80680511898</v>
      </c>
      <c r="C35" s="1">
        <f>B35*int_a_nhg/12</f>
        <v>-252.59416589776978</v>
      </c>
      <c r="D35" s="1">
        <f t="shared" si="0"/>
        <v>333413.29070191761</v>
      </c>
      <c r="E35" s="1">
        <f t="shared" si="1"/>
        <v>154734.60057515171</v>
      </c>
      <c r="G35" s="48">
        <v>25</v>
      </c>
      <c r="H35" s="1">
        <f t="shared" si="9"/>
        <v>-288472.2222222219</v>
      </c>
      <c r="I35" s="1">
        <f>H35*int_l_nhg/12</f>
        <v>-250.00925925925898</v>
      </c>
      <c r="J35" s="1">
        <f t="shared" si="2"/>
        <v>333413.29070191761</v>
      </c>
      <c r="K35" s="1">
        <f t="shared" si="3"/>
        <v>151588.71365000328</v>
      </c>
      <c r="M35" s="48">
        <v>25</v>
      </c>
      <c r="N35" s="1">
        <f t="shared" si="10"/>
        <v>-300727.40340255934</v>
      </c>
      <c r="O35" s="1">
        <f>(N35+P$2)*int_a_nhg/12-P$3</f>
        <v>-286.46374961555142</v>
      </c>
      <c r="P35" s="1">
        <f t="shared" si="4"/>
        <v>333413.29070191761</v>
      </c>
      <c r="Q35" s="1">
        <f t="shared" si="5"/>
        <v>163869.98544039114</v>
      </c>
      <c r="S35" s="48">
        <v>25</v>
      </c>
      <c r="T35" s="1">
        <f t="shared" si="11"/>
        <v>-299236.11111111095</v>
      </c>
      <c r="U35" s="1">
        <f>(T35+V$2)*int_l_nhg/12-V$3</f>
        <v>-285.17129629629613</v>
      </c>
      <c r="V35" s="1">
        <f t="shared" si="6"/>
        <v>333413.29070191761</v>
      </c>
      <c r="W35" s="1">
        <f t="shared" si="7"/>
        <v>162297.04197781658</v>
      </c>
    </row>
    <row r="36" spans="1:23" x14ac:dyDescent="0.25">
      <c r="A36" s="48">
        <v>26</v>
      </c>
      <c r="B36" s="1">
        <f t="shared" si="8"/>
        <v>-290704.61241633713</v>
      </c>
      <c r="C36" s="1">
        <f>B36*int_a_nhg/12</f>
        <v>-251.94399742749215</v>
      </c>
      <c r="D36" s="1">
        <f t="shared" si="0"/>
        <v>334385.74613313156</v>
      </c>
      <c r="E36" s="1">
        <f t="shared" si="1"/>
        <v>156106.7039485861</v>
      </c>
      <c r="G36" s="48">
        <v>26</v>
      </c>
      <c r="H36" s="1">
        <f t="shared" si="9"/>
        <v>-287611.11111111077</v>
      </c>
      <c r="I36" s="1">
        <f>H36*int_l_nhg/12</f>
        <v>-249.26296296296266</v>
      </c>
      <c r="J36" s="1">
        <f t="shared" si="2"/>
        <v>334385.74613313156</v>
      </c>
      <c r="K36" s="1">
        <f t="shared" si="3"/>
        <v>152835.44420199606</v>
      </c>
      <c r="M36" s="48">
        <v>26</v>
      </c>
      <c r="N36" s="1">
        <f t="shared" si="10"/>
        <v>-300352.30620816845</v>
      </c>
      <c r="O36" s="1">
        <f>(N36+P$2)*int_a_nhg/12-P$3</f>
        <v>-286.13866538041265</v>
      </c>
      <c r="P36" s="1">
        <f t="shared" si="4"/>
        <v>334385.74613313156</v>
      </c>
      <c r="Q36" s="1">
        <f t="shared" si="5"/>
        <v>165634.96921869664</v>
      </c>
      <c r="S36" s="48">
        <v>26</v>
      </c>
      <c r="T36" s="1">
        <f t="shared" si="11"/>
        <v>-298805.55555555539</v>
      </c>
      <c r="U36" s="1">
        <f>(T36+V$2)*int_l_nhg/12-V$3</f>
        <v>-284.79814814814802</v>
      </c>
      <c r="V36" s="1">
        <f t="shared" si="6"/>
        <v>334385.74613313156</v>
      </c>
      <c r="W36" s="1">
        <f t="shared" si="7"/>
        <v>163999.33934540127</v>
      </c>
    </row>
    <row r="37" spans="1:23" x14ac:dyDescent="0.25">
      <c r="A37" s="48">
        <v>27</v>
      </c>
      <c r="B37" s="1">
        <f t="shared" si="8"/>
        <v>-289953.767859085</v>
      </c>
      <c r="C37" s="1">
        <f>B37*int_a_nhg/12</f>
        <v>-251.29326547787366</v>
      </c>
      <c r="D37" s="1">
        <f t="shared" si="0"/>
        <v>335361.03789268655</v>
      </c>
      <c r="E37" s="1">
        <f t="shared" si="1"/>
        <v>157486.56539398045</v>
      </c>
      <c r="G37" s="48">
        <v>27</v>
      </c>
      <c r="H37" s="1">
        <f t="shared" si="9"/>
        <v>-286749.99999999965</v>
      </c>
      <c r="I37" s="1">
        <f>H37*int_l_nhg/12</f>
        <v>-248.51666666666634</v>
      </c>
      <c r="J37" s="1">
        <f t="shared" si="2"/>
        <v>335361.03789268655</v>
      </c>
      <c r="K37" s="1">
        <f t="shared" si="3"/>
        <v>154089.97024608502</v>
      </c>
      <c r="M37" s="48">
        <v>27</v>
      </c>
      <c r="N37" s="1">
        <f t="shared" si="10"/>
        <v>-299976.88392954238</v>
      </c>
      <c r="O37" s="1">
        <f>(N37+P$2)*int_a_nhg/12-P$3</f>
        <v>-285.8132994056034</v>
      </c>
      <c r="P37" s="1">
        <f t="shared" si="4"/>
        <v>335361.03789268655</v>
      </c>
      <c r="Q37" s="1">
        <f t="shared" si="5"/>
        <v>167409.93247189108</v>
      </c>
      <c r="S37" s="48">
        <v>27</v>
      </c>
      <c r="T37" s="1">
        <f t="shared" si="11"/>
        <v>-298374.99999999983</v>
      </c>
      <c r="U37" s="1">
        <f>(T37+V$2)*int_l_nhg/12-V$3</f>
        <v>-284.42499999999984</v>
      </c>
      <c r="V37" s="1">
        <f t="shared" si="6"/>
        <v>335361.03789268655</v>
      </c>
      <c r="W37" s="1">
        <f t="shared" si="7"/>
        <v>165711.63489794303</v>
      </c>
    </row>
    <row r="38" spans="1:23" x14ac:dyDescent="0.25">
      <c r="A38" s="48">
        <v>28</v>
      </c>
      <c r="B38" s="1">
        <f t="shared" si="8"/>
        <v>-289202.27256988327</v>
      </c>
      <c r="C38" s="1">
        <f>B38*int_a_nhg/12</f>
        <v>-250.64196956056549</v>
      </c>
      <c r="D38" s="1">
        <f t="shared" si="0"/>
        <v>336339.17425320687</v>
      </c>
      <c r="E38" s="1">
        <f t="shared" si="1"/>
        <v>158874.22877660152</v>
      </c>
      <c r="G38" s="48">
        <v>28</v>
      </c>
      <c r="H38" s="1">
        <f t="shared" si="9"/>
        <v>-285888.88888888853</v>
      </c>
      <c r="I38" s="1">
        <f>H38*int_l_nhg/12</f>
        <v>-247.77037037037005</v>
      </c>
      <c r="J38" s="1">
        <f t="shared" si="2"/>
        <v>336339.17425320687</v>
      </c>
      <c r="K38" s="1">
        <f t="shared" si="3"/>
        <v>155352.33585911585</v>
      </c>
      <c r="M38" s="48">
        <v>28</v>
      </c>
      <c r="N38" s="1">
        <f t="shared" si="10"/>
        <v>-299601.13628494152</v>
      </c>
      <c r="O38" s="1">
        <f>(N38+P$2)*int_a_nhg/12-P$3</f>
        <v>-285.48765144694931</v>
      </c>
      <c r="P38" s="1">
        <f t="shared" si="4"/>
        <v>336339.17425320687</v>
      </c>
      <c r="Q38" s="1">
        <f t="shared" si="5"/>
        <v>169194.9316253764</v>
      </c>
      <c r="S38" s="48">
        <v>28</v>
      </c>
      <c r="T38" s="1">
        <f t="shared" si="11"/>
        <v>-297944.44444444426</v>
      </c>
      <c r="U38" s="1">
        <f>(T38+V$2)*int_l_nhg/12-V$3</f>
        <v>-284.05185185185167</v>
      </c>
      <c r="V38" s="1">
        <f t="shared" si="6"/>
        <v>336339.17425320687</v>
      </c>
      <c r="W38" s="1">
        <f t="shared" si="7"/>
        <v>167433.98516663321</v>
      </c>
    </row>
    <row r="39" spans="1:23" x14ac:dyDescent="0.25">
      <c r="A39" s="48">
        <v>29</v>
      </c>
      <c r="B39" s="1">
        <f t="shared" si="8"/>
        <v>-288450.12598476425</v>
      </c>
      <c r="C39" s="1">
        <f>B39*int_a_nhg/12</f>
        <v>-249.99010918679565</v>
      </c>
      <c r="D39" s="1">
        <f t="shared" si="0"/>
        <v>337320.1635114454</v>
      </c>
      <c r="E39" s="1">
        <f t="shared" si="1"/>
        <v>160269.73820973671</v>
      </c>
      <c r="G39" s="48">
        <v>29</v>
      </c>
      <c r="H39" s="1">
        <f t="shared" si="9"/>
        <v>-285027.7777777774</v>
      </c>
      <c r="I39" s="1">
        <f>H39*int_l_nhg/12</f>
        <v>-247.02407407407372</v>
      </c>
      <c r="J39" s="1">
        <f t="shared" si="2"/>
        <v>337320.1635114454</v>
      </c>
      <c r="K39" s="1">
        <f t="shared" si="3"/>
        <v>156622.5853671511</v>
      </c>
      <c r="M39" s="48">
        <v>29</v>
      </c>
      <c r="N39" s="1">
        <f t="shared" si="10"/>
        <v>-299225.06299238198</v>
      </c>
      <c r="O39" s="1">
        <f>(N39+P$2)*int_a_nhg/12-P$3</f>
        <v>-285.16172126006438</v>
      </c>
      <c r="P39" s="1">
        <f t="shared" si="4"/>
        <v>337320.1635114454</v>
      </c>
      <c r="Q39" s="1">
        <f t="shared" si="5"/>
        <v>170990.02342359192</v>
      </c>
      <c r="S39" s="48">
        <v>29</v>
      </c>
      <c r="T39" s="1">
        <f t="shared" si="11"/>
        <v>-297513.8888888887</v>
      </c>
      <c r="U39" s="1">
        <f>(T39+V$2)*int_l_nhg/12-V$3</f>
        <v>-283.67870370370349</v>
      </c>
      <c r="V39" s="1">
        <f t="shared" si="6"/>
        <v>337320.1635114454</v>
      </c>
      <c r="W39" s="1">
        <f t="shared" si="7"/>
        <v>169166.44700229872</v>
      </c>
    </row>
    <row r="40" spans="1:23" x14ac:dyDescent="0.25">
      <c r="A40" s="48">
        <v>30</v>
      </c>
      <c r="B40" s="1">
        <f t="shared" si="8"/>
        <v>-287697.32753927144</v>
      </c>
      <c r="C40" s="1">
        <f>B40*int_a_nhg/12</f>
        <v>-249.33768386736858</v>
      </c>
      <c r="D40" s="1">
        <f t="shared" si="0"/>
        <v>338304.01398835378</v>
      </c>
      <c r="E40" s="1">
        <f t="shared" si="1"/>
        <v>161673.13805609633</v>
      </c>
      <c r="G40" s="48">
        <v>30</v>
      </c>
      <c r="H40" s="1">
        <f t="shared" si="9"/>
        <v>-284166.66666666628</v>
      </c>
      <c r="I40" s="1">
        <f>H40*int_l_nhg/12</f>
        <v>-246.2777777777774</v>
      </c>
      <c r="J40" s="1">
        <f t="shared" si="2"/>
        <v>338304.01398835378</v>
      </c>
      <c r="K40" s="1">
        <f t="shared" si="3"/>
        <v>157900.76334687936</v>
      </c>
      <c r="M40" s="48">
        <v>30</v>
      </c>
      <c r="N40" s="1">
        <f t="shared" si="10"/>
        <v>-298848.6637696356</v>
      </c>
      <c r="O40" s="1">
        <f>(N40+P$2)*int_a_nhg/12-P$3</f>
        <v>-284.83550860035086</v>
      </c>
      <c r="P40" s="1">
        <f t="shared" si="4"/>
        <v>338304.01398835378</v>
      </c>
      <c r="Q40" s="1">
        <f t="shared" si="5"/>
        <v>172795.2649318183</v>
      </c>
      <c r="S40" s="48">
        <v>30</v>
      </c>
      <c r="T40" s="1">
        <f t="shared" si="11"/>
        <v>-297083.33333333314</v>
      </c>
      <c r="U40" s="1">
        <f>(T40+V$2)*int_l_nhg/12-V$3</f>
        <v>-283.30555555555537</v>
      </c>
      <c r="V40" s="1">
        <f t="shared" si="6"/>
        <v>338304.01398835378</v>
      </c>
      <c r="W40" s="1">
        <f t="shared" si="7"/>
        <v>170909.07757720939</v>
      </c>
    </row>
    <row r="41" spans="1:23" x14ac:dyDescent="0.25">
      <c r="A41" s="48">
        <v>31</v>
      </c>
      <c r="B41" s="1">
        <f t="shared" si="8"/>
        <v>-286943.87666845921</v>
      </c>
      <c r="C41" s="1">
        <f>B41*int_a_nhg/12</f>
        <v>-248.68469311266463</v>
      </c>
      <c r="D41" s="1">
        <f t="shared" si="0"/>
        <v>339290.73402915313</v>
      </c>
      <c r="E41" s="1">
        <f t="shared" si="1"/>
        <v>163084.47292922394</v>
      </c>
      <c r="G41" s="48">
        <v>31</v>
      </c>
      <c r="H41" s="1">
        <f t="shared" si="9"/>
        <v>-283305.55555555515</v>
      </c>
      <c r="I41" s="1">
        <f>H41*int_l_nhg/12</f>
        <v>-245.53148148148114</v>
      </c>
      <c r="J41" s="1">
        <f t="shared" si="2"/>
        <v>339290.73402915313</v>
      </c>
      <c r="K41" s="1">
        <f t="shared" si="3"/>
        <v>159186.9146270323</v>
      </c>
      <c r="M41" s="48">
        <v>31</v>
      </c>
      <c r="N41" s="1">
        <f t="shared" si="10"/>
        <v>-298471.93833422946</v>
      </c>
      <c r="O41" s="1">
        <f>(N41+P$2)*int_a_nhg/12-P$3</f>
        <v>-284.50901322299887</v>
      </c>
      <c r="P41" s="1">
        <f t="shared" si="4"/>
        <v>339290.73402915313</v>
      </c>
      <c r="Q41" s="1">
        <f t="shared" si="5"/>
        <v>174610.71353799154</v>
      </c>
      <c r="S41" s="48">
        <v>31</v>
      </c>
      <c r="T41" s="1">
        <f t="shared" si="11"/>
        <v>-296652.77777777758</v>
      </c>
      <c r="U41" s="1">
        <f>(T41+V$2)*int_l_nhg/12-V$3</f>
        <v>-282.93240740740725</v>
      </c>
      <c r="V41" s="1">
        <f t="shared" si="6"/>
        <v>339290.73402915313</v>
      </c>
      <c r="W41" s="1">
        <f t="shared" si="7"/>
        <v>172661.9343868953</v>
      </c>
    </row>
    <row r="42" spans="1:23" x14ac:dyDescent="0.25">
      <c r="A42" s="48">
        <v>32</v>
      </c>
      <c r="B42" s="1">
        <f t="shared" si="8"/>
        <v>-286189.77280689229</v>
      </c>
      <c r="C42" s="1">
        <f>B42*int_a_nhg/12</f>
        <v>-248.03113643263998</v>
      </c>
      <c r="D42" s="1">
        <f t="shared" si="0"/>
        <v>340280.33200340485</v>
      </c>
      <c r="E42" s="1">
        <f t="shared" si="1"/>
        <v>164503.78769491453</v>
      </c>
      <c r="G42" s="48">
        <v>32</v>
      </c>
      <c r="H42" s="1">
        <f t="shared" si="9"/>
        <v>-282444.44444444403</v>
      </c>
      <c r="I42" s="1">
        <f>H42*int_l_nhg/12</f>
        <v>-244.78518518518482</v>
      </c>
      <c r="J42" s="1">
        <f t="shared" si="2"/>
        <v>340280.33200340485</v>
      </c>
      <c r="K42" s="1">
        <f t="shared" si="3"/>
        <v>160481.08428980972</v>
      </c>
      <c r="M42" s="48">
        <v>32</v>
      </c>
      <c r="N42" s="1">
        <f t="shared" si="10"/>
        <v>-298094.88640344597</v>
      </c>
      <c r="O42" s="1">
        <f>(N42+P$2)*int_a_nhg/12-P$3</f>
        <v>-284.18223488298651</v>
      </c>
      <c r="P42" s="1">
        <f t="shared" si="4"/>
        <v>340280.33200340485</v>
      </c>
      <c r="Q42" s="1">
        <f t="shared" si="5"/>
        <v>176436.42695452747</v>
      </c>
      <c r="S42" s="48">
        <v>32</v>
      </c>
      <c r="T42" s="1">
        <f t="shared" si="11"/>
        <v>-296222.22222222202</v>
      </c>
      <c r="U42" s="1">
        <f>(T42+V$2)*int_l_nhg/12-V$3</f>
        <v>-282.55925925925908</v>
      </c>
      <c r="V42" s="1">
        <f t="shared" si="6"/>
        <v>340280.33200340485</v>
      </c>
      <c r="W42" s="1">
        <f t="shared" si="7"/>
        <v>174425.0752519746</v>
      </c>
    </row>
    <row r="43" spans="1:23" x14ac:dyDescent="0.25">
      <c r="A43" s="48">
        <v>33</v>
      </c>
      <c r="B43" s="1">
        <f t="shared" si="8"/>
        <v>-285435.01538864535</v>
      </c>
      <c r="C43" s="1">
        <f>B43*int_a_nhg/12</f>
        <v>-247.37701333682594</v>
      </c>
      <c r="D43" s="1">
        <f t="shared" si="0"/>
        <v>341272.81630508148</v>
      </c>
      <c r="E43" s="1">
        <f t="shared" si="1"/>
        <v>165931.12747264083</v>
      </c>
      <c r="G43" s="48">
        <v>33</v>
      </c>
      <c r="H43" s="1">
        <f t="shared" si="9"/>
        <v>-281583.33333333291</v>
      </c>
      <c r="I43" s="1">
        <f>H43*int_l_nhg/12</f>
        <v>-244.03888888888852</v>
      </c>
      <c r="J43" s="1">
        <f t="shared" si="2"/>
        <v>341272.81630508148</v>
      </c>
      <c r="K43" s="1">
        <f t="shared" si="3"/>
        <v>161783.31767231273</v>
      </c>
      <c r="M43" s="48">
        <v>33</v>
      </c>
      <c r="N43" s="1">
        <f t="shared" si="10"/>
        <v>-297717.5076943225</v>
      </c>
      <c r="O43" s="1">
        <f>(N43+P$2)*int_a_nhg/12-P$3</f>
        <v>-283.85517333507948</v>
      </c>
      <c r="P43" s="1">
        <f t="shared" si="4"/>
        <v>341272.81630508148</v>
      </c>
      <c r="Q43" s="1">
        <f t="shared" si="5"/>
        <v>178272.46322015623</v>
      </c>
      <c r="S43" s="48">
        <v>33</v>
      </c>
      <c r="T43" s="1">
        <f t="shared" si="11"/>
        <v>-295791.66666666645</v>
      </c>
      <c r="U43" s="1">
        <f>(T43+V$2)*int_l_nhg/12-V$3</f>
        <v>-282.1861111111109</v>
      </c>
      <c r="V43" s="1">
        <f t="shared" si="6"/>
        <v>341272.81630508148</v>
      </c>
      <c r="W43" s="1">
        <f t="shared" si="7"/>
        <v>176198.55831999172</v>
      </c>
    </row>
    <row r="44" spans="1:23" x14ac:dyDescent="0.25">
      <c r="A44" s="48">
        <v>34</v>
      </c>
      <c r="B44" s="1">
        <f t="shared" si="8"/>
        <v>-284679.60384730255</v>
      </c>
      <c r="C44" s="1">
        <f>B44*int_a_nhg/12</f>
        <v>-246.72232333432888</v>
      </c>
      <c r="D44" s="1">
        <f t="shared" si="0"/>
        <v>342268.19535263797</v>
      </c>
      <c r="E44" s="1">
        <f t="shared" si="1"/>
        <v>167366.5376369876</v>
      </c>
      <c r="G44" s="48">
        <v>34</v>
      </c>
      <c r="H44" s="1">
        <f t="shared" si="9"/>
        <v>-280722.22222222178</v>
      </c>
      <c r="I44" s="1">
        <f>H44*int_l_nhg/12</f>
        <v>-243.2925925925922</v>
      </c>
      <c r="J44" s="1">
        <f t="shared" si="2"/>
        <v>342268.19535263797</v>
      </c>
      <c r="K44" s="1">
        <f t="shared" si="3"/>
        <v>163093.66036798502</v>
      </c>
      <c r="M44" s="48">
        <v>34</v>
      </c>
      <c r="N44" s="1">
        <f t="shared" si="10"/>
        <v>-297339.80192365113</v>
      </c>
      <c r="O44" s="1">
        <f>(N44+P$2)*int_a_nhg/12-P$3</f>
        <v>-283.52782833383094</v>
      </c>
      <c r="P44" s="1">
        <f t="shared" si="4"/>
        <v>342268.19535263797</v>
      </c>
      <c r="Q44" s="1">
        <f t="shared" si="5"/>
        <v>180118.8807017674</v>
      </c>
      <c r="S44" s="48">
        <v>34</v>
      </c>
      <c r="T44" s="1">
        <f t="shared" si="11"/>
        <v>-295361.11111111089</v>
      </c>
      <c r="U44" s="1">
        <f>(T44+V$2)*int_l_nhg/12-V$3</f>
        <v>-281.81296296296273</v>
      </c>
      <c r="V44" s="1">
        <f t="shared" si="6"/>
        <v>342268.19535263797</v>
      </c>
      <c r="W44" s="1">
        <f t="shared" si="7"/>
        <v>177982.44206726563</v>
      </c>
    </row>
    <row r="45" spans="1:23" x14ac:dyDescent="0.25">
      <c r="A45" s="48">
        <v>35</v>
      </c>
      <c r="B45" s="1">
        <f t="shared" si="8"/>
        <v>-283923.53761595726</v>
      </c>
      <c r="C45" s="1">
        <f>B45*int_a_nhg/12</f>
        <v>-246.06706593382964</v>
      </c>
      <c r="D45" s="1">
        <f t="shared" si="0"/>
        <v>343266.47758908314</v>
      </c>
      <c r="E45" s="1">
        <f t="shared" si="1"/>
        <v>168810.06381909415</v>
      </c>
      <c r="G45" s="48">
        <v>35</v>
      </c>
      <c r="H45" s="1">
        <f t="shared" si="9"/>
        <v>-279861.11111111066</v>
      </c>
      <c r="I45" s="1">
        <f>H45*int_l_nhg/12</f>
        <v>-242.54629629629588</v>
      </c>
      <c r="J45" s="1">
        <f t="shared" si="2"/>
        <v>343266.47758908314</v>
      </c>
      <c r="K45" s="1">
        <f t="shared" si="3"/>
        <v>164412.1582280623</v>
      </c>
      <c r="M45" s="48">
        <v>35</v>
      </c>
      <c r="N45" s="1">
        <f t="shared" si="10"/>
        <v>-296961.76880797849</v>
      </c>
      <c r="O45" s="1">
        <f>(N45+P$2)*int_a_nhg/12-P$3</f>
        <v>-283.20019963358135</v>
      </c>
      <c r="P45" s="1">
        <f t="shared" si="4"/>
        <v>343266.47758908314</v>
      </c>
      <c r="Q45" s="1">
        <f t="shared" si="5"/>
        <v>181975.73809626544</v>
      </c>
      <c r="S45" s="48">
        <v>35</v>
      </c>
      <c r="T45" s="1">
        <f t="shared" si="11"/>
        <v>-294930.55555555533</v>
      </c>
      <c r="U45" s="1">
        <f>(T45+V$2)*int_l_nhg/12-V$3</f>
        <v>-281.43981481481461</v>
      </c>
      <c r="V45" s="1">
        <f t="shared" si="6"/>
        <v>343266.47758908314</v>
      </c>
      <c r="W45" s="1">
        <f t="shared" si="7"/>
        <v>179776.785300749</v>
      </c>
    </row>
    <row r="46" spans="1:23" x14ac:dyDescent="0.25">
      <c r="A46" s="48">
        <v>36</v>
      </c>
      <c r="B46" s="1">
        <f t="shared" si="8"/>
        <v>-283166.8161272115</v>
      </c>
      <c r="C46" s="1">
        <f>B46*int_a_nhg/12</f>
        <v>-245.41124064358328</v>
      </c>
      <c r="D46" s="1">
        <f t="shared" si="0"/>
        <v>344267.67148205132</v>
      </c>
      <c r="E46" s="1">
        <f t="shared" si="1"/>
        <v>170261.75190810487</v>
      </c>
      <c r="G46" s="48">
        <v>36</v>
      </c>
      <c r="H46" s="1">
        <f t="shared" si="9"/>
        <v>-278999.99999999953</v>
      </c>
      <c r="I46" s="1">
        <f>H46*int_l_nhg/12</f>
        <v>-241.79999999999959</v>
      </c>
      <c r="J46" s="1">
        <f t="shared" si="2"/>
        <v>344267.67148205132</v>
      </c>
      <c r="K46" s="1">
        <f t="shared" si="3"/>
        <v>165738.85736302973</v>
      </c>
      <c r="M46" s="48">
        <v>36</v>
      </c>
      <c r="N46" s="1">
        <f t="shared" si="10"/>
        <v>-296583.4080636056</v>
      </c>
      <c r="O46" s="1">
        <f>(N46+P$2)*int_a_nhg/12-P$3</f>
        <v>-282.8722869884582</v>
      </c>
      <c r="P46" s="1">
        <f t="shared" si="4"/>
        <v>344267.67148205132</v>
      </c>
      <c r="Q46" s="1">
        <f t="shared" si="5"/>
        <v>183843.09443243567</v>
      </c>
      <c r="S46" s="48">
        <v>36</v>
      </c>
      <c r="T46" s="1">
        <f t="shared" si="11"/>
        <v>-294499.99999999977</v>
      </c>
      <c r="U46" s="1">
        <f>(T46+V$2)*int_l_nhg/12-V$3</f>
        <v>-281.06666666666644</v>
      </c>
      <c r="V46" s="1">
        <f t="shared" si="6"/>
        <v>344267.67148205132</v>
      </c>
      <c r="W46" s="1">
        <f t="shared" si="7"/>
        <v>181581.64715989755</v>
      </c>
    </row>
    <row r="47" spans="1:23" x14ac:dyDescent="0.25">
      <c r="A47" s="48">
        <v>37</v>
      </c>
      <c r="B47" s="1">
        <f t="shared" si="8"/>
        <v>-282409.43881317548</v>
      </c>
      <c r="C47" s="1">
        <f>B47*int_a_nhg/12</f>
        <v>-244.75484697141874</v>
      </c>
      <c r="D47" s="1">
        <f t="shared" si="0"/>
        <v>345271.78552387399</v>
      </c>
      <c r="E47" s="1">
        <f t="shared" si="1"/>
        <v>171721.64805262801</v>
      </c>
      <c r="G47" s="48">
        <v>37</v>
      </c>
      <c r="H47" s="1">
        <f t="shared" si="9"/>
        <v>-278138.88888888841</v>
      </c>
      <c r="I47" s="1">
        <f>H47*int_l_nhg/12</f>
        <v>-241.05370370370326</v>
      </c>
      <c r="J47" s="1">
        <f t="shared" si="2"/>
        <v>345271.78552387399</v>
      </c>
      <c r="K47" s="1">
        <f t="shared" si="3"/>
        <v>167073.80414408789</v>
      </c>
      <c r="M47" s="48">
        <v>37</v>
      </c>
      <c r="N47" s="1">
        <f t="shared" si="10"/>
        <v>-296204.7194065876</v>
      </c>
      <c r="O47" s="1">
        <f>(N47+P$2)*int_a_nhg/12-P$3</f>
        <v>-282.54409015237593</v>
      </c>
      <c r="P47" s="1">
        <f t="shared" si="4"/>
        <v>345271.78552387399</v>
      </c>
      <c r="Q47" s="1">
        <f t="shared" si="5"/>
        <v>185721.00907282069</v>
      </c>
      <c r="S47" s="48">
        <v>37</v>
      </c>
      <c r="T47" s="1">
        <f t="shared" si="11"/>
        <v>-294069.44444444421</v>
      </c>
      <c r="U47" s="1">
        <f>(T47+V$2)*int_l_nhg/12-V$3</f>
        <v>-280.69351851851832</v>
      </c>
      <c r="V47" s="1">
        <f t="shared" si="6"/>
        <v>345271.78552387399</v>
      </c>
      <c r="W47" s="1">
        <f t="shared" si="7"/>
        <v>183397.08711855006</v>
      </c>
    </row>
    <row r="48" spans="1:23" x14ac:dyDescent="0.25">
      <c r="A48" s="48">
        <v>38</v>
      </c>
      <c r="B48" s="1">
        <f t="shared" si="8"/>
        <v>-281651.4051054673</v>
      </c>
      <c r="C48" s="1">
        <f>B48*int_a_nhg/12</f>
        <v>-244.09788442473834</v>
      </c>
      <c r="D48" s="1">
        <f t="shared" si="0"/>
        <v>346278.82823165198</v>
      </c>
      <c r="E48" s="1">
        <f t="shared" si="1"/>
        <v>173189.79866220281</v>
      </c>
      <c r="G48" s="48">
        <v>38</v>
      </c>
      <c r="H48" s="1">
        <f t="shared" si="9"/>
        <v>-277277.77777777729</v>
      </c>
      <c r="I48" s="1">
        <f>H48*int_l_nhg/12</f>
        <v>-240.307407407407</v>
      </c>
      <c r="J48" s="1">
        <f t="shared" si="2"/>
        <v>346278.82823165198</v>
      </c>
      <c r="K48" s="1">
        <f t="shared" si="3"/>
        <v>168417.04520462689</v>
      </c>
      <c r="M48" s="48">
        <v>38</v>
      </c>
      <c r="N48" s="1">
        <f t="shared" si="10"/>
        <v>-295825.70255273348</v>
      </c>
      <c r="O48" s="1">
        <f>(N48+P$2)*int_a_nhg/12-P$3</f>
        <v>-282.2156088790357</v>
      </c>
      <c r="P48" s="1">
        <f t="shared" si="4"/>
        <v>346278.82823165198</v>
      </c>
      <c r="Q48" s="1">
        <f t="shared" si="5"/>
        <v>187609.54171560757</v>
      </c>
      <c r="S48" s="48">
        <v>38</v>
      </c>
      <c r="T48" s="1">
        <f t="shared" si="11"/>
        <v>-293638.88888888864</v>
      </c>
      <c r="U48" s="1">
        <f>(T48+V$2)*int_l_nhg/12-V$3</f>
        <v>-280.32037037037014</v>
      </c>
      <c r="V48" s="1">
        <f t="shared" si="6"/>
        <v>346278.82823165198</v>
      </c>
      <c r="W48" s="1">
        <f t="shared" si="7"/>
        <v>185223.16498681903</v>
      </c>
    </row>
    <row r="49" spans="1:23" x14ac:dyDescent="0.25">
      <c r="A49" s="48">
        <v>39</v>
      </c>
      <c r="B49" s="1">
        <f t="shared" si="8"/>
        <v>-280892.71443521243</v>
      </c>
      <c r="C49" s="1">
        <f>B49*int_a_nhg/12</f>
        <v>-243.44035251051741</v>
      </c>
      <c r="D49" s="1">
        <f t="shared" si="0"/>
        <v>347288.80814732763</v>
      </c>
      <c r="E49" s="1">
        <f t="shared" si="1"/>
        <v>174666.25040877474</v>
      </c>
      <c r="G49" s="48">
        <v>39</v>
      </c>
      <c r="H49" s="1">
        <f t="shared" si="9"/>
        <v>-276416.66666666616</v>
      </c>
      <c r="I49" s="1">
        <f>H49*int_l_nhg/12</f>
        <v>-239.56111111111068</v>
      </c>
      <c r="J49" s="1">
        <f t="shared" si="2"/>
        <v>347288.80814732763</v>
      </c>
      <c r="K49" s="1">
        <f t="shared" si="3"/>
        <v>169768.62744170881</v>
      </c>
      <c r="M49" s="48">
        <v>39</v>
      </c>
      <c r="N49" s="1">
        <f t="shared" si="10"/>
        <v>-295446.35721760604</v>
      </c>
      <c r="O49" s="1">
        <f>(N49+P$2)*int_a_nhg/12-P$3</f>
        <v>-281.88684292192522</v>
      </c>
      <c r="P49" s="1">
        <f t="shared" si="4"/>
        <v>347288.80814732763</v>
      </c>
      <c r="Q49" s="1">
        <f t="shared" si="5"/>
        <v>189508.75239652564</v>
      </c>
      <c r="S49" s="48">
        <v>39</v>
      </c>
      <c r="T49" s="1">
        <f t="shared" si="11"/>
        <v>-293208.33333333308</v>
      </c>
      <c r="U49" s="1">
        <f>(T49+V$2)*int_l_nhg/12-V$3</f>
        <v>-279.94722222222197</v>
      </c>
      <c r="V49" s="1">
        <f t="shared" si="6"/>
        <v>347288.80814732763</v>
      </c>
      <c r="W49" s="1">
        <f t="shared" si="7"/>
        <v>187059.94091299208</v>
      </c>
    </row>
    <row r="50" spans="1:23" x14ac:dyDescent="0.25">
      <c r="A50" s="48">
        <v>40</v>
      </c>
      <c r="B50" s="1">
        <f t="shared" si="8"/>
        <v>-280133.36623304337</v>
      </c>
      <c r="C50" s="1">
        <f>B50*int_a_nhg/12</f>
        <v>-242.78225073530425</v>
      </c>
      <c r="D50" s="1">
        <f t="shared" si="0"/>
        <v>348301.73383775732</v>
      </c>
      <c r="E50" s="1">
        <f t="shared" si="1"/>
        <v>176151.05022817929</v>
      </c>
      <c r="G50" s="48">
        <v>40</v>
      </c>
      <c r="H50" s="1">
        <f t="shared" si="9"/>
        <v>-275555.55555555504</v>
      </c>
      <c r="I50" s="1">
        <f>H50*int_l_nhg/12</f>
        <v>-238.81481481481435</v>
      </c>
      <c r="J50" s="1">
        <f t="shared" si="2"/>
        <v>348301.73383775732</v>
      </c>
      <c r="K50" s="1">
        <f t="shared" si="3"/>
        <v>171128.59801755854</v>
      </c>
      <c r="M50" s="48">
        <v>40</v>
      </c>
      <c r="N50" s="1">
        <f t="shared" si="10"/>
        <v>-295066.68311652151</v>
      </c>
      <c r="O50" s="1">
        <f>(N50+P$2)*int_a_nhg/12-P$3</f>
        <v>-281.5577920343186</v>
      </c>
      <c r="P50" s="1">
        <f t="shared" si="4"/>
        <v>348301.73383775732</v>
      </c>
      <c r="Q50" s="1">
        <f t="shared" si="5"/>
        <v>191418.70149075493</v>
      </c>
      <c r="S50" s="48">
        <v>40</v>
      </c>
      <c r="T50" s="1">
        <f t="shared" si="11"/>
        <v>-292777.77777777752</v>
      </c>
      <c r="U50" s="1">
        <f>(T50+V$2)*int_l_nhg/12-V$3</f>
        <v>-279.57407407407385</v>
      </c>
      <c r="V50" s="1">
        <f t="shared" si="6"/>
        <v>348301.73383775732</v>
      </c>
      <c r="W50" s="1">
        <f t="shared" si="7"/>
        <v>188907.47538544395</v>
      </c>
    </row>
    <row r="51" spans="1:23" x14ac:dyDescent="0.25">
      <c r="A51" s="48">
        <v>41</v>
      </c>
      <c r="B51" s="1">
        <f t="shared" si="8"/>
        <v>-279373.3599290991</v>
      </c>
      <c r="C51" s="1">
        <f>B51*int_a_nhg/12</f>
        <v>-242.12357860521922</v>
      </c>
      <c r="D51" s="1">
        <f t="shared" si="0"/>
        <v>349317.61389478412</v>
      </c>
      <c r="E51" s="1">
        <f t="shared" si="1"/>
        <v>177644.24532163393</v>
      </c>
      <c r="G51" s="48">
        <v>41</v>
      </c>
      <c r="H51" s="1">
        <f t="shared" si="9"/>
        <v>-274694.44444444391</v>
      </c>
      <c r="I51" s="1">
        <f>H51*int_l_nhg/12</f>
        <v>-238.06851851851806</v>
      </c>
      <c r="J51" s="1">
        <f t="shared" si="2"/>
        <v>349317.61389478412</v>
      </c>
      <c r="K51" s="1">
        <f t="shared" si="3"/>
        <v>172497.00436106301</v>
      </c>
      <c r="M51" s="48">
        <v>41</v>
      </c>
      <c r="N51" s="1">
        <f t="shared" si="10"/>
        <v>-294686.67996454937</v>
      </c>
      <c r="O51" s="1">
        <f>(N51+P$2)*int_a_nhg/12-P$3</f>
        <v>-281.22845596927613</v>
      </c>
      <c r="P51" s="1">
        <f t="shared" si="4"/>
        <v>349317.61389478412</v>
      </c>
      <c r="Q51" s="1">
        <f t="shared" si="5"/>
        <v>193339.44971484554</v>
      </c>
      <c r="S51" s="48">
        <v>41</v>
      </c>
      <c r="T51" s="1">
        <f t="shared" si="11"/>
        <v>-292347.22222222196</v>
      </c>
      <c r="U51" s="1">
        <f>(T51+V$2)*int_l_nhg/12-V$3</f>
        <v>-279.20092592592567</v>
      </c>
      <c r="V51" s="1">
        <f t="shared" si="6"/>
        <v>349317.61389478412</v>
      </c>
      <c r="W51" s="1">
        <f t="shared" si="7"/>
        <v>190765.82923455944</v>
      </c>
    </row>
    <row r="52" spans="1:23" x14ac:dyDescent="0.25">
      <c r="A52" s="48">
        <v>42</v>
      </c>
      <c r="B52" s="1">
        <f t="shared" si="8"/>
        <v>-278612.69495302474</v>
      </c>
      <c r="C52" s="1">
        <f>B52*int_a_nhg/12</f>
        <v>-241.46433562595476</v>
      </c>
      <c r="D52" s="1">
        <f t="shared" si="0"/>
        <v>350336.45693531056</v>
      </c>
      <c r="E52" s="1">
        <f t="shared" si="1"/>
        <v>179145.88315723874</v>
      </c>
      <c r="G52" s="48">
        <v>42</v>
      </c>
      <c r="H52" s="1">
        <f t="shared" si="9"/>
        <v>-273833.33333333279</v>
      </c>
      <c r="I52" s="1">
        <f>H52*int_l_nhg/12</f>
        <v>-237.32222222222174</v>
      </c>
      <c r="J52" s="1">
        <f t="shared" si="2"/>
        <v>350336.45693531056</v>
      </c>
      <c r="K52" s="1">
        <f t="shared" si="3"/>
        <v>173873.894169279</v>
      </c>
      <c r="M52" s="48">
        <v>42</v>
      </c>
      <c r="N52" s="1">
        <f t="shared" si="10"/>
        <v>-294306.34747651219</v>
      </c>
      <c r="O52" s="1">
        <f>(N52+P$2)*int_a_nhg/12-P$3</f>
        <v>-280.89883447964388</v>
      </c>
      <c r="P52" s="1">
        <f t="shared" si="4"/>
        <v>350336.45693531056</v>
      </c>
      <c r="Q52" s="1">
        <f t="shared" si="5"/>
        <v>195271.05812864774</v>
      </c>
      <c r="S52" s="48">
        <v>42</v>
      </c>
      <c r="T52" s="1">
        <f t="shared" si="11"/>
        <v>-291916.6666666664</v>
      </c>
      <c r="U52" s="1">
        <f>(T52+V$2)*int_l_nhg/12-V$3</f>
        <v>-278.82777777777756</v>
      </c>
      <c r="V52" s="1">
        <f t="shared" si="6"/>
        <v>350336.45693531056</v>
      </c>
      <c r="W52" s="1">
        <f t="shared" si="7"/>
        <v>192635.06363466723</v>
      </c>
    </row>
    <row r="53" spans="1:23" x14ac:dyDescent="0.25">
      <c r="A53" s="48">
        <v>43</v>
      </c>
      <c r="B53" s="1">
        <f t="shared" si="8"/>
        <v>-277851.37073397107</v>
      </c>
      <c r="C53" s="1">
        <f>B53*int_a_nhg/12</f>
        <v>-240.8045213027749</v>
      </c>
      <c r="D53" s="1">
        <f t="shared" si="0"/>
        <v>351358.27160137187</v>
      </c>
      <c r="E53" s="1">
        <f t="shared" si="1"/>
        <v>180656.01147148528</v>
      </c>
      <c r="G53" s="48">
        <v>43</v>
      </c>
      <c r="H53" s="1">
        <f t="shared" si="9"/>
        <v>-272972.22222222167</v>
      </c>
      <c r="I53" s="1">
        <f>H53*int_l_nhg/12</f>
        <v>-236.57592592592542</v>
      </c>
      <c r="J53" s="1">
        <f t="shared" si="2"/>
        <v>351358.27160137187</v>
      </c>
      <c r="K53" s="1">
        <f t="shared" si="3"/>
        <v>175259.31540894936</v>
      </c>
      <c r="M53" s="48">
        <v>43</v>
      </c>
      <c r="N53" s="1">
        <f t="shared" si="10"/>
        <v>-293925.68536698539</v>
      </c>
      <c r="O53" s="1">
        <f>(N53+P$2)*int_a_nhg/12-P$3</f>
        <v>-280.56892731805397</v>
      </c>
      <c r="P53" s="1">
        <f t="shared" si="4"/>
        <v>351358.27160137187</v>
      </c>
      <c r="Q53" s="1">
        <f t="shared" si="5"/>
        <v>197213.58813725313</v>
      </c>
      <c r="S53" s="48">
        <v>43</v>
      </c>
      <c r="T53" s="1">
        <f t="shared" si="11"/>
        <v>-291486.11111111083</v>
      </c>
      <c r="U53" s="1">
        <f>(T53+V$2)*int_l_nhg/12-V$3</f>
        <v>-278.45462962962938</v>
      </c>
      <c r="V53" s="1">
        <f t="shared" si="6"/>
        <v>351358.27160137187</v>
      </c>
      <c r="W53" s="1">
        <f t="shared" si="7"/>
        <v>194515.24010598453</v>
      </c>
    </row>
    <row r="54" spans="1:23" x14ac:dyDescent="0.25">
      <c r="A54" s="48">
        <v>44</v>
      </c>
      <c r="B54" s="1">
        <f t="shared" si="8"/>
        <v>-277089.38670059422</v>
      </c>
      <c r="C54" s="1">
        <f>B54*int_a_nhg/12</f>
        <v>-240.14413514051498</v>
      </c>
      <c r="D54" s="1">
        <f t="shared" si="0"/>
        <v>352383.0665602092</v>
      </c>
      <c r="E54" s="1">
        <f t="shared" si="1"/>
        <v>182174.67827077422</v>
      </c>
      <c r="G54" s="48">
        <v>44</v>
      </c>
      <c r="H54" s="1">
        <f t="shared" si="9"/>
        <v>-272111.11111111054</v>
      </c>
      <c r="I54" s="1">
        <f>H54*int_l_nhg/12</f>
        <v>-235.82962962962912</v>
      </c>
      <c r="J54" s="1">
        <f t="shared" si="2"/>
        <v>352383.0665602092</v>
      </c>
      <c r="K54" s="1">
        <f t="shared" si="3"/>
        <v>176653.31631802794</v>
      </c>
      <c r="M54" s="48">
        <v>44</v>
      </c>
      <c r="N54" s="1">
        <f t="shared" si="10"/>
        <v>-293544.69335029699</v>
      </c>
      <c r="O54" s="1">
        <f>(N54+P$2)*int_a_nhg/12-P$3</f>
        <v>-280.23873423692407</v>
      </c>
      <c r="P54" s="1">
        <f t="shared" si="4"/>
        <v>352383.0665602092</v>
      </c>
      <c r="Q54" s="1">
        <f t="shared" si="5"/>
        <v>199167.10149294656</v>
      </c>
      <c r="S54" s="48">
        <v>44</v>
      </c>
      <c r="T54" s="1">
        <f t="shared" si="11"/>
        <v>-291055.55555555527</v>
      </c>
      <c r="U54" s="1">
        <f>(T54+V$2)*int_l_nhg/12-V$3</f>
        <v>-278.08148148148121</v>
      </c>
      <c r="V54" s="1">
        <f t="shared" si="6"/>
        <v>352383.0665602092</v>
      </c>
      <c r="W54" s="1">
        <f t="shared" si="7"/>
        <v>196406.42051657275</v>
      </c>
    </row>
    <row r="55" spans="1:23" x14ac:dyDescent="0.25">
      <c r="A55" s="48">
        <v>45</v>
      </c>
      <c r="B55" s="1">
        <f t="shared" si="8"/>
        <v>-276326.74228105514</v>
      </c>
      <c r="C55" s="1">
        <f>B55*int_a_nhg/12</f>
        <v>-239.48317664358112</v>
      </c>
      <c r="D55" s="1">
        <f t="shared" si="0"/>
        <v>353410.85050434317</v>
      </c>
      <c r="E55" s="1">
        <f t="shared" si="1"/>
        <v>183701.93183294137</v>
      </c>
      <c r="G55" s="48">
        <v>45</v>
      </c>
      <c r="H55" s="1">
        <f t="shared" si="9"/>
        <v>-271249.99999999942</v>
      </c>
      <c r="I55" s="1">
        <f>H55*int_l_nhg/12</f>
        <v>-235.0833333333328</v>
      </c>
      <c r="J55" s="1">
        <f t="shared" si="2"/>
        <v>353410.85050434317</v>
      </c>
      <c r="K55" s="1">
        <f t="shared" si="3"/>
        <v>178055.94540721289</v>
      </c>
      <c r="M55" s="48">
        <v>45</v>
      </c>
      <c r="N55" s="1">
        <f t="shared" si="10"/>
        <v>-293163.37114052742</v>
      </c>
      <c r="O55" s="1">
        <f>(N55+P$2)*int_a_nhg/12-P$3</f>
        <v>-279.90825498845709</v>
      </c>
      <c r="P55" s="1">
        <f t="shared" si="4"/>
        <v>353410.85050434317</v>
      </c>
      <c r="Q55" s="1">
        <f t="shared" si="5"/>
        <v>201131.66029716932</v>
      </c>
      <c r="S55" s="48">
        <v>45</v>
      </c>
      <c r="T55" s="1">
        <f t="shared" si="11"/>
        <v>-290624.99999999971</v>
      </c>
      <c r="U55" s="1">
        <f>(T55+V$2)*int_l_nhg/12-V$3</f>
        <v>-277.70833333333303</v>
      </c>
      <c r="V55" s="1">
        <f t="shared" si="6"/>
        <v>353410.85050434317</v>
      </c>
      <c r="W55" s="1">
        <f t="shared" si="7"/>
        <v>198308.66708430441</v>
      </c>
    </row>
    <row r="56" spans="1:23" x14ac:dyDescent="0.25">
      <c r="A56" s="48">
        <v>46</v>
      </c>
      <c r="B56" s="1">
        <f t="shared" si="8"/>
        <v>-275563.43690301909</v>
      </c>
      <c r="C56" s="1">
        <f>B56*int_a_nhg/12</f>
        <v>-238.82164531594984</v>
      </c>
      <c r="D56" s="1">
        <f t="shared" si="0"/>
        <v>354441.63215164753</v>
      </c>
      <c r="E56" s="1">
        <f t="shared" si="1"/>
        <v>185237.82070879242</v>
      </c>
      <c r="G56" s="48">
        <v>46</v>
      </c>
      <c r="H56" s="1">
        <f t="shared" si="9"/>
        <v>-270388.88888888829</v>
      </c>
      <c r="I56" s="1">
        <f>H56*int_l_nhg/12</f>
        <v>-234.33703703703654</v>
      </c>
      <c r="J56" s="1">
        <f t="shared" si="2"/>
        <v>354441.63215164753</v>
      </c>
      <c r="K56" s="1">
        <f t="shared" si="3"/>
        <v>179467.25146148901</v>
      </c>
      <c r="M56" s="48">
        <v>46</v>
      </c>
      <c r="N56" s="1">
        <f t="shared" si="10"/>
        <v>-292781.71845150943</v>
      </c>
      <c r="O56" s="1">
        <f>(N56+P$2)*int_a_nhg/12-P$3</f>
        <v>-279.57748932464148</v>
      </c>
      <c r="P56" s="1">
        <f t="shared" si="4"/>
        <v>354441.63215164753</v>
      </c>
      <c r="Q56" s="1">
        <f t="shared" si="5"/>
        <v>203107.32700249326</v>
      </c>
      <c r="S56" s="48">
        <v>46</v>
      </c>
      <c r="T56" s="1">
        <f t="shared" si="11"/>
        <v>-290194.44444444415</v>
      </c>
      <c r="U56" s="1">
        <f>(T56+V$2)*int_l_nhg/12-V$3</f>
        <v>-277.33518518518491</v>
      </c>
      <c r="V56" s="1">
        <f t="shared" si="6"/>
        <v>354441.63215164753</v>
      </c>
      <c r="W56" s="1">
        <f t="shared" si="7"/>
        <v>200222.04237884088</v>
      </c>
    </row>
    <row r="57" spans="1:23" x14ac:dyDescent="0.25">
      <c r="A57" s="48">
        <v>47</v>
      </c>
      <c r="B57" s="1">
        <f t="shared" si="8"/>
        <v>-274799.46999365545</v>
      </c>
      <c r="C57" s="1">
        <f>B57*int_a_nhg/12</f>
        <v>-238.15954066116805</v>
      </c>
      <c r="D57" s="1">
        <f t="shared" si="0"/>
        <v>355475.42024542316</v>
      </c>
      <c r="E57" s="1">
        <f t="shared" si="1"/>
        <v>186782.39372364644</v>
      </c>
      <c r="G57" s="48">
        <v>47</v>
      </c>
      <c r="H57" s="1">
        <f t="shared" si="9"/>
        <v>-269527.77777777717</v>
      </c>
      <c r="I57" s="1">
        <f>H57*int_l_nhg/12</f>
        <v>-233.59074074074022</v>
      </c>
      <c r="J57" s="1">
        <f t="shared" si="2"/>
        <v>355475.42024542316</v>
      </c>
      <c r="K57" s="1">
        <f t="shared" si="3"/>
        <v>180887.28354167842</v>
      </c>
      <c r="M57" s="48">
        <v>47</v>
      </c>
      <c r="N57" s="1">
        <f t="shared" si="10"/>
        <v>-292399.73499682761</v>
      </c>
      <c r="O57" s="1">
        <f>(N57+P$2)*int_a_nhg/12-P$3</f>
        <v>-279.24643699725061</v>
      </c>
      <c r="P57" s="1">
        <f t="shared" si="4"/>
        <v>355475.42024542316</v>
      </c>
      <c r="Q57" s="1">
        <f t="shared" si="5"/>
        <v>205094.16441460617</v>
      </c>
      <c r="S57" s="48">
        <v>47</v>
      </c>
      <c r="T57" s="1">
        <f t="shared" si="11"/>
        <v>-289763.88888888858</v>
      </c>
      <c r="U57" s="1">
        <f>(T57+V$2)*int_l_nhg/12-V$3</f>
        <v>-276.96203703703679</v>
      </c>
      <c r="V57" s="1">
        <f t="shared" si="6"/>
        <v>355475.42024542316</v>
      </c>
      <c r="W57" s="1">
        <f t="shared" si="7"/>
        <v>202146.60932362147</v>
      </c>
    </row>
    <row r="58" spans="1:23" x14ac:dyDescent="0.25">
      <c r="A58" s="48">
        <v>48</v>
      </c>
      <c r="B58" s="1">
        <f t="shared" si="8"/>
        <v>-274034.840979637</v>
      </c>
      <c r="C58" s="1">
        <f>B58*int_a_nhg/12</f>
        <v>-237.49686218235206</v>
      </c>
      <c r="D58" s="1">
        <f t="shared" si="0"/>
        <v>356512.22355447232</v>
      </c>
      <c r="E58" s="1">
        <f t="shared" si="1"/>
        <v>188335.69997888792</v>
      </c>
      <c r="G58" s="48">
        <v>48</v>
      </c>
      <c r="H58" s="1">
        <f t="shared" si="9"/>
        <v>-268666.66666666605</v>
      </c>
      <c r="I58" s="1">
        <f>H58*int_l_nhg/12</f>
        <v>-232.84444444444389</v>
      </c>
      <c r="J58" s="1">
        <f t="shared" si="2"/>
        <v>356512.22355447232</v>
      </c>
      <c r="K58" s="1">
        <f t="shared" si="3"/>
        <v>182316.09098600032</v>
      </c>
      <c r="M58" s="48">
        <v>48</v>
      </c>
      <c r="N58" s="1">
        <f t="shared" si="10"/>
        <v>-292017.42048981838</v>
      </c>
      <c r="O58" s="1">
        <f>(N58+P$2)*int_a_nhg/12-P$3</f>
        <v>-278.91509775784255</v>
      </c>
      <c r="P58" s="1">
        <f t="shared" si="4"/>
        <v>356512.22355447232</v>
      </c>
      <c r="Q58" s="1">
        <f t="shared" si="5"/>
        <v>207092.2356943083</v>
      </c>
      <c r="S58" s="48">
        <v>48</v>
      </c>
      <c r="T58" s="1">
        <f t="shared" si="11"/>
        <v>-289333.33333333302</v>
      </c>
      <c r="U58" s="1">
        <f>(T58+V$2)*int_l_nhg/12-V$3</f>
        <v>-276.58888888888862</v>
      </c>
      <c r="V58" s="1">
        <f t="shared" si="6"/>
        <v>356512.22355447232</v>
      </c>
      <c r="W58" s="1">
        <f t="shared" si="7"/>
        <v>204082.4311978638</v>
      </c>
    </row>
    <row r="59" spans="1:23" x14ac:dyDescent="0.25">
      <c r="A59" s="48">
        <v>49</v>
      </c>
      <c r="B59" s="1">
        <f t="shared" si="8"/>
        <v>-273269.54928713973</v>
      </c>
      <c r="C59" s="1">
        <f>B59*int_a_nhg/12</f>
        <v>-236.83360938218775</v>
      </c>
      <c r="D59" s="1">
        <f t="shared" si="0"/>
        <v>357552.05087317288</v>
      </c>
      <c r="E59" s="1">
        <f t="shared" si="1"/>
        <v>189897.78885352769</v>
      </c>
      <c r="G59" s="48">
        <v>49</v>
      </c>
      <c r="H59" s="1">
        <f t="shared" si="9"/>
        <v>-267805.55555555492</v>
      </c>
      <c r="I59" s="1">
        <f>H59*int_l_nhg/12</f>
        <v>-232.0981481481476</v>
      </c>
      <c r="J59" s="1">
        <f t="shared" si="2"/>
        <v>357552.05087317288</v>
      </c>
      <c r="K59" s="1">
        <f t="shared" si="3"/>
        <v>183753.72341163928</v>
      </c>
      <c r="M59" s="48">
        <v>49</v>
      </c>
      <c r="N59" s="1">
        <f t="shared" si="10"/>
        <v>-291634.77464356978</v>
      </c>
      <c r="O59" s="1">
        <f>(N59+P$2)*int_a_nhg/12-P$3</f>
        <v>-278.58347135776046</v>
      </c>
      <c r="P59" s="1">
        <f t="shared" si="4"/>
        <v>357552.05087317288</v>
      </c>
      <c r="Q59" s="1">
        <f t="shared" si="5"/>
        <v>209101.60435952025</v>
      </c>
      <c r="S59" s="48">
        <v>49</v>
      </c>
      <c r="T59" s="1">
        <f t="shared" si="11"/>
        <v>-288902.77777777746</v>
      </c>
      <c r="U59" s="1">
        <f>(T59+V$2)*int_l_nhg/12-V$3</f>
        <v>-276.21574074074044</v>
      </c>
      <c r="V59" s="1">
        <f t="shared" si="6"/>
        <v>357552.05087317288</v>
      </c>
      <c r="W59" s="1">
        <f t="shared" si="7"/>
        <v>206029.57163857535</v>
      </c>
    </row>
    <row r="60" spans="1:23" x14ac:dyDescent="0.25">
      <c r="A60" s="48">
        <v>50</v>
      </c>
      <c r="B60" s="1">
        <f t="shared" si="8"/>
        <v>-272503.59434184234</v>
      </c>
      <c r="C60" s="1">
        <f>B60*int_a_nhg/12</f>
        <v>-236.16978176293003</v>
      </c>
      <c r="D60" s="1">
        <f t="shared" si="0"/>
        <v>358594.91102155298</v>
      </c>
      <c r="E60" s="1">
        <f t="shared" si="1"/>
        <v>191468.71000577271</v>
      </c>
      <c r="G60" s="48">
        <v>50</v>
      </c>
      <c r="H60" s="1">
        <f t="shared" si="9"/>
        <v>-266944.4444444438</v>
      </c>
      <c r="I60" s="1">
        <f>H60*int_l_nhg/12</f>
        <v>-231.35185185185128</v>
      </c>
      <c r="J60" s="1">
        <f t="shared" si="2"/>
        <v>358594.91102155298</v>
      </c>
      <c r="K60" s="1">
        <f t="shared" si="3"/>
        <v>185200.23071632275</v>
      </c>
      <c r="M60" s="48">
        <v>50</v>
      </c>
      <c r="N60" s="1">
        <f t="shared" si="10"/>
        <v>-291251.79717092105</v>
      </c>
      <c r="O60" s="1">
        <f>(N60+P$2)*int_a_nhg/12-P$3</f>
        <v>-278.25155754813159</v>
      </c>
      <c r="P60" s="1">
        <f t="shared" si="4"/>
        <v>358594.91102155298</v>
      </c>
      <c r="Q60" s="1">
        <f t="shared" si="5"/>
        <v>211122.33428730222</v>
      </c>
      <c r="S60" s="48">
        <v>50</v>
      </c>
      <c r="T60" s="1">
        <f t="shared" si="11"/>
        <v>-288472.2222222219</v>
      </c>
      <c r="U60" s="1">
        <f>(T60+V$2)*int_l_nhg/12-V$3</f>
        <v>-275.84259259259227</v>
      </c>
      <c r="V60" s="1">
        <f t="shared" si="6"/>
        <v>358594.91102155298</v>
      </c>
      <c r="W60" s="1">
        <f t="shared" si="7"/>
        <v>207988.09464257653</v>
      </c>
    </row>
    <row r="61" spans="1:23" x14ac:dyDescent="0.25">
      <c r="A61" s="48">
        <v>51</v>
      </c>
      <c r="B61" s="1">
        <f t="shared" si="8"/>
        <v>-271736.97556892567</v>
      </c>
      <c r="C61" s="1">
        <f>B61*int_a_nhg/12</f>
        <v>-235.50537882640222</v>
      </c>
      <c r="D61" s="1">
        <f t="shared" si="0"/>
        <v>359640.81284536584</v>
      </c>
      <c r="E61" s="1">
        <f t="shared" si="1"/>
        <v>193048.51337460469</v>
      </c>
      <c r="G61" s="48">
        <v>51</v>
      </c>
      <c r="H61" s="1">
        <f t="shared" si="9"/>
        <v>-266083.33333333267</v>
      </c>
      <c r="I61" s="1">
        <f>H61*int_l_nhg/12</f>
        <v>-230.60555555555496</v>
      </c>
      <c r="J61" s="1">
        <f t="shared" si="2"/>
        <v>359640.81284536584</v>
      </c>
      <c r="K61" s="1">
        <f t="shared" si="3"/>
        <v>186655.66307990716</v>
      </c>
      <c r="M61" s="48">
        <v>51</v>
      </c>
      <c r="N61" s="1">
        <f t="shared" si="10"/>
        <v>-290868.48778446269</v>
      </c>
      <c r="O61" s="1">
        <f>(N61+P$2)*int_a_nhg/12-P$3</f>
        <v>-277.91935607986767</v>
      </c>
      <c r="P61" s="1">
        <f t="shared" si="4"/>
        <v>359640.81284536584</v>
      </c>
      <c r="Q61" s="1">
        <f t="shared" si="5"/>
        <v>213154.48971588456</v>
      </c>
      <c r="S61" s="48">
        <v>51</v>
      </c>
      <c r="T61" s="1">
        <f t="shared" si="11"/>
        <v>-288041.66666666634</v>
      </c>
      <c r="U61" s="1">
        <f>(T61+V$2)*int_l_nhg/12-V$3</f>
        <v>-275.46944444444415</v>
      </c>
      <c r="V61" s="1">
        <f t="shared" si="6"/>
        <v>359640.81284536584</v>
      </c>
      <c r="W61" s="1">
        <f t="shared" si="7"/>
        <v>209958.06456853508</v>
      </c>
    </row>
    <row r="62" spans="1:23" x14ac:dyDescent="0.25">
      <c r="A62" s="48">
        <v>52</v>
      </c>
      <c r="B62" s="1">
        <f t="shared" si="8"/>
        <v>-270969.69239307247</v>
      </c>
      <c r="C62" s="1">
        <f>B62*int_a_nhg/12</f>
        <v>-234.84040007399611</v>
      </c>
      <c r="D62" s="1">
        <f t="shared" si="0"/>
        <v>360689.76521616481</v>
      </c>
      <c r="E62" s="1">
        <f t="shared" si="1"/>
        <v>194637.24918136754</v>
      </c>
      <c r="G62" s="48">
        <v>52</v>
      </c>
      <c r="H62" s="1">
        <f t="shared" si="9"/>
        <v>-265222.22222222155</v>
      </c>
      <c r="I62" s="1">
        <f>H62*int_l_nhg/12</f>
        <v>-229.85925925925866</v>
      </c>
      <c r="J62" s="1">
        <f t="shared" si="2"/>
        <v>360689.76521616481</v>
      </c>
      <c r="K62" s="1">
        <f t="shared" si="3"/>
        <v>188120.07096597311</v>
      </c>
      <c r="M62" s="48">
        <v>52</v>
      </c>
      <c r="N62" s="1">
        <f t="shared" si="10"/>
        <v>-290484.84619653609</v>
      </c>
      <c r="O62" s="1">
        <f>(N62+P$2)*int_a_nhg/12-P$3</f>
        <v>-277.58686670366461</v>
      </c>
      <c r="P62" s="1">
        <f t="shared" si="4"/>
        <v>360689.76521616481</v>
      </c>
      <c r="Q62" s="1">
        <f t="shared" si="5"/>
        <v>215198.13524670989</v>
      </c>
      <c r="S62" s="48">
        <v>52</v>
      </c>
      <c r="T62" s="1">
        <f t="shared" si="11"/>
        <v>-287611.11111111077</v>
      </c>
      <c r="U62" s="1">
        <f>(T62+V$2)*int_l_nhg/12-V$3</f>
        <v>-275.09629629629598</v>
      </c>
      <c r="V62" s="1">
        <f t="shared" si="6"/>
        <v>360689.76521616481</v>
      </c>
      <c r="W62" s="1">
        <f t="shared" si="7"/>
        <v>211939.54613901192</v>
      </c>
    </row>
    <row r="63" spans="1:23" x14ac:dyDescent="0.25">
      <c r="A63" s="48">
        <v>53</v>
      </c>
      <c r="B63" s="1">
        <f t="shared" si="8"/>
        <v>-270201.74423846684</v>
      </c>
      <c r="C63" s="1">
        <f>B63*int_a_nhg/12</f>
        <v>-234.17484500667126</v>
      </c>
      <c r="D63" s="1">
        <f t="shared" si="0"/>
        <v>361741.77703137865</v>
      </c>
      <c r="E63" s="1">
        <f t="shared" si="1"/>
        <v>196234.96793136402</v>
      </c>
      <c r="G63" s="48">
        <v>53</v>
      </c>
      <c r="H63" s="1">
        <f t="shared" si="9"/>
        <v>-264361.11111111043</v>
      </c>
      <c r="I63" s="1">
        <f>H63*int_l_nhg/12</f>
        <v>-229.11296296296234</v>
      </c>
      <c r="J63" s="1">
        <f t="shared" si="2"/>
        <v>361741.77703137865</v>
      </c>
      <c r="K63" s="1">
        <f t="shared" si="3"/>
        <v>189593.50512342961</v>
      </c>
      <c r="M63" s="48">
        <v>53</v>
      </c>
      <c r="N63" s="1">
        <f t="shared" si="10"/>
        <v>-290100.8721192333</v>
      </c>
      <c r="O63" s="1">
        <f>(N63+P$2)*int_a_nhg/12-P$3</f>
        <v>-277.2540891700022</v>
      </c>
      <c r="P63" s="1">
        <f t="shared" si="4"/>
        <v>361741.77703137865</v>
      </c>
      <c r="Q63" s="1">
        <f t="shared" si="5"/>
        <v>217253.33584648682</v>
      </c>
      <c r="S63" s="48">
        <v>53</v>
      </c>
      <c r="T63" s="1">
        <f t="shared" si="11"/>
        <v>-287180.55555555521</v>
      </c>
      <c r="U63" s="1">
        <f>(T63+V$2)*int_l_nhg/12-V$3</f>
        <v>-274.72314814814786</v>
      </c>
      <c r="V63" s="1">
        <f t="shared" si="6"/>
        <v>361741.77703137865</v>
      </c>
      <c r="W63" s="1">
        <f t="shared" si="7"/>
        <v>213932.60444251884</v>
      </c>
    </row>
    <row r="64" spans="1:23" x14ac:dyDescent="0.25">
      <c r="A64" s="48">
        <v>54</v>
      </c>
      <c r="B64" s="1">
        <f t="shared" si="8"/>
        <v>-269433.1305287939</v>
      </c>
      <c r="C64" s="1">
        <f>B64*int_a_nhg/12</f>
        <v>-233.50871312495471</v>
      </c>
      <c r="D64" s="1">
        <f t="shared" si="0"/>
        <v>362796.85721438687</v>
      </c>
      <c r="E64" s="1">
        <f t="shared" si="1"/>
        <v>197841.72041546117</v>
      </c>
      <c r="G64" s="48">
        <v>54</v>
      </c>
      <c r="H64" s="1">
        <f t="shared" si="9"/>
        <v>-263499.9999999993</v>
      </c>
      <c r="I64" s="1">
        <f>H64*int_l_nhg/12</f>
        <v>-228.36666666666608</v>
      </c>
      <c r="J64" s="1">
        <f t="shared" si="2"/>
        <v>362796.85721438687</v>
      </c>
      <c r="K64" s="1">
        <f t="shared" si="3"/>
        <v>191076.01658812744</v>
      </c>
      <c r="M64" s="48">
        <v>54</v>
      </c>
      <c r="N64" s="1">
        <f t="shared" si="10"/>
        <v>-289716.56526439684</v>
      </c>
      <c r="O64" s="1">
        <f>(N64+P$2)*int_a_nhg/12-P$3</f>
        <v>-276.92102322914388</v>
      </c>
      <c r="P64" s="1">
        <f t="shared" si="4"/>
        <v>362796.85721438687</v>
      </c>
      <c r="Q64" s="1">
        <f t="shared" si="5"/>
        <v>219320.15684925517</v>
      </c>
      <c r="S64" s="48">
        <v>54</v>
      </c>
      <c r="T64" s="1">
        <f t="shared" si="11"/>
        <v>-286749.99999999965</v>
      </c>
      <c r="U64" s="1">
        <f>(T64+V$2)*int_l_nhg/12-V$3</f>
        <v>-274.34999999999968</v>
      </c>
      <c r="V64" s="1">
        <f t="shared" si="6"/>
        <v>362796.85721438687</v>
      </c>
      <c r="W64" s="1">
        <f t="shared" si="7"/>
        <v>215937.30493558754</v>
      </c>
    </row>
    <row r="65" spans="1:23" x14ac:dyDescent="0.25">
      <c r="A65" s="48">
        <v>55</v>
      </c>
      <c r="B65" s="1">
        <f t="shared" si="8"/>
        <v>-268663.85068723926</v>
      </c>
      <c r="C65" s="1">
        <f>B65*int_a_nhg/12</f>
        <v>-232.8420039289407</v>
      </c>
      <c r="D65" s="1">
        <f t="shared" si="0"/>
        <v>363855.01471459551</v>
      </c>
      <c r="E65" s="1">
        <f t="shared" si="1"/>
        <v>199457.55771170498</v>
      </c>
      <c r="G65" s="48">
        <v>55</v>
      </c>
      <c r="H65" s="1">
        <f t="shared" si="9"/>
        <v>-262638.88888888818</v>
      </c>
      <c r="I65" s="1">
        <f>H65*int_l_nhg/12</f>
        <v>-227.62037037036976</v>
      </c>
      <c r="J65" s="1">
        <f t="shared" si="2"/>
        <v>363855.01471459551</v>
      </c>
      <c r="K65" s="1">
        <f t="shared" si="3"/>
        <v>192567.65668448148</v>
      </c>
      <c r="M65" s="48">
        <v>55</v>
      </c>
      <c r="N65" s="1">
        <f t="shared" si="10"/>
        <v>-289331.92534361948</v>
      </c>
      <c r="O65" s="1">
        <f>(N65+P$2)*int_a_nhg/12-P$3</f>
        <v>-276.58766863113686</v>
      </c>
      <c r="P65" s="1">
        <f t="shared" si="4"/>
        <v>363855.01471459551</v>
      </c>
      <c r="Q65" s="1">
        <f t="shared" si="5"/>
        <v>221398.66395846294</v>
      </c>
      <c r="S65" s="48">
        <v>55</v>
      </c>
      <c r="T65" s="1">
        <f t="shared" si="11"/>
        <v>-286319.44444444409</v>
      </c>
      <c r="U65" s="1">
        <f>(T65+V$2)*int_l_nhg/12-V$3</f>
        <v>-273.97685185185151</v>
      </c>
      <c r="V65" s="1">
        <f t="shared" si="6"/>
        <v>363855.01471459551</v>
      </c>
      <c r="W65" s="1">
        <f t="shared" si="7"/>
        <v>217953.71344485041</v>
      </c>
    </row>
    <row r="66" spans="1:23" x14ac:dyDescent="0.25">
      <c r="A66" s="48">
        <v>56</v>
      </c>
      <c r="B66" s="1">
        <f t="shared" si="8"/>
        <v>-267893.90413648862</v>
      </c>
      <c r="C66" s="1">
        <f>B66*int_a_nhg/12</f>
        <v>-232.1747169182901</v>
      </c>
      <c r="D66" s="1">
        <f t="shared" si="0"/>
        <v>364916.25850751309</v>
      </c>
      <c r="E66" s="1">
        <f t="shared" si="1"/>
        <v>201082.53118694414</v>
      </c>
      <c r="G66" s="48">
        <v>56</v>
      </c>
      <c r="H66" s="1">
        <f t="shared" si="9"/>
        <v>-261777.77777777705</v>
      </c>
      <c r="I66" s="1">
        <f>H66*int_l_nhg/12</f>
        <v>-226.87407407407343</v>
      </c>
      <c r="J66" s="1">
        <f t="shared" si="2"/>
        <v>364916.25850751309</v>
      </c>
      <c r="K66" s="1">
        <f t="shared" si="3"/>
        <v>194068.47702710229</v>
      </c>
      <c r="M66" s="48">
        <v>56</v>
      </c>
      <c r="N66" s="1">
        <f t="shared" si="10"/>
        <v>-288946.95206824417</v>
      </c>
      <c r="O66" s="1">
        <f>(N66+P$2)*int_a_nhg/12-P$3</f>
        <v>-276.25402512581161</v>
      </c>
      <c r="P66" s="1">
        <f t="shared" si="4"/>
        <v>364916.25850751309</v>
      </c>
      <c r="Q66" s="1">
        <f t="shared" si="5"/>
        <v>223488.92324905493</v>
      </c>
      <c r="S66" s="48">
        <v>56</v>
      </c>
      <c r="T66" s="1">
        <f t="shared" si="11"/>
        <v>-285888.88888888853</v>
      </c>
      <c r="U66" s="1">
        <f>(T66+V$2)*int_l_nhg/12-V$3</f>
        <v>-273.60370370370339</v>
      </c>
      <c r="V66" s="1">
        <f t="shared" si="6"/>
        <v>364916.25850751309</v>
      </c>
      <c r="W66" s="1">
        <f t="shared" si="7"/>
        <v>219981.89616913319</v>
      </c>
    </row>
    <row r="67" spans="1:23" x14ac:dyDescent="0.25">
      <c r="A67" s="48">
        <v>57</v>
      </c>
      <c r="B67" s="1">
        <f t="shared" si="8"/>
        <v>-267123.29029872728</v>
      </c>
      <c r="C67" s="1">
        <f>B67*int_a_nhg/12</f>
        <v>-231.5068515922303</v>
      </c>
      <c r="D67" s="1">
        <f t="shared" si="0"/>
        <v>365980.59759482666</v>
      </c>
      <c r="E67" s="1">
        <f t="shared" si="1"/>
        <v>202716.69249846297</v>
      </c>
      <c r="G67" s="48">
        <v>57</v>
      </c>
      <c r="H67" s="1">
        <f t="shared" si="9"/>
        <v>-260916.66666666593</v>
      </c>
      <c r="I67" s="1">
        <f>H67*int_l_nhg/12</f>
        <v>-226.12777777777714</v>
      </c>
      <c r="J67" s="1">
        <f t="shared" si="2"/>
        <v>365980.59759482666</v>
      </c>
      <c r="K67" s="1">
        <f t="shared" si="3"/>
        <v>195578.52952243693</v>
      </c>
      <c r="M67" s="48">
        <v>57</v>
      </c>
      <c r="N67" s="1">
        <f t="shared" si="10"/>
        <v>-288561.6451493635</v>
      </c>
      <c r="O67" s="1">
        <f>(N67+P$2)*int_a_nhg/12-P$3</f>
        <v>-275.92009246278167</v>
      </c>
      <c r="P67" s="1">
        <f t="shared" si="4"/>
        <v>365980.59759482666</v>
      </c>
      <c r="Q67" s="1">
        <f t="shared" si="5"/>
        <v>225591.00116957328</v>
      </c>
      <c r="S67" s="48">
        <v>57</v>
      </c>
      <c r="T67" s="1">
        <f t="shared" si="11"/>
        <v>-285458.33333333296</v>
      </c>
      <c r="U67" s="1">
        <f>(T67+V$2)*int_l_nhg/12-V$3</f>
        <v>-273.23055555555521</v>
      </c>
      <c r="V67" s="1">
        <f t="shared" si="6"/>
        <v>365980.59759482666</v>
      </c>
      <c r="W67" s="1">
        <f t="shared" si="7"/>
        <v>222021.91968155946</v>
      </c>
    </row>
    <row r="68" spans="1:23" x14ac:dyDescent="0.25">
      <c r="A68" s="48">
        <v>58</v>
      </c>
      <c r="B68" s="1">
        <f t="shared" si="8"/>
        <v>-266352.0085956399</v>
      </c>
      <c r="C68" s="1">
        <f>B68*int_a_nhg/12</f>
        <v>-230.83840744955455</v>
      </c>
      <c r="D68" s="1">
        <f t="shared" si="0"/>
        <v>367048.04100447823</v>
      </c>
      <c r="E68" s="1">
        <f t="shared" si="1"/>
        <v>204360.09359562362</v>
      </c>
      <c r="G68" s="48">
        <v>58</v>
      </c>
      <c r="H68" s="1">
        <f t="shared" si="9"/>
        <v>-260055.55555555481</v>
      </c>
      <c r="I68" s="1">
        <f>H68*int_l_nhg/12</f>
        <v>-225.38148148148082</v>
      </c>
      <c r="J68" s="1">
        <f t="shared" si="2"/>
        <v>367048.04100447823</v>
      </c>
      <c r="K68" s="1">
        <f t="shared" si="3"/>
        <v>197097.86637041913</v>
      </c>
      <c r="M68" s="48">
        <v>58</v>
      </c>
      <c r="N68" s="1">
        <f t="shared" si="10"/>
        <v>-288176.0042978198</v>
      </c>
      <c r="O68" s="1">
        <f>(N68+P$2)*int_a_nhg/12-P$3</f>
        <v>-275.58587039144379</v>
      </c>
      <c r="P68" s="1">
        <f t="shared" si="4"/>
        <v>367048.04100447823</v>
      </c>
      <c r="Q68" s="1">
        <f t="shared" si="5"/>
        <v>227704.9645442699</v>
      </c>
      <c r="S68" s="48">
        <v>58</v>
      </c>
      <c r="T68" s="1">
        <f t="shared" si="11"/>
        <v>-285027.7777777774</v>
      </c>
      <c r="U68" s="1">
        <f>(T68+V$2)*int_l_nhg/12-V$3</f>
        <v>-272.85740740740709</v>
      </c>
      <c r="V68" s="1">
        <f t="shared" si="6"/>
        <v>367048.04100447823</v>
      </c>
      <c r="W68" s="1">
        <f t="shared" si="7"/>
        <v>224073.85093166685</v>
      </c>
    </row>
    <row r="69" spans="1:23" x14ac:dyDescent="0.25">
      <c r="A69" s="48">
        <v>59</v>
      </c>
      <c r="B69" s="1">
        <f t="shared" si="8"/>
        <v>-265580.05844840984</v>
      </c>
      <c r="C69" s="1">
        <f>B69*int_a_nhg/12</f>
        <v>-230.16938398862183</v>
      </c>
      <c r="D69" s="1">
        <f t="shared" si="0"/>
        <v>368118.5977907413</v>
      </c>
      <c r="E69" s="1">
        <f t="shared" si="1"/>
        <v>206012.78672151742</v>
      </c>
      <c r="G69" s="48">
        <v>59</v>
      </c>
      <c r="H69" s="1">
        <f t="shared" si="9"/>
        <v>-259194.44444444368</v>
      </c>
      <c r="I69" s="1">
        <f>H69*int_l_nhg/12</f>
        <v>-224.6351851851845</v>
      </c>
      <c r="J69" s="1">
        <f t="shared" si="2"/>
        <v>368118.5977907413</v>
      </c>
      <c r="K69" s="1">
        <f t="shared" si="3"/>
        <v>198626.54006612854</v>
      </c>
      <c r="M69" s="48">
        <v>59</v>
      </c>
      <c r="N69" s="1">
        <f t="shared" si="10"/>
        <v>-287790.02922420477</v>
      </c>
      <c r="O69" s="1">
        <f>(N69+P$2)*int_a_nhg/12-P$3</f>
        <v>-275.25135866097747</v>
      </c>
      <c r="P69" s="1">
        <f t="shared" si="4"/>
        <v>368118.5977907413</v>
      </c>
      <c r="Q69" s="1">
        <f t="shared" si="5"/>
        <v>229830.88057523069</v>
      </c>
      <c r="S69" s="48">
        <v>59</v>
      </c>
      <c r="T69" s="1">
        <f t="shared" si="11"/>
        <v>-284597.22222222184</v>
      </c>
      <c r="U69" s="1">
        <f>(T69+V$2)*int_l_nhg/12-V$3</f>
        <v>-272.48425925925892</v>
      </c>
      <c r="V69" s="1">
        <f t="shared" si="6"/>
        <v>368118.5977907413</v>
      </c>
      <c r="W69" s="1">
        <f t="shared" si="7"/>
        <v>226137.75724753545</v>
      </c>
    </row>
    <row r="70" spans="1:23" x14ac:dyDescent="0.25">
      <c r="A70" s="48">
        <v>60</v>
      </c>
      <c r="B70" s="1">
        <f t="shared" si="8"/>
        <v>-264807.43927771883</v>
      </c>
      <c r="C70" s="1">
        <f>B70*int_a_nhg/12</f>
        <v>-229.49978070735631</v>
      </c>
      <c r="D70" s="1">
        <f t="shared" si="0"/>
        <v>369192.27703429764</v>
      </c>
      <c r="E70" s="1">
        <f t="shared" si="1"/>
        <v>207674.82441462579</v>
      </c>
      <c r="G70" s="48">
        <v>60</v>
      </c>
      <c r="H70" s="1">
        <f t="shared" si="9"/>
        <v>-258333.33333333256</v>
      </c>
      <c r="I70" s="1">
        <f>H70*int_l_nhg/12</f>
        <v>-223.8888888888882</v>
      </c>
      <c r="J70" s="1">
        <f t="shared" si="2"/>
        <v>369192.27703429764</v>
      </c>
      <c r="K70" s="1">
        <f t="shared" si="3"/>
        <v>200164.6034014597</v>
      </c>
      <c r="M70" s="48">
        <v>60</v>
      </c>
      <c r="N70" s="1">
        <f t="shared" si="10"/>
        <v>-287403.71963885927</v>
      </c>
      <c r="O70" s="1">
        <f>(N70+P$2)*int_a_nhg/12-P$3</f>
        <v>-274.91655702034467</v>
      </c>
      <c r="P70" s="1">
        <f t="shared" si="4"/>
        <v>369192.27703429764</v>
      </c>
      <c r="Q70" s="1">
        <f t="shared" si="5"/>
        <v>231968.81684451198</v>
      </c>
      <c r="S70" s="48">
        <v>60</v>
      </c>
      <c r="T70" s="1">
        <f t="shared" si="11"/>
        <v>-284166.66666666628</v>
      </c>
      <c r="U70" s="1">
        <f>(T70+V$2)*int_l_nhg/12-V$3</f>
        <v>-272.11111111111074</v>
      </c>
      <c r="V70" s="1">
        <f t="shared" si="6"/>
        <v>369192.27703429764</v>
      </c>
      <c r="W70" s="1">
        <f t="shared" si="7"/>
        <v>228213.7063379281</v>
      </c>
    </row>
    <row r="71" spans="1:23" x14ac:dyDescent="0.25">
      <c r="A71" s="48">
        <v>61</v>
      </c>
      <c r="B71" s="1">
        <f t="shared" si="8"/>
        <v>-264034.15050374658</v>
      </c>
      <c r="C71" s="1">
        <f>B71*int_a_nhg/12</f>
        <v>-228.82959710324701</v>
      </c>
      <c r="D71" s="1">
        <f t="shared" si="0"/>
        <v>370269.08784231433</v>
      </c>
      <c r="E71" s="1">
        <f t="shared" si="1"/>
        <v>209346.25951049034</v>
      </c>
      <c r="G71" s="48">
        <v>61</v>
      </c>
      <c r="H71" s="1">
        <f t="shared" si="9"/>
        <v>-257472.22222222143</v>
      </c>
      <c r="I71" s="1">
        <f>H71*int_l_nhg/12</f>
        <v>-223.14259259259188</v>
      </c>
      <c r="J71" s="1">
        <f t="shared" si="2"/>
        <v>370269.08784231433</v>
      </c>
      <c r="K71" s="1">
        <f t="shared" si="3"/>
        <v>201712.10946680015</v>
      </c>
      <c r="M71" s="48">
        <v>61</v>
      </c>
      <c r="N71" s="1">
        <f t="shared" si="10"/>
        <v>-287017.07525187318</v>
      </c>
      <c r="O71" s="1">
        <f>(N71+P$2)*int_a_nhg/12-P$3</f>
        <v>-274.58146521829008</v>
      </c>
      <c r="P71" s="1">
        <f t="shared" si="4"/>
        <v>370269.08784231433</v>
      </c>
      <c r="Q71" s="1">
        <f t="shared" si="5"/>
        <v>234118.84131628877</v>
      </c>
      <c r="S71" s="48">
        <v>61</v>
      </c>
      <c r="T71" s="1">
        <f t="shared" si="11"/>
        <v>-283736.11111111072</v>
      </c>
      <c r="U71" s="1">
        <f>(T71+V$2)*int_l_nhg/12-V$3</f>
        <v>-271.73796296296257</v>
      </c>
      <c r="V71" s="1">
        <f t="shared" si="6"/>
        <v>370269.08784231433</v>
      </c>
      <c r="W71" s="1">
        <f t="shared" si="7"/>
        <v>230301.76629444282</v>
      </c>
    </row>
    <row r="72" spans="1:23" x14ac:dyDescent="0.25">
      <c r="A72" s="48">
        <v>62</v>
      </c>
      <c r="B72" s="1">
        <f t="shared" si="8"/>
        <v>-263260.19154617022</v>
      </c>
      <c r="C72" s="1">
        <f>B72*int_a_nhg/12</f>
        <v>-228.15883267334752</v>
      </c>
      <c r="D72" s="1">
        <f t="shared" si="0"/>
        <v>371349.0393485211</v>
      </c>
      <c r="E72" s="1">
        <f t="shared" si="1"/>
        <v>211027.14514339252</v>
      </c>
      <c r="G72" s="48">
        <v>62</v>
      </c>
      <c r="H72" s="1">
        <f t="shared" si="9"/>
        <v>-256611.11111111031</v>
      </c>
      <c r="I72" s="1">
        <f>H72*int_l_nhg/12</f>
        <v>-222.39629629629562</v>
      </c>
      <c r="J72" s="1">
        <f t="shared" si="2"/>
        <v>371349.0393485211</v>
      </c>
      <c r="K72" s="1">
        <f t="shared" si="3"/>
        <v>203269.11165271822</v>
      </c>
      <c r="M72" s="48">
        <v>62</v>
      </c>
      <c r="N72" s="1">
        <f t="shared" si="10"/>
        <v>-286630.09577308502</v>
      </c>
      <c r="O72" s="1">
        <f>(N72+P$2)*int_a_nhg/12-P$3</f>
        <v>-274.24608300334035</v>
      </c>
      <c r="P72" s="1">
        <f t="shared" si="4"/>
        <v>371349.0393485211</v>
      </c>
      <c r="Q72" s="1">
        <f t="shared" si="5"/>
        <v>236281.02233901547</v>
      </c>
      <c r="S72" s="48">
        <v>62</v>
      </c>
      <c r="T72" s="1">
        <f t="shared" si="11"/>
        <v>-283305.55555555515</v>
      </c>
      <c r="U72" s="1">
        <f>(T72+V$2)*int_l_nhg/12-V$3</f>
        <v>-271.36481481481445</v>
      </c>
      <c r="V72" s="1">
        <f t="shared" si="6"/>
        <v>371349.0393485211</v>
      </c>
      <c r="W72" s="1">
        <f t="shared" si="7"/>
        <v>232402.00559367746</v>
      </c>
    </row>
    <row r="73" spans="1:23" x14ac:dyDescent="0.25">
      <c r="A73" s="48">
        <v>63</v>
      </c>
      <c r="B73" s="1">
        <f t="shared" si="8"/>
        <v>-262485.56182416395</v>
      </c>
      <c r="C73" s="1">
        <f>B73*int_a_nhg/12</f>
        <v>-227.48748691427542</v>
      </c>
      <c r="D73" s="1">
        <f t="shared" si="0"/>
        <v>372432.14071328763</v>
      </c>
      <c r="E73" s="1">
        <f t="shared" si="1"/>
        <v>212717.53474804273</v>
      </c>
      <c r="G73" s="48">
        <v>63</v>
      </c>
      <c r="H73" s="1">
        <f t="shared" si="9"/>
        <v>-255749.99999999919</v>
      </c>
      <c r="I73" s="1">
        <f>H73*int_l_nhg/12</f>
        <v>-221.6499999999993</v>
      </c>
      <c r="J73" s="1">
        <f t="shared" si="2"/>
        <v>372432.14071328763</v>
      </c>
      <c r="K73" s="1">
        <f t="shared" si="3"/>
        <v>204835.66365166029</v>
      </c>
      <c r="M73" s="48">
        <v>63</v>
      </c>
      <c r="N73" s="1">
        <f t="shared" si="10"/>
        <v>-286242.78091208189</v>
      </c>
      <c r="O73" s="1">
        <f>(N73+P$2)*int_a_nhg/12-P$3</f>
        <v>-273.9104101238043</v>
      </c>
      <c r="P73" s="1">
        <f t="shared" si="4"/>
        <v>372432.14071328763</v>
      </c>
      <c r="Q73" s="1">
        <f t="shared" si="5"/>
        <v>238455.42864759857</v>
      </c>
      <c r="S73" s="48">
        <v>63</v>
      </c>
      <c r="T73" s="1">
        <f t="shared" si="11"/>
        <v>-282874.99999999959</v>
      </c>
      <c r="U73" s="1">
        <f>(T73+V$2)*int_l_nhg/12-V$3</f>
        <v>-270.99166666666633</v>
      </c>
      <c r="V73" s="1">
        <f t="shared" si="6"/>
        <v>372432.14071328763</v>
      </c>
      <c r="W73" s="1">
        <f t="shared" si="7"/>
        <v>234514.49309940645</v>
      </c>
    </row>
    <row r="74" spans="1:23" x14ac:dyDescent="0.25">
      <c r="A74" s="48">
        <v>64</v>
      </c>
      <c r="B74" s="1">
        <f t="shared" si="8"/>
        <v>-261710.26075639861</v>
      </c>
      <c r="C74" s="1">
        <f>B74*int_a_nhg/12</f>
        <v>-226.81555932221212</v>
      </c>
      <c r="D74" s="1">
        <f t="shared" si="0"/>
        <v>373518.40112370142</v>
      </c>
      <c r="E74" s="1">
        <f t="shared" si="1"/>
        <v>214417.48206127901</v>
      </c>
      <c r="G74" s="48">
        <v>64</v>
      </c>
      <c r="H74" s="1">
        <f t="shared" si="9"/>
        <v>-254888.88888888806</v>
      </c>
      <c r="I74" s="1">
        <f>H74*int_l_nhg/12</f>
        <v>-220.90370370370297</v>
      </c>
      <c r="J74" s="1">
        <f t="shared" si="2"/>
        <v>373518.40112370142</v>
      </c>
      <c r="K74" s="1">
        <f t="shared" si="3"/>
        <v>206411.81945965762</v>
      </c>
      <c r="M74" s="48">
        <v>64</v>
      </c>
      <c r="N74" s="1">
        <f t="shared" si="10"/>
        <v>-285855.13037819922</v>
      </c>
      <c r="O74" s="1">
        <f>(N74+P$2)*int_a_nhg/12-P$3</f>
        <v>-273.57444632777265</v>
      </c>
      <c r="P74" s="1">
        <f t="shared" si="4"/>
        <v>373518.40112370142</v>
      </c>
      <c r="Q74" s="1">
        <f t="shared" si="5"/>
        <v>240642.12936558167</v>
      </c>
      <c r="S74" s="48">
        <v>64</v>
      </c>
      <c r="T74" s="1">
        <f t="shared" si="11"/>
        <v>-282444.44444444403</v>
      </c>
      <c r="U74" s="1">
        <f>(T74+V$2)*int_l_nhg/12-V$3</f>
        <v>-270.61851851851816</v>
      </c>
      <c r="V74" s="1">
        <f t="shared" si="6"/>
        <v>373518.40112370142</v>
      </c>
      <c r="W74" s="1">
        <f t="shared" si="7"/>
        <v>236639.29806477006</v>
      </c>
    </row>
    <row r="75" spans="1:23" x14ac:dyDescent="0.25">
      <c r="A75" s="48">
        <v>65</v>
      </c>
      <c r="B75" s="1">
        <f t="shared" si="8"/>
        <v>-260934.28776104123</v>
      </c>
      <c r="C75" s="1">
        <f>B75*int_a_nhg/12</f>
        <v>-226.14304939290238</v>
      </c>
      <c r="D75" s="1">
        <f t="shared" ref="D75:D138" si="12">D74*(1+groei_woning/12)</f>
        <v>374607.82979364553</v>
      </c>
      <c r="E75" s="1">
        <f t="shared" ref="E75:E138" si="13">E74*((1+groei_spaargeld)^(1/12))+(inleg-C$3)</f>
        <v>216127.04112377524</v>
      </c>
      <c r="G75" s="48">
        <v>65</v>
      </c>
      <c r="H75" s="1">
        <f t="shared" si="9"/>
        <v>-254027.77777777694</v>
      </c>
      <c r="I75" s="1">
        <f>H75*int_l_nhg/12</f>
        <v>-220.15740740740668</v>
      </c>
      <c r="J75" s="1">
        <f t="shared" ref="J75:J138" si="14">J74*(1+groei_woning/12)</f>
        <v>374607.82979364553</v>
      </c>
      <c r="K75" s="1">
        <f t="shared" ref="K75:K138" si="15">K74*((1+groei_spaargeld)^(1/12))+inleg+I75-I$2/360</f>
        <v>207997.63337804284</v>
      </c>
      <c r="M75" s="48">
        <v>65</v>
      </c>
      <c r="N75" s="1">
        <f t="shared" si="10"/>
        <v>-285467.14388052054</v>
      </c>
      <c r="O75" s="1">
        <f>(N75+P$2)*int_a_nhg/12-P$3</f>
        <v>-273.23819136311778</v>
      </c>
      <c r="P75" s="1">
        <f t="shared" ref="P75:P138" si="16">P74*(1+groei_woning/12)</f>
        <v>374607.82979364553</v>
      </c>
      <c r="Q75" s="1">
        <f t="shared" ref="Q75:Q138" si="17">Q74*((1+groei_spaargeld)^(1/12))+(inleg-O$3-P$3)</f>
        <v>242841.194007343</v>
      </c>
      <c r="S75" s="48">
        <v>65</v>
      </c>
      <c r="T75" s="1">
        <f t="shared" si="11"/>
        <v>-282013.88888888847</v>
      </c>
      <c r="U75" s="1">
        <f>(T75+V$2)*int_l_nhg/12-V$3</f>
        <v>-270.24537037036998</v>
      </c>
      <c r="V75" s="1">
        <f t="shared" ref="V75:V138" si="18">V74*(1+groei_woning/12)</f>
        <v>374607.82979364553</v>
      </c>
      <c r="W75" s="1">
        <f t="shared" ref="W75:W138" si="19">W74*((1+groei_spaargeld)^(1/12))+inleg+U75-U$2/360</f>
        <v>238776.49013447587</v>
      </c>
    </row>
    <row r="76" spans="1:23" x14ac:dyDescent="0.25">
      <c r="A76" s="48">
        <v>66</v>
      </c>
      <c r="B76" s="1">
        <f t="shared" ref="B76:B139" si="20">B75+C$3+C75</f>
        <v>-260157.64225575453</v>
      </c>
      <c r="C76" s="1">
        <f>B76*int_a_nhg/12</f>
        <v>-225.46995662165389</v>
      </c>
      <c r="D76" s="1">
        <f t="shared" si="12"/>
        <v>375700.43596387701</v>
      </c>
      <c r="E76" s="1">
        <f t="shared" si="13"/>
        <v>217846.26628175919</v>
      </c>
      <c r="G76" s="48">
        <v>66</v>
      </c>
      <c r="H76" s="1">
        <f t="shared" ref="H76:H139" si="21">H75+I$2/360</f>
        <v>-253166.66666666581</v>
      </c>
      <c r="I76" s="1">
        <f>H76*int_l_nhg/12</f>
        <v>-219.41111111111036</v>
      </c>
      <c r="J76" s="1">
        <f t="shared" si="14"/>
        <v>375700.43596387701</v>
      </c>
      <c r="K76" s="1">
        <f t="shared" si="15"/>
        <v>209593.16001517628</v>
      </c>
      <c r="M76" s="48">
        <v>66</v>
      </c>
      <c r="N76" s="1">
        <f t="shared" ref="N76:N139" si="22">N75+O$3+(O75+P$3)</f>
        <v>-285078.82112787716</v>
      </c>
      <c r="O76" s="1">
        <f>(N76+P$2)*int_a_nhg/12-P$3</f>
        <v>-272.90164497749356</v>
      </c>
      <c r="P76" s="1">
        <f t="shared" si="16"/>
        <v>375700.43596387701</v>
      </c>
      <c r="Q76" s="1">
        <f t="shared" si="17"/>
        <v>245052.69248030515</v>
      </c>
      <c r="S76" s="48">
        <v>66</v>
      </c>
      <c r="T76" s="1">
        <f t="shared" ref="T76:T139" si="23">T75+U$2/360</f>
        <v>-281583.33333333291</v>
      </c>
      <c r="U76" s="1">
        <f>(T76+V$2)*int_l_nhg/12-V$3</f>
        <v>-269.87222222222181</v>
      </c>
      <c r="V76" s="1">
        <f t="shared" si="18"/>
        <v>375700.43596387701</v>
      </c>
      <c r="W76" s="1">
        <f t="shared" si="19"/>
        <v>240926.13934701277</v>
      </c>
    </row>
    <row r="77" spans="1:23" x14ac:dyDescent="0.25">
      <c r="A77" s="48">
        <v>67</v>
      </c>
      <c r="B77" s="1">
        <f t="shared" si="20"/>
        <v>-259380.32365769657</v>
      </c>
      <c r="C77" s="1">
        <f>B77*int_a_nhg/12</f>
        <v>-224.79628050333702</v>
      </c>
      <c r="D77" s="1">
        <f t="shared" si="12"/>
        <v>376796.22890210501</v>
      </c>
      <c r="E77" s="1">
        <f t="shared" si="13"/>
        <v>219575.21218874006</v>
      </c>
      <c r="G77" s="48">
        <v>67</v>
      </c>
      <c r="H77" s="1">
        <f t="shared" si="21"/>
        <v>-252305.55555555469</v>
      </c>
      <c r="I77" s="1">
        <f>H77*int_l_nhg/12</f>
        <v>-218.66481481481404</v>
      </c>
      <c r="J77" s="1">
        <f t="shared" si="14"/>
        <v>376796.22890210501</v>
      </c>
      <c r="K77" s="1">
        <f t="shared" si="15"/>
        <v>211198.45428818185</v>
      </c>
      <c r="M77" s="48">
        <v>67</v>
      </c>
      <c r="N77" s="1">
        <f t="shared" si="22"/>
        <v>-284690.16182884818</v>
      </c>
      <c r="O77" s="1">
        <f>(N77+P$2)*int_a_nhg/12-P$3</f>
        <v>-272.56480691833508</v>
      </c>
      <c r="P77" s="1">
        <f t="shared" si="16"/>
        <v>376796.22890210501</v>
      </c>
      <c r="Q77" s="1">
        <f t="shared" si="17"/>
        <v>247276.69508715745</v>
      </c>
      <c r="S77" s="48">
        <v>67</v>
      </c>
      <c r="T77" s="1">
        <f t="shared" si="23"/>
        <v>-281152.77777777734</v>
      </c>
      <c r="U77" s="1">
        <f>(T77+V$2)*int_l_nhg/12-V$3</f>
        <v>-269.49907407407369</v>
      </c>
      <c r="V77" s="1">
        <f t="shared" si="18"/>
        <v>376796.22890210501</v>
      </c>
      <c r="W77" s="1">
        <f t="shared" si="19"/>
        <v>243088.3161368774</v>
      </c>
    </row>
    <row r="78" spans="1:23" x14ac:dyDescent="0.25">
      <c r="A78" s="48">
        <v>68</v>
      </c>
      <c r="B78" s="1">
        <f t="shared" si="20"/>
        <v>-258602.3313835203</v>
      </c>
      <c r="C78" s="1">
        <f>B78*int_a_nhg/12</f>
        <v>-224.12202053238425</v>
      </c>
      <c r="D78" s="1">
        <f t="shared" si="12"/>
        <v>377895.21790306951</v>
      </c>
      <c r="E78" s="1">
        <f t="shared" si="13"/>
        <v>221313.93380724595</v>
      </c>
      <c r="G78" s="48">
        <v>68</v>
      </c>
      <c r="H78" s="1">
        <f t="shared" si="21"/>
        <v>-251444.44444444356</v>
      </c>
      <c r="I78" s="1">
        <f>H78*int_l_nhg/12</f>
        <v>-217.91851851851774</v>
      </c>
      <c r="J78" s="1">
        <f t="shared" si="14"/>
        <v>377895.21790306951</v>
      </c>
      <c r="K78" s="1">
        <f t="shared" si="15"/>
        <v>212813.57142469287</v>
      </c>
      <c r="M78" s="48">
        <v>68</v>
      </c>
      <c r="N78" s="1">
        <f t="shared" si="22"/>
        <v>-284301.16569176008</v>
      </c>
      <c r="O78" s="1">
        <f>(N78+P$2)*int_a_nhg/12-P$3</f>
        <v>-272.22767693285869</v>
      </c>
      <c r="P78" s="1">
        <f t="shared" si="16"/>
        <v>377895.21790306951</v>
      </c>
      <c r="Q78" s="1">
        <f t="shared" si="17"/>
        <v>249513.27252809086</v>
      </c>
      <c r="S78" s="48">
        <v>68</v>
      </c>
      <c r="T78" s="1">
        <f t="shared" si="23"/>
        <v>-280722.22222222178</v>
      </c>
      <c r="U78" s="1">
        <f>(T78+V$2)*int_l_nhg/12-V$3</f>
        <v>-269.12592592592551</v>
      </c>
      <c r="V78" s="1">
        <f t="shared" si="18"/>
        <v>377895.21790306951</v>
      </c>
      <c r="W78" s="1">
        <f t="shared" si="19"/>
        <v>245263.09133681335</v>
      </c>
    </row>
    <row r="79" spans="1:23" x14ac:dyDescent="0.25">
      <c r="A79" s="48">
        <v>69</v>
      </c>
      <c r="B79" s="1">
        <f t="shared" si="20"/>
        <v>-257823.66484937308</v>
      </c>
      <c r="C79" s="1">
        <f>B79*int_a_nhg/12</f>
        <v>-223.44717620278996</v>
      </c>
      <c r="D79" s="1">
        <f t="shared" si="12"/>
        <v>378997.41228862014</v>
      </c>
      <c r="E79" s="1">
        <f t="shared" si="13"/>
        <v>223062.48641057112</v>
      </c>
      <c r="G79" s="48">
        <v>69</v>
      </c>
      <c r="H79" s="1">
        <f t="shared" si="21"/>
        <v>-250583.33333333244</v>
      </c>
      <c r="I79" s="1">
        <f>H79*int_l_nhg/12</f>
        <v>-217.17222222222142</v>
      </c>
      <c r="J79" s="1">
        <f t="shared" si="14"/>
        <v>378997.41228862014</v>
      </c>
      <c r="K79" s="1">
        <f t="shared" si="15"/>
        <v>214438.56696460769</v>
      </c>
      <c r="M79" s="48">
        <v>69</v>
      </c>
      <c r="N79" s="1">
        <f t="shared" si="22"/>
        <v>-283911.83242468646</v>
      </c>
      <c r="O79" s="1">
        <f>(N79+P$2)*int_a_nhg/12-P$3</f>
        <v>-271.8902547680616</v>
      </c>
      <c r="P79" s="1">
        <f t="shared" si="16"/>
        <v>378997.41228862014</v>
      </c>
      <c r="Q79" s="1">
        <f t="shared" si="17"/>
        <v>251762.49590304549</v>
      </c>
      <c r="S79" s="48">
        <v>69</v>
      </c>
      <c r="T79" s="1">
        <f t="shared" si="23"/>
        <v>-280291.66666666622</v>
      </c>
      <c r="U79" s="1">
        <f>(T79+V$2)*int_l_nhg/12-V$3</f>
        <v>-268.7527777777774</v>
      </c>
      <c r="V79" s="1">
        <f t="shared" si="18"/>
        <v>378997.41228862014</v>
      </c>
      <c r="W79" s="1">
        <f t="shared" si="19"/>
        <v>247450.5361800628</v>
      </c>
    </row>
    <row r="80" spans="1:23" x14ac:dyDescent="0.25">
      <c r="A80" s="48">
        <v>70</v>
      </c>
      <c r="B80" s="1">
        <f t="shared" si="20"/>
        <v>-257044.32347089626</v>
      </c>
      <c r="C80" s="1">
        <f>B80*int_a_nhg/12</f>
        <v>-222.77174700811008</v>
      </c>
      <c r="D80" s="1">
        <f t="shared" si="12"/>
        <v>380102.8214077953</v>
      </c>
      <c r="E80" s="1">
        <f t="shared" si="13"/>
        <v>224820.92558453299</v>
      </c>
      <c r="G80" s="48">
        <v>70</v>
      </c>
      <c r="H80" s="1">
        <f t="shared" si="21"/>
        <v>-249722.22222222132</v>
      </c>
      <c r="I80" s="1">
        <f>H80*int_l_nhg/12</f>
        <v>-216.42592592592516</v>
      </c>
      <c r="J80" s="1">
        <f t="shared" si="14"/>
        <v>380102.8214077953</v>
      </c>
      <c r="K80" s="1">
        <f t="shared" si="15"/>
        <v>216073.49676185538</v>
      </c>
      <c r="M80" s="48">
        <v>70</v>
      </c>
      <c r="N80" s="1">
        <f t="shared" si="22"/>
        <v>-283522.16173544805</v>
      </c>
      <c r="O80" s="1">
        <f>(N80+P$2)*int_a_nhg/12-P$3</f>
        <v>-271.55254017072161</v>
      </c>
      <c r="P80" s="1">
        <f t="shared" si="16"/>
        <v>380102.8214077953</v>
      </c>
      <c r="Q80" s="1">
        <f t="shared" si="17"/>
        <v>254024.43671397088</v>
      </c>
      <c r="S80" s="48">
        <v>70</v>
      </c>
      <c r="T80" s="1">
        <f t="shared" si="23"/>
        <v>-279861.11111111066</v>
      </c>
      <c r="U80" s="1">
        <f>(T80+V$2)*int_l_nhg/12-V$3</f>
        <v>-268.37962962962922</v>
      </c>
      <c r="V80" s="1">
        <f t="shared" si="18"/>
        <v>380102.8214077953</v>
      </c>
      <c r="W80" s="1">
        <f t="shared" si="19"/>
        <v>249650.72230263107</v>
      </c>
    </row>
    <row r="81" spans="1:23" x14ac:dyDescent="0.25">
      <c r="A81" s="48">
        <v>71</v>
      </c>
      <c r="B81" s="1">
        <f t="shared" si="20"/>
        <v>-256264.30666322476</v>
      </c>
      <c r="C81" s="1">
        <f>B81*int_a_nhg/12</f>
        <v>-222.09573244146145</v>
      </c>
      <c r="D81" s="1">
        <f t="shared" si="12"/>
        <v>381211.45463690138</v>
      </c>
      <c r="E81" s="1">
        <f t="shared" si="13"/>
        <v>226589.30722923935</v>
      </c>
      <c r="G81" s="48">
        <v>71</v>
      </c>
      <c r="H81" s="1">
        <f t="shared" si="21"/>
        <v>-248861.11111111019</v>
      </c>
      <c r="I81" s="1">
        <f>H81*int_l_nhg/12</f>
        <v>-215.67962962962883</v>
      </c>
      <c r="J81" s="1">
        <f t="shared" si="14"/>
        <v>381211.45463690138</v>
      </c>
      <c r="K81" s="1">
        <f t="shared" si="15"/>
        <v>217718.41698617121</v>
      </c>
      <c r="M81" s="48">
        <v>71</v>
      </c>
      <c r="N81" s="1">
        <f t="shared" si="22"/>
        <v>-283132.1533316123</v>
      </c>
      <c r="O81" s="1">
        <f>(N81+P$2)*int_a_nhg/12-P$3</f>
        <v>-271.2145328873973</v>
      </c>
      <c r="P81" s="1">
        <f t="shared" si="16"/>
        <v>381211.45463690138</v>
      </c>
      <c r="Q81" s="1">
        <f t="shared" si="17"/>
        <v>256299.16686709895</v>
      </c>
      <c r="S81" s="48">
        <v>71</v>
      </c>
      <c r="T81" s="1">
        <f t="shared" si="23"/>
        <v>-279430.5555555551</v>
      </c>
      <c r="U81" s="1">
        <f>(T81+V$2)*int_l_nhg/12-V$3</f>
        <v>-268.00648148148105</v>
      </c>
      <c r="V81" s="1">
        <f t="shared" si="18"/>
        <v>381211.45463690138</v>
      </c>
      <c r="W81" s="1">
        <f t="shared" si="19"/>
        <v>251863.72174556385</v>
      </c>
    </row>
    <row r="82" spans="1:23" x14ac:dyDescent="0.25">
      <c r="A82" s="48">
        <v>72</v>
      </c>
      <c r="B82" s="1">
        <f t="shared" si="20"/>
        <v>-255483.61384098663</v>
      </c>
      <c r="C82" s="1">
        <f>B82*int_a_nhg/12</f>
        <v>-221.41913199552172</v>
      </c>
      <c r="D82" s="1">
        <f t="shared" si="12"/>
        <v>382323.32137959235</v>
      </c>
      <c r="E82" s="1">
        <f t="shared" si="13"/>
        <v>228367.68756086531</v>
      </c>
      <c r="G82" s="48">
        <v>72</v>
      </c>
      <c r="H82" s="1">
        <f t="shared" si="21"/>
        <v>-247999.99999999907</v>
      </c>
      <c r="I82" s="1">
        <f>H82*int_l_nhg/12</f>
        <v>-214.93333333333251</v>
      </c>
      <c r="J82" s="1">
        <f t="shared" si="14"/>
        <v>382323.32137959235</v>
      </c>
      <c r="K82" s="1">
        <f t="shared" si="15"/>
        <v>219373.38412488232</v>
      </c>
      <c r="M82" s="48">
        <v>72</v>
      </c>
      <c r="N82" s="1">
        <f t="shared" si="22"/>
        <v>-282741.8069204932</v>
      </c>
      <c r="O82" s="1">
        <f>(N82+P$2)*int_a_nhg/12-P$3</f>
        <v>-270.87623266442745</v>
      </c>
      <c r="P82" s="1">
        <f t="shared" si="16"/>
        <v>382323.32137959235</v>
      </c>
      <c r="Q82" s="1">
        <f t="shared" si="17"/>
        <v>258586.75867522991</v>
      </c>
      <c r="S82" s="48">
        <v>72</v>
      </c>
      <c r="T82" s="1">
        <f t="shared" si="23"/>
        <v>-278999.99999999953</v>
      </c>
      <c r="U82" s="1">
        <f>(T82+V$2)*int_l_nhg/12-V$3</f>
        <v>-267.63333333333293</v>
      </c>
      <c r="V82" s="1">
        <f t="shared" si="18"/>
        <v>382323.32137959235</v>
      </c>
      <c r="W82" s="1">
        <f t="shared" si="19"/>
        <v>254089.60695723735</v>
      </c>
    </row>
    <row r="83" spans="1:23" x14ac:dyDescent="0.25">
      <c r="A83" s="48">
        <v>73</v>
      </c>
      <c r="B83" s="1">
        <f t="shared" si="20"/>
        <v>-254702.24441830255</v>
      </c>
      <c r="C83" s="1">
        <f>B83*int_a_nhg/12</f>
        <v>-220.74194516252885</v>
      </c>
      <c r="D83" s="1">
        <f t="shared" si="12"/>
        <v>383438.4310669495</v>
      </c>
      <c r="E83" s="1">
        <f t="shared" si="13"/>
        <v>230156.12311344038</v>
      </c>
      <c r="G83" s="48">
        <v>73</v>
      </c>
      <c r="H83" s="1">
        <f t="shared" si="21"/>
        <v>-247138.88888888794</v>
      </c>
      <c r="I83" s="1">
        <f>H83*int_l_nhg/12</f>
        <v>-214.18703703703622</v>
      </c>
      <c r="J83" s="1">
        <f t="shared" si="14"/>
        <v>383438.4310669495</v>
      </c>
      <c r="K83" s="1">
        <f t="shared" si="15"/>
        <v>221038.45498470333</v>
      </c>
      <c r="M83" s="48">
        <v>73</v>
      </c>
      <c r="N83" s="1">
        <f t="shared" si="22"/>
        <v>-282351.12220915116</v>
      </c>
      <c r="O83" s="1">
        <f>(N83+P$2)*int_a_nhg/12-P$3</f>
        <v>-270.537639247931</v>
      </c>
      <c r="P83" s="1">
        <f t="shared" si="16"/>
        <v>383438.4310669495</v>
      </c>
      <c r="Q83" s="1">
        <f t="shared" si="17"/>
        <v>260887.2848600311</v>
      </c>
      <c r="S83" s="48">
        <v>73</v>
      </c>
      <c r="T83" s="1">
        <f t="shared" si="23"/>
        <v>-278569.44444444397</v>
      </c>
      <c r="U83" s="1">
        <f>(T83+V$2)*int_l_nhg/12-V$3</f>
        <v>-267.26018518518475</v>
      </c>
      <c r="V83" s="1">
        <f t="shared" si="18"/>
        <v>383438.4310669495</v>
      </c>
      <c r="W83" s="1">
        <f t="shared" si="19"/>
        <v>256328.45079566148</v>
      </c>
    </row>
    <row r="84" spans="1:23" x14ac:dyDescent="0.25">
      <c r="A84" s="48">
        <v>74</v>
      </c>
      <c r="B84" s="1">
        <f t="shared" si="20"/>
        <v>-253920.19780878548</v>
      </c>
      <c r="C84" s="1">
        <f>B84*int_a_nhg/12</f>
        <v>-220.06417143428075</v>
      </c>
      <c r="D84" s="1">
        <f t="shared" si="12"/>
        <v>384556.79315756145</v>
      </c>
      <c r="E84" s="1">
        <f t="shared" si="13"/>
        <v>231954.67074064573</v>
      </c>
      <c r="G84" s="48">
        <v>74</v>
      </c>
      <c r="H84" s="1">
        <f t="shared" si="21"/>
        <v>-246277.77777777682</v>
      </c>
      <c r="I84" s="1">
        <f>H84*int_l_nhg/12</f>
        <v>-213.4407407407399</v>
      </c>
      <c r="J84" s="1">
        <f t="shared" si="14"/>
        <v>384556.79315756145</v>
      </c>
      <c r="K84" s="1">
        <f t="shared" si="15"/>
        <v>222713.6866935424</v>
      </c>
      <c r="M84" s="48">
        <v>74</v>
      </c>
      <c r="N84" s="1">
        <f t="shared" si="22"/>
        <v>-281960.09890439262</v>
      </c>
      <c r="O84" s="1">
        <f>(N84+P$2)*int_a_nhg/12-P$3</f>
        <v>-270.19875238380689</v>
      </c>
      <c r="P84" s="1">
        <f t="shared" si="16"/>
        <v>384556.79315756145</v>
      </c>
      <c r="Q84" s="1">
        <f t="shared" si="17"/>
        <v>263200.81855434866</v>
      </c>
      <c r="S84" s="48">
        <v>74</v>
      </c>
      <c r="T84" s="1">
        <f t="shared" si="23"/>
        <v>-278138.88888888841</v>
      </c>
      <c r="U84" s="1">
        <f>(T84+V$2)*int_l_nhg/12-V$3</f>
        <v>-266.88703703703663</v>
      </c>
      <c r="V84" s="1">
        <f t="shared" si="18"/>
        <v>384556.79315756145</v>
      </c>
      <c r="W84" s="1">
        <f t="shared" si="19"/>
        <v>258580.32653079592</v>
      </c>
    </row>
    <row r="85" spans="1:23" x14ac:dyDescent="0.25">
      <c r="A85" s="48">
        <v>75</v>
      </c>
      <c r="B85" s="1">
        <f t="shared" si="20"/>
        <v>-253137.47342554017</v>
      </c>
      <c r="C85" s="1">
        <f>B85*int_a_nhg/12</f>
        <v>-219.38581030213481</v>
      </c>
      <c r="D85" s="1">
        <f t="shared" si="12"/>
        <v>385678.41713760432</v>
      </c>
      <c r="E85" s="1">
        <f t="shared" si="13"/>
        <v>233763.38761762145</v>
      </c>
      <c r="G85" s="48">
        <v>75</v>
      </c>
      <c r="H85" s="1">
        <f t="shared" si="21"/>
        <v>-245416.6666666657</v>
      </c>
      <c r="I85" s="1">
        <f>H85*int_l_nhg/12</f>
        <v>-212.69444444444358</v>
      </c>
      <c r="J85" s="1">
        <f t="shared" si="14"/>
        <v>385678.41713760432</v>
      </c>
      <c r="K85" s="1">
        <f t="shared" si="15"/>
        <v>224399.13670231716</v>
      </c>
      <c r="M85" s="48">
        <v>75</v>
      </c>
      <c r="N85" s="1">
        <f t="shared" si="22"/>
        <v>-281568.73671276995</v>
      </c>
      <c r="O85" s="1">
        <f>(N85+P$2)*int_a_nhg/12-P$3</f>
        <v>-269.85957181773392</v>
      </c>
      <c r="P85" s="1">
        <f t="shared" si="16"/>
        <v>385678.41713760432</v>
      </c>
      <c r="Q85" s="1">
        <f t="shared" si="17"/>
        <v>265527.43330453255</v>
      </c>
      <c r="S85" s="48">
        <v>75</v>
      </c>
      <c r="T85" s="1">
        <f t="shared" si="23"/>
        <v>-277708.33333333285</v>
      </c>
      <c r="U85" s="1">
        <f>(T85+V$2)*int_l_nhg/12-V$3</f>
        <v>-266.51388888888846</v>
      </c>
      <c r="V85" s="1">
        <f t="shared" si="18"/>
        <v>385678.41713760432</v>
      </c>
      <c r="W85" s="1">
        <f t="shared" si="19"/>
        <v>260845.30784687932</v>
      </c>
    </row>
    <row r="86" spans="1:23" x14ac:dyDescent="0.25">
      <c r="A86" s="48">
        <v>76</v>
      </c>
      <c r="B86" s="1">
        <f t="shared" si="20"/>
        <v>-252354.0706811627</v>
      </c>
      <c r="C86" s="1">
        <f>B86*int_a_nhg/12</f>
        <v>-218.70686125700766</v>
      </c>
      <c r="D86" s="1">
        <f t="shared" si="12"/>
        <v>386803.31252092234</v>
      </c>
      <c r="E86" s="1">
        <f t="shared" si="13"/>
        <v>235582.33124278425</v>
      </c>
      <c r="G86" s="48">
        <v>76</v>
      </c>
      <c r="H86" s="1">
        <f t="shared" si="21"/>
        <v>-244555.55555555457</v>
      </c>
      <c r="I86" s="1">
        <f>H86*int_l_nhg/12</f>
        <v>-211.94814814814728</v>
      </c>
      <c r="J86" s="1">
        <f t="shared" si="14"/>
        <v>386803.31252092234</v>
      </c>
      <c r="K86" s="1">
        <f t="shared" si="15"/>
        <v>226094.86278678104</v>
      </c>
      <c r="M86" s="48">
        <v>76</v>
      </c>
      <c r="N86" s="1">
        <f t="shared" si="22"/>
        <v>-281177.03534058121</v>
      </c>
      <c r="O86" s="1">
        <f>(N86+P$2)*int_a_nhg/12-P$3</f>
        <v>-269.52009729517033</v>
      </c>
      <c r="P86" s="1">
        <f t="shared" si="16"/>
        <v>386803.31252092234</v>
      </c>
      <c r="Q86" s="1">
        <f t="shared" si="17"/>
        <v>267867.20307277446</v>
      </c>
      <c r="S86" s="48">
        <v>76</v>
      </c>
      <c r="T86" s="1">
        <f t="shared" si="23"/>
        <v>-277277.77777777729</v>
      </c>
      <c r="U86" s="1">
        <f>(T86+V$2)*int_l_nhg/12-V$3</f>
        <v>-266.14074074074028</v>
      </c>
      <c r="V86" s="1">
        <f t="shared" si="18"/>
        <v>386803.31252092234</v>
      </c>
      <c r="W86" s="1">
        <f t="shared" si="19"/>
        <v>263123.46884477173</v>
      </c>
    </row>
    <row r="87" spans="1:23" x14ac:dyDescent="0.25">
      <c r="A87" s="48">
        <v>77</v>
      </c>
      <c r="B87" s="1">
        <f t="shared" si="20"/>
        <v>-251569.9889877401</v>
      </c>
      <c r="C87" s="1">
        <f>B87*int_a_nhg/12</f>
        <v>-218.02732378937472</v>
      </c>
      <c r="D87" s="1">
        <f t="shared" si="12"/>
        <v>387931.48884910834</v>
      </c>
      <c r="E87" s="1">
        <f t="shared" si="13"/>
        <v>237411.55943965522</v>
      </c>
      <c r="G87" s="48">
        <v>77</v>
      </c>
      <c r="H87" s="1">
        <f t="shared" si="21"/>
        <v>-243694.44444444345</v>
      </c>
      <c r="I87" s="1">
        <f>H87*int_l_nhg/12</f>
        <v>-211.20185185185096</v>
      </c>
      <c r="J87" s="1">
        <f t="shared" si="14"/>
        <v>387931.48884910834</v>
      </c>
      <c r="K87" s="1">
        <f t="shared" si="15"/>
        <v>227800.92304935996</v>
      </c>
      <c r="M87" s="48">
        <v>77</v>
      </c>
      <c r="N87" s="1">
        <f t="shared" si="22"/>
        <v>-280784.99449386989</v>
      </c>
      <c r="O87" s="1">
        <f>(N87+P$2)*int_a_nhg/12-P$3</f>
        <v>-269.18032856135392</v>
      </c>
      <c r="P87" s="1">
        <f t="shared" si="16"/>
        <v>387931.48884910834</v>
      </c>
      <c r="Q87" s="1">
        <f t="shared" si="17"/>
        <v>270220.20223945903</v>
      </c>
      <c r="S87" s="48">
        <v>77</v>
      </c>
      <c r="T87" s="1">
        <f t="shared" si="23"/>
        <v>-276847.22222222172</v>
      </c>
      <c r="U87" s="1">
        <f>(T87+V$2)*int_l_nhg/12-V$3</f>
        <v>-265.76759259259211</v>
      </c>
      <c r="V87" s="1">
        <f t="shared" si="18"/>
        <v>387931.48884910834</v>
      </c>
      <c r="W87" s="1">
        <f t="shared" si="19"/>
        <v>265414.88404431037</v>
      </c>
    </row>
    <row r="88" spans="1:23" x14ac:dyDescent="0.25">
      <c r="A88" s="48">
        <v>78</v>
      </c>
      <c r="B88" s="1">
        <f t="shared" si="20"/>
        <v>-250785.22775684987</v>
      </c>
      <c r="C88" s="1">
        <f>B88*int_a_nhg/12</f>
        <v>-217.34719738926989</v>
      </c>
      <c r="D88" s="1">
        <f t="shared" si="12"/>
        <v>389062.95569158491</v>
      </c>
      <c r="E88" s="1">
        <f t="shared" si="13"/>
        <v>239251.13035869805</v>
      </c>
      <c r="G88" s="48">
        <v>78</v>
      </c>
      <c r="H88" s="1">
        <f t="shared" si="21"/>
        <v>-242833.33333333232</v>
      </c>
      <c r="I88" s="1">
        <f>H88*int_l_nhg/12</f>
        <v>-210.4555555555547</v>
      </c>
      <c r="J88" s="1">
        <f t="shared" si="14"/>
        <v>389062.95569158491</v>
      </c>
      <c r="K88" s="1">
        <f t="shared" si="15"/>
        <v>229517.37592099948</v>
      </c>
      <c r="M88" s="48">
        <v>78</v>
      </c>
      <c r="N88" s="1">
        <f t="shared" si="22"/>
        <v>-280392.6138784248</v>
      </c>
      <c r="O88" s="1">
        <f>(N88+P$2)*int_a_nhg/12-P$3</f>
        <v>-268.84026536130148</v>
      </c>
      <c r="P88" s="1">
        <f t="shared" si="16"/>
        <v>389062.95569158491</v>
      </c>
      <c r="Q88" s="1">
        <f t="shared" si="17"/>
        <v>272586.50560552848</v>
      </c>
      <c r="S88" s="48">
        <v>78</v>
      </c>
      <c r="T88" s="1">
        <f t="shared" si="23"/>
        <v>-276416.66666666616</v>
      </c>
      <c r="U88" s="1">
        <f>(T88+V$2)*int_l_nhg/12-V$3</f>
        <v>-265.39444444444399</v>
      </c>
      <c r="V88" s="1">
        <f t="shared" si="18"/>
        <v>389062.95569158491</v>
      </c>
      <c r="W88" s="1">
        <f t="shared" si="19"/>
        <v>267719.62838667817</v>
      </c>
    </row>
    <row r="89" spans="1:23" x14ac:dyDescent="0.25">
      <c r="A89" s="48">
        <v>79</v>
      </c>
      <c r="B89" s="1">
        <f t="shared" si="20"/>
        <v>-249999.78639955953</v>
      </c>
      <c r="C89" s="1">
        <f>B89*int_a_nhg/12</f>
        <v>-216.6664815462849</v>
      </c>
      <c r="D89" s="1">
        <f t="shared" si="12"/>
        <v>390197.72264568537</v>
      </c>
      <c r="E89" s="1">
        <f t="shared" si="13"/>
        <v>241101.10247916757</v>
      </c>
      <c r="G89" s="48">
        <v>79</v>
      </c>
      <c r="H89" s="1">
        <f t="shared" si="21"/>
        <v>-241972.2222222212</v>
      </c>
      <c r="I89" s="1">
        <f>H89*int_l_nhg/12</f>
        <v>-209.70925925925837</v>
      </c>
      <c r="J89" s="1">
        <f t="shared" si="14"/>
        <v>390197.72264568537</v>
      </c>
      <c r="K89" s="1">
        <f t="shared" si="15"/>
        <v>231244.28016302217</v>
      </c>
      <c r="M89" s="48">
        <v>79</v>
      </c>
      <c r="N89" s="1">
        <f t="shared" si="22"/>
        <v>-279999.89319977962</v>
      </c>
      <c r="O89" s="1">
        <f>(N89+P$2)*int_a_nhg/12-P$3</f>
        <v>-268.49990743980902</v>
      </c>
      <c r="P89" s="1">
        <f t="shared" si="16"/>
        <v>390197.72264568537</v>
      </c>
      <c r="Q89" s="1">
        <f t="shared" si="17"/>
        <v>274966.18839486042</v>
      </c>
      <c r="S89" s="48">
        <v>79</v>
      </c>
      <c r="T89" s="1">
        <f t="shared" si="23"/>
        <v>-275986.1111111106</v>
      </c>
      <c r="U89" s="1">
        <f>(T89+V$2)*int_l_nhg/12-V$3</f>
        <v>-265.02129629629587</v>
      </c>
      <c r="V89" s="1">
        <f t="shared" si="18"/>
        <v>390197.72264568537</v>
      </c>
      <c r="W89" s="1">
        <f t="shared" si="19"/>
        <v>270037.77723678673</v>
      </c>
    </row>
    <row r="90" spans="1:23" x14ac:dyDescent="0.25">
      <c r="A90" s="48">
        <v>80</v>
      </c>
      <c r="B90" s="1">
        <f t="shared" si="20"/>
        <v>-249213.66432642619</v>
      </c>
      <c r="C90" s="1">
        <f>B90*int_a_nhg/12</f>
        <v>-215.98517574956938</v>
      </c>
      <c r="D90" s="1">
        <f t="shared" si="12"/>
        <v>391335.79933673528</v>
      </c>
      <c r="E90" s="1">
        <f t="shared" si="13"/>
        <v>242961.53461096887</v>
      </c>
      <c r="G90" s="48">
        <v>80</v>
      </c>
      <c r="H90" s="1">
        <f t="shared" si="21"/>
        <v>-241111.11111111008</v>
      </c>
      <c r="I90" s="1">
        <f>H90*int_l_nhg/12</f>
        <v>-208.96296296296205</v>
      </c>
      <c r="J90" s="1">
        <f t="shared" si="14"/>
        <v>391335.79933673528</v>
      </c>
      <c r="K90" s="1">
        <f t="shared" si="15"/>
        <v>232981.69486899569</v>
      </c>
      <c r="M90" s="48">
        <v>80</v>
      </c>
      <c r="N90" s="1">
        <f t="shared" si="22"/>
        <v>-279606.83216321294</v>
      </c>
      <c r="O90" s="1">
        <f>(N90+P$2)*int_a_nhg/12-P$3</f>
        <v>-268.15925454145122</v>
      </c>
      <c r="P90" s="1">
        <f t="shared" si="16"/>
        <v>391335.79933673528</v>
      </c>
      <c r="Q90" s="1">
        <f t="shared" si="17"/>
        <v>277359.32625665917</v>
      </c>
      <c r="S90" s="48">
        <v>80</v>
      </c>
      <c r="T90" s="1">
        <f t="shared" si="23"/>
        <v>-275555.55555555504</v>
      </c>
      <c r="U90" s="1">
        <f>(T90+V$2)*int_l_nhg/12-V$3</f>
        <v>-264.6481481481477</v>
      </c>
      <c r="V90" s="1">
        <f t="shared" si="18"/>
        <v>391335.79933673528</v>
      </c>
      <c r="W90" s="1">
        <f t="shared" si="19"/>
        <v>272369.40638567158</v>
      </c>
    </row>
    <row r="91" spans="1:23" x14ac:dyDescent="0.25">
      <c r="A91" s="48">
        <v>81</v>
      </c>
      <c r="B91" s="1">
        <f t="shared" si="20"/>
        <v>-248426.86094749617</v>
      </c>
      <c r="C91" s="1">
        <f>B91*int_a_nhg/12</f>
        <v>-215.30327948783</v>
      </c>
      <c r="D91" s="1">
        <f t="shared" si="12"/>
        <v>392477.1954181341</v>
      </c>
      <c r="E91" s="1">
        <f t="shared" si="13"/>
        <v>244832.48589652678</v>
      </c>
      <c r="G91" s="48">
        <v>81</v>
      </c>
      <c r="H91" s="1">
        <f t="shared" si="21"/>
        <v>-240249.99999999895</v>
      </c>
      <c r="I91" s="1">
        <f>H91*int_l_nhg/12</f>
        <v>-208.21666666666576</v>
      </c>
      <c r="J91" s="1">
        <f t="shared" si="14"/>
        <v>392477.1954181341</v>
      </c>
      <c r="K91" s="1">
        <f t="shared" si="15"/>
        <v>234729.6794666113</v>
      </c>
      <c r="M91" s="48">
        <v>81</v>
      </c>
      <c r="N91" s="1">
        <f t="shared" si="22"/>
        <v>-279213.4304737479</v>
      </c>
      <c r="O91" s="1">
        <f>(N91+P$2)*int_a_nhg/12-P$3</f>
        <v>-267.8183064105815</v>
      </c>
      <c r="P91" s="1">
        <f t="shared" si="16"/>
        <v>392477.1954181341</v>
      </c>
      <c r="Q91" s="1">
        <f t="shared" si="17"/>
        <v>279765.99526786059</v>
      </c>
      <c r="S91" s="48">
        <v>81</v>
      </c>
      <c r="T91" s="1">
        <f t="shared" si="23"/>
        <v>-275124.99999999948</v>
      </c>
      <c r="U91" s="1">
        <f>(T91+V$2)*int_l_nhg/12-V$3</f>
        <v>-264.27499999999952</v>
      </c>
      <c r="V91" s="1">
        <f t="shared" si="18"/>
        <v>392477.1954181341</v>
      </c>
      <c r="W91" s="1">
        <f t="shared" si="19"/>
        <v>274714.59205290186</v>
      </c>
    </row>
    <row r="92" spans="1:23" x14ac:dyDescent="0.25">
      <c r="A92" s="48">
        <v>82</v>
      </c>
      <c r="B92" s="1">
        <f t="shared" si="20"/>
        <v>-247639.37567230439</v>
      </c>
      <c r="C92" s="1">
        <f>B92*int_a_nhg/12</f>
        <v>-214.62079224933044</v>
      </c>
      <c r="D92" s="1">
        <f t="shared" si="12"/>
        <v>393621.92057143699</v>
      </c>
      <c r="E92" s="1">
        <f t="shared" si="13"/>
        <v>246714.01581266598</v>
      </c>
      <c r="G92" s="48">
        <v>82</v>
      </c>
      <c r="H92" s="1">
        <f t="shared" si="21"/>
        <v>-239388.88888888783</v>
      </c>
      <c r="I92" s="1">
        <f>H92*int_l_nhg/12</f>
        <v>-207.47037037036944</v>
      </c>
      <c r="J92" s="1">
        <f t="shared" si="14"/>
        <v>393621.92057143699</v>
      </c>
      <c r="K92" s="1">
        <f t="shared" si="15"/>
        <v>236488.29371957306</v>
      </c>
      <c r="M92" s="48">
        <v>82</v>
      </c>
      <c r="N92" s="1">
        <f t="shared" si="22"/>
        <v>-278819.68783615204</v>
      </c>
      <c r="O92" s="1">
        <f>(N92+P$2)*int_a_nhg/12-P$3</f>
        <v>-267.47706279133172</v>
      </c>
      <c r="P92" s="1">
        <f t="shared" si="16"/>
        <v>393621.92057143699</v>
      </c>
      <c r="Q92" s="1">
        <f t="shared" si="17"/>
        <v>282186.27193555073</v>
      </c>
      <c r="S92" s="48">
        <v>82</v>
      </c>
      <c r="T92" s="1">
        <f t="shared" si="23"/>
        <v>-274694.44444444391</v>
      </c>
      <c r="U92" s="1">
        <f>(T92+V$2)*int_l_nhg/12-V$3</f>
        <v>-263.90185185185135</v>
      </c>
      <c r="V92" s="1">
        <f t="shared" si="18"/>
        <v>393621.92057143699</v>
      </c>
      <c r="W92" s="1">
        <f t="shared" si="19"/>
        <v>277073.41088900331</v>
      </c>
    </row>
    <row r="93" spans="1:23" x14ac:dyDescent="0.25">
      <c r="A93" s="48">
        <v>83</v>
      </c>
      <c r="B93" s="1">
        <f t="shared" si="20"/>
        <v>-246851.20790987412</v>
      </c>
      <c r="C93" s="1">
        <f>B93*int_a_nhg/12</f>
        <v>-213.93771352189091</v>
      </c>
      <c r="D93" s="1">
        <f t="shared" si="12"/>
        <v>394769.98450643703</v>
      </c>
      <c r="E93" s="1">
        <f t="shared" si="13"/>
        <v>248606.18417250179</v>
      </c>
      <c r="G93" s="48">
        <v>83</v>
      </c>
      <c r="H93" s="1">
        <f t="shared" si="21"/>
        <v>-238527.7777777767</v>
      </c>
      <c r="I93" s="1">
        <f>H93*int_l_nhg/12</f>
        <v>-206.72407407407312</v>
      </c>
      <c r="J93" s="1">
        <f t="shared" si="14"/>
        <v>394769.98450643703</v>
      </c>
      <c r="K93" s="1">
        <f t="shared" si="15"/>
        <v>238257.59772949773</v>
      </c>
      <c r="M93" s="48">
        <v>83</v>
      </c>
      <c r="N93" s="1">
        <f t="shared" si="22"/>
        <v>-278425.6039549369</v>
      </c>
      <c r="O93" s="1">
        <f>(N93+P$2)*int_a_nhg/12-P$3</f>
        <v>-267.13552342761199</v>
      </c>
      <c r="P93" s="1">
        <f t="shared" si="16"/>
        <v>394769.98450643703</v>
      </c>
      <c r="Q93" s="1">
        <f t="shared" si="17"/>
        <v>284620.23319939774</v>
      </c>
      <c r="S93" s="48">
        <v>83</v>
      </c>
      <c r="T93" s="1">
        <f t="shared" si="23"/>
        <v>-274263.88888888835</v>
      </c>
      <c r="U93" s="1">
        <f>(T93+V$2)*int_l_nhg/12-V$3</f>
        <v>-263.52870370370323</v>
      </c>
      <c r="V93" s="1">
        <f t="shared" si="18"/>
        <v>394769.98450643703</v>
      </c>
      <c r="W93" s="1">
        <f t="shared" si="19"/>
        <v>279445.93997789471</v>
      </c>
    </row>
    <row r="94" spans="1:23" x14ac:dyDescent="0.25">
      <c r="A94" s="48">
        <v>84</v>
      </c>
      <c r="B94" s="1">
        <f t="shared" si="20"/>
        <v>-246062.3570687164</v>
      </c>
      <c r="C94" s="1">
        <f>B94*int_a_nhg/12</f>
        <v>-213.25404279288753</v>
      </c>
      <c r="D94" s="1">
        <f t="shared" si="12"/>
        <v>395921.39696124749</v>
      </c>
      <c r="E94" s="1">
        <f t="shared" si="13"/>
        <v>250509.05112734158</v>
      </c>
      <c r="G94" s="48">
        <v>84</v>
      </c>
      <c r="H94" s="1">
        <f t="shared" si="21"/>
        <v>-237666.66666666558</v>
      </c>
      <c r="I94" s="1">
        <f>H94*int_l_nhg/12</f>
        <v>-205.97777777777682</v>
      </c>
      <c r="J94" s="1">
        <f t="shared" si="14"/>
        <v>395921.39696124749</v>
      </c>
      <c r="K94" s="1">
        <f t="shared" si="15"/>
        <v>240037.65193782534</v>
      </c>
      <c r="M94" s="48">
        <v>84</v>
      </c>
      <c r="N94" s="1">
        <f t="shared" si="22"/>
        <v>-278031.17853435804</v>
      </c>
      <c r="O94" s="1">
        <f>(N94+P$2)*int_a_nhg/12-P$3</f>
        <v>-266.79368806311027</v>
      </c>
      <c r="P94" s="1">
        <f t="shared" si="16"/>
        <v>395921.39696124749</v>
      </c>
      <c r="Q94" s="1">
        <f t="shared" si="17"/>
        <v>287067.95643409784</v>
      </c>
      <c r="S94" s="48">
        <v>84</v>
      </c>
      <c r="T94" s="1">
        <f t="shared" si="23"/>
        <v>-273833.33333333279</v>
      </c>
      <c r="U94" s="1">
        <f>(T94+V$2)*int_l_nhg/12-V$3</f>
        <v>-263.15555555555505</v>
      </c>
      <c r="V94" s="1">
        <f t="shared" si="18"/>
        <v>395921.39696124749</v>
      </c>
      <c r="W94" s="1">
        <f t="shared" si="19"/>
        <v>281832.25683933875</v>
      </c>
    </row>
    <row r="95" spans="1:23" x14ac:dyDescent="0.25">
      <c r="A95" s="48">
        <v>85</v>
      </c>
      <c r="B95" s="1">
        <f t="shared" si="20"/>
        <v>-245272.82255682969</v>
      </c>
      <c r="C95" s="1">
        <f>B95*int_a_nhg/12</f>
        <v>-212.56977954925239</v>
      </c>
      <c r="D95" s="1">
        <f t="shared" si="12"/>
        <v>397076.16770238447</v>
      </c>
      <c r="E95" s="1">
        <f t="shared" si="13"/>
        <v>252422.67716859691</v>
      </c>
      <c r="G95" s="48">
        <v>85</v>
      </c>
      <c r="H95" s="1">
        <f t="shared" si="21"/>
        <v>-236805.55555555446</v>
      </c>
      <c r="I95" s="1">
        <f>H95*int_l_nhg/12</f>
        <v>-205.2314814814805</v>
      </c>
      <c r="J95" s="1">
        <f t="shared" si="14"/>
        <v>397076.16770238447</v>
      </c>
      <c r="K95" s="1">
        <f t="shared" si="15"/>
        <v>241828.51712774058</v>
      </c>
      <c r="M95" s="48">
        <v>85</v>
      </c>
      <c r="N95" s="1">
        <f t="shared" si="22"/>
        <v>-277636.41127841466</v>
      </c>
      <c r="O95" s="1">
        <f>(N95+P$2)*int_a_nhg/12-P$3</f>
        <v>-266.45155644129272</v>
      </c>
      <c r="P95" s="1">
        <f t="shared" si="16"/>
        <v>397076.16770238447</v>
      </c>
      <c r="Q95" s="1">
        <f t="shared" si="17"/>
        <v>289529.51945183508</v>
      </c>
      <c r="S95" s="48">
        <v>85</v>
      </c>
      <c r="T95" s="1">
        <f t="shared" si="23"/>
        <v>-273402.77777777723</v>
      </c>
      <c r="U95" s="1">
        <f>(T95+V$2)*int_l_nhg/12-V$3</f>
        <v>-262.78240740740694</v>
      </c>
      <c r="V95" s="1">
        <f t="shared" si="18"/>
        <v>397076.16770238447</v>
      </c>
      <c r="W95" s="1">
        <f t="shared" si="19"/>
        <v>284232.43943140592</v>
      </c>
    </row>
    <row r="96" spans="1:23" x14ac:dyDescent="0.25">
      <c r="A96" s="48">
        <v>86</v>
      </c>
      <c r="B96" s="1">
        <f t="shared" si="20"/>
        <v>-244482.60378169935</v>
      </c>
      <c r="C96" s="1">
        <f>B96*int_a_nhg/12</f>
        <v>-211.88492327747278</v>
      </c>
      <c r="D96" s="1">
        <f t="shared" si="12"/>
        <v>398234.30652484979</v>
      </c>
      <c r="E96" s="1">
        <f t="shared" si="13"/>
        <v>254347.12312970663</v>
      </c>
      <c r="G96" s="48">
        <v>86</v>
      </c>
      <c r="H96" s="1">
        <f t="shared" si="21"/>
        <v>-235944.44444444333</v>
      </c>
      <c r="I96" s="1">
        <f>H96*int_l_nhg/12</f>
        <v>-204.48518518518424</v>
      </c>
      <c r="J96" s="1">
        <f t="shared" si="14"/>
        <v>398234.30652484979</v>
      </c>
      <c r="K96" s="1">
        <f t="shared" si="15"/>
        <v>243630.25442610515</v>
      </c>
      <c r="M96" s="48">
        <v>86</v>
      </c>
      <c r="N96" s="1">
        <f t="shared" si="22"/>
        <v>-277241.30189084949</v>
      </c>
      <c r="O96" s="1">
        <f>(N96+P$2)*int_a_nhg/12-P$3</f>
        <v>-266.10912830540286</v>
      </c>
      <c r="P96" s="1">
        <f t="shared" si="16"/>
        <v>398234.30652484979</v>
      </c>
      <c r="Q96" s="1">
        <f t="shared" si="17"/>
        <v>292005.00050475483</v>
      </c>
      <c r="S96" s="48">
        <v>86</v>
      </c>
      <c r="T96" s="1">
        <f t="shared" si="23"/>
        <v>-272972.22222222167</v>
      </c>
      <c r="U96" s="1">
        <f>(T96+V$2)*int_l_nhg/12-V$3</f>
        <v>-262.40925925925876</v>
      </c>
      <c r="V96" s="1">
        <f t="shared" si="18"/>
        <v>398234.30652484979</v>
      </c>
      <c r="W96" s="1">
        <f t="shared" si="19"/>
        <v>286646.56615295314</v>
      </c>
    </row>
    <row r="97" spans="1:23" x14ac:dyDescent="0.25">
      <c r="A97" s="48">
        <v>87</v>
      </c>
      <c r="B97" s="1">
        <f t="shared" si="20"/>
        <v>-243691.70015029723</v>
      </c>
      <c r="C97" s="1">
        <f>B97*int_a_nhg/12</f>
        <v>-211.19947346359092</v>
      </c>
      <c r="D97" s="1">
        <f t="shared" si="12"/>
        <v>399395.82325221394</v>
      </c>
      <c r="E97" s="1">
        <f t="shared" si="13"/>
        <v>256282.45018807065</v>
      </c>
      <c r="G97" s="48">
        <v>87</v>
      </c>
      <c r="H97" s="1">
        <f t="shared" si="21"/>
        <v>-235083.33333333221</v>
      </c>
      <c r="I97" s="1">
        <f>H97*int_l_nhg/12</f>
        <v>-203.73888888888791</v>
      </c>
      <c r="J97" s="1">
        <f t="shared" si="14"/>
        <v>399395.82325221394</v>
      </c>
      <c r="K97" s="1">
        <f t="shared" si="15"/>
        <v>245442.92530540089</v>
      </c>
      <c r="M97" s="48">
        <v>87</v>
      </c>
      <c r="N97" s="1">
        <f t="shared" si="22"/>
        <v>-276845.8500751484</v>
      </c>
      <c r="O97" s="1">
        <f>(N97+P$2)*int_a_nhg/12-P$3</f>
        <v>-265.76640339846193</v>
      </c>
      <c r="P97" s="1">
        <f t="shared" si="16"/>
        <v>399395.82325221394</v>
      </c>
      <c r="Q97" s="1">
        <f t="shared" si="17"/>
        <v>294494.47828745155</v>
      </c>
      <c r="S97" s="48">
        <v>87</v>
      </c>
      <c r="T97" s="1">
        <f t="shared" si="23"/>
        <v>-272541.6666666661</v>
      </c>
      <c r="U97" s="1">
        <f>(T97+V$2)*int_l_nhg/12-V$3</f>
        <v>-262.03611111111059</v>
      </c>
      <c r="V97" s="1">
        <f t="shared" si="18"/>
        <v>399395.82325221394</v>
      </c>
      <c r="W97" s="1">
        <f t="shared" si="19"/>
        <v>289074.71584611572</v>
      </c>
    </row>
    <row r="98" spans="1:23" x14ac:dyDescent="0.25">
      <c r="A98" s="48">
        <v>88</v>
      </c>
      <c r="B98" s="1">
        <f t="shared" si="20"/>
        <v>-242900.11106908121</v>
      </c>
      <c r="C98" s="1">
        <f>B98*int_a_nhg/12</f>
        <v>-210.51342959320371</v>
      </c>
      <c r="D98" s="1">
        <f t="shared" si="12"/>
        <v>400560.72773669957</v>
      </c>
      <c r="E98" s="1">
        <f t="shared" si="13"/>
        <v>258228.71986699486</v>
      </c>
      <c r="G98" s="48">
        <v>88</v>
      </c>
      <c r="H98" s="1">
        <f t="shared" si="21"/>
        <v>-234222.22222222108</v>
      </c>
      <c r="I98" s="1">
        <f>H98*int_l_nhg/12</f>
        <v>-202.99259259259159</v>
      </c>
      <c r="J98" s="1">
        <f t="shared" si="14"/>
        <v>400560.72773669957</v>
      </c>
      <c r="K98" s="1">
        <f t="shared" si="15"/>
        <v>247266.59158568399</v>
      </c>
      <c r="M98" s="48">
        <v>88</v>
      </c>
      <c r="N98" s="1">
        <f t="shared" si="22"/>
        <v>-276450.05553454038</v>
      </c>
      <c r="O98" s="1">
        <f>(N98+P$2)*int_a_nhg/12-P$3</f>
        <v>-265.42338146326836</v>
      </c>
      <c r="P98" s="1">
        <f t="shared" si="16"/>
        <v>400560.72773669957</v>
      </c>
      <c r="Q98" s="1">
        <f t="shared" si="17"/>
        <v>296998.03193947038</v>
      </c>
      <c r="S98" s="48">
        <v>88</v>
      </c>
      <c r="T98" s="1">
        <f t="shared" si="23"/>
        <v>-272111.11111111054</v>
      </c>
      <c r="U98" s="1">
        <f>(T98+V$2)*int_l_nhg/12-V$3</f>
        <v>-261.66296296296247</v>
      </c>
      <c r="V98" s="1">
        <f t="shared" si="18"/>
        <v>400560.72773669957</v>
      </c>
      <c r="W98" s="1">
        <f t="shared" si="19"/>
        <v>291516.967798814</v>
      </c>
    </row>
    <row r="99" spans="1:23" x14ac:dyDescent="0.25">
      <c r="A99" s="48">
        <v>89</v>
      </c>
      <c r="B99" s="1">
        <f t="shared" si="20"/>
        <v>-242107.83594399481</v>
      </c>
      <c r="C99" s="1">
        <f>B99*int_a_nhg/12</f>
        <v>-209.82679115146217</v>
      </c>
      <c r="D99" s="1">
        <f t="shared" si="12"/>
        <v>401729.02985926496</v>
      </c>
      <c r="E99" s="1">
        <f t="shared" si="13"/>
        <v>260185.9940376468</v>
      </c>
      <c r="G99" s="48">
        <v>89</v>
      </c>
      <c r="H99" s="1">
        <f t="shared" si="21"/>
        <v>-233361.11111110996</v>
      </c>
      <c r="I99" s="1">
        <f>H99*int_l_nhg/12</f>
        <v>-202.2462962962953</v>
      </c>
      <c r="J99" s="1">
        <f t="shared" si="14"/>
        <v>401729.02985926496</v>
      </c>
      <c r="K99" s="1">
        <f t="shared" si="15"/>
        <v>249101.31543655018</v>
      </c>
      <c r="M99" s="48">
        <v>89</v>
      </c>
      <c r="N99" s="1">
        <f t="shared" si="22"/>
        <v>-276053.91797199717</v>
      </c>
      <c r="O99" s="1">
        <f>(N99+P$2)*int_a_nhg/12-P$3</f>
        <v>-265.0800622423975</v>
      </c>
      <c r="P99" s="1">
        <f t="shared" si="16"/>
        <v>401729.02985926496</v>
      </c>
      <c r="Q99" s="1">
        <f t="shared" si="17"/>
        <v>299515.74104782287</v>
      </c>
      <c r="S99" s="48">
        <v>89</v>
      </c>
      <c r="T99" s="1">
        <f t="shared" si="23"/>
        <v>-271680.55555555498</v>
      </c>
      <c r="U99" s="1">
        <f>(T99+V$2)*int_l_nhg/12-V$3</f>
        <v>-261.28981481481429</v>
      </c>
      <c r="V99" s="1">
        <f t="shared" si="18"/>
        <v>401729.02985926496</v>
      </c>
      <c r="W99" s="1">
        <f t="shared" si="19"/>
        <v>293973.40174727369</v>
      </c>
    </row>
    <row r="100" spans="1:23" x14ac:dyDescent="0.25">
      <c r="A100" s="48">
        <v>90</v>
      </c>
      <c r="B100" s="1">
        <f t="shared" si="20"/>
        <v>-241314.87418046666</v>
      </c>
      <c r="C100" s="1">
        <f>B100*int_a_nhg/12</f>
        <v>-209.13955762307111</v>
      </c>
      <c r="D100" s="1">
        <f t="shared" si="12"/>
        <v>402900.73952968785</v>
      </c>
      <c r="E100" s="1">
        <f t="shared" si="13"/>
        <v>262154.33492102264</v>
      </c>
      <c r="G100" s="48">
        <v>90</v>
      </c>
      <c r="H100" s="1">
        <f t="shared" si="21"/>
        <v>-232499.99999999884</v>
      </c>
      <c r="I100" s="1">
        <f>H100*int_l_nhg/12</f>
        <v>-201.49999999999898</v>
      </c>
      <c r="J100" s="1">
        <f t="shared" si="14"/>
        <v>402900.73952968785</v>
      </c>
      <c r="K100" s="1">
        <f t="shared" si="15"/>
        <v>250947.15937911122</v>
      </c>
      <c r="M100" s="48">
        <v>90</v>
      </c>
      <c r="N100" s="1">
        <f t="shared" si="22"/>
        <v>-275657.43709023308</v>
      </c>
      <c r="O100" s="1">
        <f>(N100+P$2)*int_a_nhg/12-P$3</f>
        <v>-264.73644547820197</v>
      </c>
      <c r="P100" s="1">
        <f t="shared" si="16"/>
        <v>402900.73952968785</v>
      </c>
      <c r="Q100" s="1">
        <f t="shared" si="17"/>
        <v>302047.68564951723</v>
      </c>
      <c r="S100" s="48">
        <v>90</v>
      </c>
      <c r="T100" s="1">
        <f t="shared" si="23"/>
        <v>-271249.99999999942</v>
      </c>
      <c r="U100" s="1">
        <f>(T100+V$2)*int_l_nhg/12-V$3</f>
        <v>-260.91666666666617</v>
      </c>
      <c r="V100" s="1">
        <f t="shared" si="18"/>
        <v>402900.73952968785</v>
      </c>
      <c r="W100" s="1">
        <f t="shared" si="19"/>
        <v>296444.0978785606</v>
      </c>
    </row>
    <row r="101" spans="1:23" x14ac:dyDescent="0.25">
      <c r="A101" s="48">
        <v>91</v>
      </c>
      <c r="B101" s="1">
        <f t="shared" si="20"/>
        <v>-240521.22518341013</v>
      </c>
      <c r="C101" s="1">
        <f>B101*int_a_nhg/12</f>
        <v>-208.45172849228877</v>
      </c>
      <c r="D101" s="1">
        <f t="shared" si="12"/>
        <v>404075.86668664945</v>
      </c>
      <c r="E101" s="1">
        <f t="shared" si="13"/>
        <v>264133.80508992507</v>
      </c>
      <c r="G101" s="48">
        <v>91</v>
      </c>
      <c r="H101" s="1">
        <f t="shared" si="21"/>
        <v>-231638.88888888771</v>
      </c>
      <c r="I101" s="1">
        <f>H101*int_l_nhg/12</f>
        <v>-200.75370370370266</v>
      </c>
      <c r="J101" s="1">
        <f t="shared" si="14"/>
        <v>404075.86668664945</v>
      </c>
      <c r="K101" s="1">
        <f t="shared" si="15"/>
        <v>252804.18628798227</v>
      </c>
      <c r="M101" s="48">
        <v>91</v>
      </c>
      <c r="N101" s="1">
        <f t="shared" si="22"/>
        <v>-275260.61259170482</v>
      </c>
      <c r="O101" s="1">
        <f>(N101+P$2)*int_a_nhg/12-P$3</f>
        <v>-264.3925309128108</v>
      </c>
      <c r="P101" s="1">
        <f t="shared" si="16"/>
        <v>404075.86668664945</v>
      </c>
      <c r="Q101" s="1">
        <f t="shared" si="17"/>
        <v>304593.94623410242</v>
      </c>
      <c r="S101" s="48">
        <v>91</v>
      </c>
      <c r="T101" s="1">
        <f t="shared" si="23"/>
        <v>-270819.44444444386</v>
      </c>
      <c r="U101" s="1">
        <f>(T101+V$2)*int_l_nhg/12-V$3</f>
        <v>-260.543518518518</v>
      </c>
      <c r="V101" s="1">
        <f t="shared" si="18"/>
        <v>404075.86668664945</v>
      </c>
      <c r="W101" s="1">
        <f t="shared" si="19"/>
        <v>298929.13683313009</v>
      </c>
    </row>
    <row r="102" spans="1:23" x14ac:dyDescent="0.25">
      <c r="A102" s="48">
        <v>92</v>
      </c>
      <c r="B102" s="1">
        <f t="shared" si="20"/>
        <v>-239726.88835722281</v>
      </c>
      <c r="C102" s="1">
        <f>B102*int_a_nhg/12</f>
        <v>-207.76330324292644</v>
      </c>
      <c r="D102" s="1">
        <f t="shared" si="12"/>
        <v>405254.42129781883</v>
      </c>
      <c r="E102" s="1">
        <f t="shared" si="13"/>
        <v>266124.46747095248</v>
      </c>
      <c r="G102" s="48">
        <v>92</v>
      </c>
      <c r="H102" s="1">
        <f t="shared" si="21"/>
        <v>-230777.77777777659</v>
      </c>
      <c r="I102" s="1">
        <f>H102*int_l_nhg/12</f>
        <v>-200.00740740740636</v>
      </c>
      <c r="J102" s="1">
        <f t="shared" si="14"/>
        <v>405254.42129781883</v>
      </c>
      <c r="K102" s="1">
        <f t="shared" si="15"/>
        <v>254672.4593932807</v>
      </c>
      <c r="M102" s="48">
        <v>92</v>
      </c>
      <c r="N102" s="1">
        <f t="shared" si="22"/>
        <v>-274863.44417861116</v>
      </c>
      <c r="O102" s="1">
        <f>(N102+P$2)*int_a_nhg/12-P$3</f>
        <v>-264.04831828812962</v>
      </c>
      <c r="P102" s="1">
        <f t="shared" si="16"/>
        <v>405254.42129781883</v>
      </c>
      <c r="Q102" s="1">
        <f t="shared" si="17"/>
        <v>307154.60374622705</v>
      </c>
      <c r="S102" s="48">
        <v>92</v>
      </c>
      <c r="T102" s="1">
        <f t="shared" si="23"/>
        <v>-270388.88888888829</v>
      </c>
      <c r="U102" s="1">
        <f>(T102+V$2)*int_l_nhg/12-V$3</f>
        <v>-260.17037037036982</v>
      </c>
      <c r="V102" s="1">
        <f t="shared" si="18"/>
        <v>405254.42129781883</v>
      </c>
      <c r="W102" s="1">
        <f t="shared" si="19"/>
        <v>301428.59970739024</v>
      </c>
    </row>
    <row r="103" spans="1:23" x14ac:dyDescent="0.25">
      <c r="A103" s="48">
        <v>93</v>
      </c>
      <c r="B103" s="1">
        <f t="shared" si="20"/>
        <v>-238931.86310578612</v>
      </c>
      <c r="C103" s="1">
        <f>B103*int_a_nhg/12</f>
        <v>-207.07428135834797</v>
      </c>
      <c r="D103" s="1">
        <f t="shared" si="12"/>
        <v>406436.41335993749</v>
      </c>
      <c r="E103" s="1">
        <f t="shared" si="13"/>
        <v>268126.38534649945</v>
      </c>
      <c r="G103" s="48">
        <v>93</v>
      </c>
      <c r="H103" s="1">
        <f t="shared" si="21"/>
        <v>-229916.66666666546</v>
      </c>
      <c r="I103" s="1">
        <f>H103*int_l_nhg/12</f>
        <v>-199.26111111111007</v>
      </c>
      <c r="J103" s="1">
        <f t="shared" si="14"/>
        <v>406436.41335993749</v>
      </c>
      <c r="K103" s="1">
        <f t="shared" si="15"/>
        <v>256552.04228263613</v>
      </c>
      <c r="M103" s="48">
        <v>93</v>
      </c>
      <c r="N103" s="1">
        <f t="shared" si="22"/>
        <v>-274465.93155289284</v>
      </c>
      <c r="O103" s="1">
        <f>(N103+P$2)*int_a_nhg/12-P$3</f>
        <v>-263.70380734584046</v>
      </c>
      <c r="P103" s="1">
        <f t="shared" si="16"/>
        <v>406436.41335993749</v>
      </c>
      <c r="Q103" s="1">
        <f t="shared" si="17"/>
        <v>309729.73958821257</v>
      </c>
      <c r="S103" s="48">
        <v>93</v>
      </c>
      <c r="T103" s="1">
        <f t="shared" si="23"/>
        <v>-269958.33333333273</v>
      </c>
      <c r="U103" s="1">
        <f>(T103+V$2)*int_l_nhg/12-V$3</f>
        <v>-259.79722222222171</v>
      </c>
      <c r="V103" s="1">
        <f t="shared" si="18"/>
        <v>406436.41335993749</v>
      </c>
      <c r="W103" s="1">
        <f t="shared" si="19"/>
        <v>303942.56805628003</v>
      </c>
    </row>
    <row r="104" spans="1:23" x14ac:dyDescent="0.25">
      <c r="A104" s="48">
        <v>94</v>
      </c>
      <c r="B104" s="1">
        <f t="shared" si="20"/>
        <v>-238136.14883246485</v>
      </c>
      <c r="C104" s="1">
        <f>B104*int_a_nhg/12</f>
        <v>-206.38466232146951</v>
      </c>
      <c r="D104" s="1">
        <f t="shared" si="12"/>
        <v>407621.85289890401</v>
      </c>
      <c r="E104" s="1">
        <f t="shared" si="13"/>
        <v>270139.62235676841</v>
      </c>
      <c r="G104" s="48">
        <v>94</v>
      </c>
      <c r="H104" s="1">
        <f t="shared" si="21"/>
        <v>-229055.55555555434</v>
      </c>
      <c r="I104" s="1">
        <f>H104*int_l_nhg/12</f>
        <v>-198.51481481481378</v>
      </c>
      <c r="J104" s="1">
        <f t="shared" si="14"/>
        <v>407621.85289890401</v>
      </c>
      <c r="K104" s="1">
        <f t="shared" si="15"/>
        <v>258442.99890321196</v>
      </c>
      <c r="M104" s="48">
        <v>94</v>
      </c>
      <c r="N104" s="1">
        <f t="shared" si="22"/>
        <v>-274068.07441623224</v>
      </c>
      <c r="O104" s="1">
        <f>(N104+P$2)*int_a_nhg/12-P$3</f>
        <v>-263.35899782740125</v>
      </c>
      <c r="P104" s="1">
        <f t="shared" si="16"/>
        <v>407621.85289890401</v>
      </c>
      <c r="Q104" s="1">
        <f t="shared" si="17"/>
        <v>312319.435622641</v>
      </c>
      <c r="S104" s="48">
        <v>94</v>
      </c>
      <c r="T104" s="1">
        <f t="shared" si="23"/>
        <v>-269527.77777777717</v>
      </c>
      <c r="U104" s="1">
        <f>(T104+V$2)*int_l_nhg/12-V$3</f>
        <v>-259.42407407407353</v>
      </c>
      <c r="V104" s="1">
        <f t="shared" si="18"/>
        <v>407621.85289890401</v>
      </c>
      <c r="W104" s="1">
        <f t="shared" si="19"/>
        <v>306471.12389586191</v>
      </c>
    </row>
    <row r="105" spans="1:23" x14ac:dyDescent="0.25">
      <c r="A105" s="48">
        <v>95</v>
      </c>
      <c r="B105" s="1">
        <f t="shared" si="20"/>
        <v>-237339.74494010673</v>
      </c>
      <c r="C105" s="1">
        <f>B105*int_a_nhg/12</f>
        <v>-205.69444561475916</v>
      </c>
      <c r="D105" s="1">
        <f t="shared" si="12"/>
        <v>408810.74996985914</v>
      </c>
      <c r="E105" s="1">
        <f t="shared" si="13"/>
        <v>272164.24250179273</v>
      </c>
      <c r="G105" s="48">
        <v>95</v>
      </c>
      <c r="H105" s="1">
        <f t="shared" si="21"/>
        <v>-228194.44444444322</v>
      </c>
      <c r="I105" s="1">
        <f>H105*int_l_nhg/12</f>
        <v>-197.76851851851745</v>
      </c>
      <c r="J105" s="1">
        <f t="shared" si="14"/>
        <v>408810.74996985914</v>
      </c>
      <c r="K105" s="1">
        <f t="shared" si="15"/>
        <v>260345.39356373812</v>
      </c>
      <c r="M105" s="48">
        <v>95</v>
      </c>
      <c r="N105" s="1">
        <f t="shared" si="22"/>
        <v>-273669.87247005315</v>
      </c>
      <c r="O105" s="1">
        <f>(N105+P$2)*int_a_nhg/12-P$3</f>
        <v>-263.01388947404604</v>
      </c>
      <c r="P105" s="1">
        <f t="shared" si="16"/>
        <v>408810.74996985914</v>
      </c>
      <c r="Q105" s="1">
        <f t="shared" si="17"/>
        <v>314923.7741749573</v>
      </c>
      <c r="S105" s="48">
        <v>95</v>
      </c>
      <c r="T105" s="1">
        <f t="shared" si="23"/>
        <v>-269097.22222222161</v>
      </c>
      <c r="U105" s="1">
        <f>(T105+V$2)*int_l_nhg/12-V$3</f>
        <v>-259.05092592592541</v>
      </c>
      <c r="V105" s="1">
        <f t="shared" si="18"/>
        <v>408810.74996985914</v>
      </c>
      <c r="W105" s="1">
        <f t="shared" si="19"/>
        <v>309014.34970592917</v>
      </c>
    </row>
    <row r="106" spans="1:23" x14ac:dyDescent="0.25">
      <c r="A106" s="48">
        <v>96</v>
      </c>
      <c r="B106" s="1">
        <f t="shared" si="20"/>
        <v>-236542.65083104189</v>
      </c>
      <c r="C106" s="1">
        <f>B106*int_a_nhg/12</f>
        <v>-205.00363072023629</v>
      </c>
      <c r="D106" s="1">
        <f t="shared" si="12"/>
        <v>410003.11465727125</v>
      </c>
      <c r="E106" s="1">
        <f t="shared" si="13"/>
        <v>274200.31014347129</v>
      </c>
      <c r="G106" s="48">
        <v>96</v>
      </c>
      <c r="H106" s="1">
        <f t="shared" si="21"/>
        <v>-227333.33333333209</v>
      </c>
      <c r="I106" s="1">
        <f>H106*int_l_nhg/12</f>
        <v>-197.02222222222113</v>
      </c>
      <c r="J106" s="1">
        <f t="shared" si="14"/>
        <v>410003.11465727125</v>
      </c>
      <c r="K106" s="1">
        <f t="shared" si="15"/>
        <v>262259.29093655542</v>
      </c>
      <c r="M106" s="48">
        <v>96</v>
      </c>
      <c r="N106" s="1">
        <f t="shared" si="22"/>
        <v>-273271.3254155207</v>
      </c>
      <c r="O106" s="1">
        <f>(N106+P$2)*int_a_nhg/12-P$3</f>
        <v>-262.6684820267846</v>
      </c>
      <c r="P106" s="1">
        <f t="shared" si="16"/>
        <v>410003.11465727125</v>
      </c>
      <c r="Q106" s="1">
        <f t="shared" si="17"/>
        <v>317542.83803608641</v>
      </c>
      <c r="S106" s="48">
        <v>96</v>
      </c>
      <c r="T106" s="1">
        <f t="shared" si="23"/>
        <v>-268666.66666666605</v>
      </c>
      <c r="U106" s="1">
        <f>(T106+V$2)*int_l_nhg/12-V$3</f>
        <v>-258.67777777777724</v>
      </c>
      <c r="V106" s="1">
        <f t="shared" si="18"/>
        <v>410003.11465727125</v>
      </c>
      <c r="W106" s="1">
        <f t="shared" si="19"/>
        <v>311572.32843262766</v>
      </c>
    </row>
    <row r="107" spans="1:23" x14ac:dyDescent="0.25">
      <c r="A107" s="48">
        <v>97</v>
      </c>
      <c r="B107" s="1">
        <f t="shared" si="20"/>
        <v>-235744.86590708251</v>
      </c>
      <c r="C107" s="1">
        <f>B107*int_a_nhg/12</f>
        <v>-204.31221711947148</v>
      </c>
      <c r="D107" s="1">
        <f t="shared" si="12"/>
        <v>411198.95707502164</v>
      </c>
      <c r="E107" s="1">
        <f t="shared" si="13"/>
        <v>276247.89000761451</v>
      </c>
      <c r="G107" s="48">
        <v>97</v>
      </c>
      <c r="H107" s="1">
        <f t="shared" si="21"/>
        <v>-226472.22222222097</v>
      </c>
      <c r="I107" s="1">
        <f>H107*int_l_nhg/12</f>
        <v>-196.27592592592484</v>
      </c>
      <c r="J107" s="1">
        <f t="shared" si="14"/>
        <v>411198.95707502164</v>
      </c>
      <c r="K107" s="1">
        <f t="shared" si="15"/>
        <v>264184.75605967146</v>
      </c>
      <c r="M107" s="48">
        <v>97</v>
      </c>
      <c r="N107" s="1">
        <f t="shared" si="22"/>
        <v>-272872.43295354099</v>
      </c>
      <c r="O107" s="1">
        <f>(N107+P$2)*int_a_nhg/12-P$3</f>
        <v>-262.3227752264022</v>
      </c>
      <c r="P107" s="1">
        <f t="shared" si="16"/>
        <v>411198.95707502164</v>
      </c>
      <c r="Q107" s="1">
        <f t="shared" si="17"/>
        <v>320176.71046506526</v>
      </c>
      <c r="S107" s="48">
        <v>97</v>
      </c>
      <c r="T107" s="1">
        <f t="shared" si="23"/>
        <v>-268236.11111111048</v>
      </c>
      <c r="U107" s="1">
        <f>(T107+V$2)*int_l_nhg/12-V$3</f>
        <v>-258.30462962962906</v>
      </c>
      <c r="V107" s="1">
        <f t="shared" si="18"/>
        <v>411198.95707502164</v>
      </c>
      <c r="W107" s="1">
        <f t="shared" si="19"/>
        <v>314145.14349109289</v>
      </c>
    </row>
    <row r="108" spans="1:23" x14ac:dyDescent="0.25">
      <c r="A108" s="48">
        <v>98</v>
      </c>
      <c r="B108" s="1">
        <f t="shared" si="20"/>
        <v>-234946.38956952238</v>
      </c>
      <c r="C108" s="1">
        <f>B108*int_a_nhg/12</f>
        <v>-203.62020429358606</v>
      </c>
      <c r="D108" s="1">
        <f t="shared" si="12"/>
        <v>412398.28736649046</v>
      </c>
      <c r="E108" s="1">
        <f t="shared" si="13"/>
        <v>278307.0471860019</v>
      </c>
      <c r="G108" s="48">
        <v>98</v>
      </c>
      <c r="H108" s="1">
        <f t="shared" si="21"/>
        <v>-225611.11111110984</v>
      </c>
      <c r="I108" s="1">
        <f>H108*int_l_nhg/12</f>
        <v>-195.52962962962852</v>
      </c>
      <c r="J108" s="1">
        <f t="shared" si="14"/>
        <v>412398.28736649046</v>
      </c>
      <c r="K108" s="1">
        <f t="shared" si="15"/>
        <v>266121.8543388283</v>
      </c>
      <c r="M108" s="48">
        <v>98</v>
      </c>
      <c r="N108" s="1">
        <f t="shared" si="22"/>
        <v>-272473.19478476094</v>
      </c>
      <c r="O108" s="1">
        <f>(N108+P$2)*int_a_nhg/12-P$3</f>
        <v>-261.97676881345944</v>
      </c>
      <c r="P108" s="1">
        <f t="shared" si="16"/>
        <v>412398.28736649046</v>
      </c>
      <c r="Q108" s="1">
        <f t="shared" si="17"/>
        <v>322825.47519168945</v>
      </c>
      <c r="S108" s="48">
        <v>98</v>
      </c>
      <c r="T108" s="1">
        <f t="shared" si="23"/>
        <v>-267805.55555555492</v>
      </c>
      <c r="U108" s="1">
        <f>(T108+V$2)*int_l_nhg/12-V$3</f>
        <v>-257.93148148148089</v>
      </c>
      <c r="V108" s="1">
        <f t="shared" si="18"/>
        <v>412398.28736649046</v>
      </c>
      <c r="W108" s="1">
        <f t="shared" si="19"/>
        <v>316732.8787681018</v>
      </c>
    </row>
    <row r="109" spans="1:23" x14ac:dyDescent="0.25">
      <c r="A109" s="48">
        <v>99</v>
      </c>
      <c r="B109" s="1">
        <f t="shared" si="20"/>
        <v>-234147.22121913635</v>
      </c>
      <c r="C109" s="1">
        <f>B109*int_a_nhg/12</f>
        <v>-202.92759172325148</v>
      </c>
      <c r="D109" s="1">
        <f t="shared" si="12"/>
        <v>413601.11570464273</v>
      </c>
      <c r="E109" s="1">
        <f t="shared" si="13"/>
        <v>280377.84713845141</v>
      </c>
      <c r="G109" s="48">
        <v>99</v>
      </c>
      <c r="H109" s="1">
        <f t="shared" si="21"/>
        <v>-224749.99999999872</v>
      </c>
      <c r="I109" s="1">
        <f>H109*int_l_nhg/12</f>
        <v>-194.78333333333219</v>
      </c>
      <c r="J109" s="1">
        <f t="shared" si="14"/>
        <v>413601.11570464273</v>
      </c>
      <c r="K109" s="1">
        <f t="shared" si="15"/>
        <v>268070.6515495815</v>
      </c>
      <c r="M109" s="48">
        <v>99</v>
      </c>
      <c r="N109" s="1">
        <f t="shared" si="22"/>
        <v>-272073.61060956796</v>
      </c>
      <c r="O109" s="1">
        <f>(N109+P$2)*int_a_nhg/12-P$3</f>
        <v>-261.63046252829224</v>
      </c>
      <c r="P109" s="1">
        <f t="shared" si="16"/>
        <v>413601.11570464273</v>
      </c>
      <c r="Q109" s="1">
        <f t="shared" si="17"/>
        <v>325489.21641917498</v>
      </c>
      <c r="S109" s="48">
        <v>99</v>
      </c>
      <c r="T109" s="1">
        <f t="shared" si="23"/>
        <v>-267374.99999999936</v>
      </c>
      <c r="U109" s="1">
        <f>(T109+V$2)*int_l_nhg/12-V$3</f>
        <v>-257.55833333333277</v>
      </c>
      <c r="V109" s="1">
        <f t="shared" si="18"/>
        <v>413601.11570464273</v>
      </c>
      <c r="W109" s="1">
        <f t="shared" si="19"/>
        <v>319335.61862473917</v>
      </c>
    </row>
    <row r="110" spans="1:23" x14ac:dyDescent="0.25">
      <c r="A110" s="48">
        <v>100</v>
      </c>
      <c r="B110" s="1">
        <f t="shared" si="20"/>
        <v>-233347.36025617999</v>
      </c>
      <c r="C110" s="1">
        <f>B110*int_a_nhg/12</f>
        <v>-202.23437888868932</v>
      </c>
      <c r="D110" s="1">
        <f t="shared" si="12"/>
        <v>414807.45229211461</v>
      </c>
      <c r="E110" s="1">
        <f t="shared" si="13"/>
        <v>282460.35569490033</v>
      </c>
      <c r="G110" s="48">
        <v>100</v>
      </c>
      <c r="H110" s="1">
        <f t="shared" si="21"/>
        <v>-223888.8888888876</v>
      </c>
      <c r="I110" s="1">
        <f>H110*int_l_nhg/12</f>
        <v>-194.0370370370359</v>
      </c>
      <c r="J110" s="1">
        <f t="shared" si="14"/>
        <v>414807.45229211461</v>
      </c>
      <c r="K110" s="1">
        <f t="shared" si="15"/>
        <v>270031.21383939113</v>
      </c>
      <c r="M110" s="48">
        <v>100</v>
      </c>
      <c r="N110" s="1">
        <f t="shared" si="22"/>
        <v>-271673.68012808979</v>
      </c>
      <c r="O110" s="1">
        <f>(N110+P$2)*int_a_nhg/12-P$3</f>
        <v>-261.28385611101112</v>
      </c>
      <c r="P110" s="1">
        <f t="shared" si="16"/>
        <v>414807.45229211461</v>
      </c>
      <c r="Q110" s="1">
        <f t="shared" si="17"/>
        <v>328168.01882683515</v>
      </c>
      <c r="S110" s="48">
        <v>100</v>
      </c>
      <c r="T110" s="1">
        <f t="shared" si="23"/>
        <v>-266944.4444444438</v>
      </c>
      <c r="U110" s="1">
        <f>(T110+V$2)*int_l_nhg/12-V$3</f>
        <v>-257.18518518518459</v>
      </c>
      <c r="V110" s="1">
        <f t="shared" si="18"/>
        <v>414807.45229211461</v>
      </c>
      <c r="W110" s="1">
        <f t="shared" si="19"/>
        <v>321953.44789907971</v>
      </c>
    </row>
    <row r="111" spans="1:23" x14ac:dyDescent="0.25">
      <c r="A111" s="48">
        <v>101</v>
      </c>
      <c r="B111" s="1">
        <f t="shared" si="20"/>
        <v>-232546.80608038907</v>
      </c>
      <c r="C111" s="1">
        <f>B111*int_a_nhg/12</f>
        <v>-201.54056526967051</v>
      </c>
      <c r="D111" s="1">
        <f t="shared" si="12"/>
        <v>416017.30736129993</v>
      </c>
      <c r="E111" s="1">
        <f t="shared" si="13"/>
        <v>284554.6390574979</v>
      </c>
      <c r="G111" s="48">
        <v>101</v>
      </c>
      <c r="H111" s="1">
        <f t="shared" si="21"/>
        <v>-223027.77777777647</v>
      </c>
      <c r="I111" s="1">
        <f>H111*int_l_nhg/12</f>
        <v>-193.29074074073961</v>
      </c>
      <c r="J111" s="1">
        <f t="shared" si="14"/>
        <v>416017.30736129993</v>
      </c>
      <c r="K111" s="1">
        <f t="shared" si="15"/>
        <v>272003.60772972472</v>
      </c>
      <c r="M111" s="48">
        <v>101</v>
      </c>
      <c r="N111" s="1">
        <f t="shared" si="22"/>
        <v>-271273.40304019436</v>
      </c>
      <c r="O111" s="1">
        <f>(N111+P$2)*int_a_nhg/12-P$3</f>
        <v>-260.93694930150173</v>
      </c>
      <c r="P111" s="1">
        <f t="shared" si="16"/>
        <v>416017.30736129993</v>
      </c>
      <c r="Q111" s="1">
        <f t="shared" si="17"/>
        <v>330861.96757277235</v>
      </c>
      <c r="S111" s="48">
        <v>101</v>
      </c>
      <c r="T111" s="1">
        <f t="shared" si="23"/>
        <v>-266513.88888888824</v>
      </c>
      <c r="U111" s="1">
        <f>(T111+V$2)*int_l_nhg/12-V$3</f>
        <v>-256.81203703703648</v>
      </c>
      <c r="V111" s="1">
        <f t="shared" si="18"/>
        <v>416017.30736129993</v>
      </c>
      <c r="W111" s="1">
        <f t="shared" si="19"/>
        <v>324586.45190888492</v>
      </c>
    </row>
    <row r="112" spans="1:23" x14ac:dyDescent="0.25">
      <c r="A112" s="48">
        <v>102</v>
      </c>
      <c r="B112" s="1">
        <f t="shared" si="20"/>
        <v>-231745.55809097915</v>
      </c>
      <c r="C112" s="1">
        <f>B112*int_a_nhg/12</f>
        <v>-200.84615034551527</v>
      </c>
      <c r="D112" s="1">
        <f t="shared" si="12"/>
        <v>417230.69117443706</v>
      </c>
      <c r="E112" s="1">
        <f t="shared" si="13"/>
        <v>286660.76380271005</v>
      </c>
      <c r="G112" s="48">
        <v>102</v>
      </c>
      <c r="H112" s="1">
        <f t="shared" si="21"/>
        <v>-222166.66666666535</v>
      </c>
      <c r="I112" s="1">
        <f>H112*int_l_nhg/12</f>
        <v>-192.54444444444331</v>
      </c>
      <c r="J112" s="1">
        <f t="shared" si="14"/>
        <v>417230.69117443706</v>
      </c>
      <c r="K112" s="1">
        <f t="shared" si="15"/>
        <v>273987.90011817182</v>
      </c>
      <c r="M112" s="48">
        <v>102</v>
      </c>
      <c r="N112" s="1">
        <f t="shared" si="22"/>
        <v>-270872.77904548938</v>
      </c>
      <c r="O112" s="1">
        <f>(N112+P$2)*int_a_nhg/12-P$3</f>
        <v>-260.58974183942411</v>
      </c>
      <c r="P112" s="1">
        <f t="shared" si="16"/>
        <v>417230.69117443706</v>
      </c>
      <c r="Q112" s="1">
        <f t="shared" si="17"/>
        <v>333571.14829658531</v>
      </c>
      <c r="S112" s="48">
        <v>102</v>
      </c>
      <c r="T112" s="1">
        <f t="shared" si="23"/>
        <v>-266083.33333333267</v>
      </c>
      <c r="U112" s="1">
        <f>(T112+V$2)*int_l_nhg/12-V$3</f>
        <v>-256.4388888888883</v>
      </c>
      <c r="V112" s="1">
        <f t="shared" si="18"/>
        <v>417230.69117443706</v>
      </c>
      <c r="W112" s="1">
        <f t="shared" si="19"/>
        <v>327234.71645431535</v>
      </c>
    </row>
    <row r="113" spans="1:23" x14ac:dyDescent="0.25">
      <c r="A113" s="48">
        <v>103</v>
      </c>
      <c r="B113" s="1">
        <f t="shared" si="20"/>
        <v>-230943.61568664506</v>
      </c>
      <c r="C113" s="1">
        <f>B113*int_a_nhg/12</f>
        <v>-200.15113359509238</v>
      </c>
      <c r="D113" s="1">
        <f t="shared" si="12"/>
        <v>418447.61402369582</v>
      </c>
      <c r="E113" s="1">
        <f t="shared" si="13"/>
        <v>288778.79688343563</v>
      </c>
      <c r="G113" s="48">
        <v>103</v>
      </c>
      <c r="H113" s="1">
        <f t="shared" si="21"/>
        <v>-221305.55555555422</v>
      </c>
      <c r="I113" s="1">
        <f>H113*int_l_nhg/12</f>
        <v>-191.79814814814699</v>
      </c>
      <c r="J113" s="1">
        <f t="shared" si="14"/>
        <v>418447.61402369582</v>
      </c>
      <c r="K113" s="1">
        <f t="shared" si="15"/>
        <v>275984.15828057053</v>
      </c>
      <c r="M113" s="48">
        <v>103</v>
      </c>
      <c r="N113" s="1">
        <f t="shared" si="22"/>
        <v>-270471.80784332234</v>
      </c>
      <c r="O113" s="1">
        <f>(N113+P$2)*int_a_nhg/12-P$3</f>
        <v>-260.24223346421269</v>
      </c>
      <c r="P113" s="1">
        <f t="shared" si="16"/>
        <v>418447.61402369582</v>
      </c>
      <c r="Q113" s="1">
        <f t="shared" si="17"/>
        <v>336295.64712209144</v>
      </c>
      <c r="S113" s="48">
        <v>103</v>
      </c>
      <c r="T113" s="1">
        <f t="shared" si="23"/>
        <v>-265652.77777777711</v>
      </c>
      <c r="U113" s="1">
        <f>(T113+V$2)*int_l_nhg/12-V$3</f>
        <v>-256.06574074074013</v>
      </c>
      <c r="V113" s="1">
        <f t="shared" si="18"/>
        <v>418447.61402369582</v>
      </c>
      <c r="W113" s="1">
        <f t="shared" si="19"/>
        <v>329898.3278206581</v>
      </c>
    </row>
    <row r="114" spans="1:23" x14ac:dyDescent="0.25">
      <c r="A114" s="48">
        <v>104</v>
      </c>
      <c r="B114" s="1">
        <f t="shared" si="20"/>
        <v>-230140.97826556055</v>
      </c>
      <c r="C114" s="1">
        <f>B114*int_a_nhg/12</f>
        <v>-199.45551449681912</v>
      </c>
      <c r="D114" s="1">
        <f t="shared" si="12"/>
        <v>419668.08623126493</v>
      </c>
      <c r="E114" s="1">
        <f t="shared" si="13"/>
        <v>290908.80563113495</v>
      </c>
      <c r="G114" s="48">
        <v>104</v>
      </c>
      <c r="H114" s="1">
        <f t="shared" si="21"/>
        <v>-220444.4444444431</v>
      </c>
      <c r="I114" s="1">
        <f>H114*int_l_nhg/12</f>
        <v>-191.05185185185067</v>
      </c>
      <c r="J114" s="1">
        <f t="shared" si="14"/>
        <v>419668.08623126493</v>
      </c>
      <c r="K114" s="1">
        <f t="shared" si="15"/>
        <v>277992.44987314654</v>
      </c>
      <c r="M114" s="48">
        <v>104</v>
      </c>
      <c r="N114" s="1">
        <f t="shared" si="22"/>
        <v>-270070.48913278006</v>
      </c>
      <c r="O114" s="1">
        <f>(N114+P$2)*int_a_nhg/12-P$3</f>
        <v>-259.894423915076</v>
      </c>
      <c r="P114" s="1">
        <f t="shared" si="16"/>
        <v>419668.08623126493</v>
      </c>
      <c r="Q114" s="1">
        <f t="shared" si="17"/>
        <v>339035.55066006479</v>
      </c>
      <c r="S114" s="48">
        <v>104</v>
      </c>
      <c r="T114" s="1">
        <f t="shared" si="23"/>
        <v>-265222.22222222155</v>
      </c>
      <c r="U114" s="1">
        <f>(T114+V$2)*int_l_nhg/12-V$3</f>
        <v>-255.69259259259201</v>
      </c>
      <c r="V114" s="1">
        <f t="shared" si="18"/>
        <v>419668.08623126493</v>
      </c>
      <c r="W114" s="1">
        <f t="shared" si="19"/>
        <v>332577.37278106983</v>
      </c>
    </row>
    <row r="115" spans="1:23" x14ac:dyDescent="0.25">
      <c r="A115" s="48">
        <v>105</v>
      </c>
      <c r="B115" s="1">
        <f t="shared" si="20"/>
        <v>-229337.64522537778</v>
      </c>
      <c r="C115" s="1">
        <f>B115*int_a_nhg/12</f>
        <v>-198.75929252866072</v>
      </c>
      <c r="D115" s="1">
        <f t="shared" si="12"/>
        <v>420892.11814943946</v>
      </c>
      <c r="E115" s="1">
        <f t="shared" si="13"/>
        <v>293050.85775797023</v>
      </c>
      <c r="G115" s="48">
        <v>105</v>
      </c>
      <c r="H115" s="1">
        <f t="shared" si="21"/>
        <v>-219583.33333333198</v>
      </c>
      <c r="I115" s="1">
        <f>H115*int_l_nhg/12</f>
        <v>-190.30555555555438</v>
      </c>
      <c r="J115" s="1">
        <f t="shared" si="14"/>
        <v>420892.11814943946</v>
      </c>
      <c r="K115" s="1">
        <f t="shared" si="15"/>
        <v>280012.84293466358</v>
      </c>
      <c r="M115" s="48">
        <v>105</v>
      </c>
      <c r="N115" s="1">
        <f t="shared" si="22"/>
        <v>-269668.82261268864</v>
      </c>
      <c r="O115" s="1">
        <f>(N115+P$2)*int_a_nhg/12-P$3</f>
        <v>-259.54631293099681</v>
      </c>
      <c r="P115" s="1">
        <f t="shared" si="16"/>
        <v>420892.11814943946</v>
      </c>
      <c r="Q115" s="1">
        <f t="shared" si="17"/>
        <v>341790.94601098931</v>
      </c>
      <c r="S115" s="48">
        <v>105</v>
      </c>
      <c r="T115" s="1">
        <f t="shared" si="23"/>
        <v>-264791.66666666599</v>
      </c>
      <c r="U115" s="1">
        <f>(T115+V$2)*int_l_nhg/12-V$3</f>
        <v>-255.31944444444383</v>
      </c>
      <c r="V115" s="1">
        <f t="shared" si="18"/>
        <v>420892.11814943946</v>
      </c>
      <c r="W115" s="1">
        <f t="shared" si="19"/>
        <v>335271.93859933526</v>
      </c>
    </row>
    <row r="116" spans="1:23" x14ac:dyDescent="0.25">
      <c r="A116" s="48">
        <v>106</v>
      </c>
      <c r="B116" s="1">
        <f t="shared" si="20"/>
        <v>-228533.61596322685</v>
      </c>
      <c r="C116" s="1">
        <f>B116*int_a_nhg/12</f>
        <v>-198.06246716812993</v>
      </c>
      <c r="D116" s="1">
        <f t="shared" si="12"/>
        <v>422119.72016070865</v>
      </c>
      <c r="E116" s="1">
        <f t="shared" si="13"/>
        <v>295205.02135895804</v>
      </c>
      <c r="G116" s="48">
        <v>106</v>
      </c>
      <c r="H116" s="1">
        <f t="shared" si="21"/>
        <v>-218722.22222222085</v>
      </c>
      <c r="I116" s="1">
        <f>H116*int_l_nhg/12</f>
        <v>-189.55925925925806</v>
      </c>
      <c r="J116" s="1">
        <f t="shared" si="14"/>
        <v>422119.72016070865</v>
      </c>
      <c r="K116" s="1">
        <f t="shared" si="15"/>
        <v>282045.40588858648</v>
      </c>
      <c r="M116" s="48">
        <v>106</v>
      </c>
      <c r="N116" s="1">
        <f t="shared" si="22"/>
        <v>-269266.80798161315</v>
      </c>
      <c r="O116" s="1">
        <f>(N116+P$2)*int_a_nhg/12-P$3</f>
        <v>-259.19790025073138</v>
      </c>
      <c r="P116" s="1">
        <f t="shared" si="16"/>
        <v>422119.72016070865</v>
      </c>
      <c r="Q116" s="1">
        <f t="shared" si="17"/>
        <v>344561.92076782772</v>
      </c>
      <c r="S116" s="48">
        <v>106</v>
      </c>
      <c r="T116" s="1">
        <f t="shared" si="23"/>
        <v>-264361.11111111043</v>
      </c>
      <c r="U116" s="1">
        <f>(T116+V$2)*int_l_nhg/12-V$3</f>
        <v>-254.94629629629569</v>
      </c>
      <c r="V116" s="1">
        <f t="shared" si="18"/>
        <v>422119.72016070865</v>
      </c>
      <c r="W116" s="1">
        <f t="shared" si="19"/>
        <v>337982.11303264124</v>
      </c>
    </row>
    <row r="117" spans="1:23" x14ac:dyDescent="0.25">
      <c r="A117" s="48">
        <v>107</v>
      </c>
      <c r="B117" s="1">
        <f t="shared" si="20"/>
        <v>-227728.88987571539</v>
      </c>
      <c r="C117" s="1">
        <f>B117*int_a_nhg/12</f>
        <v>-197.36503789228667</v>
      </c>
      <c r="D117" s="1">
        <f t="shared" si="12"/>
        <v>423350.90267784405</v>
      </c>
      <c r="E117" s="1">
        <f t="shared" si="13"/>
        <v>297371.36491413409</v>
      </c>
      <c r="G117" s="48">
        <v>107</v>
      </c>
      <c r="H117" s="1">
        <f t="shared" si="21"/>
        <v>-217861.11111110973</v>
      </c>
      <c r="I117" s="1">
        <f>H117*int_l_nhg/12</f>
        <v>-188.81296296296173</v>
      </c>
      <c r="J117" s="1">
        <f t="shared" si="14"/>
        <v>423350.90267784405</v>
      </c>
      <c r="K117" s="1">
        <f t="shared" si="15"/>
        <v>284090.20754525618</v>
      </c>
      <c r="M117" s="48">
        <v>107</v>
      </c>
      <c r="N117" s="1">
        <f t="shared" si="22"/>
        <v>-268864.44493785739</v>
      </c>
      <c r="O117" s="1">
        <f>(N117+P$2)*int_a_nhg/12-P$3</f>
        <v>-258.84918561280972</v>
      </c>
      <c r="P117" s="1">
        <f t="shared" si="16"/>
        <v>423350.90267784405</v>
      </c>
      <c r="Q117" s="1">
        <f t="shared" si="17"/>
        <v>347348.56301880616</v>
      </c>
      <c r="S117" s="48">
        <v>107</v>
      </c>
      <c r="T117" s="1">
        <f t="shared" si="23"/>
        <v>-263930.55555555486</v>
      </c>
      <c r="U117" s="1">
        <f>(T117+V$2)*int_l_nhg/12-V$3</f>
        <v>-254.57314814814754</v>
      </c>
      <c r="V117" s="1">
        <f t="shared" si="18"/>
        <v>423350.90267784405</v>
      </c>
      <c r="W117" s="1">
        <f t="shared" si="19"/>
        <v>340707.98433436651</v>
      </c>
    </row>
    <row r="118" spans="1:23" x14ac:dyDescent="0.25">
      <c r="A118" s="48">
        <v>108</v>
      </c>
      <c r="B118" s="1">
        <f t="shared" si="20"/>
        <v>-226923.46635892807</v>
      </c>
      <c r="C118" s="1">
        <f>B118*int_a_nhg/12</f>
        <v>-196.66700417773765</v>
      </c>
      <c r="D118" s="1">
        <f t="shared" si="12"/>
        <v>424585.67614398774</v>
      </c>
      <c r="E118" s="1">
        <f t="shared" si="13"/>
        <v>299549.95729073015</v>
      </c>
      <c r="G118" s="48">
        <v>108</v>
      </c>
      <c r="H118" s="1">
        <f t="shared" si="21"/>
        <v>-216999.9999999986</v>
      </c>
      <c r="I118" s="1">
        <f>H118*int_l_nhg/12</f>
        <v>-188.06666666666544</v>
      </c>
      <c r="J118" s="1">
        <f t="shared" si="14"/>
        <v>424585.67614398774</v>
      </c>
      <c r="K118" s="1">
        <f t="shared" si="15"/>
        <v>286147.31710407743</v>
      </c>
      <c r="M118" s="48">
        <v>108</v>
      </c>
      <c r="N118" s="1">
        <f t="shared" si="22"/>
        <v>-268461.73317946371</v>
      </c>
      <c r="O118" s="1">
        <f>(N118+P$2)*int_a_nhg/12-P$3</f>
        <v>-258.50016875553524</v>
      </c>
      <c r="P118" s="1">
        <f t="shared" si="16"/>
        <v>424585.67614398774</v>
      </c>
      <c r="Q118" s="1">
        <f t="shared" si="17"/>
        <v>350150.96135021432</v>
      </c>
      <c r="S118" s="48">
        <v>108</v>
      </c>
      <c r="T118" s="1">
        <f t="shared" si="23"/>
        <v>-263499.9999999993</v>
      </c>
      <c r="U118" s="1">
        <f>(T118+V$2)*int_l_nhg/12-V$3</f>
        <v>-254.19999999999936</v>
      </c>
      <c r="V118" s="1">
        <f t="shared" si="18"/>
        <v>424585.67614398774</v>
      </c>
      <c r="W118" s="1">
        <f t="shared" si="19"/>
        <v>343449.64125688723</v>
      </c>
    </row>
    <row r="119" spans="1:23" x14ac:dyDescent="0.25">
      <c r="A119" s="48">
        <v>109</v>
      </c>
      <c r="B119" s="1">
        <f t="shared" si="20"/>
        <v>-226117.34480842619</v>
      </c>
      <c r="C119" s="1">
        <f>B119*int_a_nhg/12</f>
        <v>-195.968365500636</v>
      </c>
      <c r="D119" s="1">
        <f t="shared" si="12"/>
        <v>425824.05103274103</v>
      </c>
      <c r="E119" s="1">
        <f t="shared" si="13"/>
        <v>301740.86774536339</v>
      </c>
      <c r="G119" s="48">
        <v>109</v>
      </c>
      <c r="H119" s="1">
        <f t="shared" si="21"/>
        <v>-216138.88888888748</v>
      </c>
      <c r="I119" s="1">
        <f>H119*int_l_nhg/12</f>
        <v>-187.32037037036915</v>
      </c>
      <c r="J119" s="1">
        <f t="shared" si="14"/>
        <v>425824.05103274103</v>
      </c>
      <c r="K119" s="1">
        <f t="shared" si="15"/>
        <v>288216.80415571836</v>
      </c>
      <c r="M119" s="48">
        <v>109</v>
      </c>
      <c r="N119" s="1">
        <f t="shared" si="22"/>
        <v>-268058.67240421276</v>
      </c>
      <c r="O119" s="1">
        <f>(N119+P$2)*int_a_nhg/12-P$3</f>
        <v>-258.15084941698439</v>
      </c>
      <c r="P119" s="1">
        <f t="shared" si="16"/>
        <v>425824.05103274103</v>
      </c>
      <c r="Q119" s="1">
        <f t="shared" si="17"/>
        <v>352969.20484922169</v>
      </c>
      <c r="S119" s="48">
        <v>109</v>
      </c>
      <c r="T119" s="1">
        <f t="shared" si="23"/>
        <v>-263069.44444444374</v>
      </c>
      <c r="U119" s="1">
        <f>(T119+V$2)*int_l_nhg/12-V$3</f>
        <v>-253.82685185185125</v>
      </c>
      <c r="V119" s="1">
        <f t="shared" si="18"/>
        <v>425824.05103274103</v>
      </c>
      <c r="W119" s="1">
        <f t="shared" si="19"/>
        <v>346207.17305439844</v>
      </c>
    </row>
    <row r="120" spans="1:23" x14ac:dyDescent="0.25">
      <c r="A120" s="48">
        <v>110</v>
      </c>
      <c r="B120" s="1">
        <f t="shared" si="20"/>
        <v>-225310.52461924721</v>
      </c>
      <c r="C120" s="1">
        <f>B120*int_a_nhg/12</f>
        <v>-195.26912133668091</v>
      </c>
      <c r="D120" s="1">
        <f t="shared" si="12"/>
        <v>427066.03784825321</v>
      </c>
      <c r="E120" s="1">
        <f t="shared" si="13"/>
        <v>303944.16592623788</v>
      </c>
      <c r="G120" s="48">
        <v>110</v>
      </c>
      <c r="H120" s="1">
        <f t="shared" si="21"/>
        <v>-215277.77777777635</v>
      </c>
      <c r="I120" s="1">
        <f>H120*int_l_nhg/12</f>
        <v>-186.57407407407285</v>
      </c>
      <c r="J120" s="1">
        <f t="shared" si="14"/>
        <v>427066.03784825321</v>
      </c>
      <c r="K120" s="1">
        <f t="shared" si="15"/>
        <v>290298.73868432292</v>
      </c>
      <c r="M120" s="48">
        <v>110</v>
      </c>
      <c r="N120" s="1">
        <f t="shared" si="22"/>
        <v>-267655.2623096233</v>
      </c>
      <c r="O120" s="1">
        <f>(N120+P$2)*int_a_nhg/12-P$3</f>
        <v>-257.80122733500684</v>
      </c>
      <c r="P120" s="1">
        <f t="shared" si="16"/>
        <v>427066.03784825321</v>
      </c>
      <c r="Q120" s="1">
        <f t="shared" si="17"/>
        <v>355803.38310670952</v>
      </c>
      <c r="S120" s="48">
        <v>110</v>
      </c>
      <c r="T120" s="1">
        <f t="shared" si="23"/>
        <v>-262638.88888888818</v>
      </c>
      <c r="U120" s="1">
        <f>(T120+V$2)*int_l_nhg/12-V$3</f>
        <v>-253.45370370370307</v>
      </c>
      <c r="V120" s="1">
        <f t="shared" si="18"/>
        <v>427066.03784825321</v>
      </c>
      <c r="W120" s="1">
        <f t="shared" si="19"/>
        <v>348980.66948575131</v>
      </c>
    </row>
    <row r="121" spans="1:23" x14ac:dyDescent="0.25">
      <c r="A121" s="48">
        <v>111</v>
      </c>
      <c r="B121" s="1">
        <f t="shared" si="20"/>
        <v>-224503.0051859043</v>
      </c>
      <c r="C121" s="1">
        <f>B121*int_a_nhg/12</f>
        <v>-194.56927116111706</v>
      </c>
      <c r="D121" s="1">
        <f t="shared" si="12"/>
        <v>428311.64712531061</v>
      </c>
      <c r="E121" s="1">
        <f t="shared" si="13"/>
        <v>306159.92187535885</v>
      </c>
      <c r="G121" s="48">
        <v>111</v>
      </c>
      <c r="H121" s="1">
        <f t="shared" si="21"/>
        <v>-214416.66666666523</v>
      </c>
      <c r="I121" s="1">
        <f>H121*int_l_nhg/12</f>
        <v>-185.82777777777653</v>
      </c>
      <c r="J121" s="1">
        <f t="shared" si="14"/>
        <v>428311.64712531061</v>
      </c>
      <c r="K121" s="1">
        <f t="shared" si="15"/>
        <v>292393.19106973551</v>
      </c>
      <c r="M121" s="48">
        <v>111</v>
      </c>
      <c r="N121" s="1">
        <f t="shared" si="22"/>
        <v>-267251.50259295182</v>
      </c>
      <c r="O121" s="1">
        <f>(N121+P$2)*int_a_nhg/12-P$3</f>
        <v>-257.45130224722493</v>
      </c>
      <c r="P121" s="1">
        <f t="shared" si="16"/>
        <v>428311.64712531061</v>
      </c>
      <c r="Q121" s="1">
        <f t="shared" si="17"/>
        <v>358653.58622011903</v>
      </c>
      <c r="S121" s="48">
        <v>111</v>
      </c>
      <c r="T121" s="1">
        <f t="shared" si="23"/>
        <v>-262208.33333333262</v>
      </c>
      <c r="U121" s="1">
        <f>(T121+V$2)*int_l_nhg/12-V$3</f>
        <v>-253.08055555555492</v>
      </c>
      <c r="V121" s="1">
        <f t="shared" si="18"/>
        <v>428311.64712531061</v>
      </c>
      <c r="W121" s="1">
        <f t="shared" si="19"/>
        <v>351770.22081730666</v>
      </c>
    </row>
    <row r="122" spans="1:23" x14ac:dyDescent="0.25">
      <c r="A122" s="48">
        <v>112</v>
      </c>
      <c r="B122" s="1">
        <f t="shared" si="20"/>
        <v>-223694.7859023858</v>
      </c>
      <c r="C122" s="1">
        <f>B122*int_a_nhg/12</f>
        <v>-193.86881444873435</v>
      </c>
      <c r="D122" s="1">
        <f t="shared" si="12"/>
        <v>429560.88942942611</v>
      </c>
      <c r="E122" s="1">
        <f t="shared" si="13"/>
        <v>308388.20603075915</v>
      </c>
      <c r="G122" s="48">
        <v>112</v>
      </c>
      <c r="H122" s="1">
        <f t="shared" si="21"/>
        <v>-213555.55555555411</v>
      </c>
      <c r="I122" s="1">
        <f>H122*int_l_nhg/12</f>
        <v>-185.08148148148021</v>
      </c>
      <c r="J122" s="1">
        <f t="shared" si="14"/>
        <v>429560.88942942611</v>
      </c>
      <c r="K122" s="1">
        <f t="shared" si="15"/>
        <v>294500.23208973854</v>
      </c>
      <c r="M122" s="48">
        <v>112</v>
      </c>
      <c r="N122" s="1">
        <f t="shared" si="22"/>
        <v>-266847.39295119257</v>
      </c>
      <c r="O122" s="1">
        <f>(N122+P$2)*int_a_nhg/12-P$3</f>
        <v>-257.10107389103354</v>
      </c>
      <c r="P122" s="1">
        <f t="shared" si="16"/>
        <v>429560.88942942611</v>
      </c>
      <c r="Q122" s="1">
        <f t="shared" si="17"/>
        <v>361519.90479631542</v>
      </c>
      <c r="S122" s="48">
        <v>112</v>
      </c>
      <c r="T122" s="1">
        <f t="shared" si="23"/>
        <v>-261777.77777777705</v>
      </c>
      <c r="U122" s="1">
        <f>(T122+V$2)*int_l_nhg/12-V$3</f>
        <v>-252.70740740740678</v>
      </c>
      <c r="V122" s="1">
        <f t="shared" si="18"/>
        <v>429560.88942942611</v>
      </c>
      <c r="W122" s="1">
        <f t="shared" si="19"/>
        <v>354575.91782580438</v>
      </c>
    </row>
    <row r="123" spans="1:23" x14ac:dyDescent="0.25">
      <c r="A123" s="48">
        <v>113</v>
      </c>
      <c r="B123" s="1">
        <f t="shared" si="20"/>
        <v>-222885.86616215494</v>
      </c>
      <c r="C123" s="1">
        <f>B123*int_a_nhg/12</f>
        <v>-193.16775067386763</v>
      </c>
      <c r="D123" s="1">
        <f t="shared" si="12"/>
        <v>430813.77535692859</v>
      </c>
      <c r="E123" s="1">
        <f t="shared" si="13"/>
        <v>310629.08922873856</v>
      </c>
      <c r="G123" s="48">
        <v>113</v>
      </c>
      <c r="H123" s="1">
        <f t="shared" si="21"/>
        <v>-212694.44444444298</v>
      </c>
      <c r="I123" s="1">
        <f>H123*int_l_nhg/12</f>
        <v>-184.33518518518392</v>
      </c>
      <c r="J123" s="1">
        <f t="shared" si="14"/>
        <v>430813.77535692859</v>
      </c>
      <c r="K123" s="1">
        <f t="shared" si="15"/>
        <v>296619.93292230222</v>
      </c>
      <c r="M123" s="48">
        <v>113</v>
      </c>
      <c r="N123" s="1">
        <f t="shared" si="22"/>
        <v>-266442.93308107712</v>
      </c>
      <c r="O123" s="1">
        <f>(N123+P$2)*int_a_nhg/12-P$3</f>
        <v>-256.75054200360017</v>
      </c>
      <c r="P123" s="1">
        <f t="shared" si="16"/>
        <v>430813.77535692859</v>
      </c>
      <c r="Q123" s="1">
        <f t="shared" si="17"/>
        <v>364402.42995446821</v>
      </c>
      <c r="S123" s="48">
        <v>113</v>
      </c>
      <c r="T123" s="1">
        <f t="shared" si="23"/>
        <v>-261347.22222222149</v>
      </c>
      <c r="U123" s="1">
        <f>(T123+V$2)*int_l_nhg/12-V$3</f>
        <v>-252.3342592592586</v>
      </c>
      <c r="V123" s="1">
        <f t="shared" si="18"/>
        <v>430813.77535692859</v>
      </c>
      <c r="W123" s="1">
        <f t="shared" si="19"/>
        <v>357397.85180124932</v>
      </c>
    </row>
    <row r="124" spans="1:23" x14ac:dyDescent="0.25">
      <c r="A124" s="48">
        <v>114</v>
      </c>
      <c r="B124" s="1">
        <f t="shared" si="20"/>
        <v>-222076.2453581492</v>
      </c>
      <c r="C124" s="1">
        <f>B124*int_a_nhg/12</f>
        <v>-192.46607931039594</v>
      </c>
      <c r="D124" s="1">
        <f t="shared" si="12"/>
        <v>432070.31553505297</v>
      </c>
      <c r="E124" s="1">
        <f t="shared" si="13"/>
        <v>312882.64270611556</v>
      </c>
      <c r="G124" s="48">
        <v>114</v>
      </c>
      <c r="H124" s="1">
        <f t="shared" si="21"/>
        <v>-211833.33333333186</v>
      </c>
      <c r="I124" s="1">
        <f>H124*int_l_nhg/12</f>
        <v>-183.5888888888876</v>
      </c>
      <c r="J124" s="1">
        <f t="shared" si="14"/>
        <v>432070.31553505297</v>
      </c>
      <c r="K124" s="1">
        <f t="shared" si="15"/>
        <v>298752.36514784733</v>
      </c>
      <c r="M124" s="48">
        <v>114</v>
      </c>
      <c r="N124" s="1">
        <f t="shared" si="22"/>
        <v>-266038.12267907424</v>
      </c>
      <c r="O124" s="1">
        <f>(N124+P$2)*int_a_nhg/12-P$3</f>
        <v>-256.3997063218643</v>
      </c>
      <c r="P124" s="1">
        <f t="shared" si="16"/>
        <v>432070.31553505297</v>
      </c>
      <c r="Q124" s="1">
        <f t="shared" si="17"/>
        <v>367301.25332894805</v>
      </c>
      <c r="S124" s="48">
        <v>114</v>
      </c>
      <c r="T124" s="1">
        <f t="shared" si="23"/>
        <v>-260916.66666666593</v>
      </c>
      <c r="U124" s="1">
        <f>(T124+V$2)*int_l_nhg/12-V$3</f>
        <v>-251.96111111111045</v>
      </c>
      <c r="V124" s="1">
        <f t="shared" si="18"/>
        <v>432070.31553505297</v>
      </c>
      <c r="W124" s="1">
        <f t="shared" si="19"/>
        <v>360236.11454981327</v>
      </c>
    </row>
    <row r="125" spans="1:23" x14ac:dyDescent="0.25">
      <c r="A125" s="48">
        <v>115</v>
      </c>
      <c r="B125" s="1">
        <f t="shared" si="20"/>
        <v>-221265.92288278</v>
      </c>
      <c r="C125" s="1">
        <f>B125*int_a_nhg/12</f>
        <v>-191.76379983174266</v>
      </c>
      <c r="D125" s="1">
        <f t="shared" si="12"/>
        <v>433330.52062203019</v>
      </c>
      <c r="E125" s="1">
        <f t="shared" si="13"/>
        <v>315148.9381024919</v>
      </c>
      <c r="G125" s="48">
        <v>115</v>
      </c>
      <c r="H125" s="1">
        <f t="shared" si="21"/>
        <v>-210972.22222222073</v>
      </c>
      <c r="I125" s="1">
        <f>H125*int_l_nhg/12</f>
        <v>-182.84259259259127</v>
      </c>
      <c r="J125" s="1">
        <f t="shared" si="14"/>
        <v>433330.52062203019</v>
      </c>
      <c r="K125" s="1">
        <f t="shared" si="15"/>
        <v>300897.60075152072</v>
      </c>
      <c r="M125" s="48">
        <v>115</v>
      </c>
      <c r="N125" s="1">
        <f t="shared" si="22"/>
        <v>-265632.96144138963</v>
      </c>
      <c r="O125" s="1">
        <f>(N125+P$2)*int_a_nhg/12-P$3</f>
        <v>-256.04856658253766</v>
      </c>
      <c r="P125" s="1">
        <f t="shared" si="16"/>
        <v>433330.52062203019</v>
      </c>
      <c r="Q125" s="1">
        <f t="shared" si="17"/>
        <v>370216.46707223961</v>
      </c>
      <c r="S125" s="48">
        <v>115</v>
      </c>
      <c r="T125" s="1">
        <f t="shared" si="23"/>
        <v>-260486.11111111037</v>
      </c>
      <c r="U125" s="1">
        <f>(T125+V$2)*int_l_nhg/12-V$3</f>
        <v>-251.58796296296231</v>
      </c>
      <c r="V125" s="1">
        <f t="shared" si="18"/>
        <v>433330.52062203019</v>
      </c>
      <c r="W125" s="1">
        <f t="shared" si="19"/>
        <v>363090.79839675338</v>
      </c>
    </row>
    <row r="126" spans="1:23" x14ac:dyDescent="0.25">
      <c r="A126" s="48">
        <v>116</v>
      </c>
      <c r="B126" s="1">
        <f t="shared" si="20"/>
        <v>-220454.89812793213</v>
      </c>
      <c r="C126" s="1">
        <f>B126*int_a_nhg/12</f>
        <v>-191.06091171087451</v>
      </c>
      <c r="D126" s="1">
        <f t="shared" si="12"/>
        <v>434594.40130717779</v>
      </c>
      <c r="E126" s="1">
        <f t="shared" si="13"/>
        <v>317428.04746253014</v>
      </c>
      <c r="G126" s="48">
        <v>116</v>
      </c>
      <c r="H126" s="1">
        <f t="shared" si="21"/>
        <v>-210111.11111110961</v>
      </c>
      <c r="I126" s="1">
        <f>H126*int_l_nhg/12</f>
        <v>-182.09629629629498</v>
      </c>
      <c r="J126" s="1">
        <f t="shared" si="14"/>
        <v>434594.40130717779</v>
      </c>
      <c r="K126" s="1">
        <f t="shared" si="15"/>
        <v>303055.71212548384</v>
      </c>
      <c r="M126" s="48">
        <v>116</v>
      </c>
      <c r="N126" s="1">
        <f t="shared" si="22"/>
        <v>-265227.4490639657</v>
      </c>
      <c r="O126" s="1">
        <f>(N126+P$2)*int_a_nhg/12-P$3</f>
        <v>-255.6971225221036</v>
      </c>
      <c r="P126" s="1">
        <f t="shared" si="16"/>
        <v>434594.40130717779</v>
      </c>
      <c r="Q126" s="1">
        <f t="shared" si="17"/>
        <v>373148.16385787108</v>
      </c>
      <c r="S126" s="48">
        <v>116</v>
      </c>
      <c r="T126" s="1">
        <f t="shared" si="23"/>
        <v>-260055.55555555481</v>
      </c>
      <c r="U126" s="1">
        <f>(T126+V$2)*int_l_nhg/12-V$3</f>
        <v>-251.21481481481413</v>
      </c>
      <c r="V126" s="1">
        <f t="shared" si="18"/>
        <v>434594.40130717779</v>
      </c>
      <c r="W126" s="1">
        <f t="shared" si="19"/>
        <v>365961.99618934729</v>
      </c>
    </row>
    <row r="127" spans="1:23" x14ac:dyDescent="0.25">
      <c r="A127" s="48">
        <v>117</v>
      </c>
      <c r="B127" s="1">
        <f t="shared" si="20"/>
        <v>-219643.1704849634</v>
      </c>
      <c r="C127" s="1">
        <f>B127*int_a_nhg/12</f>
        <v>-190.35741442030158</v>
      </c>
      <c r="D127" s="1">
        <f t="shared" si="12"/>
        <v>435861.96831099037</v>
      </c>
      <c r="E127" s="1">
        <f t="shared" si="13"/>
        <v>319720.04323824384</v>
      </c>
      <c r="G127" s="48">
        <v>117</v>
      </c>
      <c r="H127" s="1">
        <f t="shared" si="21"/>
        <v>-209249.99999999849</v>
      </c>
      <c r="I127" s="1">
        <f>H127*int_l_nhg/12</f>
        <v>-181.34999999999869</v>
      </c>
      <c r="J127" s="1">
        <f t="shared" si="14"/>
        <v>435861.96831099037</v>
      </c>
      <c r="K127" s="1">
        <f t="shared" si="15"/>
        <v>305226.77207121387</v>
      </c>
      <c r="M127" s="48">
        <v>117</v>
      </c>
      <c r="N127" s="1">
        <f t="shared" si="22"/>
        <v>-264821.58524248132</v>
      </c>
      <c r="O127" s="1">
        <f>(N127+P$2)*int_a_nhg/12-P$3</f>
        <v>-255.34537387681712</v>
      </c>
      <c r="P127" s="1">
        <f t="shared" si="16"/>
        <v>435861.96831099037</v>
      </c>
      <c r="Q127" s="1">
        <f t="shared" si="17"/>
        <v>376096.43688336032</v>
      </c>
      <c r="S127" s="48">
        <v>117</v>
      </c>
      <c r="T127" s="1">
        <f t="shared" si="23"/>
        <v>-259624.99999999924</v>
      </c>
      <c r="U127" s="1">
        <f>(T127+V$2)*int_l_nhg/12-V$3</f>
        <v>-250.84166666666601</v>
      </c>
      <c r="V127" s="1">
        <f t="shared" si="18"/>
        <v>435861.96831099037</v>
      </c>
      <c r="W127" s="1">
        <f t="shared" si="19"/>
        <v>368849.80129984469</v>
      </c>
    </row>
    <row r="128" spans="1:23" x14ac:dyDescent="0.25">
      <c r="A128" s="48">
        <v>118</v>
      </c>
      <c r="B128" s="1">
        <f t="shared" si="20"/>
        <v>-218830.73934470411</v>
      </c>
      <c r="C128" s="1">
        <f>B128*int_a_nhg/12</f>
        <v>-189.65330743207687</v>
      </c>
      <c r="D128" s="1">
        <f t="shared" si="12"/>
        <v>437133.23238523077</v>
      </c>
      <c r="E128" s="1">
        <f t="shared" si="13"/>
        <v>322024.99829130078</v>
      </c>
      <c r="G128" s="48">
        <v>118</v>
      </c>
      <c r="H128" s="1">
        <f t="shared" si="21"/>
        <v>-208388.88888888736</v>
      </c>
      <c r="I128" s="1">
        <f>H128*int_l_nhg/12</f>
        <v>-180.60370370370239</v>
      </c>
      <c r="J128" s="1">
        <f t="shared" si="14"/>
        <v>437133.23238523077</v>
      </c>
      <c r="K128" s="1">
        <f t="shared" si="15"/>
        <v>307410.85380181804</v>
      </c>
      <c r="M128" s="48">
        <v>118</v>
      </c>
      <c r="N128" s="1">
        <f t="shared" si="22"/>
        <v>-264415.36967235169</v>
      </c>
      <c r="O128" s="1">
        <f>(N128+P$2)*int_a_nhg/12-P$3</f>
        <v>-254.99332038270478</v>
      </c>
      <c r="P128" s="1">
        <f t="shared" si="16"/>
        <v>437133.23238523077</v>
      </c>
      <c r="Q128" s="1">
        <f t="shared" si="17"/>
        <v>379061.37987317744</v>
      </c>
      <c r="S128" s="48">
        <v>118</v>
      </c>
      <c r="T128" s="1">
        <f t="shared" si="23"/>
        <v>-259194.44444444368</v>
      </c>
      <c r="U128" s="1">
        <f>(T128+V$2)*int_l_nhg/12-V$3</f>
        <v>-250.46851851851784</v>
      </c>
      <c r="V128" s="1">
        <f t="shared" si="18"/>
        <v>437133.23238523077</v>
      </c>
      <c r="W128" s="1">
        <f t="shared" si="19"/>
        <v>371754.30762843549</v>
      </c>
    </row>
    <row r="129" spans="1:23" x14ac:dyDescent="0.25">
      <c r="A129" s="48">
        <v>119</v>
      </c>
      <c r="B129" s="1">
        <f t="shared" si="20"/>
        <v>-218017.60409745658</v>
      </c>
      <c r="C129" s="1">
        <f>B129*int_a_nhg/12</f>
        <v>-188.94859021779573</v>
      </c>
      <c r="D129" s="1">
        <f t="shared" si="12"/>
        <v>438408.20431302104</v>
      </c>
      <c r="E129" s="1">
        <f t="shared" si="13"/>
        <v>324342.98589533911</v>
      </c>
      <c r="G129" s="48">
        <v>119</v>
      </c>
      <c r="H129" s="1">
        <f t="shared" si="21"/>
        <v>-207527.77777777624</v>
      </c>
      <c r="I129" s="1">
        <f>H129*int_l_nhg/12</f>
        <v>-179.85740740740607</v>
      </c>
      <c r="J129" s="1">
        <f t="shared" si="14"/>
        <v>438408.20431302104</v>
      </c>
      <c r="K129" s="1">
        <f t="shared" si="15"/>
        <v>309608.03094436135</v>
      </c>
      <c r="M129" s="48">
        <v>119</v>
      </c>
      <c r="N129" s="1">
        <f t="shared" si="22"/>
        <v>-264008.80204872793</v>
      </c>
      <c r="O129" s="1">
        <f>(N129+P$2)*int_a_nhg/12-P$3</f>
        <v>-254.64096177556419</v>
      </c>
      <c r="P129" s="1">
        <f t="shared" si="16"/>
        <v>438408.20431302104</v>
      </c>
      <c r="Q129" s="1">
        <f t="shared" si="17"/>
        <v>382043.08708172437</v>
      </c>
      <c r="S129" s="48">
        <v>119</v>
      </c>
      <c r="T129" s="1">
        <f t="shared" si="23"/>
        <v>-258763.88888888812</v>
      </c>
      <c r="U129" s="1">
        <f>(T129+V$2)*int_l_nhg/12-V$3</f>
        <v>-250.09537037036969</v>
      </c>
      <c r="V129" s="1">
        <f t="shared" si="18"/>
        <v>438408.20431302104</v>
      </c>
      <c r="W129" s="1">
        <f t="shared" si="19"/>
        <v>374675.60960623494</v>
      </c>
    </row>
    <row r="130" spans="1:23" x14ac:dyDescent="0.25">
      <c r="A130" s="48">
        <v>120</v>
      </c>
      <c r="B130" s="1">
        <f t="shared" si="20"/>
        <v>-217203.76413299478</v>
      </c>
      <c r="C130" s="1">
        <f>B130*int_a_nhg/12</f>
        <v>-188.24326224859547</v>
      </c>
      <c r="D130" s="1">
        <f t="shared" si="12"/>
        <v>439686.89490893402</v>
      </c>
      <c r="E130" s="1">
        <f t="shared" si="13"/>
        <v>326674.07973829692</v>
      </c>
      <c r="G130" s="48">
        <v>120</v>
      </c>
      <c r="H130" s="1">
        <f t="shared" si="21"/>
        <v>-206666.66666666511</v>
      </c>
      <c r="I130" s="1">
        <f>H130*int_l_nhg/12</f>
        <v>-179.11111111110975</v>
      </c>
      <c r="J130" s="1">
        <f t="shared" si="14"/>
        <v>439686.89490893402</v>
      </c>
      <c r="K130" s="1">
        <f t="shared" si="15"/>
        <v>311818.37754220678</v>
      </c>
      <c r="M130" s="48">
        <v>120</v>
      </c>
      <c r="N130" s="1">
        <f t="shared" si="22"/>
        <v>-263601.882066497</v>
      </c>
      <c r="O130" s="1">
        <f>(N130+P$2)*int_a_nhg/12-P$3</f>
        <v>-254.28829779096407</v>
      </c>
      <c r="P130" s="1">
        <f t="shared" si="16"/>
        <v>439686.89490893402</v>
      </c>
      <c r="Q130" s="1">
        <f t="shared" si="17"/>
        <v>385041.65329633106</v>
      </c>
      <c r="S130" s="48">
        <v>120</v>
      </c>
      <c r="T130" s="1">
        <f t="shared" si="23"/>
        <v>-258333.33333333256</v>
      </c>
      <c r="U130" s="1">
        <f>(T130+V$2)*int_l_nhg/12-V$3</f>
        <v>-249.72222222222155</v>
      </c>
      <c r="V130" s="1">
        <f t="shared" si="18"/>
        <v>439686.89490893402</v>
      </c>
      <c r="W130" s="1">
        <f t="shared" si="19"/>
        <v>377613.80219828547</v>
      </c>
    </row>
    <row r="131" spans="1:23" x14ac:dyDescent="0.25">
      <c r="A131" s="48">
        <v>121</v>
      </c>
      <c r="B131" s="1">
        <f t="shared" si="20"/>
        <v>-216389.21884056379</v>
      </c>
      <c r="C131" s="1">
        <f>B131*int_a_nhg/12</f>
        <v>-187.53732299515528</v>
      </c>
      <c r="D131" s="1">
        <f t="shared" si="12"/>
        <v>440969.31501908507</v>
      </c>
      <c r="E131" s="1">
        <f t="shared" si="13"/>
        <v>329018.35392475448</v>
      </c>
      <c r="G131" s="48">
        <v>121</v>
      </c>
      <c r="H131" s="1">
        <f t="shared" si="21"/>
        <v>-205805.55555555399</v>
      </c>
      <c r="I131" s="1">
        <f>H131*int_l_nhg/12</f>
        <v>-178.36481481481346</v>
      </c>
      <c r="J131" s="1">
        <f t="shared" si="14"/>
        <v>440969.31501908507</v>
      </c>
      <c r="K131" s="1">
        <f t="shared" si="15"/>
        <v>314041.96805736929</v>
      </c>
      <c r="M131" s="48">
        <v>121</v>
      </c>
      <c r="N131" s="1">
        <f t="shared" si="22"/>
        <v>-263194.60942028149</v>
      </c>
      <c r="O131" s="1">
        <f>(N131+P$2)*int_a_nhg/12-P$3</f>
        <v>-253.93532816424394</v>
      </c>
      <c r="P131" s="1">
        <f t="shared" si="16"/>
        <v>440969.31501908507</v>
      </c>
      <c r="Q131" s="1">
        <f t="shared" si="17"/>
        <v>388057.17384026892</v>
      </c>
      <c r="S131" s="48">
        <v>121</v>
      </c>
      <c r="T131" s="1">
        <f t="shared" si="23"/>
        <v>-257902.777777777</v>
      </c>
      <c r="U131" s="1">
        <f>(T131+V$2)*int_l_nhg/12-V$3</f>
        <v>-249.34907407407337</v>
      </c>
      <c r="V131" s="1">
        <f t="shared" si="18"/>
        <v>440969.31501908507</v>
      </c>
      <c r="W131" s="1">
        <f t="shared" si="19"/>
        <v>380568.98090657586</v>
      </c>
    </row>
    <row r="132" spans="1:23" x14ac:dyDescent="0.25">
      <c r="A132" s="48">
        <v>122</v>
      </c>
      <c r="B132" s="1">
        <f t="shared" si="20"/>
        <v>-215573.96760887935</v>
      </c>
      <c r="C132" s="1">
        <f>B132*int_a_nhg/12</f>
        <v>-186.83077192769542</v>
      </c>
      <c r="D132" s="1">
        <f t="shared" si="12"/>
        <v>442255.47552122409</v>
      </c>
      <c r="E132" s="1">
        <f t="shared" si="13"/>
        <v>331375.8829782902</v>
      </c>
      <c r="G132" s="48">
        <v>122</v>
      </c>
      <c r="H132" s="1">
        <f t="shared" si="21"/>
        <v>-204944.44444444287</v>
      </c>
      <c r="I132" s="1">
        <f>H132*int_l_nhg/12</f>
        <v>-177.61851851851713</v>
      </c>
      <c r="J132" s="1">
        <f t="shared" si="14"/>
        <v>442255.47552122409</v>
      </c>
      <c r="K132" s="1">
        <f t="shared" si="15"/>
        <v>316278.87737288291</v>
      </c>
      <c r="M132" s="48">
        <v>122</v>
      </c>
      <c r="N132" s="1">
        <f t="shared" si="22"/>
        <v>-262786.98380443925</v>
      </c>
      <c r="O132" s="1">
        <f>(N132+P$2)*int_a_nhg/12-P$3</f>
        <v>-253.582052630514</v>
      </c>
      <c r="P132" s="1">
        <f t="shared" si="16"/>
        <v>442255.47552122409</v>
      </c>
      <c r="Q132" s="1">
        <f t="shared" si="17"/>
        <v>391089.74457578093</v>
      </c>
      <c r="S132" s="48">
        <v>122</v>
      </c>
      <c r="T132" s="1">
        <f t="shared" si="23"/>
        <v>-257472.22222222143</v>
      </c>
      <c r="U132" s="1">
        <f>(T132+V$2)*int_l_nhg/12-V$3</f>
        <v>-248.97592592592522</v>
      </c>
      <c r="V132" s="1">
        <f t="shared" si="18"/>
        <v>442255.47552122409</v>
      </c>
      <c r="W132" s="1">
        <f t="shared" si="19"/>
        <v>383541.24177307682</v>
      </c>
    </row>
    <row r="133" spans="1:23" x14ac:dyDescent="0.25">
      <c r="A133" s="48">
        <v>123</v>
      </c>
      <c r="B133" s="1">
        <f t="shared" si="20"/>
        <v>-214758.00982612744</v>
      </c>
      <c r="C133" s="1">
        <f>B133*int_a_nhg/12</f>
        <v>-186.12360851597711</v>
      </c>
      <c r="D133" s="1">
        <f t="shared" si="12"/>
        <v>443545.38732482766</v>
      </c>
      <c r="E133" s="1">
        <f t="shared" si="13"/>
        <v>333746.74184384965</v>
      </c>
      <c r="G133" s="48">
        <v>123</v>
      </c>
      <c r="H133" s="1">
        <f t="shared" si="21"/>
        <v>-204083.33333333174</v>
      </c>
      <c r="I133" s="1">
        <f>H133*int_l_nhg/12</f>
        <v>-176.87222222222081</v>
      </c>
      <c r="J133" s="1">
        <f t="shared" si="14"/>
        <v>443545.38732482766</v>
      </c>
      <c r="K133" s="1">
        <f t="shared" si="15"/>
        <v>318529.18079518119</v>
      </c>
      <c r="M133" s="48">
        <v>123</v>
      </c>
      <c r="N133" s="1">
        <f t="shared" si="22"/>
        <v>-262379.00491306331</v>
      </c>
      <c r="O133" s="1">
        <f>(N133+P$2)*int_a_nhg/12-P$3</f>
        <v>-253.22847092465486</v>
      </c>
      <c r="P133" s="1">
        <f t="shared" si="16"/>
        <v>443545.38732482766</v>
      </c>
      <c r="Q133" s="1">
        <f t="shared" si="17"/>
        <v>394139.46190712909</v>
      </c>
      <c r="S133" s="48">
        <v>123</v>
      </c>
      <c r="T133" s="1">
        <f t="shared" si="23"/>
        <v>-257041.66666666587</v>
      </c>
      <c r="U133" s="1">
        <f>(T133+V$2)*int_l_nhg/12-V$3</f>
        <v>-248.60277777777708</v>
      </c>
      <c r="V133" s="1">
        <f t="shared" si="18"/>
        <v>443545.38732482766</v>
      </c>
      <c r="W133" s="1">
        <f t="shared" si="19"/>
        <v>386530.68138279446</v>
      </c>
    </row>
    <row r="134" spans="1:23" x14ac:dyDescent="0.25">
      <c r="A134" s="48">
        <v>124</v>
      </c>
      <c r="B134" s="1">
        <f t="shared" si="20"/>
        <v>-213941.34487996381</v>
      </c>
      <c r="C134" s="1">
        <f>B134*int_a_nhg/12</f>
        <v>-185.41583222930197</v>
      </c>
      <c r="D134" s="1">
        <f t="shared" si="12"/>
        <v>444839.06137119175</v>
      </c>
      <c r="E134" s="1">
        <f t="shared" si="13"/>
        <v>336131.00589012797</v>
      </c>
      <c r="G134" s="48">
        <v>124</v>
      </c>
      <c r="H134" s="1">
        <f t="shared" si="21"/>
        <v>-203222.22222222062</v>
      </c>
      <c r="I134" s="1">
        <f>H134*int_l_nhg/12</f>
        <v>-176.12592592592452</v>
      </c>
      <c r="J134" s="1">
        <f t="shared" si="14"/>
        <v>444839.06137119175</v>
      </c>
      <c r="K134" s="1">
        <f t="shared" si="15"/>
        <v>320792.9540564912</v>
      </c>
      <c r="M134" s="48">
        <v>124</v>
      </c>
      <c r="N134" s="1">
        <f t="shared" si="22"/>
        <v>-261970.67243998151</v>
      </c>
      <c r="O134" s="1">
        <f>(N134+P$2)*int_a_nhg/12-P$3</f>
        <v>-252.87458278131732</v>
      </c>
      <c r="P134" s="1">
        <f t="shared" si="16"/>
        <v>444839.06137119175</v>
      </c>
      <c r="Q134" s="1">
        <f t="shared" si="17"/>
        <v>397206.42278365919</v>
      </c>
      <c r="S134" s="48">
        <v>124</v>
      </c>
      <c r="T134" s="1">
        <f t="shared" si="23"/>
        <v>-256611.11111111031</v>
      </c>
      <c r="U134" s="1">
        <f>(T134+V$2)*int_l_nhg/12-V$3</f>
        <v>-248.2296296296289</v>
      </c>
      <c r="V134" s="1">
        <f t="shared" si="18"/>
        <v>444839.06137119175</v>
      </c>
      <c r="W134" s="1">
        <f t="shared" si="19"/>
        <v>389537.39686684043</v>
      </c>
    </row>
    <row r="135" spans="1:23" x14ac:dyDescent="0.25">
      <c r="A135" s="48">
        <v>125</v>
      </c>
      <c r="B135" s="1">
        <f t="shared" si="20"/>
        <v>-213123.97215751352</v>
      </c>
      <c r="C135" s="1">
        <f>B135*int_a_nhg/12</f>
        <v>-184.70744253651171</v>
      </c>
      <c r="D135" s="1">
        <f t="shared" si="12"/>
        <v>446136.50863352441</v>
      </c>
      <c r="E135" s="1">
        <f t="shared" si="13"/>
        <v>338528.75091196591</v>
      </c>
      <c r="G135" s="48">
        <v>125</v>
      </c>
      <c r="H135" s="1">
        <f t="shared" si="21"/>
        <v>-202361.11111110949</v>
      </c>
      <c r="I135" s="1">
        <f>H135*int_l_nhg/12</f>
        <v>-175.37962962962823</v>
      </c>
      <c r="J135" s="1">
        <f t="shared" si="14"/>
        <v>446136.50863352441</v>
      </c>
      <c r="K135" s="1">
        <f t="shared" si="15"/>
        <v>323070.27331724111</v>
      </c>
      <c r="M135" s="48">
        <v>125</v>
      </c>
      <c r="N135" s="1">
        <f t="shared" si="22"/>
        <v>-261561.98607875637</v>
      </c>
      <c r="O135" s="1">
        <f>(N135+P$2)*int_a_nhg/12-P$3</f>
        <v>-252.52038793492216</v>
      </c>
      <c r="P135" s="1">
        <f t="shared" si="16"/>
        <v>446136.50863352441</v>
      </c>
      <c r="Q135" s="1">
        <f t="shared" si="17"/>
        <v>400290.7247028827</v>
      </c>
      <c r="S135" s="48">
        <v>125</v>
      </c>
      <c r="T135" s="1">
        <f t="shared" si="23"/>
        <v>-256180.55555555475</v>
      </c>
      <c r="U135" s="1">
        <f>(T135+V$2)*int_l_nhg/12-V$3</f>
        <v>-247.85648148148078</v>
      </c>
      <c r="V135" s="1">
        <f t="shared" si="18"/>
        <v>446136.50863352441</v>
      </c>
      <c r="W135" s="1">
        <f t="shared" si="19"/>
        <v>392561.48590551992</v>
      </c>
    </row>
    <row r="136" spans="1:23" x14ac:dyDescent="0.25">
      <c r="A136" s="48">
        <v>126</v>
      </c>
      <c r="B136" s="1">
        <f t="shared" si="20"/>
        <v>-212305.89104537043</v>
      </c>
      <c r="C136" s="1">
        <f>B136*int_a_nhg/12</f>
        <v>-183.99843890598768</v>
      </c>
      <c r="D136" s="1">
        <f t="shared" si="12"/>
        <v>447437.74011703889</v>
      </c>
      <c r="E136" s="1">
        <f t="shared" si="13"/>
        <v>340940.05313275929</v>
      </c>
      <c r="G136" s="48">
        <v>126</v>
      </c>
      <c r="H136" s="1">
        <f t="shared" si="21"/>
        <v>-201499.99999999837</v>
      </c>
      <c r="I136" s="1">
        <f>H136*int_l_nhg/12</f>
        <v>-174.63333333333193</v>
      </c>
      <c r="J136" s="1">
        <f t="shared" si="14"/>
        <v>447437.74011703889</v>
      </c>
      <c r="K136" s="1">
        <f t="shared" si="15"/>
        <v>325361.21516848105</v>
      </c>
      <c r="M136" s="48">
        <v>126</v>
      </c>
      <c r="N136" s="1">
        <f t="shared" si="22"/>
        <v>-261152.94552268481</v>
      </c>
      <c r="O136" s="1">
        <f>(N136+P$2)*int_a_nhg/12-P$3</f>
        <v>-252.16588611966014</v>
      </c>
      <c r="P136" s="1">
        <f t="shared" si="16"/>
        <v>447437.74011703889</v>
      </c>
      <c r="Q136" s="1">
        <f t="shared" si="17"/>
        <v>403392.46571357612</v>
      </c>
      <c r="S136" s="48">
        <v>126</v>
      </c>
      <c r="T136" s="1">
        <f t="shared" si="23"/>
        <v>-255749.99999999919</v>
      </c>
      <c r="U136" s="1">
        <f>(T136+V$2)*int_l_nhg/12-V$3</f>
        <v>-247.48333333333261</v>
      </c>
      <c r="V136" s="1">
        <f t="shared" si="18"/>
        <v>447437.74011703889</v>
      </c>
      <c r="W136" s="1">
        <f t="shared" si="19"/>
        <v>395603.04673143668</v>
      </c>
    </row>
    <row r="137" spans="1:23" x14ac:dyDescent="0.25">
      <c r="A137" s="48">
        <v>127</v>
      </c>
      <c r="B137" s="1">
        <f t="shared" si="20"/>
        <v>-211487.10092959681</v>
      </c>
      <c r="C137" s="1">
        <f>B137*int_a_nhg/12</f>
        <v>-183.28882080565054</v>
      </c>
      <c r="D137" s="1">
        <f t="shared" si="12"/>
        <v>448742.76685904694</v>
      </c>
      <c r="E137" s="1">
        <f t="shared" si="13"/>
        <v>343364.98920688196</v>
      </c>
      <c r="G137" s="48">
        <v>127</v>
      </c>
      <c r="H137" s="1">
        <f t="shared" si="21"/>
        <v>-200638.88888888725</v>
      </c>
      <c r="I137" s="1">
        <f>H137*int_l_nhg/12</f>
        <v>-173.88703703703561</v>
      </c>
      <c r="J137" s="1">
        <f t="shared" si="14"/>
        <v>448742.76685904694</v>
      </c>
      <c r="K137" s="1">
        <f t="shared" si="15"/>
        <v>327665.8566343183</v>
      </c>
      <c r="M137" s="48">
        <v>127</v>
      </c>
      <c r="N137" s="1">
        <f t="shared" si="22"/>
        <v>-260743.550464798</v>
      </c>
      <c r="O137" s="1">
        <f>(N137+P$2)*int_a_nhg/12-P$3</f>
        <v>-251.8110770694916</v>
      </c>
      <c r="P137" s="1">
        <f t="shared" si="16"/>
        <v>448742.76685904694</v>
      </c>
      <c r="Q137" s="1">
        <f t="shared" si="17"/>
        <v>406511.74441889807</v>
      </c>
      <c r="S137" s="48">
        <v>127</v>
      </c>
      <c r="T137" s="1">
        <f t="shared" si="23"/>
        <v>-255319.44444444362</v>
      </c>
      <c r="U137" s="1">
        <f>(T137+V$2)*int_l_nhg/12-V$3</f>
        <v>-247.11018518518446</v>
      </c>
      <c r="V137" s="1">
        <f t="shared" si="18"/>
        <v>448742.76685904694</v>
      </c>
      <c r="W137" s="1">
        <f t="shared" si="19"/>
        <v>398662.17813261598</v>
      </c>
    </row>
    <row r="138" spans="1:23" x14ac:dyDescent="0.25">
      <c r="A138" s="48">
        <v>128</v>
      </c>
      <c r="B138" s="1">
        <f t="shared" si="20"/>
        <v>-210667.60119572285</v>
      </c>
      <c r="C138" s="1">
        <f>B138*int_a_nhg/12</f>
        <v>-182.57858770295979</v>
      </c>
      <c r="D138" s="1">
        <f t="shared" si="12"/>
        <v>450051.59992905252</v>
      </c>
      <c r="E138" s="1">
        <f t="shared" si="13"/>
        <v>345803.63622212294</v>
      </c>
      <c r="G138" s="48">
        <v>128</v>
      </c>
      <c r="H138" s="1">
        <f t="shared" si="21"/>
        <v>-199777.77777777612</v>
      </c>
      <c r="I138" s="1">
        <f>H138*int_l_nhg/12</f>
        <v>-173.14074074073929</v>
      </c>
      <c r="J138" s="1">
        <f t="shared" si="14"/>
        <v>450051.59992905252</v>
      </c>
      <c r="K138" s="1">
        <f t="shared" si="15"/>
        <v>329984.27517436555</v>
      </c>
      <c r="M138" s="48">
        <v>128</v>
      </c>
      <c r="N138" s="1">
        <f t="shared" si="22"/>
        <v>-260333.80059786103</v>
      </c>
      <c r="O138" s="1">
        <f>(N138+P$2)*int_a_nhg/12-P$3</f>
        <v>-251.45596051814621</v>
      </c>
      <c r="P138" s="1">
        <f t="shared" si="16"/>
        <v>450051.59992905252</v>
      </c>
      <c r="Q138" s="1">
        <f t="shared" si="17"/>
        <v>409648.65997952374</v>
      </c>
      <c r="S138" s="48">
        <v>128</v>
      </c>
      <c r="T138" s="1">
        <f t="shared" si="23"/>
        <v>-254888.88888888806</v>
      </c>
      <c r="U138" s="1">
        <f>(T138+V$2)*int_l_nhg/12-V$3</f>
        <v>-246.73703703703632</v>
      </c>
      <c r="V138" s="1">
        <f t="shared" si="18"/>
        <v>450051.59992905252</v>
      </c>
      <c r="W138" s="1">
        <f t="shared" si="19"/>
        <v>401738.97945564485</v>
      </c>
    </row>
    <row r="139" spans="1:23" x14ac:dyDescent="0.25">
      <c r="A139" s="48">
        <v>129</v>
      </c>
      <c r="B139" s="1">
        <f t="shared" si="20"/>
        <v>-209847.39122874622</v>
      </c>
      <c r="C139" s="1">
        <f>B139*int_a_nhg/12</f>
        <v>-181.86773906491339</v>
      </c>
      <c r="D139" s="1">
        <f t="shared" ref="D139:D202" si="24">D138*(1+groei_woning/12)</f>
        <v>451364.25042884558</v>
      </c>
      <c r="E139" s="1">
        <f t="shared" ref="E139:E202" si="25">E138*((1+groei_spaargeld)^(1/12))+(inleg-C$3)</f>
        <v>348256.0717021366</v>
      </c>
      <c r="G139" s="48">
        <v>129</v>
      </c>
      <c r="H139" s="1">
        <f t="shared" si="21"/>
        <v>-198916.666666665</v>
      </c>
      <c r="I139" s="1">
        <f>H139*int_l_nhg/12</f>
        <v>-172.394444444443</v>
      </c>
      <c r="J139" s="1">
        <f t="shared" ref="J139:J202" si="26">J138*(1+groei_woning/12)</f>
        <v>451364.25042884558</v>
      </c>
      <c r="K139" s="1">
        <f t="shared" ref="K139:K202" si="27">K138*((1+groei_spaargeld)^(1/12))+inleg+I139-I$2/360</f>
        <v>332316.54868620337</v>
      </c>
      <c r="M139" s="48">
        <v>129</v>
      </c>
      <c r="N139" s="1">
        <f t="shared" si="22"/>
        <v>-259923.6956143727</v>
      </c>
      <c r="O139" s="1">
        <f>(N139+P$2)*int_a_nhg/12-P$3</f>
        <v>-251.10053619912298</v>
      </c>
      <c r="P139" s="1">
        <f t="shared" ref="P139:P202" si="28">P138*(1+groei_woning/12)</f>
        <v>451364.25042884558</v>
      </c>
      <c r="Q139" s="1">
        <f t="shared" ref="Q139:Q202" si="29">Q138*((1+groei_spaargeld)^(1/12))+(inleg-O$3-P$3)</f>
        <v>412803.31211679726</v>
      </c>
      <c r="S139" s="48">
        <v>129</v>
      </c>
      <c r="T139" s="1">
        <f t="shared" si="23"/>
        <v>-254458.3333333325</v>
      </c>
      <c r="U139" s="1">
        <f>(T139+V$2)*int_l_nhg/12-V$3</f>
        <v>-246.36388888888814</v>
      </c>
      <c r="V139" s="1">
        <f t="shared" ref="V139:V202" si="30">V138*(1+groei_woning/12)</f>
        <v>451364.25042884558</v>
      </c>
      <c r="W139" s="1">
        <f t="shared" ref="W139:W202" si="31">W138*((1+groei_spaargeld)^(1/12))+inleg+U139-U$2/360</f>
        <v>404833.55060883041</v>
      </c>
    </row>
    <row r="140" spans="1:23" x14ac:dyDescent="0.25">
      <c r="A140" s="48">
        <v>130</v>
      </c>
      <c r="B140" s="1">
        <f t="shared" ref="B140:B203" si="32">B139+C$3+C139</f>
        <v>-209026.47041313152</v>
      </c>
      <c r="C140" s="1">
        <f>B140*int_a_nhg/12</f>
        <v>-181.15627435804731</v>
      </c>
      <c r="D140" s="1">
        <f t="shared" si="24"/>
        <v>452680.72949259641</v>
      </c>
      <c r="E140" s="1">
        <f t="shared" si="25"/>
        <v>350722.37360890751</v>
      </c>
      <c r="G140" s="48">
        <v>130</v>
      </c>
      <c r="H140" s="1">
        <f t="shared" ref="H140:H203" si="33">H139+I$2/360</f>
        <v>-198055.55555555387</v>
      </c>
      <c r="I140" s="1">
        <f>H140*int_l_nhg/12</f>
        <v>-171.64814814814667</v>
      </c>
      <c r="J140" s="1">
        <f t="shared" si="26"/>
        <v>452680.72949259641</v>
      </c>
      <c r="K140" s="1">
        <f t="shared" si="27"/>
        <v>334662.75550785667</v>
      </c>
      <c r="M140" s="48">
        <v>130</v>
      </c>
      <c r="N140" s="1">
        <f t="shared" ref="N140:N203" si="34">N139+O$3+(O139+P$3)</f>
        <v>-259513.23520656535</v>
      </c>
      <c r="O140" s="1">
        <f>(N140+P$2)*int_a_nhg/12-P$3</f>
        <v>-250.74480384568994</v>
      </c>
      <c r="P140" s="1">
        <f t="shared" si="28"/>
        <v>452680.72949259641</v>
      </c>
      <c r="Q140" s="1">
        <f t="shared" si="29"/>
        <v>415975.80111590156</v>
      </c>
      <c r="S140" s="48">
        <v>130</v>
      </c>
      <c r="T140" s="1">
        <f t="shared" ref="T140:T203" si="35">T139+U$2/360</f>
        <v>-254027.77777777694</v>
      </c>
      <c r="U140" s="1">
        <f>(T140+V$2)*int_l_nhg/12-V$3</f>
        <v>-245.99074074073999</v>
      </c>
      <c r="V140" s="1">
        <f t="shared" si="30"/>
        <v>452680.72949259641</v>
      </c>
      <c r="W140" s="1">
        <f t="shared" si="31"/>
        <v>407945.99206537596</v>
      </c>
    </row>
    <row r="141" spans="1:23" x14ac:dyDescent="0.25">
      <c r="A141" s="48">
        <v>131</v>
      </c>
      <c r="B141" s="1">
        <f t="shared" si="32"/>
        <v>-208204.83813280996</v>
      </c>
      <c r="C141" s="1">
        <f>B141*int_a_nhg/12</f>
        <v>-180.4441930484353</v>
      </c>
      <c r="D141" s="1">
        <f t="shared" si="24"/>
        <v>454001.04828694981</v>
      </c>
      <c r="E141" s="1">
        <f t="shared" si="25"/>
        <v>353202.62034522853</v>
      </c>
      <c r="G141" s="48">
        <v>131</v>
      </c>
      <c r="H141" s="1">
        <f t="shared" si="33"/>
        <v>-197194.44444444275</v>
      </c>
      <c r="I141" s="1">
        <f>H141*int_l_nhg/12</f>
        <v>-170.90185185185035</v>
      </c>
      <c r="J141" s="1">
        <f t="shared" si="26"/>
        <v>454001.04828694981</v>
      </c>
      <c r="K141" s="1">
        <f t="shared" si="27"/>
        <v>337022.97442028479</v>
      </c>
      <c r="M141" s="48">
        <v>131</v>
      </c>
      <c r="N141" s="1">
        <f t="shared" si="34"/>
        <v>-259102.41906640457</v>
      </c>
      <c r="O141" s="1">
        <f>(N141+P$2)*int_a_nhg/12-P$3</f>
        <v>-250.38876319088394</v>
      </c>
      <c r="P141" s="1">
        <f t="shared" si="28"/>
        <v>454001.04828694981</v>
      </c>
      <c r="Q141" s="1">
        <f t="shared" si="29"/>
        <v>419166.22782904678</v>
      </c>
      <c r="S141" s="48">
        <v>131</v>
      </c>
      <c r="T141" s="1">
        <f t="shared" si="35"/>
        <v>-253597.22222222137</v>
      </c>
      <c r="U141" s="1">
        <f>(T141+V$2)*int_l_nhg/12-V$3</f>
        <v>-245.61759259259185</v>
      </c>
      <c r="V141" s="1">
        <f t="shared" si="30"/>
        <v>454001.04828694981</v>
      </c>
      <c r="W141" s="1">
        <f t="shared" si="31"/>
        <v>411076.40486657468</v>
      </c>
    </row>
    <row r="142" spans="1:23" x14ac:dyDescent="0.25">
      <c r="A142" s="48">
        <v>132</v>
      </c>
      <c r="B142" s="1">
        <f t="shared" si="32"/>
        <v>-207382.49377117879</v>
      </c>
      <c r="C142" s="1">
        <f>B142*int_a_nhg/12</f>
        <v>-179.73149460168827</v>
      </c>
      <c r="D142" s="1">
        <f t="shared" si="24"/>
        <v>455325.2180111201</v>
      </c>
      <c r="E142" s="1">
        <f t="shared" si="25"/>
        <v>355696.89075719338</v>
      </c>
      <c r="G142" s="48">
        <v>132</v>
      </c>
      <c r="H142" s="1">
        <f t="shared" si="33"/>
        <v>-196333.33333333163</v>
      </c>
      <c r="I142" s="1">
        <f>H142*int_l_nhg/12</f>
        <v>-170.15555555555406</v>
      </c>
      <c r="J142" s="1">
        <f t="shared" si="26"/>
        <v>455325.2180111201</v>
      </c>
      <c r="K142" s="1">
        <f t="shared" si="27"/>
        <v>339397.28464988619</v>
      </c>
      <c r="M142" s="48">
        <v>132</v>
      </c>
      <c r="N142" s="1">
        <f t="shared" si="34"/>
        <v>-258691.246885589</v>
      </c>
      <c r="O142" s="1">
        <f>(N142+P$2)*int_a_nhg/12-P$3</f>
        <v>-250.03241396751045</v>
      </c>
      <c r="P142" s="1">
        <f t="shared" si="28"/>
        <v>455325.2180111201</v>
      </c>
      <c r="Q142" s="1">
        <f t="shared" si="29"/>
        <v>422374.69367867598</v>
      </c>
      <c r="S142" s="48">
        <v>132</v>
      </c>
      <c r="T142" s="1">
        <f t="shared" si="35"/>
        <v>-253166.66666666581</v>
      </c>
      <c r="U142" s="1">
        <f>(T142+V$2)*int_l_nhg/12-V$3</f>
        <v>-245.24444444444367</v>
      </c>
      <c r="V142" s="1">
        <f t="shared" si="30"/>
        <v>455325.2180111201</v>
      </c>
      <c r="W142" s="1">
        <f t="shared" si="31"/>
        <v>414224.89062502218</v>
      </c>
    </row>
    <row r="143" spans="1:23" x14ac:dyDescent="0.25">
      <c r="A143" s="48">
        <v>133</v>
      </c>
      <c r="B143" s="1">
        <f t="shared" si="32"/>
        <v>-206559.43671110089</v>
      </c>
      <c r="C143" s="1">
        <f>B143*int_a_nhg/12</f>
        <v>-179.01817848295411</v>
      </c>
      <c r="D143" s="1">
        <f t="shared" si="24"/>
        <v>456653.24989698589</v>
      </c>
      <c r="E143" s="1">
        <f t="shared" si="25"/>
        <v>358205.26413670299</v>
      </c>
      <c r="G143" s="48">
        <v>133</v>
      </c>
      <c r="H143" s="1">
        <f t="shared" si="33"/>
        <v>-195472.2222222205</v>
      </c>
      <c r="I143" s="1">
        <f>H143*int_l_nhg/12</f>
        <v>-169.40925925925777</v>
      </c>
      <c r="J143" s="1">
        <f t="shared" si="26"/>
        <v>456653.24989698589</v>
      </c>
      <c r="K143" s="1">
        <f t="shared" si="27"/>
        <v>341785.76587101683</v>
      </c>
      <c r="M143" s="48">
        <v>133</v>
      </c>
      <c r="N143" s="1">
        <f t="shared" si="34"/>
        <v>-258279.71835555005</v>
      </c>
      <c r="O143" s="1">
        <f>(N143+P$2)*int_a_nhg/12-P$3</f>
        <v>-249.67575590814337</v>
      </c>
      <c r="P143" s="1">
        <f t="shared" si="28"/>
        <v>456653.24989698589</v>
      </c>
      <c r="Q143" s="1">
        <f t="shared" si="29"/>
        <v>425601.30066068948</v>
      </c>
      <c r="S143" s="48">
        <v>133</v>
      </c>
      <c r="T143" s="1">
        <f t="shared" si="35"/>
        <v>-252736.11111111025</v>
      </c>
      <c r="U143" s="1">
        <f>(T143+V$2)*int_l_nhg/12-V$3</f>
        <v>-244.87129629629555</v>
      </c>
      <c r="V143" s="1">
        <f t="shared" si="30"/>
        <v>456653.24989698589</v>
      </c>
      <c r="W143" s="1">
        <f t="shared" si="31"/>
        <v>417391.55152784626</v>
      </c>
    </row>
    <row r="144" spans="1:23" x14ac:dyDescent="0.25">
      <c r="A144" s="48">
        <v>134</v>
      </c>
      <c r="B144" s="1">
        <f t="shared" si="32"/>
        <v>-205735.66633490424</v>
      </c>
      <c r="C144" s="1">
        <f>B144*int_a_nhg/12</f>
        <v>-178.30424415691698</v>
      </c>
      <c r="D144" s="1">
        <f t="shared" si="24"/>
        <v>457985.15520918544</v>
      </c>
      <c r="E144" s="1">
        <f t="shared" si="25"/>
        <v>360727.82022398623</v>
      </c>
      <c r="G144" s="48">
        <v>134</v>
      </c>
      <c r="H144" s="1">
        <f t="shared" si="33"/>
        <v>-194611.11111110938</v>
      </c>
      <c r="I144" s="1">
        <f>H144*int_l_nhg/12</f>
        <v>-168.66296296296144</v>
      </c>
      <c r="J144" s="1">
        <f t="shared" si="26"/>
        <v>457985.15520918544</v>
      </c>
      <c r="K144" s="1">
        <f t="shared" si="27"/>
        <v>344188.49820852309</v>
      </c>
      <c r="M144" s="48">
        <v>134</v>
      </c>
      <c r="N144" s="1">
        <f t="shared" si="34"/>
        <v>-257867.83316745172</v>
      </c>
      <c r="O144" s="1">
        <f>(N144+P$2)*int_a_nhg/12-P$3</f>
        <v>-249.31878874512481</v>
      </c>
      <c r="P144" s="1">
        <f t="shared" si="28"/>
        <v>457985.15520918544</v>
      </c>
      <c r="Q144" s="1">
        <f t="shared" si="29"/>
        <v>428846.15134768729</v>
      </c>
      <c r="S144" s="48">
        <v>134</v>
      </c>
      <c r="T144" s="1">
        <f t="shared" si="35"/>
        <v>-252305.55555555469</v>
      </c>
      <c r="U144" s="1">
        <f>(T144+V$2)*int_l_nhg/12-V$3</f>
        <v>-244.49814814814738</v>
      </c>
      <c r="V144" s="1">
        <f t="shared" si="30"/>
        <v>457985.15520918544</v>
      </c>
      <c r="W144" s="1">
        <f t="shared" si="31"/>
        <v>420576.49033995566</v>
      </c>
    </row>
    <row r="145" spans="1:23" x14ac:dyDescent="0.25">
      <c r="A145" s="48">
        <v>135</v>
      </c>
      <c r="B145" s="1">
        <f t="shared" si="32"/>
        <v>-204911.18202438156</v>
      </c>
      <c r="C145" s="1">
        <f>B145*int_a_nhg/12</f>
        <v>-177.58969108779732</v>
      </c>
      <c r="D145" s="1">
        <f t="shared" si="24"/>
        <v>459320.94524521224</v>
      </c>
      <c r="E145" s="1">
        <f t="shared" si="25"/>
        <v>363264.63921013486</v>
      </c>
      <c r="G145" s="48">
        <v>135</v>
      </c>
      <c r="H145" s="1">
        <f t="shared" si="33"/>
        <v>-193749.99999999825</v>
      </c>
      <c r="I145" s="1">
        <f>H145*int_l_nhg/12</f>
        <v>-167.91666666666515</v>
      </c>
      <c r="J145" s="1">
        <f t="shared" si="26"/>
        <v>459320.94524521224</v>
      </c>
      <c r="K145" s="1">
        <f t="shared" si="27"/>
        <v>346605.56224028894</v>
      </c>
      <c r="M145" s="48">
        <v>135</v>
      </c>
      <c r="N145" s="1">
        <f t="shared" si="34"/>
        <v>-257455.59101219039</v>
      </c>
      <c r="O145" s="1">
        <f>(N145+P$2)*int_a_nhg/12-P$3</f>
        <v>-248.96151221056499</v>
      </c>
      <c r="P145" s="1">
        <f t="shared" si="28"/>
        <v>459320.94524521224</v>
      </c>
      <c r="Q145" s="1">
        <f t="shared" si="29"/>
        <v>432109.34889222984</v>
      </c>
      <c r="S145" s="48">
        <v>135</v>
      </c>
      <c r="T145" s="1">
        <f t="shared" si="35"/>
        <v>-251874.99999999913</v>
      </c>
      <c r="U145" s="1">
        <f>(T145+V$2)*int_l_nhg/12-V$3</f>
        <v>-244.12499999999923</v>
      </c>
      <c r="V145" s="1">
        <f t="shared" si="30"/>
        <v>459320.94524521224</v>
      </c>
      <c r="W145" s="1">
        <f t="shared" si="31"/>
        <v>423779.81040730688</v>
      </c>
    </row>
    <row r="146" spans="1:23" x14ac:dyDescent="0.25">
      <c r="A146" s="48">
        <v>136</v>
      </c>
      <c r="B146" s="1">
        <f t="shared" si="32"/>
        <v>-204085.98316078976</v>
      </c>
      <c r="C146" s="1">
        <f>B146*int_a_nhg/12</f>
        <v>-176.87451873935115</v>
      </c>
      <c r="D146" s="1">
        <f t="shared" si="24"/>
        <v>460660.63133551076</v>
      </c>
      <c r="E146" s="1">
        <f t="shared" si="25"/>
        <v>365815.8017396527</v>
      </c>
      <c r="G146" s="48">
        <v>136</v>
      </c>
      <c r="H146" s="1">
        <f t="shared" si="33"/>
        <v>-192888.88888888713</v>
      </c>
      <c r="I146" s="1">
        <f>H146*int_l_nhg/12</f>
        <v>-167.17037037036883</v>
      </c>
      <c r="J146" s="1">
        <f t="shared" si="26"/>
        <v>460660.63133551076</v>
      </c>
      <c r="K146" s="1">
        <f t="shared" si="27"/>
        <v>349037.03899979737</v>
      </c>
      <c r="M146" s="48">
        <v>136</v>
      </c>
      <c r="N146" s="1">
        <f t="shared" si="34"/>
        <v>-257042.99158039448</v>
      </c>
      <c r="O146" s="1">
        <f>(N146+P$2)*int_a_nhg/12-P$3</f>
        <v>-248.60392603634187</v>
      </c>
      <c r="P146" s="1">
        <f t="shared" si="28"/>
        <v>460660.63133551076</v>
      </c>
      <c r="Q146" s="1">
        <f t="shared" si="29"/>
        <v>435390.99703011703</v>
      </c>
      <c r="S146" s="48">
        <v>136</v>
      </c>
      <c r="T146" s="1">
        <f t="shared" si="35"/>
        <v>-251444.44444444356</v>
      </c>
      <c r="U146" s="1">
        <f>(T146+V$2)*int_l_nhg/12-V$3</f>
        <v>-243.75185185185109</v>
      </c>
      <c r="V146" s="1">
        <f t="shared" si="30"/>
        <v>460660.63133551076</v>
      </c>
      <c r="W146" s="1">
        <f t="shared" si="31"/>
        <v>427001.61566018942</v>
      </c>
    </row>
    <row r="147" spans="1:23" x14ac:dyDescent="0.25">
      <c r="A147" s="48">
        <v>137</v>
      </c>
      <c r="B147" s="1">
        <f t="shared" si="32"/>
        <v>-203260.06912484951</v>
      </c>
      <c r="C147" s="1">
        <f>B147*int_a_nhg/12</f>
        <v>-176.15872657486958</v>
      </c>
      <c r="D147" s="1">
        <f t="shared" si="24"/>
        <v>462004.22484357265</v>
      </c>
      <c r="E147" s="1">
        <f t="shared" si="25"/>
        <v>368381.38891301933</v>
      </c>
      <c r="G147" s="48">
        <v>137</v>
      </c>
      <c r="H147" s="1">
        <f t="shared" si="33"/>
        <v>-192027.77777777601</v>
      </c>
      <c r="I147" s="1">
        <f>H147*int_l_nhg/12</f>
        <v>-166.42407407407254</v>
      </c>
      <c r="J147" s="1">
        <f t="shared" si="26"/>
        <v>462004.22484357265</v>
      </c>
      <c r="K147" s="1">
        <f t="shared" si="27"/>
        <v>351483.00997870648</v>
      </c>
      <c r="M147" s="48">
        <v>137</v>
      </c>
      <c r="N147" s="1">
        <f t="shared" si="34"/>
        <v>-256630.03456242435</v>
      </c>
      <c r="O147" s="1">
        <f>(N147+P$2)*int_a_nhg/12-P$3</f>
        <v>-248.24602995410109</v>
      </c>
      <c r="P147" s="1">
        <f t="shared" si="28"/>
        <v>462004.22484357265</v>
      </c>
      <c r="Q147" s="1">
        <f t="shared" si="29"/>
        <v>438691.20008368616</v>
      </c>
      <c r="S147" s="48">
        <v>137</v>
      </c>
      <c r="T147" s="1">
        <f t="shared" si="35"/>
        <v>-251013.888888888</v>
      </c>
      <c r="U147" s="1">
        <f>(T147+V$2)*int_l_nhg/12-V$3</f>
        <v>-243.37870370370291</v>
      </c>
      <c r="V147" s="1">
        <f t="shared" si="30"/>
        <v>462004.22484357265</v>
      </c>
      <c r="W147" s="1">
        <f t="shared" si="31"/>
        <v>430242.01061652979</v>
      </c>
    </row>
    <row r="148" spans="1:23" x14ac:dyDescent="0.25">
      <c r="A148" s="48">
        <v>138</v>
      </c>
      <c r="B148" s="1">
        <f t="shared" si="32"/>
        <v>-202433.43929674479</v>
      </c>
      <c r="C148" s="1">
        <f>B148*int_a_nhg/12</f>
        <v>-175.44231405717881</v>
      </c>
      <c r="D148" s="1">
        <f t="shared" si="24"/>
        <v>463351.73716603307</v>
      </c>
      <c r="E148" s="1">
        <f t="shared" si="25"/>
        <v>370961.48228926823</v>
      </c>
      <c r="G148" s="48">
        <v>138</v>
      </c>
      <c r="H148" s="1">
        <f t="shared" si="33"/>
        <v>-191166.66666666488</v>
      </c>
      <c r="I148" s="1">
        <f>H148*int_l_nhg/12</f>
        <v>-165.67777777777621</v>
      </c>
      <c r="J148" s="1">
        <f t="shared" si="26"/>
        <v>463351.73716603307</v>
      </c>
      <c r="K148" s="1">
        <f t="shared" si="27"/>
        <v>353943.55712944001</v>
      </c>
      <c r="M148" s="48">
        <v>138</v>
      </c>
      <c r="N148" s="1">
        <f t="shared" si="34"/>
        <v>-256216.71964837197</v>
      </c>
      <c r="O148" s="1">
        <f>(N148+P$2)*int_a_nhg/12-P$3</f>
        <v>-247.88782369525569</v>
      </c>
      <c r="P148" s="1">
        <f t="shared" si="28"/>
        <v>463351.73716603307</v>
      </c>
      <c r="Q148" s="1">
        <f t="shared" si="29"/>
        <v>442010.06296512811</v>
      </c>
      <c r="S148" s="48">
        <v>138</v>
      </c>
      <c r="T148" s="1">
        <f t="shared" si="35"/>
        <v>-250583.33333333244</v>
      </c>
      <c r="U148" s="1">
        <f>(T148+V$2)*int_l_nhg/12-V$3</f>
        <v>-243.00555555555476</v>
      </c>
      <c r="V148" s="1">
        <f t="shared" si="30"/>
        <v>463351.73716603307</v>
      </c>
      <c r="W148" s="1">
        <f t="shared" si="31"/>
        <v>433501.10038521409</v>
      </c>
    </row>
    <row r="149" spans="1:23" x14ac:dyDescent="0.25">
      <c r="A149" s="48">
        <v>139</v>
      </c>
      <c r="B149" s="1">
        <f t="shared" si="32"/>
        <v>-201606.09305612236</v>
      </c>
      <c r="C149" s="1">
        <f>B149*int_a_nhg/12</f>
        <v>-174.72528064863937</v>
      </c>
      <c r="D149" s="1">
        <f t="shared" si="24"/>
        <v>464703.17973276734</v>
      </c>
      <c r="E149" s="1">
        <f t="shared" si="25"/>
        <v>373556.16388857953</v>
      </c>
      <c r="G149" s="48">
        <v>139</v>
      </c>
      <c r="H149" s="1">
        <f t="shared" si="33"/>
        <v>-190305.55555555376</v>
      </c>
      <c r="I149" s="1">
        <f>H149*int_l_nhg/12</f>
        <v>-164.93148148147992</v>
      </c>
      <c r="J149" s="1">
        <f t="shared" si="26"/>
        <v>464703.17973276734</v>
      </c>
      <c r="K149" s="1">
        <f t="shared" si="27"/>
        <v>356418.76286779268</v>
      </c>
      <c r="M149" s="48">
        <v>139</v>
      </c>
      <c r="N149" s="1">
        <f t="shared" si="34"/>
        <v>-255803.04652806078</v>
      </c>
      <c r="O149" s="1">
        <f>(N149+P$2)*int_a_nhg/12-P$3</f>
        <v>-247.52930699098599</v>
      </c>
      <c r="P149" s="1">
        <f t="shared" si="28"/>
        <v>464703.17973276734</v>
      </c>
      <c r="Q149" s="1">
        <f t="shared" si="29"/>
        <v>445347.69117982261</v>
      </c>
      <c r="S149" s="48">
        <v>139</v>
      </c>
      <c r="T149" s="1">
        <f t="shared" si="35"/>
        <v>-250152.77777777688</v>
      </c>
      <c r="U149" s="1">
        <f>(T149+V$2)*int_l_nhg/12-V$3</f>
        <v>-242.63240740740662</v>
      </c>
      <c r="V149" s="1">
        <f t="shared" si="30"/>
        <v>464703.17973276734</v>
      </c>
      <c r="W149" s="1">
        <f t="shared" si="31"/>
        <v>436778.9906694293</v>
      </c>
    </row>
    <row r="150" spans="1:23" x14ac:dyDescent="0.25">
      <c r="A150" s="48">
        <v>140</v>
      </c>
      <c r="B150" s="1">
        <f t="shared" si="32"/>
        <v>-200778.02978209141</v>
      </c>
      <c r="C150" s="1">
        <f>B150*int_a_nhg/12</f>
        <v>-174.00762581114589</v>
      </c>
      <c r="D150" s="1">
        <f t="shared" si="24"/>
        <v>466058.5640069879</v>
      </c>
      <c r="E150" s="1">
        <f t="shared" si="25"/>
        <v>376165.51619488734</v>
      </c>
      <c r="G150" s="48">
        <v>140</v>
      </c>
      <c r="H150" s="1">
        <f t="shared" si="33"/>
        <v>-189444.44444444263</v>
      </c>
      <c r="I150" s="1">
        <f>H150*int_l_nhg/12</f>
        <v>-164.1851851851836</v>
      </c>
      <c r="J150" s="1">
        <f t="shared" si="26"/>
        <v>466058.5640069879</v>
      </c>
      <c r="K150" s="1">
        <f t="shared" si="27"/>
        <v>358908.71007555001</v>
      </c>
      <c r="M150" s="48">
        <v>140</v>
      </c>
      <c r="N150" s="1">
        <f t="shared" si="34"/>
        <v>-255389.01489104528</v>
      </c>
      <c r="O150" s="1">
        <f>(N150+P$2)*int_a_nhg/12-P$3</f>
        <v>-247.17047957223923</v>
      </c>
      <c r="P150" s="1">
        <f t="shared" si="28"/>
        <v>466058.5640069879</v>
      </c>
      <c r="Q150" s="1">
        <f t="shared" si="29"/>
        <v>448704.19082969212</v>
      </c>
      <c r="S150" s="48">
        <v>140</v>
      </c>
      <c r="T150" s="1">
        <f t="shared" si="35"/>
        <v>-249722.22222222132</v>
      </c>
      <c r="U150" s="1">
        <f>(T150+V$2)*int_l_nhg/12-V$3</f>
        <v>-242.25925925925844</v>
      </c>
      <c r="V150" s="1">
        <f t="shared" si="30"/>
        <v>466058.5640069879</v>
      </c>
      <c r="W150" s="1">
        <f t="shared" si="31"/>
        <v>440075.78777002357</v>
      </c>
    </row>
    <row r="151" spans="1:23" x14ac:dyDescent="0.25">
      <c r="A151" s="48">
        <v>141</v>
      </c>
      <c r="B151" s="1">
        <f t="shared" si="32"/>
        <v>-199949.24885322296</v>
      </c>
      <c r="C151" s="1">
        <f>B151*int_a_nhg/12</f>
        <v>-173.28934900612657</v>
      </c>
      <c r="D151" s="1">
        <f t="shared" si="24"/>
        <v>467417.9014853416</v>
      </c>
      <c r="E151" s="1">
        <f t="shared" si="25"/>
        <v>378789.622158502</v>
      </c>
      <c r="G151" s="48">
        <v>141</v>
      </c>
      <c r="H151" s="1">
        <f t="shared" si="33"/>
        <v>-188583.33333333151</v>
      </c>
      <c r="I151" s="1">
        <f>H151*int_l_nhg/12</f>
        <v>-163.43888888888731</v>
      </c>
      <c r="J151" s="1">
        <f t="shared" si="26"/>
        <v>467417.9014853416</v>
      </c>
      <c r="K151" s="1">
        <f t="shared" si="27"/>
        <v>361413.48210312327</v>
      </c>
      <c r="M151" s="48">
        <v>141</v>
      </c>
      <c r="N151" s="1">
        <f t="shared" si="34"/>
        <v>-254974.62442661106</v>
      </c>
      <c r="O151" s="1">
        <f>(N151+P$2)*int_a_nhg/12-P$3</f>
        <v>-246.81134116972959</v>
      </c>
      <c r="P151" s="1">
        <f t="shared" si="28"/>
        <v>467417.9014853416</v>
      </c>
      <c r="Q151" s="1">
        <f t="shared" si="29"/>
        <v>452079.66861657472</v>
      </c>
      <c r="S151" s="48">
        <v>141</v>
      </c>
      <c r="T151" s="1">
        <f t="shared" si="35"/>
        <v>-249291.66666666575</v>
      </c>
      <c r="U151" s="1">
        <f>(T151+V$2)*int_l_nhg/12-V$3</f>
        <v>-241.88611111111032</v>
      </c>
      <c r="V151" s="1">
        <f t="shared" si="30"/>
        <v>467417.9014853416</v>
      </c>
      <c r="W151" s="1">
        <f t="shared" si="31"/>
        <v>443391.59858888556</v>
      </c>
    </row>
    <row r="152" spans="1:23" x14ac:dyDescent="0.25">
      <c r="A152" s="48">
        <v>142</v>
      </c>
      <c r="B152" s="1">
        <f t="shared" si="32"/>
        <v>-199119.7496475495</v>
      </c>
      <c r="C152" s="1">
        <f>B152*int_a_nhg/12</f>
        <v>-172.57044969454287</v>
      </c>
      <c r="D152" s="1">
        <f t="shared" si="24"/>
        <v>468781.20369800722</v>
      </c>
      <c r="E152" s="1">
        <f t="shared" si="25"/>
        <v>381428.56519874686</v>
      </c>
      <c r="G152" s="48">
        <v>142</v>
      </c>
      <c r="H152" s="1">
        <f t="shared" si="33"/>
        <v>-187722.22222222039</v>
      </c>
      <c r="I152" s="1">
        <f>H152*int_l_nhg/12</f>
        <v>-162.69259259259101</v>
      </c>
      <c r="J152" s="1">
        <f t="shared" si="26"/>
        <v>468781.20369800722</v>
      </c>
      <c r="K152" s="1">
        <f t="shared" si="27"/>
        <v>363933.16277219896</v>
      </c>
      <c r="M152" s="48">
        <v>142</v>
      </c>
      <c r="N152" s="1">
        <f t="shared" si="34"/>
        <v>-254559.87482377433</v>
      </c>
      <c r="O152" s="1">
        <f>(N152+P$2)*int_a_nhg/12-P$3</f>
        <v>-246.45189151393774</v>
      </c>
      <c r="P152" s="1">
        <f t="shared" si="28"/>
        <v>468781.20369800722</v>
      </c>
      <c r="Q152" s="1">
        <f t="shared" si="29"/>
        <v>455474.23184561636</v>
      </c>
      <c r="S152" s="48">
        <v>142</v>
      </c>
      <c r="T152" s="1">
        <f t="shared" si="35"/>
        <v>-248861.11111111019</v>
      </c>
      <c r="U152" s="1">
        <f>(T152+V$2)*int_l_nhg/12-V$3</f>
        <v>-241.51296296296215</v>
      </c>
      <c r="V152" s="1">
        <f t="shared" si="30"/>
        <v>468781.20369800722</v>
      </c>
      <c r="W152" s="1">
        <f t="shared" si="31"/>
        <v>446726.53063234262</v>
      </c>
    </row>
    <row r="153" spans="1:23" x14ac:dyDescent="0.25">
      <c r="A153" s="48">
        <v>143</v>
      </c>
      <c r="B153" s="1">
        <f t="shared" si="32"/>
        <v>-198289.53154256445</v>
      </c>
      <c r="C153" s="1">
        <f>B153*int_a_nhg/12</f>
        <v>-171.85092733688919</v>
      </c>
      <c r="D153" s="1">
        <f t="shared" si="24"/>
        <v>470148.48220879305</v>
      </c>
      <c r="E153" s="1">
        <f t="shared" si="25"/>
        <v>384082.42920661037</v>
      </c>
      <c r="G153" s="48">
        <v>143</v>
      </c>
      <c r="H153" s="1">
        <f t="shared" si="33"/>
        <v>-186861.11111110926</v>
      </c>
      <c r="I153" s="1">
        <f>H153*int_l_nhg/12</f>
        <v>-161.94629629629469</v>
      </c>
      <c r="J153" s="1">
        <f t="shared" si="26"/>
        <v>470148.48220879305</v>
      </c>
      <c r="K153" s="1">
        <f t="shared" si="27"/>
        <v>366467.83637840376</v>
      </c>
      <c r="M153" s="48">
        <v>143</v>
      </c>
      <c r="N153" s="1">
        <f t="shared" si="34"/>
        <v>-254144.76577128179</v>
      </c>
      <c r="O153" s="1">
        <f>(N153+P$2)*int_a_nhg/12-P$3</f>
        <v>-246.09213033511088</v>
      </c>
      <c r="P153" s="1">
        <f t="shared" si="28"/>
        <v>470148.48220879305</v>
      </c>
      <c r="Q153" s="1">
        <f t="shared" si="29"/>
        <v>458887.98842868174</v>
      </c>
      <c r="S153" s="48">
        <v>143</v>
      </c>
      <c r="T153" s="1">
        <f t="shared" si="35"/>
        <v>-248430.55555555463</v>
      </c>
      <c r="U153" s="1">
        <f>(T153+V$2)*int_l_nhg/12-V$3</f>
        <v>-241.139814814814</v>
      </c>
      <c r="V153" s="1">
        <f t="shared" si="30"/>
        <v>470148.48220879305</v>
      </c>
      <c r="W153" s="1">
        <f t="shared" si="31"/>
        <v>450080.69201457867</v>
      </c>
    </row>
    <row r="154" spans="1:23" x14ac:dyDescent="0.25">
      <c r="A154" s="48">
        <v>144</v>
      </c>
      <c r="B154" s="1">
        <f t="shared" si="32"/>
        <v>-197458.59391522175</v>
      </c>
      <c r="C154" s="1">
        <f>B154*int_a_nhg/12</f>
        <v>-171.13078139319217</v>
      </c>
      <c r="D154" s="1">
        <f t="shared" si="24"/>
        <v>471519.74861523538</v>
      </c>
      <c r="E154" s="1">
        <f t="shared" si="25"/>
        <v>386751.29854741273</v>
      </c>
      <c r="G154" s="48">
        <v>144</v>
      </c>
      <c r="H154" s="1">
        <f t="shared" si="33"/>
        <v>-185999.99999999814</v>
      </c>
      <c r="I154" s="1">
        <f>H154*int_l_nhg/12</f>
        <v>-161.19999999999837</v>
      </c>
      <c r="J154" s="1">
        <f t="shared" si="26"/>
        <v>471519.74861523538</v>
      </c>
      <c r="K154" s="1">
        <f t="shared" si="27"/>
        <v>369017.58769398398</v>
      </c>
      <c r="M154" s="48">
        <v>144</v>
      </c>
      <c r="N154" s="1">
        <f t="shared" si="34"/>
        <v>-253729.29695761044</v>
      </c>
      <c r="O154" s="1">
        <f>(N154+P$2)*int_a_nhg/12-P$3</f>
        <v>-245.73205736326236</v>
      </c>
      <c r="P154" s="1">
        <f t="shared" si="28"/>
        <v>471519.74861523538</v>
      </c>
      <c r="Q154" s="1">
        <f t="shared" si="29"/>
        <v>462321.04688778496</v>
      </c>
      <c r="S154" s="48">
        <v>144</v>
      </c>
      <c r="T154" s="1">
        <f t="shared" si="35"/>
        <v>-247999.99999999907</v>
      </c>
      <c r="U154" s="1">
        <f>(T154+V$2)*int_l_nhg/12-V$3</f>
        <v>-240.76666666666586</v>
      </c>
      <c r="V154" s="1">
        <f t="shared" si="30"/>
        <v>471519.74861523538</v>
      </c>
      <c r="W154" s="1">
        <f t="shared" si="31"/>
        <v>453454.19146107085</v>
      </c>
    </row>
    <row r="155" spans="1:23" x14ac:dyDescent="0.25">
      <c r="A155" s="48">
        <v>145</v>
      </c>
      <c r="B155" s="1">
        <f t="shared" si="32"/>
        <v>-196626.93614193532</v>
      </c>
      <c r="C155" s="1">
        <f>B155*int_a_nhg/12</f>
        <v>-170.41001132301059</v>
      </c>
      <c r="D155" s="1">
        <f t="shared" si="24"/>
        <v>472895.01454869646</v>
      </c>
      <c r="E155" s="1">
        <f t="shared" si="25"/>
        <v>389435.258063488</v>
      </c>
      <c r="G155" s="48">
        <v>145</v>
      </c>
      <c r="H155" s="1">
        <f t="shared" si="33"/>
        <v>-185138.88888888701</v>
      </c>
      <c r="I155" s="1">
        <f>H155*int_l_nhg/12</f>
        <v>-160.45370370370208</v>
      </c>
      <c r="J155" s="1">
        <f t="shared" si="26"/>
        <v>472895.01454869646</v>
      </c>
      <c r="K155" s="1">
        <f t="shared" si="27"/>
        <v>371582.50197050051</v>
      </c>
      <c r="M155" s="48">
        <v>145</v>
      </c>
      <c r="N155" s="1">
        <f t="shared" si="34"/>
        <v>-253313.46807096724</v>
      </c>
      <c r="O155" s="1">
        <f>(N155+P$2)*int_a_nhg/12-P$3</f>
        <v>-245.3716723281716</v>
      </c>
      <c r="P155" s="1">
        <f t="shared" si="28"/>
        <v>472895.01454869646</v>
      </c>
      <c r="Q155" s="1">
        <f t="shared" si="29"/>
        <v>465773.5163585394</v>
      </c>
      <c r="S155" s="48">
        <v>145</v>
      </c>
      <c r="T155" s="1">
        <f t="shared" si="35"/>
        <v>-247569.44444444351</v>
      </c>
      <c r="U155" s="1">
        <f>(T155+V$2)*int_l_nhg/12-V$3</f>
        <v>-240.39351851851768</v>
      </c>
      <c r="V155" s="1">
        <f t="shared" si="30"/>
        <v>472895.01454869646</v>
      </c>
      <c r="W155" s="1">
        <f t="shared" si="31"/>
        <v>456847.13831204595</v>
      </c>
    </row>
    <row r="156" spans="1:23" x14ac:dyDescent="0.25">
      <c r="A156" s="48">
        <v>146</v>
      </c>
      <c r="B156" s="1">
        <f t="shared" si="32"/>
        <v>-195794.55759857874</v>
      </c>
      <c r="C156" s="1">
        <f>B156*int_a_nhg/12</f>
        <v>-169.68861658543491</v>
      </c>
      <c r="D156" s="1">
        <f t="shared" si="24"/>
        <v>474274.29167446349</v>
      </c>
      <c r="E156" s="1">
        <f t="shared" si="25"/>
        <v>392134.39307688107</v>
      </c>
      <c r="G156" s="48">
        <v>146</v>
      </c>
      <c r="H156" s="1">
        <f t="shared" si="33"/>
        <v>-184277.77777777589</v>
      </c>
      <c r="I156" s="1">
        <f>H156*int_l_nhg/12</f>
        <v>-159.70740740740578</v>
      </c>
      <c r="J156" s="1">
        <f t="shared" si="26"/>
        <v>474274.29167446349</v>
      </c>
      <c r="K156" s="1">
        <f t="shared" si="27"/>
        <v>374162.664941539</v>
      </c>
      <c r="M156" s="48">
        <v>146</v>
      </c>
      <c r="N156" s="1">
        <f t="shared" si="34"/>
        <v>-252897.27879928894</v>
      </c>
      <c r="O156" s="1">
        <f>(N156+P$2)*int_a_nhg/12-P$3</f>
        <v>-245.01097495938373</v>
      </c>
      <c r="P156" s="1">
        <f t="shared" si="28"/>
        <v>474274.29167446349</v>
      </c>
      <c r="Q156" s="1">
        <f t="shared" si="29"/>
        <v>469245.5065936271</v>
      </c>
      <c r="S156" s="48">
        <v>146</v>
      </c>
      <c r="T156" s="1">
        <f t="shared" si="35"/>
        <v>-247138.88888888794</v>
      </c>
      <c r="U156" s="1">
        <f>(T156+V$2)*int_l_nhg/12-V$3</f>
        <v>-240.02037037036956</v>
      </c>
      <c r="V156" s="1">
        <f t="shared" si="30"/>
        <v>474274.29167446349</v>
      </c>
      <c r="W156" s="1">
        <f t="shared" si="31"/>
        <v>460259.64252595638</v>
      </c>
    </row>
    <row r="157" spans="1:23" x14ac:dyDescent="0.25">
      <c r="A157" s="48">
        <v>147</v>
      </c>
      <c r="B157" s="1">
        <f t="shared" si="32"/>
        <v>-194961.45766048456</v>
      </c>
      <c r="C157" s="1">
        <f>B157*int_a_nhg/12</f>
        <v>-168.96659663908662</v>
      </c>
      <c r="D157" s="1">
        <f t="shared" si="24"/>
        <v>475657.59169184737</v>
      </c>
      <c r="E157" s="1">
        <f t="shared" si="25"/>
        <v>394848.78939206008</v>
      </c>
      <c r="G157" s="48">
        <v>147</v>
      </c>
      <c r="H157" s="1">
        <f t="shared" si="33"/>
        <v>-183416.66666666477</v>
      </c>
      <c r="I157" s="1">
        <f>H157*int_l_nhg/12</f>
        <v>-158.96111111110946</v>
      </c>
      <c r="J157" s="1">
        <f t="shared" si="26"/>
        <v>475657.59169184737</v>
      </c>
      <c r="K157" s="1">
        <f t="shared" si="27"/>
        <v>376758.16282543523</v>
      </c>
      <c r="M157" s="48">
        <v>147</v>
      </c>
      <c r="N157" s="1">
        <f t="shared" si="34"/>
        <v>-252480.72883024186</v>
      </c>
      <c r="O157" s="1">
        <f>(N157+P$2)*int_a_nhg/12-P$3</f>
        <v>-244.6499649862096</v>
      </c>
      <c r="P157" s="1">
        <f t="shared" si="28"/>
        <v>475657.59169184737</v>
      </c>
      <c r="Q157" s="1">
        <f t="shared" si="29"/>
        <v>472737.1279662876</v>
      </c>
      <c r="S157" s="48">
        <v>147</v>
      </c>
      <c r="T157" s="1">
        <f t="shared" si="35"/>
        <v>-246708.33333333238</v>
      </c>
      <c r="U157" s="1">
        <f>(T157+V$2)*int_l_nhg/12-V$3</f>
        <v>-239.64722222222139</v>
      </c>
      <c r="V157" s="1">
        <f t="shared" si="30"/>
        <v>475657.59169184737</v>
      </c>
      <c r="W157" s="1">
        <f t="shared" si="31"/>
        <v>463691.81468297553</v>
      </c>
    </row>
    <row r="158" spans="1:23" x14ac:dyDescent="0.25">
      <c r="A158" s="48">
        <v>148</v>
      </c>
      <c r="B158" s="1">
        <f t="shared" si="32"/>
        <v>-194127.63570244404</v>
      </c>
      <c r="C158" s="1">
        <f>B158*int_a_nhg/12</f>
        <v>-168.24395094211818</v>
      </c>
      <c r="D158" s="1">
        <f t="shared" si="24"/>
        <v>477044.92633428192</v>
      </c>
      <c r="E158" s="1">
        <f t="shared" si="25"/>
        <v>397578.53329864412</v>
      </c>
      <c r="G158" s="48">
        <v>148</v>
      </c>
      <c r="H158" s="1">
        <f t="shared" si="33"/>
        <v>-182555.55555555364</v>
      </c>
      <c r="I158" s="1">
        <f>H158*int_l_nhg/12</f>
        <v>-158.21481481481314</v>
      </c>
      <c r="J158" s="1">
        <f t="shared" si="26"/>
        <v>477044.92633428192</v>
      </c>
      <c r="K158" s="1">
        <f t="shared" si="27"/>
        <v>379369.082328016</v>
      </c>
      <c r="M158" s="48">
        <v>148</v>
      </c>
      <c r="N158" s="1">
        <f t="shared" si="34"/>
        <v>-252063.8178512216</v>
      </c>
      <c r="O158" s="1">
        <f>(N158+P$2)*int_a_nhg/12-P$3</f>
        <v>-244.28864213772539</v>
      </c>
      <c r="P158" s="1">
        <f t="shared" si="28"/>
        <v>477044.92633428192</v>
      </c>
      <c r="Q158" s="1">
        <f t="shared" si="29"/>
        <v>476248.49147382693</v>
      </c>
      <c r="S158" s="48">
        <v>148</v>
      </c>
      <c r="T158" s="1">
        <f t="shared" si="35"/>
        <v>-246277.77777777682</v>
      </c>
      <c r="U158" s="1">
        <f>(T158+V$2)*int_l_nhg/12-V$3</f>
        <v>-239.27407407407321</v>
      </c>
      <c r="V158" s="1">
        <f t="shared" si="30"/>
        <v>477044.92633428192</v>
      </c>
      <c r="W158" s="1">
        <f t="shared" si="31"/>
        <v>467143.76598851325</v>
      </c>
    </row>
    <row r="159" spans="1:23" x14ac:dyDescent="0.25">
      <c r="A159" s="48">
        <v>149</v>
      </c>
      <c r="B159" s="1">
        <f t="shared" si="32"/>
        <v>-193293.09109870656</v>
      </c>
      <c r="C159" s="1">
        <f>B159*int_a_nhg/12</f>
        <v>-167.52067895221234</v>
      </c>
      <c r="D159" s="1">
        <f t="shared" si="24"/>
        <v>478436.30736942356</v>
      </c>
      <c r="E159" s="1">
        <f t="shared" si="25"/>
        <v>400323.71157414641</v>
      </c>
      <c r="G159" s="48">
        <v>149</v>
      </c>
      <c r="H159" s="1">
        <f t="shared" si="33"/>
        <v>-181694.44444444252</v>
      </c>
      <c r="I159" s="1">
        <f>H159*int_l_nhg/12</f>
        <v>-157.46851851851685</v>
      </c>
      <c r="J159" s="1">
        <f t="shared" si="26"/>
        <v>478436.30736942356</v>
      </c>
      <c r="K159" s="1">
        <f t="shared" si="27"/>
        <v>381995.51064535551</v>
      </c>
      <c r="M159" s="48">
        <v>149</v>
      </c>
      <c r="N159" s="1">
        <f t="shared" si="34"/>
        <v>-251646.54554935286</v>
      </c>
      <c r="O159" s="1">
        <f>(N159+P$2)*int_a_nhg/12-P$3</f>
        <v>-243.92700614277248</v>
      </c>
      <c r="P159" s="1">
        <f t="shared" si="28"/>
        <v>478436.30736942356</v>
      </c>
      <c r="Q159" s="1">
        <f t="shared" si="29"/>
        <v>479779.70874114591</v>
      </c>
      <c r="S159" s="48">
        <v>149</v>
      </c>
      <c r="T159" s="1">
        <f t="shared" si="35"/>
        <v>-245847.22222222126</v>
      </c>
      <c r="U159" s="1">
        <f>(T159+V$2)*int_l_nhg/12-V$3</f>
        <v>-238.90092592592509</v>
      </c>
      <c r="V159" s="1">
        <f t="shared" si="30"/>
        <v>478436.30736942356</v>
      </c>
      <c r="W159" s="1">
        <f t="shared" si="31"/>
        <v>470615.60827675083</v>
      </c>
    </row>
    <row r="160" spans="1:23" x14ac:dyDescent="0.25">
      <c r="A160" s="48">
        <v>150</v>
      </c>
      <c r="B160" s="1">
        <f t="shared" si="32"/>
        <v>-192457.82322297918</v>
      </c>
      <c r="C160" s="1">
        <f>B160*int_a_nhg/12</f>
        <v>-166.79678012658195</v>
      </c>
      <c r="D160" s="1">
        <f t="shared" si="24"/>
        <v>479831.74659925106</v>
      </c>
      <c r="E160" s="1">
        <f t="shared" si="25"/>
        <v>403084.41148673272</v>
      </c>
      <c r="G160" s="48">
        <v>150</v>
      </c>
      <c r="H160" s="1">
        <f t="shared" si="33"/>
        <v>-180833.33333333139</v>
      </c>
      <c r="I160" s="1">
        <f>H160*int_l_nhg/12</f>
        <v>-156.72222222222055</v>
      </c>
      <c r="J160" s="1">
        <f t="shared" si="26"/>
        <v>479831.74659925106</v>
      </c>
      <c r="K160" s="1">
        <f t="shared" si="27"/>
        <v>384637.53546654707</v>
      </c>
      <c r="M160" s="48">
        <v>150</v>
      </c>
      <c r="N160" s="1">
        <f t="shared" si="34"/>
        <v>-251228.91161148917</v>
      </c>
      <c r="O160" s="1">
        <f>(N160+P$2)*int_a_nhg/12-P$3</f>
        <v>-243.56505672995726</v>
      </c>
      <c r="P160" s="1">
        <f t="shared" si="28"/>
        <v>479831.74659925106</v>
      </c>
      <c r="Q160" s="1">
        <f t="shared" si="29"/>
        <v>483330.89202428883</v>
      </c>
      <c r="S160" s="48">
        <v>150</v>
      </c>
      <c r="T160" s="1">
        <f t="shared" si="35"/>
        <v>-245416.6666666657</v>
      </c>
      <c r="U160" s="1">
        <f>(T160+V$2)*int_l_nhg/12-V$3</f>
        <v>-238.52777777777692</v>
      </c>
      <c r="V160" s="1">
        <f t="shared" si="30"/>
        <v>479831.74659925106</v>
      </c>
      <c r="W160" s="1">
        <f t="shared" si="31"/>
        <v>474107.45401419641</v>
      </c>
    </row>
    <row r="161" spans="1:23" x14ac:dyDescent="0.25">
      <c r="A161" s="48">
        <v>151</v>
      </c>
      <c r="B161" s="1">
        <f t="shared" si="32"/>
        <v>-191621.83144842615</v>
      </c>
      <c r="C161" s="1">
        <f>B161*int_a_nhg/12</f>
        <v>-166.07225392196932</v>
      </c>
      <c r="D161" s="1">
        <f t="shared" si="24"/>
        <v>481231.25586016552</v>
      </c>
      <c r="E161" s="1">
        <f t="shared" si="25"/>
        <v>405860.7207979958</v>
      </c>
      <c r="G161" s="48">
        <v>151</v>
      </c>
      <c r="H161" s="1">
        <f t="shared" si="33"/>
        <v>-179972.22222222027</v>
      </c>
      <c r="I161" s="1">
        <f>H161*int_l_nhg/12</f>
        <v>-155.97592592592423</v>
      </c>
      <c r="J161" s="1">
        <f t="shared" si="26"/>
        <v>481231.25586016552</v>
      </c>
      <c r="K161" s="1">
        <f t="shared" si="27"/>
        <v>387295.24497649109</v>
      </c>
      <c r="M161" s="48">
        <v>151</v>
      </c>
      <c r="N161" s="1">
        <f t="shared" si="34"/>
        <v>-250810.91572421265</v>
      </c>
      <c r="O161" s="1">
        <f>(N161+P$2)*int_a_nhg/12-P$3</f>
        <v>-243.20279362765098</v>
      </c>
      <c r="P161" s="1">
        <f t="shared" si="28"/>
        <v>481231.25586016552</v>
      </c>
      <c r="Q161" s="1">
        <f t="shared" si="29"/>
        <v>486902.15421401197</v>
      </c>
      <c r="S161" s="48">
        <v>151</v>
      </c>
      <c r="T161" s="1">
        <f t="shared" si="35"/>
        <v>-244986.11111111013</v>
      </c>
      <c r="U161" s="1">
        <f>(T161+V$2)*int_l_nhg/12-V$3</f>
        <v>-238.15462962962877</v>
      </c>
      <c r="V161" s="1">
        <f t="shared" si="30"/>
        <v>481231.25586016552</v>
      </c>
      <c r="W161" s="1">
        <f t="shared" si="31"/>
        <v>477619.41630326002</v>
      </c>
    </row>
    <row r="162" spans="1:23" x14ac:dyDescent="0.25">
      <c r="A162" s="48">
        <v>152</v>
      </c>
      <c r="B162" s="1">
        <f t="shared" si="32"/>
        <v>-190785.11514766852</v>
      </c>
      <c r="C162" s="1">
        <f>B162*int_a_nhg/12</f>
        <v>-165.34709979464603</v>
      </c>
      <c r="D162" s="1">
        <f t="shared" si="24"/>
        <v>482634.84702309099</v>
      </c>
      <c r="E162" s="1">
        <f t="shared" si="25"/>
        <v>408652.72776574519</v>
      </c>
      <c r="G162" s="48">
        <v>152</v>
      </c>
      <c r="H162" s="1">
        <f t="shared" si="33"/>
        <v>-179111.11111110914</v>
      </c>
      <c r="I162" s="1">
        <f>H162*int_l_nhg/12</f>
        <v>-155.22962962962791</v>
      </c>
      <c r="J162" s="1">
        <f t="shared" si="26"/>
        <v>482634.84702309099</v>
      </c>
      <c r="K162" s="1">
        <f t="shared" si="27"/>
        <v>389968.72785869817</v>
      </c>
      <c r="M162" s="48">
        <v>152</v>
      </c>
      <c r="N162" s="1">
        <f t="shared" si="34"/>
        <v>-250392.55757383382</v>
      </c>
      <c r="O162" s="1">
        <f>(N162+P$2)*int_a_nhg/12-P$3</f>
        <v>-242.84021656398932</v>
      </c>
      <c r="P162" s="1">
        <f t="shared" si="28"/>
        <v>482634.84702309099</v>
      </c>
      <c r="Q162" s="1">
        <f t="shared" si="29"/>
        <v>490493.60883937235</v>
      </c>
      <c r="S162" s="48">
        <v>152</v>
      </c>
      <c r="T162" s="1">
        <f t="shared" si="35"/>
        <v>-244555.55555555457</v>
      </c>
      <c r="U162" s="1">
        <f>(T162+V$2)*int_l_nhg/12-V$3</f>
        <v>-237.78148148148063</v>
      </c>
      <c r="V162" s="1">
        <f t="shared" si="30"/>
        <v>482634.84702309099</v>
      </c>
      <c r="W162" s="1">
        <f t="shared" si="31"/>
        <v>481151.60888584924</v>
      </c>
    </row>
    <row r="163" spans="1:23" x14ac:dyDescent="0.25">
      <c r="A163" s="48">
        <v>153</v>
      </c>
      <c r="B163" s="1">
        <f t="shared" si="32"/>
        <v>-189947.67369278357</v>
      </c>
      <c r="C163" s="1">
        <f>B163*int_a_nhg/12</f>
        <v>-164.62131720041242</v>
      </c>
      <c r="D163" s="1">
        <f t="shared" si="24"/>
        <v>484042.53199357499</v>
      </c>
      <c r="E163" s="1">
        <f t="shared" si="25"/>
        <v>411460.52114681288</v>
      </c>
      <c r="G163" s="48">
        <v>153</v>
      </c>
      <c r="H163" s="1">
        <f t="shared" si="33"/>
        <v>-178249.99999999802</v>
      </c>
      <c r="I163" s="1">
        <f>H163*int_l_nhg/12</f>
        <v>-154.48333333333161</v>
      </c>
      <c r="J163" s="1">
        <f t="shared" si="26"/>
        <v>484042.53199357499</v>
      </c>
      <c r="K163" s="1">
        <f t="shared" si="27"/>
        <v>392658.0732981083</v>
      </c>
      <c r="M163" s="48">
        <v>153</v>
      </c>
      <c r="N163" s="1">
        <f t="shared" si="34"/>
        <v>-249973.83684639135</v>
      </c>
      <c r="O163" s="1">
        <f>(N163+P$2)*int_a_nhg/12-P$3</f>
        <v>-242.47732526687247</v>
      </c>
      <c r="P163" s="1">
        <f t="shared" si="28"/>
        <v>484042.53199357499</v>
      </c>
      <c r="Q163" s="1">
        <f t="shared" si="29"/>
        <v>494105.37007133674</v>
      </c>
      <c r="S163" s="48">
        <v>153</v>
      </c>
      <c r="T163" s="1">
        <f t="shared" si="35"/>
        <v>-244124.99999999901</v>
      </c>
      <c r="U163" s="1">
        <f>(T163+V$2)*int_l_nhg/12-V$3</f>
        <v>-237.40833333333245</v>
      </c>
      <c r="V163" s="1">
        <f t="shared" si="30"/>
        <v>484042.53199357499</v>
      </c>
      <c r="W163" s="1">
        <f t="shared" si="31"/>
        <v>484704.14614698489</v>
      </c>
    </row>
    <row r="164" spans="1:23" x14ac:dyDescent="0.25">
      <c r="A164" s="48">
        <v>154</v>
      </c>
      <c r="B164" s="1">
        <f t="shared" si="32"/>
        <v>-189109.50645530439</v>
      </c>
      <c r="C164" s="1">
        <f>B164*int_a_nhg/12</f>
        <v>-163.89490559459713</v>
      </c>
      <c r="D164" s="1">
        <f t="shared" si="24"/>
        <v>485454.32271188957</v>
      </c>
      <c r="E164" s="1">
        <f t="shared" si="25"/>
        <v>414284.19019987492</v>
      </c>
      <c r="G164" s="48">
        <v>154</v>
      </c>
      <c r="H164" s="1">
        <f t="shared" si="33"/>
        <v>-177388.8888888869</v>
      </c>
      <c r="I164" s="1">
        <f>H164*int_l_nhg/12</f>
        <v>-153.73703703703532</v>
      </c>
      <c r="J164" s="1">
        <f t="shared" si="26"/>
        <v>485454.32271188957</v>
      </c>
      <c r="K164" s="1">
        <f t="shared" si="27"/>
        <v>395363.37098392606</v>
      </c>
      <c r="M164" s="48">
        <v>154</v>
      </c>
      <c r="N164" s="1">
        <f t="shared" si="34"/>
        <v>-249554.75322765176</v>
      </c>
      <c r="O164" s="1">
        <f>(N164+P$2)*int_a_nhg/12-P$3</f>
        <v>-242.11411946396484</v>
      </c>
      <c r="P164" s="1">
        <f t="shared" si="28"/>
        <v>485454.32271188957</v>
      </c>
      <c r="Q164" s="1">
        <f t="shared" si="29"/>
        <v>497737.55272641126</v>
      </c>
      <c r="S164" s="48">
        <v>154</v>
      </c>
      <c r="T164" s="1">
        <f t="shared" si="35"/>
        <v>-243694.44444444345</v>
      </c>
      <c r="U164" s="1">
        <f>(T164+V$2)*int_l_nhg/12-V$3</f>
        <v>-237.03518518518433</v>
      </c>
      <c r="V164" s="1">
        <f t="shared" si="30"/>
        <v>485454.32271188957</v>
      </c>
      <c r="W164" s="1">
        <f t="shared" si="31"/>
        <v>488277.14311843732</v>
      </c>
    </row>
    <row r="165" spans="1:23" x14ac:dyDescent="0.25">
      <c r="A165" s="48">
        <v>155</v>
      </c>
      <c r="B165" s="1">
        <f t="shared" si="32"/>
        <v>-188270.61280621937</v>
      </c>
      <c r="C165" s="1">
        <f>B165*int_a_nhg/12</f>
        <v>-163.1678644320568</v>
      </c>
      <c r="D165" s="1">
        <f t="shared" si="24"/>
        <v>486870.23115313257</v>
      </c>
      <c r="E165" s="1">
        <f t="shared" si="25"/>
        <v>417123.82468828885</v>
      </c>
      <c r="G165" s="48">
        <v>155</v>
      </c>
      <c r="H165" s="1">
        <f t="shared" si="33"/>
        <v>-176527.77777777577</v>
      </c>
      <c r="I165" s="1">
        <f>H165*int_l_nhg/12</f>
        <v>-152.990740740739</v>
      </c>
      <c r="J165" s="1">
        <f t="shared" si="26"/>
        <v>486870.23115313257</v>
      </c>
      <c r="K165" s="1">
        <f t="shared" si="27"/>
        <v>398084.711112472</v>
      </c>
      <c r="M165" s="48">
        <v>155</v>
      </c>
      <c r="N165" s="1">
        <f t="shared" si="34"/>
        <v>-249135.30640310925</v>
      </c>
      <c r="O165" s="1">
        <f>(N165+P$2)*int_a_nhg/12-P$3</f>
        <v>-241.75059888269467</v>
      </c>
      <c r="P165" s="1">
        <f t="shared" si="28"/>
        <v>486870.23115313257</v>
      </c>
      <c r="Q165" s="1">
        <f t="shared" si="29"/>
        <v>501390.27227029123</v>
      </c>
      <c r="S165" s="48">
        <v>155</v>
      </c>
      <c r="T165" s="1">
        <f t="shared" si="35"/>
        <v>-243263.88888888789</v>
      </c>
      <c r="U165" s="1">
        <f>(T165+V$2)*int_l_nhg/12-V$3</f>
        <v>-236.66203703703616</v>
      </c>
      <c r="V165" s="1">
        <f t="shared" si="30"/>
        <v>486870.23115313257</v>
      </c>
      <c r="W165" s="1">
        <f t="shared" si="31"/>
        <v>491870.71548238327</v>
      </c>
    </row>
    <row r="166" spans="1:23" x14ac:dyDescent="0.25">
      <c r="A166" s="48">
        <v>156</v>
      </c>
      <c r="B166" s="1">
        <f t="shared" si="32"/>
        <v>-187430.99211597184</v>
      </c>
      <c r="C166" s="1">
        <f>B166*int_a_nhg/12</f>
        <v>-162.44019316717558</v>
      </c>
      <c r="D166" s="1">
        <f t="shared" si="24"/>
        <v>488290.26932732924</v>
      </c>
      <c r="E166" s="1">
        <f t="shared" si="25"/>
        <v>419979.51488294738</v>
      </c>
      <c r="G166" s="48">
        <v>156</v>
      </c>
      <c r="H166" s="1">
        <f t="shared" si="33"/>
        <v>-175666.66666666465</v>
      </c>
      <c r="I166" s="1">
        <f>H166*int_l_nhg/12</f>
        <v>-152.24444444444268</v>
      </c>
      <c r="J166" s="1">
        <f t="shared" si="26"/>
        <v>488290.26932732924</v>
      </c>
      <c r="K166" s="1">
        <f t="shared" si="27"/>
        <v>400822.1843900496</v>
      </c>
      <c r="M166" s="48">
        <v>156</v>
      </c>
      <c r="N166" s="1">
        <f t="shared" si="34"/>
        <v>-248715.49605798547</v>
      </c>
      <c r="O166" s="1">
        <f>(N166+P$2)*int_a_nhg/12-P$3</f>
        <v>-241.38676325025403</v>
      </c>
      <c r="P166" s="1">
        <f t="shared" si="28"/>
        <v>488290.26932732924</v>
      </c>
      <c r="Q166" s="1">
        <f t="shared" si="29"/>
        <v>505063.64482153166</v>
      </c>
      <c r="S166" s="48">
        <v>156</v>
      </c>
      <c r="T166" s="1">
        <f t="shared" si="35"/>
        <v>-242833.33333333232</v>
      </c>
      <c r="U166" s="1">
        <f>(T166+V$2)*int_l_nhg/12-V$3</f>
        <v>-236.28888888888798</v>
      </c>
      <c r="V166" s="1">
        <f t="shared" si="30"/>
        <v>488290.26932732924</v>
      </c>
      <c r="W166" s="1">
        <f t="shared" si="31"/>
        <v>495484.97957508324</v>
      </c>
    </row>
    <row r="167" spans="1:23" x14ac:dyDescent="0.25">
      <c r="A167" s="48">
        <v>157</v>
      </c>
      <c r="B167" s="1">
        <f t="shared" si="32"/>
        <v>-186590.64375445942</v>
      </c>
      <c r="C167" s="1">
        <f>B167*int_a_nhg/12</f>
        <v>-161.71189125386482</v>
      </c>
      <c r="D167" s="1">
        <f t="shared" si="24"/>
        <v>489714.44927953393</v>
      </c>
      <c r="E167" s="1">
        <f t="shared" si="25"/>
        <v>422851.35156514787</v>
      </c>
      <c r="G167" s="48">
        <v>157</v>
      </c>
      <c r="H167" s="1">
        <f t="shared" si="33"/>
        <v>-174805.55555555352</v>
      </c>
      <c r="I167" s="1">
        <f>H167*int_l_nhg/12</f>
        <v>-151.49814814814638</v>
      </c>
      <c r="J167" s="1">
        <f t="shared" si="26"/>
        <v>489714.44927953393</v>
      </c>
      <c r="K167" s="1">
        <f t="shared" si="27"/>
        <v>403575.88203582907</v>
      </c>
      <c r="M167" s="48">
        <v>157</v>
      </c>
      <c r="N167" s="1">
        <f t="shared" si="34"/>
        <v>-248295.32187722926</v>
      </c>
      <c r="O167" s="1">
        <f>(N167+P$2)*int_a_nhg/12-P$3</f>
        <v>-241.02261229359868</v>
      </c>
      <c r="P167" s="1">
        <f t="shared" si="28"/>
        <v>489714.44927953393</v>
      </c>
      <c r="Q167" s="1">
        <f t="shared" si="29"/>
        <v>508757.78715523891</v>
      </c>
      <c r="S167" s="48">
        <v>157</v>
      </c>
      <c r="T167" s="1">
        <f t="shared" si="35"/>
        <v>-242402.77777777676</v>
      </c>
      <c r="U167" s="1">
        <f>(T167+V$2)*int_l_nhg/12-V$3</f>
        <v>-235.91574074073986</v>
      </c>
      <c r="V167" s="1">
        <f t="shared" si="30"/>
        <v>489714.44927953393</v>
      </c>
      <c r="W167" s="1">
        <f t="shared" si="31"/>
        <v>499120.05239058001</v>
      </c>
    </row>
    <row r="168" spans="1:23" x14ac:dyDescent="0.25">
      <c r="A168" s="48">
        <v>158</v>
      </c>
      <c r="B168" s="1">
        <f t="shared" si="32"/>
        <v>-185749.56709103368</v>
      </c>
      <c r="C168" s="1">
        <f>B168*int_a_nhg/12</f>
        <v>-160.98295814556252</v>
      </c>
      <c r="D168" s="1">
        <f t="shared" si="24"/>
        <v>491142.78308993258</v>
      </c>
      <c r="E168" s="1">
        <f t="shared" si="25"/>
        <v>425739.42602947843</v>
      </c>
      <c r="G168" s="48">
        <v>158</v>
      </c>
      <c r="H168" s="1">
        <f t="shared" si="33"/>
        <v>-173944.4444444424</v>
      </c>
      <c r="I168" s="1">
        <f>H168*int_l_nhg/12</f>
        <v>-150.75185185185009</v>
      </c>
      <c r="J168" s="1">
        <f t="shared" si="26"/>
        <v>491142.78308993258</v>
      </c>
      <c r="K168" s="1">
        <f t="shared" si="27"/>
        <v>406345.89578474697</v>
      </c>
      <c r="M168" s="48">
        <v>158</v>
      </c>
      <c r="N168" s="1">
        <f t="shared" si="34"/>
        <v>-247874.7835455164</v>
      </c>
      <c r="O168" s="1">
        <f>(N168+P$2)*int_a_nhg/12-P$3</f>
        <v>-240.65814573944755</v>
      </c>
      <c r="P168" s="1">
        <f t="shared" si="28"/>
        <v>491142.78308993258</v>
      </c>
      <c r="Q168" s="1">
        <f t="shared" si="29"/>
        <v>512472.81670678273</v>
      </c>
      <c r="S168" s="48">
        <v>158</v>
      </c>
      <c r="T168" s="1">
        <f t="shared" si="35"/>
        <v>-241972.2222222212</v>
      </c>
      <c r="U168" s="1">
        <f>(T168+V$2)*int_l_nhg/12-V$3</f>
        <v>-235.54259259259169</v>
      </c>
      <c r="V168" s="1">
        <f t="shared" si="30"/>
        <v>491142.78308993258</v>
      </c>
      <c r="W168" s="1">
        <f t="shared" si="31"/>
        <v>502776.05158441752</v>
      </c>
    </row>
    <row r="169" spans="1:23" x14ac:dyDescent="0.25">
      <c r="A169" s="48">
        <v>159</v>
      </c>
      <c r="B169" s="1">
        <f t="shared" si="32"/>
        <v>-184907.76149449963</v>
      </c>
      <c r="C169" s="1">
        <f>B169*int_a_nhg/12</f>
        <v>-160.253393295233</v>
      </c>
      <c r="D169" s="1">
        <f t="shared" si="24"/>
        <v>492575.2828739449</v>
      </c>
      <c r="E169" s="1">
        <f t="shared" si="25"/>
        <v>428643.83008672</v>
      </c>
      <c r="G169" s="48">
        <v>159</v>
      </c>
      <c r="H169" s="1">
        <f t="shared" si="33"/>
        <v>-173083.33333333128</v>
      </c>
      <c r="I169" s="1">
        <f>H169*int_l_nhg/12</f>
        <v>-150.00555555555377</v>
      </c>
      <c r="J169" s="1">
        <f t="shared" si="26"/>
        <v>492575.2828739449</v>
      </c>
      <c r="K169" s="1">
        <f t="shared" si="27"/>
        <v>409132.31789042265</v>
      </c>
      <c r="M169" s="48">
        <v>159</v>
      </c>
      <c r="N169" s="1">
        <f t="shared" si="34"/>
        <v>-247453.88074724938</v>
      </c>
      <c r="O169" s="1">
        <f>(N169+P$2)*int_a_nhg/12-P$3</f>
        <v>-240.29336331428277</v>
      </c>
      <c r="P169" s="1">
        <f t="shared" si="28"/>
        <v>492575.2828739449</v>
      </c>
      <c r="Q169" s="1">
        <f t="shared" si="29"/>
        <v>516208.85157552949</v>
      </c>
      <c r="S169" s="48">
        <v>159</v>
      </c>
      <c r="T169" s="1">
        <f t="shared" si="35"/>
        <v>-241541.66666666564</v>
      </c>
      <c r="U169" s="1">
        <f>(T169+V$2)*int_l_nhg/12-V$3</f>
        <v>-235.16944444444354</v>
      </c>
      <c r="V169" s="1">
        <f t="shared" si="30"/>
        <v>492575.2828739449</v>
      </c>
      <c r="W169" s="1">
        <f t="shared" si="31"/>
        <v>506453.09547738143</v>
      </c>
    </row>
    <row r="170" spans="1:23" x14ac:dyDescent="0.25">
      <c r="A170" s="48">
        <v>160</v>
      </c>
      <c r="B170" s="1">
        <f t="shared" si="32"/>
        <v>-184065.22633311525</v>
      </c>
      <c r="C170" s="1">
        <f>B170*int_a_nhg/12</f>
        <v>-159.52319615536655</v>
      </c>
      <c r="D170" s="1">
        <f t="shared" si="24"/>
        <v>494011.96078232722</v>
      </c>
      <c r="E170" s="1">
        <f t="shared" si="25"/>
        <v>431564.65606676496</v>
      </c>
      <c r="G170" s="48">
        <v>160</v>
      </c>
      <c r="H170" s="1">
        <f t="shared" si="33"/>
        <v>-172222.22222222015</v>
      </c>
      <c r="I170" s="1">
        <f>H170*int_l_nhg/12</f>
        <v>-149.25925925925745</v>
      </c>
      <c r="J170" s="1">
        <f t="shared" si="26"/>
        <v>494011.96078232722</v>
      </c>
      <c r="K170" s="1">
        <f t="shared" si="27"/>
        <v>411935.24112809083</v>
      </c>
      <c r="M170" s="48">
        <v>160</v>
      </c>
      <c r="N170" s="1">
        <f t="shared" si="34"/>
        <v>-247032.61316655719</v>
      </c>
      <c r="O170" s="1">
        <f>(N170+P$2)*int_a_nhg/12-P$3</f>
        <v>-239.92826474434955</v>
      </c>
      <c r="P170" s="1">
        <f t="shared" si="28"/>
        <v>494011.96078232722</v>
      </c>
      <c r="Q170" s="1">
        <f t="shared" si="29"/>
        <v>519966.01052859658</v>
      </c>
      <c r="S170" s="48">
        <v>160</v>
      </c>
      <c r="T170" s="1">
        <f t="shared" si="35"/>
        <v>-241111.11111111008</v>
      </c>
      <c r="U170" s="1">
        <f>(T170+V$2)*int_l_nhg/12-V$3</f>
        <v>-234.7962962962954</v>
      </c>
      <c r="V170" s="1">
        <f t="shared" si="30"/>
        <v>494011.96078232722</v>
      </c>
      <c r="W170" s="1">
        <f t="shared" si="31"/>
        <v>510151.30305926013</v>
      </c>
    </row>
    <row r="171" spans="1:23" x14ac:dyDescent="0.25">
      <c r="A171" s="48">
        <v>161</v>
      </c>
      <c r="B171" s="1">
        <f t="shared" si="32"/>
        <v>-183221.96097459103</v>
      </c>
      <c r="C171" s="1">
        <f>B171*int_a_nhg/12</f>
        <v>-158.79236617797889</v>
      </c>
      <c r="D171" s="1">
        <f t="shared" si="24"/>
        <v>495452.82900127571</v>
      </c>
      <c r="E171" s="1">
        <f t="shared" si="25"/>
        <v>434501.9968215524</v>
      </c>
      <c r="G171" s="48">
        <v>161</v>
      </c>
      <c r="H171" s="1">
        <f t="shared" si="33"/>
        <v>-171361.11111110903</v>
      </c>
      <c r="I171" s="1">
        <f>H171*int_l_nhg/12</f>
        <v>-148.51296296296115</v>
      </c>
      <c r="J171" s="1">
        <f t="shared" si="26"/>
        <v>495452.82900127571</v>
      </c>
      <c r="K171" s="1">
        <f t="shared" si="27"/>
        <v>414754.75879755081</v>
      </c>
      <c r="M171" s="48">
        <v>161</v>
      </c>
      <c r="N171" s="1">
        <f t="shared" si="34"/>
        <v>-246610.98048729508</v>
      </c>
      <c r="O171" s="1">
        <f>(N171+P$2)*int_a_nhg/12-P$3</f>
        <v>-239.56284975565572</v>
      </c>
      <c r="P171" s="1">
        <f t="shared" si="28"/>
        <v>495452.82900127571</v>
      </c>
      <c r="Q171" s="1">
        <f t="shared" si="29"/>
        <v>523744.41300462786</v>
      </c>
      <c r="S171" s="48">
        <v>161</v>
      </c>
      <c r="T171" s="1">
        <f t="shared" si="35"/>
        <v>-240680.55555555451</v>
      </c>
      <c r="U171" s="1">
        <f>(T171+V$2)*int_l_nhg/12-V$3</f>
        <v>-234.42314814814722</v>
      </c>
      <c r="V171" s="1">
        <f t="shared" si="30"/>
        <v>495452.82900127571</v>
      </c>
      <c r="W171" s="1">
        <f t="shared" si="31"/>
        <v>513870.7939926277</v>
      </c>
    </row>
    <row r="172" spans="1:23" x14ac:dyDescent="0.25">
      <c r="A172" s="48">
        <v>162</v>
      </c>
      <c r="B172" s="1">
        <f t="shared" si="32"/>
        <v>-182377.9647860894</v>
      </c>
      <c r="C172" s="1">
        <f>B172*int_a_nhg/12</f>
        <v>-158.06090281461081</v>
      </c>
      <c r="D172" s="1">
        <f t="shared" si="24"/>
        <v>496897.89975252945</v>
      </c>
      <c r="E172" s="1">
        <f t="shared" si="25"/>
        <v>437455.94572801975</v>
      </c>
      <c r="G172" s="48">
        <v>162</v>
      </c>
      <c r="H172" s="1">
        <f t="shared" si="33"/>
        <v>-170499.9999999979</v>
      </c>
      <c r="I172" s="1">
        <f>H172*int_l_nhg/12</f>
        <v>-147.76666666666486</v>
      </c>
      <c r="J172" s="1">
        <f t="shared" si="26"/>
        <v>496897.89975252945</v>
      </c>
      <c r="K172" s="1">
        <f t="shared" si="27"/>
        <v>417590.96472613257</v>
      </c>
      <c r="M172" s="48">
        <v>162</v>
      </c>
      <c r="N172" s="1">
        <f t="shared" si="34"/>
        <v>-246188.98239304425</v>
      </c>
      <c r="O172" s="1">
        <f>(N172+P$2)*int_a_nhg/12-P$3</f>
        <v>-239.19711807397169</v>
      </c>
      <c r="P172" s="1">
        <f t="shared" si="28"/>
        <v>496897.89975252945</v>
      </c>
      <c r="Q172" s="1">
        <f t="shared" si="29"/>
        <v>527544.17911759077</v>
      </c>
      <c r="S172" s="48">
        <v>162</v>
      </c>
      <c r="T172" s="1">
        <f t="shared" si="35"/>
        <v>-240249.99999999895</v>
      </c>
      <c r="U172" s="1">
        <f>(T172+V$2)*int_l_nhg/12-V$3</f>
        <v>-234.0499999999991</v>
      </c>
      <c r="V172" s="1">
        <f t="shared" si="30"/>
        <v>496897.89975252945</v>
      </c>
      <c r="W172" s="1">
        <f t="shared" si="31"/>
        <v>517611.68861664785</v>
      </c>
    </row>
    <row r="173" spans="1:23" x14ac:dyDescent="0.25">
      <c r="A173" s="48">
        <v>163</v>
      </c>
      <c r="B173" s="1">
        <f t="shared" si="32"/>
        <v>-181533.23713422442</v>
      </c>
      <c r="C173" s="1">
        <f>B173*int_a_nhg/12</f>
        <v>-157.32880551632783</v>
      </c>
      <c r="D173" s="1">
        <f t="shared" si="24"/>
        <v>498347.18529347435</v>
      </c>
      <c r="E173" s="1">
        <f t="shared" si="25"/>
        <v>440426.59669107123</v>
      </c>
      <c r="G173" s="48">
        <v>163</v>
      </c>
      <c r="H173" s="1">
        <f t="shared" si="33"/>
        <v>-169638.88888888678</v>
      </c>
      <c r="I173" s="1">
        <f>H173*int_l_nhg/12</f>
        <v>-147.02037037036854</v>
      </c>
      <c r="J173" s="1">
        <f t="shared" si="26"/>
        <v>498347.18529347435</v>
      </c>
      <c r="K173" s="1">
        <f t="shared" si="27"/>
        <v>420443.95327167946</v>
      </c>
      <c r="M173" s="48">
        <v>163</v>
      </c>
      <c r="N173" s="1">
        <f t="shared" si="34"/>
        <v>-245766.61856711176</v>
      </c>
      <c r="O173" s="1">
        <f>(N173+P$2)*int_a_nhg/12-P$3</f>
        <v>-238.83106942483016</v>
      </c>
      <c r="P173" s="1">
        <f t="shared" si="28"/>
        <v>498347.18529347435</v>
      </c>
      <c r="Q173" s="1">
        <f t="shared" si="29"/>
        <v>531365.42966059456</v>
      </c>
      <c r="S173" s="48">
        <v>163</v>
      </c>
      <c r="T173" s="1">
        <f t="shared" si="35"/>
        <v>-239819.44444444339</v>
      </c>
      <c r="U173" s="1">
        <f>(T173+V$2)*int_l_nhg/12-V$3</f>
        <v>-233.67685185185093</v>
      </c>
      <c r="V173" s="1">
        <f t="shared" si="30"/>
        <v>498347.18529347435</v>
      </c>
      <c r="W173" s="1">
        <f t="shared" si="31"/>
        <v>521374.10795089928</v>
      </c>
    </row>
    <row r="174" spans="1:23" x14ac:dyDescent="0.25">
      <c r="A174" s="48">
        <v>164</v>
      </c>
      <c r="B174" s="1">
        <f t="shared" si="32"/>
        <v>-180687.77738506114</v>
      </c>
      <c r="C174" s="1">
        <f>B174*int_a_nhg/12</f>
        <v>-156.59607373371963</v>
      </c>
      <c r="D174" s="1">
        <f t="shared" si="24"/>
        <v>499800.69791724702</v>
      </c>
      <c r="E174" s="1">
        <f t="shared" si="25"/>
        <v>443414.04414656304</v>
      </c>
      <c r="G174" s="48">
        <v>164</v>
      </c>
      <c r="H174" s="1">
        <f t="shared" si="33"/>
        <v>-168777.77777777566</v>
      </c>
      <c r="I174" s="1">
        <f>H174*int_l_nhg/12</f>
        <v>-146.27407407407222</v>
      </c>
      <c r="J174" s="1">
        <f t="shared" si="26"/>
        <v>499800.69791724702</v>
      </c>
      <c r="K174" s="1">
        <f t="shared" si="27"/>
        <v>423313.81932554778</v>
      </c>
      <c r="M174" s="48">
        <v>164</v>
      </c>
      <c r="N174" s="1">
        <f t="shared" si="34"/>
        <v>-245343.8886925301</v>
      </c>
      <c r="O174" s="1">
        <f>(N174+P$2)*int_a_nhg/12-P$3</f>
        <v>-238.46470353352606</v>
      </c>
      <c r="P174" s="1">
        <f t="shared" si="28"/>
        <v>499800.69791724702</v>
      </c>
      <c r="Q174" s="1">
        <f t="shared" si="29"/>
        <v>535208.28610973025</v>
      </c>
      <c r="S174" s="48">
        <v>164</v>
      </c>
      <c r="T174" s="1">
        <f t="shared" si="35"/>
        <v>-239388.88888888783</v>
      </c>
      <c r="U174" s="1">
        <f>(T174+V$2)*int_l_nhg/12-V$3</f>
        <v>-233.30370370370275</v>
      </c>
      <c r="V174" s="1">
        <f t="shared" si="30"/>
        <v>499800.69791724702</v>
      </c>
      <c r="W174" s="1">
        <f t="shared" si="31"/>
        <v>525158.1736992232</v>
      </c>
    </row>
    <row r="175" spans="1:23" x14ac:dyDescent="0.25">
      <c r="A175" s="48">
        <v>165</v>
      </c>
      <c r="B175" s="1">
        <f t="shared" si="32"/>
        <v>-179841.58490411527</v>
      </c>
      <c r="C175" s="1">
        <f>B175*int_a_nhg/12</f>
        <v>-155.8627069168999</v>
      </c>
      <c r="D175" s="1">
        <f t="shared" si="24"/>
        <v>501258.449952839</v>
      </c>
      <c r="E175" s="1">
        <f t="shared" si="25"/>
        <v>446418.38306430547</v>
      </c>
      <c r="G175" s="48">
        <v>165</v>
      </c>
      <c r="H175" s="1">
        <f t="shared" si="33"/>
        <v>-167916.66666666453</v>
      </c>
      <c r="I175" s="1">
        <f>H175*int_l_nhg/12</f>
        <v>-145.52777777777592</v>
      </c>
      <c r="J175" s="1">
        <f t="shared" si="26"/>
        <v>501258.449952839</v>
      </c>
      <c r="K175" s="1">
        <f t="shared" si="27"/>
        <v>426200.65831562335</v>
      </c>
      <c r="M175" s="48">
        <v>165</v>
      </c>
      <c r="N175" s="1">
        <f t="shared" si="34"/>
        <v>-244920.79245205715</v>
      </c>
      <c r="O175" s="1">
        <f>(N175+P$2)*int_a_nhg/12-P$3</f>
        <v>-238.09802012511619</v>
      </c>
      <c r="P175" s="1">
        <f t="shared" si="28"/>
        <v>501258.449952839</v>
      </c>
      <c r="Q175" s="1">
        <f t="shared" si="29"/>
        <v>539072.87062793225</v>
      </c>
      <c r="S175" s="48">
        <v>165</v>
      </c>
      <c r="T175" s="1">
        <f t="shared" si="35"/>
        <v>-238958.33333333227</v>
      </c>
      <c r="U175" s="1">
        <f>(T175+V$2)*int_l_nhg/12-V$3</f>
        <v>-232.93055555555463</v>
      </c>
      <c r="V175" s="1">
        <f t="shared" si="30"/>
        <v>501258.449952839</v>
      </c>
      <c r="W175" s="1">
        <f t="shared" si="31"/>
        <v>528964.00825359183</v>
      </c>
    </row>
    <row r="176" spans="1:23" x14ac:dyDescent="0.25">
      <c r="A176" s="48">
        <v>166</v>
      </c>
      <c r="B176" s="1">
        <f t="shared" si="32"/>
        <v>-178994.65905635257</v>
      </c>
      <c r="C176" s="1">
        <f>B176*int_a_nhg/12</f>
        <v>-155.12870451550555</v>
      </c>
      <c r="D176" s="1">
        <f t="shared" si="24"/>
        <v>502720.45376520144</v>
      </c>
      <c r="E176" s="1">
        <f t="shared" si="25"/>
        <v>449439.70895108185</v>
      </c>
      <c r="G176" s="48">
        <v>166</v>
      </c>
      <c r="H176" s="1">
        <f t="shared" si="33"/>
        <v>-167055.55555555341</v>
      </c>
      <c r="I176" s="1">
        <f>H176*int_l_nhg/12</f>
        <v>-144.78148148147963</v>
      </c>
      <c r="J176" s="1">
        <f t="shared" si="26"/>
        <v>502720.45376520144</v>
      </c>
      <c r="K176" s="1">
        <f t="shared" si="27"/>
        <v>429104.56620935508</v>
      </c>
      <c r="M176" s="48">
        <v>166</v>
      </c>
      <c r="N176" s="1">
        <f t="shared" si="34"/>
        <v>-244497.32952817579</v>
      </c>
      <c r="O176" s="1">
        <f>(N176+P$2)*int_a_nhg/12-P$3</f>
        <v>-237.731018924419</v>
      </c>
      <c r="P176" s="1">
        <f t="shared" si="28"/>
        <v>502720.45376520144</v>
      </c>
      <c r="Q176" s="1">
        <f t="shared" si="29"/>
        <v>542959.30606886209</v>
      </c>
      <c r="S176" s="48">
        <v>166</v>
      </c>
      <c r="T176" s="1">
        <f t="shared" si="35"/>
        <v>-238527.7777777767</v>
      </c>
      <c r="U176" s="1">
        <f>(T176+V$2)*int_l_nhg/12-V$3</f>
        <v>-232.55740740740646</v>
      </c>
      <c r="V176" s="1">
        <f t="shared" si="30"/>
        <v>502720.45376520144</v>
      </c>
      <c r="W176" s="1">
        <f t="shared" si="31"/>
        <v>532791.73469799932</v>
      </c>
    </row>
    <row r="177" spans="1:23" x14ac:dyDescent="0.25">
      <c r="A177" s="48">
        <v>167</v>
      </c>
      <c r="B177" s="1">
        <f t="shared" si="32"/>
        <v>-178146.99920618848</v>
      </c>
      <c r="C177" s="1">
        <f>B177*int_a_nhg/12</f>
        <v>-154.39406597869669</v>
      </c>
      <c r="D177" s="1">
        <f t="shared" si="24"/>
        <v>504186.72175534995</v>
      </c>
      <c r="E177" s="1">
        <f t="shared" si="25"/>
        <v>452478.11785368476</v>
      </c>
      <c r="G177" s="48">
        <v>167</v>
      </c>
      <c r="H177" s="1">
        <f t="shared" si="33"/>
        <v>-166194.44444444228</v>
      </c>
      <c r="I177" s="1">
        <f>H177*int_l_nhg/12</f>
        <v>-144.03518518518331</v>
      </c>
      <c r="J177" s="1">
        <f t="shared" si="26"/>
        <v>504186.72175534995</v>
      </c>
      <c r="K177" s="1">
        <f t="shared" si="27"/>
        <v>432025.63951680594</v>
      </c>
      <c r="M177" s="48">
        <v>167</v>
      </c>
      <c r="N177" s="1">
        <f t="shared" si="34"/>
        <v>-244073.49960309375</v>
      </c>
      <c r="O177" s="1">
        <f>(N177+P$2)*int_a_nhg/12-P$3</f>
        <v>-237.36369965601455</v>
      </c>
      <c r="P177" s="1">
        <f t="shared" si="28"/>
        <v>504186.72175534995</v>
      </c>
      <c r="Q177" s="1">
        <f t="shared" si="29"/>
        <v>546867.71598081372</v>
      </c>
      <c r="S177" s="48">
        <v>167</v>
      </c>
      <c r="T177" s="1">
        <f t="shared" si="35"/>
        <v>-238097.22222222114</v>
      </c>
      <c r="U177" s="1">
        <f>(T177+V$2)*int_l_nhg/12-V$3</f>
        <v>-232.18425925925831</v>
      </c>
      <c r="V177" s="1">
        <f t="shared" si="30"/>
        <v>504186.72175534995</v>
      </c>
      <c r="W177" s="1">
        <f t="shared" si="31"/>
        <v>536641.47681237489</v>
      </c>
    </row>
    <row r="178" spans="1:23" x14ac:dyDescent="0.25">
      <c r="A178" s="48">
        <v>168</v>
      </c>
      <c r="B178" s="1">
        <f t="shared" si="32"/>
        <v>-177298.60471748759</v>
      </c>
      <c r="C178" s="1">
        <f>B178*int_a_nhg/12</f>
        <v>-153.65879075515591</v>
      </c>
      <c r="D178" s="1">
        <f t="shared" si="24"/>
        <v>505657.26636046974</v>
      </c>
      <c r="E178" s="1">
        <f t="shared" si="25"/>
        <v>455533.70636196941</v>
      </c>
      <c r="G178" s="48">
        <v>168</v>
      </c>
      <c r="H178" s="1">
        <f t="shared" si="33"/>
        <v>-165333.33333333116</v>
      </c>
      <c r="I178" s="1">
        <f>H178*int_l_nhg/12</f>
        <v>-143.28888888888699</v>
      </c>
      <c r="J178" s="1">
        <f t="shared" si="26"/>
        <v>505657.26636046974</v>
      </c>
      <c r="K178" s="1">
        <f t="shared" si="27"/>
        <v>434963.97529372066</v>
      </c>
      <c r="M178" s="48">
        <v>168</v>
      </c>
      <c r="N178" s="1">
        <f t="shared" si="34"/>
        <v>-243649.3023587433</v>
      </c>
      <c r="O178" s="1">
        <f>(N178+P$2)*int_a_nhg/12-P$3</f>
        <v>-236.99606204424418</v>
      </c>
      <c r="P178" s="1">
        <f t="shared" si="28"/>
        <v>505657.26636046974</v>
      </c>
      <c r="Q178" s="1">
        <f t="shared" si="29"/>
        <v>550798.22461064102</v>
      </c>
      <c r="S178" s="48">
        <v>168</v>
      </c>
      <c r="T178" s="1">
        <f t="shared" si="35"/>
        <v>-237666.66666666558</v>
      </c>
      <c r="U178" s="1">
        <f>(T178+V$2)*int_l_nhg/12-V$3</f>
        <v>-231.81111111111016</v>
      </c>
      <c r="V178" s="1">
        <f t="shared" si="30"/>
        <v>505657.26636046974</v>
      </c>
      <c r="W178" s="1">
        <f t="shared" si="31"/>
        <v>540513.3590765174</v>
      </c>
    </row>
    <row r="179" spans="1:23" x14ac:dyDescent="0.25">
      <c r="A179" s="48">
        <v>169</v>
      </c>
      <c r="B179" s="1">
        <f t="shared" si="32"/>
        <v>-176449.47495356313</v>
      </c>
      <c r="C179" s="1">
        <f>B179*int_a_nhg/12</f>
        <v>-152.92287829308802</v>
      </c>
      <c r="D179" s="1">
        <f t="shared" si="24"/>
        <v>507132.10005402111</v>
      </c>
      <c r="E179" s="1">
        <f t="shared" si="25"/>
        <v>458606.57161192398</v>
      </c>
      <c r="G179" s="48">
        <v>169</v>
      </c>
      <c r="H179" s="1">
        <f t="shared" si="33"/>
        <v>-164472.22222222004</v>
      </c>
      <c r="I179" s="1">
        <f>H179*int_l_nhg/12</f>
        <v>-142.54259259259069</v>
      </c>
      <c r="J179" s="1">
        <f t="shared" si="26"/>
        <v>507132.10005402111</v>
      </c>
      <c r="K179" s="1">
        <f t="shared" si="27"/>
        <v>437919.67114461138</v>
      </c>
      <c r="M179" s="48">
        <v>169</v>
      </c>
      <c r="N179" s="1">
        <f t="shared" si="34"/>
        <v>-243224.73747678107</v>
      </c>
      <c r="O179" s="1">
        <f>(N179+P$2)*int_a_nhg/12-P$3</f>
        <v>-236.62810581321025</v>
      </c>
      <c r="P179" s="1">
        <f t="shared" si="28"/>
        <v>507132.10005402111</v>
      </c>
      <c r="Q179" s="1">
        <f t="shared" si="29"/>
        <v>554750.95690770785</v>
      </c>
      <c r="S179" s="48">
        <v>169</v>
      </c>
      <c r="T179" s="1">
        <f t="shared" si="35"/>
        <v>-237236.11111111002</v>
      </c>
      <c r="U179" s="1">
        <f>(T179+V$2)*int_l_nhg/12-V$3</f>
        <v>-231.43796296296199</v>
      </c>
      <c r="V179" s="1">
        <f t="shared" si="30"/>
        <v>507132.10005402111</v>
      </c>
      <c r="W179" s="1">
        <f t="shared" si="31"/>
        <v>544407.50667405233</v>
      </c>
    </row>
    <row r="180" spans="1:23" x14ac:dyDescent="0.25">
      <c r="A180" s="48">
        <v>170</v>
      </c>
      <c r="B180" s="1">
        <f t="shared" si="32"/>
        <v>-175599.60927717661</v>
      </c>
      <c r="C180" s="1">
        <f>B180*int_a_nhg/12</f>
        <v>-152.18632804021971</v>
      </c>
      <c r="D180" s="1">
        <f t="shared" si="24"/>
        <v>508611.23534584534</v>
      </c>
      <c r="E180" s="1">
        <f t="shared" si="25"/>
        <v>461696.81128875766</v>
      </c>
      <c r="G180" s="48">
        <v>170</v>
      </c>
      <c r="H180" s="1">
        <f t="shared" si="33"/>
        <v>-163611.11111110891</v>
      </c>
      <c r="I180" s="1">
        <f>H180*int_l_nhg/12</f>
        <v>-141.7962962962944</v>
      </c>
      <c r="J180" s="1">
        <f t="shared" si="26"/>
        <v>508611.23534584534</v>
      </c>
      <c r="K180" s="1">
        <f t="shared" si="27"/>
        <v>440892.82522586029</v>
      </c>
      <c r="M180" s="48">
        <v>170</v>
      </c>
      <c r="N180" s="1">
        <f t="shared" si="34"/>
        <v>-242799.80463858781</v>
      </c>
      <c r="O180" s="1">
        <f>(N180+P$2)*int_a_nhg/12-P$3</f>
        <v>-236.25983068677607</v>
      </c>
      <c r="P180" s="1">
        <f t="shared" si="28"/>
        <v>508611.23534584534</v>
      </c>
      <c r="Q180" s="1">
        <f t="shared" si="29"/>
        <v>558726.03852785984</v>
      </c>
      <c r="S180" s="48">
        <v>170</v>
      </c>
      <c r="T180" s="1">
        <f t="shared" si="35"/>
        <v>-236805.55555555446</v>
      </c>
      <c r="U180" s="1">
        <f>(T180+V$2)*int_l_nhg/12-V$3</f>
        <v>-231.06481481481387</v>
      </c>
      <c r="V180" s="1">
        <f t="shared" si="30"/>
        <v>508611.23534584534</v>
      </c>
      <c r="W180" s="1">
        <f t="shared" si="31"/>
        <v>548324.04549641185</v>
      </c>
    </row>
    <row r="181" spans="1:23" x14ac:dyDescent="0.25">
      <c r="A181" s="48">
        <v>171</v>
      </c>
      <c r="B181" s="1">
        <f t="shared" si="32"/>
        <v>-174749.00705053724</v>
      </c>
      <c r="C181" s="1">
        <f>B181*int_a_nhg/12</f>
        <v>-151.44913944379894</v>
      </c>
      <c r="D181" s="1">
        <f t="shared" si="24"/>
        <v>510094.68478227075</v>
      </c>
      <c r="E181" s="1">
        <f t="shared" si="25"/>
        <v>464804.52363000612</v>
      </c>
      <c r="G181" s="48">
        <v>171</v>
      </c>
      <c r="H181" s="1">
        <f t="shared" si="33"/>
        <v>-162749.99999999779</v>
      </c>
      <c r="I181" s="1">
        <f>H181*int_l_nhg/12</f>
        <v>-141.04999999999808</v>
      </c>
      <c r="J181" s="1">
        <f t="shared" si="26"/>
        <v>510094.68478227075</v>
      </c>
      <c r="K181" s="1">
        <f t="shared" si="27"/>
        <v>443883.53624884004</v>
      </c>
      <c r="M181" s="48">
        <v>171</v>
      </c>
      <c r="N181" s="1">
        <f t="shared" si="34"/>
        <v>-242374.50352526811</v>
      </c>
      <c r="O181" s="1">
        <f>(N181+P$2)*int_a_nhg/12-P$3</f>
        <v>-235.89123638856569</v>
      </c>
      <c r="P181" s="1">
        <f t="shared" si="28"/>
        <v>510094.68478227075</v>
      </c>
      <c r="Q181" s="1">
        <f t="shared" si="29"/>
        <v>562723.59583741892</v>
      </c>
      <c r="S181" s="48">
        <v>171</v>
      </c>
      <c r="T181" s="1">
        <f t="shared" si="35"/>
        <v>-236374.99999999889</v>
      </c>
      <c r="U181" s="1">
        <f>(T181+V$2)*int_l_nhg/12-V$3</f>
        <v>-230.6916666666657</v>
      </c>
      <c r="V181" s="1">
        <f t="shared" si="30"/>
        <v>510094.68478227075</v>
      </c>
      <c r="W181" s="1">
        <f t="shared" si="31"/>
        <v>552263.10214683658</v>
      </c>
    </row>
    <row r="182" spans="1:23" x14ac:dyDescent="0.25">
      <c r="A182" s="48">
        <v>172</v>
      </c>
      <c r="B182" s="1">
        <f t="shared" si="32"/>
        <v>-173897.66763530145</v>
      </c>
      <c r="C182" s="1">
        <f>B182*int_a_nhg/12</f>
        <v>-150.71131195059459</v>
      </c>
      <c r="D182" s="1">
        <f t="shared" si="24"/>
        <v>511582.46094621904</v>
      </c>
      <c r="E182" s="1">
        <f t="shared" si="25"/>
        <v>467929.80742865423</v>
      </c>
      <c r="G182" s="48">
        <v>172</v>
      </c>
      <c r="H182" s="1">
        <f t="shared" si="33"/>
        <v>-161888.88888888666</v>
      </c>
      <c r="I182" s="1">
        <f>H182*int_l_nhg/12</f>
        <v>-140.30370370370176</v>
      </c>
      <c r="J182" s="1">
        <f t="shared" si="26"/>
        <v>511582.46094621904</v>
      </c>
      <c r="K182" s="1">
        <f t="shared" si="27"/>
        <v>446891.90348305175</v>
      </c>
      <c r="M182" s="48">
        <v>172</v>
      </c>
      <c r="N182" s="1">
        <f t="shared" si="34"/>
        <v>-241948.83381765021</v>
      </c>
      <c r="O182" s="1">
        <f>(N182+P$2)*int_a_nhg/12-P$3</f>
        <v>-235.52232264196351</v>
      </c>
      <c r="P182" s="1">
        <f t="shared" si="28"/>
        <v>511582.46094621904</v>
      </c>
      <c r="Q182" s="1">
        <f t="shared" si="29"/>
        <v>566743.7559172007</v>
      </c>
      <c r="S182" s="48">
        <v>172</v>
      </c>
      <c r="T182" s="1">
        <f t="shared" si="35"/>
        <v>-235944.44444444333</v>
      </c>
      <c r="U182" s="1">
        <f>(T182+V$2)*int_l_nhg/12-V$3</f>
        <v>-230.31851851851752</v>
      </c>
      <c r="V182" s="1">
        <f t="shared" si="30"/>
        <v>511582.46094621904</v>
      </c>
      <c r="W182" s="1">
        <f t="shared" si="31"/>
        <v>556224.80394440028</v>
      </c>
    </row>
    <row r="183" spans="1:23" x14ac:dyDescent="0.25">
      <c r="A183" s="48">
        <v>173</v>
      </c>
      <c r="B183" s="1">
        <f t="shared" si="32"/>
        <v>-173045.59039257243</v>
      </c>
      <c r="C183" s="1">
        <f>B183*int_a_nhg/12</f>
        <v>-149.97284500689611</v>
      </c>
      <c r="D183" s="1">
        <f t="shared" si="24"/>
        <v>513074.57645731221</v>
      </c>
      <c r="E183" s="1">
        <f t="shared" si="25"/>
        <v>471072.76203627681</v>
      </c>
      <c r="G183" s="48">
        <v>173</v>
      </c>
      <c r="H183" s="1">
        <f t="shared" si="33"/>
        <v>-161027.77777777554</v>
      </c>
      <c r="I183" s="1">
        <f>H183*int_l_nhg/12</f>
        <v>-139.55740740740546</v>
      </c>
      <c r="J183" s="1">
        <f t="shared" si="26"/>
        <v>513074.57645731221</v>
      </c>
      <c r="K183" s="1">
        <f t="shared" si="27"/>
        <v>449918.02675928071</v>
      </c>
      <c r="M183" s="48">
        <v>173</v>
      </c>
      <c r="N183" s="1">
        <f t="shared" si="34"/>
        <v>-241522.7951962857</v>
      </c>
      <c r="O183" s="1">
        <f>(N183+P$2)*int_a_nhg/12-P$3</f>
        <v>-235.15308917011424</v>
      </c>
      <c r="P183" s="1">
        <f t="shared" si="28"/>
        <v>513074.57645731221</v>
      </c>
      <c r="Q183" s="1">
        <f t="shared" si="29"/>
        <v>570786.64656655421</v>
      </c>
      <c r="S183" s="48">
        <v>173</v>
      </c>
      <c r="T183" s="1">
        <f t="shared" si="35"/>
        <v>-235513.88888888777</v>
      </c>
      <c r="U183" s="1">
        <f>(T183+V$2)*int_l_nhg/12-V$3</f>
        <v>-229.9453703703694</v>
      </c>
      <c r="V183" s="1">
        <f t="shared" si="30"/>
        <v>513074.57645731221</v>
      </c>
      <c r="W183" s="1">
        <f t="shared" si="31"/>
        <v>560209.27892805706</v>
      </c>
    </row>
    <row r="184" spans="1:23" x14ac:dyDescent="0.25">
      <c r="A184" s="48">
        <v>174</v>
      </c>
      <c r="B184" s="1">
        <f t="shared" si="32"/>
        <v>-172192.77468289973</v>
      </c>
      <c r="C184" s="1">
        <f>B184*int_a_nhg/12</f>
        <v>-149.2337380585131</v>
      </c>
      <c r="D184" s="1">
        <f t="shared" si="24"/>
        <v>514571.04397197941</v>
      </c>
      <c r="E184" s="1">
        <f t="shared" si="25"/>
        <v>474233.48736619687</v>
      </c>
      <c r="G184" s="48">
        <v>174</v>
      </c>
      <c r="H184" s="1">
        <f t="shared" si="33"/>
        <v>-160166.66666666442</v>
      </c>
      <c r="I184" s="1">
        <f>H184*int_l_nhg/12</f>
        <v>-138.81111111110917</v>
      </c>
      <c r="J184" s="1">
        <f t="shared" si="26"/>
        <v>514571.04397197941</v>
      </c>
      <c r="K184" s="1">
        <f t="shared" si="27"/>
        <v>452962.00647276989</v>
      </c>
      <c r="M184" s="48">
        <v>174</v>
      </c>
      <c r="N184" s="1">
        <f t="shared" si="34"/>
        <v>-241096.38734144936</v>
      </c>
      <c r="O184" s="1">
        <f>(N184+P$2)*int_a_nhg/12-P$3</f>
        <v>-234.78353569592275</v>
      </c>
      <c r="P184" s="1">
        <f t="shared" si="28"/>
        <v>514571.04397197941</v>
      </c>
      <c r="Q184" s="1">
        <f t="shared" si="29"/>
        <v>574852.39630742453</v>
      </c>
      <c r="S184" s="48">
        <v>174</v>
      </c>
      <c r="T184" s="1">
        <f t="shared" si="35"/>
        <v>-235083.33333333221</v>
      </c>
      <c r="U184" s="1">
        <f>(T184+V$2)*int_l_nhg/12-V$3</f>
        <v>-229.57222222222123</v>
      </c>
      <c r="V184" s="1">
        <f t="shared" si="30"/>
        <v>514571.04397197941</v>
      </c>
      <c r="W184" s="1">
        <f t="shared" si="31"/>
        <v>564216.65586071205</v>
      </c>
    </row>
    <row r="185" spans="1:23" x14ac:dyDescent="0.25">
      <c r="A185" s="48">
        <v>175</v>
      </c>
      <c r="B185" s="1">
        <f t="shared" si="32"/>
        <v>-171339.21986627864</v>
      </c>
      <c r="C185" s="1">
        <f>B185*int_a_nhg/12</f>
        <v>-148.49399055077481</v>
      </c>
      <c r="D185" s="1">
        <f t="shared" si="24"/>
        <v>516071.87618356437</v>
      </c>
      <c r="E185" s="1">
        <f t="shared" si="25"/>
        <v>477412.08389666199</v>
      </c>
      <c r="G185" s="48">
        <v>175</v>
      </c>
      <c r="H185" s="1">
        <f t="shared" si="33"/>
        <v>-159305.55555555329</v>
      </c>
      <c r="I185" s="1">
        <f>H185*int_l_nhg/12</f>
        <v>-138.06481481481285</v>
      </c>
      <c r="J185" s="1">
        <f t="shared" si="26"/>
        <v>516071.87618356437</v>
      </c>
      <c r="K185" s="1">
        <f t="shared" si="27"/>
        <v>456023.94358641177</v>
      </c>
      <c r="M185" s="48">
        <v>175</v>
      </c>
      <c r="N185" s="1">
        <f t="shared" si="34"/>
        <v>-240669.60993313882</v>
      </c>
      <c r="O185" s="1">
        <f>(N185+P$2)*int_a_nhg/12-P$3</f>
        <v>-234.41366194205364</v>
      </c>
      <c r="P185" s="1">
        <f t="shared" si="28"/>
        <v>516071.87618356437</v>
      </c>
      <c r="Q185" s="1">
        <f t="shared" si="29"/>
        <v>578941.13438843854</v>
      </c>
      <c r="S185" s="48">
        <v>175</v>
      </c>
      <c r="T185" s="1">
        <f t="shared" si="35"/>
        <v>-234652.77777777665</v>
      </c>
      <c r="U185" s="1">
        <f>(T185+V$2)*int_l_nhg/12-V$3</f>
        <v>-229.19907407407308</v>
      </c>
      <c r="V185" s="1">
        <f t="shared" si="30"/>
        <v>516071.87618356437</v>
      </c>
      <c r="W185" s="1">
        <f t="shared" si="31"/>
        <v>568247.0642333146</v>
      </c>
    </row>
    <row r="186" spans="1:23" x14ac:dyDescent="0.25">
      <c r="A186" s="48">
        <v>176</v>
      </c>
      <c r="B186" s="1">
        <f t="shared" si="32"/>
        <v>-170484.92530214982</v>
      </c>
      <c r="C186" s="1">
        <f>B186*int_a_nhg/12</f>
        <v>-147.75360192852983</v>
      </c>
      <c r="D186" s="1">
        <f t="shared" si="24"/>
        <v>517577.08582243312</v>
      </c>
      <c r="E186" s="1">
        <f t="shared" si="25"/>
        <v>480608.65267403825</v>
      </c>
      <c r="G186" s="48">
        <v>176</v>
      </c>
      <c r="H186" s="1">
        <f t="shared" si="33"/>
        <v>-158444.44444444217</v>
      </c>
      <c r="I186" s="1">
        <f>H186*int_l_nhg/12</f>
        <v>-137.31851851851653</v>
      </c>
      <c r="J186" s="1">
        <f t="shared" si="26"/>
        <v>517577.08582243312</v>
      </c>
      <c r="K186" s="1">
        <f t="shared" si="27"/>
        <v>459103.93963395758</v>
      </c>
      <c r="M186" s="48">
        <v>176</v>
      </c>
      <c r="N186" s="1">
        <f t="shared" si="34"/>
        <v>-240242.4626510744</v>
      </c>
      <c r="O186" s="1">
        <f>(N186+P$2)*int_a_nhg/12-P$3</f>
        <v>-234.04346763093113</v>
      </c>
      <c r="P186" s="1">
        <f t="shared" si="28"/>
        <v>517577.08582243312</v>
      </c>
      <c r="Q186" s="1">
        <f t="shared" si="29"/>
        <v>583052.99078901368</v>
      </c>
      <c r="S186" s="48">
        <v>176</v>
      </c>
      <c r="T186" s="1">
        <f t="shared" si="35"/>
        <v>-234222.22222222108</v>
      </c>
      <c r="U186" s="1">
        <f>(T186+V$2)*int_l_nhg/12-V$3</f>
        <v>-228.82592592592493</v>
      </c>
      <c r="V186" s="1">
        <f t="shared" si="30"/>
        <v>517577.08582243312</v>
      </c>
      <c r="W186" s="1">
        <f t="shared" si="31"/>
        <v>572300.63426897454</v>
      </c>
    </row>
    <row r="187" spans="1:23" x14ac:dyDescent="0.25">
      <c r="A187" s="48">
        <v>177</v>
      </c>
      <c r="B187" s="1">
        <f t="shared" si="32"/>
        <v>-169629.89034939875</v>
      </c>
      <c r="C187" s="1">
        <f>B187*int_a_nhg/12</f>
        <v>-147.01257163614557</v>
      </c>
      <c r="D187" s="1">
        <f t="shared" si="24"/>
        <v>519086.68565608189</v>
      </c>
      <c r="E187" s="1">
        <f t="shared" si="25"/>
        <v>483823.29531602265</v>
      </c>
      <c r="G187" s="48">
        <v>177</v>
      </c>
      <c r="H187" s="1">
        <f t="shared" si="33"/>
        <v>-157583.33333333104</v>
      </c>
      <c r="I187" s="1">
        <f>H187*int_l_nhg/12</f>
        <v>-136.57222222222023</v>
      </c>
      <c r="J187" s="1">
        <f t="shared" si="26"/>
        <v>519086.68565608189</v>
      </c>
      <c r="K187" s="1">
        <f t="shared" si="27"/>
        <v>462202.09672324517</v>
      </c>
      <c r="M187" s="48">
        <v>177</v>
      </c>
      <c r="N187" s="1">
        <f t="shared" si="34"/>
        <v>-239814.94517469886</v>
      </c>
      <c r="O187" s="1">
        <f>(N187+P$2)*int_a_nhg/12-P$3</f>
        <v>-233.672952484739</v>
      </c>
      <c r="P187" s="1">
        <f t="shared" si="28"/>
        <v>519086.68565608189</v>
      </c>
      <c r="Q187" s="1">
        <f t="shared" si="29"/>
        <v>587188.09622348985</v>
      </c>
      <c r="S187" s="48">
        <v>177</v>
      </c>
      <c r="T187" s="1">
        <f t="shared" si="35"/>
        <v>-233791.66666666552</v>
      </c>
      <c r="U187" s="1">
        <f>(T187+V$2)*int_l_nhg/12-V$3</f>
        <v>-228.45277777777676</v>
      </c>
      <c r="V187" s="1">
        <f t="shared" si="30"/>
        <v>519086.68565608189</v>
      </c>
      <c r="W187" s="1">
        <f t="shared" si="31"/>
        <v>576377.49692710221</v>
      </c>
    </row>
    <row r="188" spans="1:23" x14ac:dyDescent="0.25">
      <c r="A188" s="48">
        <v>178</v>
      </c>
      <c r="B188" s="1">
        <f t="shared" si="32"/>
        <v>-168774.11436635529</v>
      </c>
      <c r="C188" s="1">
        <f>B188*int_a_nhg/12</f>
        <v>-146.27089911750792</v>
      </c>
      <c r="D188" s="1">
        <f t="shared" si="24"/>
        <v>520600.68848924548</v>
      </c>
      <c r="E188" s="1">
        <f t="shared" si="25"/>
        <v>487056.11401487334</v>
      </c>
      <c r="G188" s="48">
        <v>178</v>
      </c>
      <c r="H188" s="1">
        <f t="shared" si="33"/>
        <v>-156722.22222221992</v>
      </c>
      <c r="I188" s="1">
        <f>H188*int_l_nhg/12</f>
        <v>-135.82592592592394</v>
      </c>
      <c r="J188" s="1">
        <f t="shared" si="26"/>
        <v>520600.68848924548</v>
      </c>
      <c r="K188" s="1">
        <f t="shared" si="27"/>
        <v>465318.5175394449</v>
      </c>
      <c r="M188" s="48">
        <v>178</v>
      </c>
      <c r="N188" s="1">
        <f t="shared" si="34"/>
        <v>-239387.05718317712</v>
      </c>
      <c r="O188" s="1">
        <f>(N188+P$2)*int_a_nhg/12-P$3</f>
        <v>-233.30211622542015</v>
      </c>
      <c r="P188" s="1">
        <f t="shared" si="28"/>
        <v>520600.68848924548</v>
      </c>
      <c r="Q188" s="1">
        <f t="shared" si="29"/>
        <v>591346.58214528474</v>
      </c>
      <c r="S188" s="48">
        <v>178</v>
      </c>
      <c r="T188" s="1">
        <f t="shared" si="35"/>
        <v>-233361.11111110996</v>
      </c>
      <c r="U188" s="1">
        <f>(T188+V$2)*int_l_nhg/12-V$3</f>
        <v>-228.07962962962864</v>
      </c>
      <c r="V188" s="1">
        <f t="shared" si="30"/>
        <v>520600.68848924548</v>
      </c>
      <c r="W188" s="1">
        <f t="shared" si="31"/>
        <v>580477.78390757169</v>
      </c>
    </row>
    <row r="189" spans="1:23" x14ac:dyDescent="0.25">
      <c r="A189" s="48">
        <v>179</v>
      </c>
      <c r="B189" s="1">
        <f t="shared" si="32"/>
        <v>-167917.59671079321</v>
      </c>
      <c r="C189" s="1">
        <f>B189*int_a_nhg/12</f>
        <v>-145.52858381602076</v>
      </c>
      <c r="D189" s="1">
        <f t="shared" si="24"/>
        <v>522119.10716400581</v>
      </c>
      <c r="E189" s="1">
        <f t="shared" si="25"/>
        <v>490307.21154065849</v>
      </c>
      <c r="G189" s="48">
        <v>179</v>
      </c>
      <c r="H189" s="1">
        <f t="shared" si="33"/>
        <v>-155861.1111111088</v>
      </c>
      <c r="I189" s="1">
        <f>H189*int_l_nhg/12</f>
        <v>-135.07962962962762</v>
      </c>
      <c r="J189" s="1">
        <f t="shared" si="26"/>
        <v>522119.10716400581</v>
      </c>
      <c r="K189" s="1">
        <f t="shared" si="27"/>
        <v>468453.30534832407</v>
      </c>
      <c r="M189" s="48">
        <v>179</v>
      </c>
      <c r="N189" s="1">
        <f t="shared" si="34"/>
        <v>-238958.79835539608</v>
      </c>
      <c r="O189" s="1">
        <f>(N189+P$2)*int_a_nhg/12-P$3</f>
        <v>-232.93095857467659</v>
      </c>
      <c r="P189" s="1">
        <f t="shared" si="28"/>
        <v>522119.10716400581</v>
      </c>
      <c r="Q189" s="1">
        <f t="shared" si="29"/>
        <v>595528.58075107296</v>
      </c>
      <c r="S189" s="48">
        <v>179</v>
      </c>
      <c r="T189" s="1">
        <f t="shared" si="35"/>
        <v>-232930.5555555544</v>
      </c>
      <c r="U189" s="1">
        <f>(T189+V$2)*int_l_nhg/12-V$3</f>
        <v>-227.70648148148047</v>
      </c>
      <c r="V189" s="1">
        <f t="shared" si="30"/>
        <v>522119.10716400581</v>
      </c>
      <c r="W189" s="1">
        <f t="shared" si="31"/>
        <v>584601.62765490694</v>
      </c>
    </row>
    <row r="190" spans="1:23" x14ac:dyDescent="0.25">
      <c r="A190" s="48">
        <v>180</v>
      </c>
      <c r="B190" s="1">
        <f t="shared" si="32"/>
        <v>-167060.33673992963</v>
      </c>
      <c r="C190" s="1">
        <f>B190*int_a_nhg/12</f>
        <v>-144.78562517460566</v>
      </c>
      <c r="D190" s="1">
        <f t="shared" si="24"/>
        <v>523641.95455990086</v>
      </c>
      <c r="E190" s="1">
        <f t="shared" si="25"/>
        <v>493576.69124452304</v>
      </c>
      <c r="G190" s="48">
        <v>180</v>
      </c>
      <c r="H190" s="1">
        <f t="shared" si="33"/>
        <v>-154999.99999999767</v>
      </c>
      <c r="I190" s="1">
        <f>H190*int_l_nhg/12</f>
        <v>-134.3333333333313</v>
      </c>
      <c r="J190" s="1">
        <f t="shared" si="26"/>
        <v>523641.95455990086</v>
      </c>
      <c r="K190" s="1">
        <f t="shared" si="27"/>
        <v>471606.56399952964</v>
      </c>
      <c r="M190" s="48">
        <v>180</v>
      </c>
      <c r="N190" s="1">
        <f t="shared" si="34"/>
        <v>-238530.16836996429</v>
      </c>
      <c r="O190" s="1">
        <f>(N190+P$2)*int_a_nhg/12-P$3</f>
        <v>-232.55947925396902</v>
      </c>
      <c r="P190" s="1">
        <f t="shared" si="28"/>
        <v>523641.95455990086</v>
      </c>
      <c r="Q190" s="1">
        <f t="shared" si="29"/>
        <v>599734.22498498822</v>
      </c>
      <c r="S190" s="48">
        <v>180</v>
      </c>
      <c r="T190" s="1">
        <f t="shared" si="35"/>
        <v>-232499.99999999884</v>
      </c>
      <c r="U190" s="1">
        <f>(T190+V$2)*int_l_nhg/12-V$3</f>
        <v>-227.33333333333229</v>
      </c>
      <c r="V190" s="1">
        <f t="shared" si="30"/>
        <v>523641.95455990086</v>
      </c>
      <c r="W190" s="1">
        <f t="shared" si="31"/>
        <v>588749.16136249271</v>
      </c>
    </row>
    <row r="191" spans="1:23" x14ac:dyDescent="0.25">
      <c r="A191" s="48">
        <v>181</v>
      </c>
      <c r="B191" s="1">
        <f t="shared" si="32"/>
        <v>-166202.33381042464</v>
      </c>
      <c r="C191" s="1">
        <f>B191*int_a_nhg/12</f>
        <v>-144.04202263570133</v>
      </c>
      <c r="D191" s="1">
        <f t="shared" si="24"/>
        <v>525169.24359403388</v>
      </c>
      <c r="E191" s="1">
        <f t="shared" si="25"/>
        <v>496864.6570619744</v>
      </c>
      <c r="G191" s="48">
        <v>181</v>
      </c>
      <c r="H191" s="1">
        <f t="shared" si="33"/>
        <v>-154138.88888888655</v>
      </c>
      <c r="I191" s="1">
        <f>H191*int_l_nhg/12</f>
        <v>-133.587037037035</v>
      </c>
      <c r="J191" s="1">
        <f t="shared" si="26"/>
        <v>525169.24359403388</v>
      </c>
      <c r="K191" s="1">
        <f t="shared" si="27"/>
        <v>474778.3979298895</v>
      </c>
      <c r="M191" s="48">
        <v>181</v>
      </c>
      <c r="N191" s="1">
        <f t="shared" si="34"/>
        <v>-238101.16690521178</v>
      </c>
      <c r="O191" s="1">
        <f>(N191+P$2)*int_a_nhg/12-P$3</f>
        <v>-232.18767798451688</v>
      </c>
      <c r="P191" s="1">
        <f t="shared" si="28"/>
        <v>525169.24359403388</v>
      </c>
      <c r="Q191" s="1">
        <f t="shared" si="29"/>
        <v>603963.6485428497</v>
      </c>
      <c r="S191" s="48">
        <v>181</v>
      </c>
      <c r="T191" s="1">
        <f t="shared" si="35"/>
        <v>-232069.44444444327</v>
      </c>
      <c r="U191" s="1">
        <f>(T191+V$2)*int_l_nhg/12-V$3</f>
        <v>-226.96018518518417</v>
      </c>
      <c r="V191" s="1">
        <f t="shared" si="30"/>
        <v>525169.24359403388</v>
      </c>
      <c r="W191" s="1">
        <f t="shared" si="31"/>
        <v>592920.51897680853</v>
      </c>
    </row>
    <row r="192" spans="1:23" x14ac:dyDescent="0.25">
      <c r="A192" s="48">
        <v>182</v>
      </c>
      <c r="B192" s="1">
        <f t="shared" si="32"/>
        <v>-165343.58727838073</v>
      </c>
      <c r="C192" s="1">
        <f>B192*int_a_nhg/12</f>
        <v>-143.29777564126329</v>
      </c>
      <c r="D192" s="1">
        <f t="shared" si="24"/>
        <v>526700.98722118314</v>
      </c>
      <c r="E192" s="1">
        <f t="shared" si="25"/>
        <v>500171.21351618646</v>
      </c>
      <c r="G192" s="48">
        <v>182</v>
      </c>
      <c r="H192" s="1">
        <f t="shared" si="33"/>
        <v>-153277.77777777542</v>
      </c>
      <c r="I192" s="1">
        <f>H192*int_l_nhg/12</f>
        <v>-132.84074074073871</v>
      </c>
      <c r="J192" s="1">
        <f t="shared" si="26"/>
        <v>526700.98722118314</v>
      </c>
      <c r="K192" s="1">
        <f t="shared" si="27"/>
        <v>477968.91216673254</v>
      </c>
      <c r="M192" s="48">
        <v>182</v>
      </c>
      <c r="N192" s="1">
        <f t="shared" si="34"/>
        <v>-237671.79363918983</v>
      </c>
      <c r="O192" s="1">
        <f>(N192+P$2)*int_a_nhg/12-P$3</f>
        <v>-231.81555448729785</v>
      </c>
      <c r="P192" s="1">
        <f t="shared" si="28"/>
        <v>526700.98722118314</v>
      </c>
      <c r="Q192" s="1">
        <f t="shared" si="29"/>
        <v>608216.98587641225</v>
      </c>
      <c r="S192" s="48">
        <v>182</v>
      </c>
      <c r="T192" s="1">
        <f t="shared" si="35"/>
        <v>-231638.88888888771</v>
      </c>
      <c r="U192" s="1">
        <f>(T192+V$2)*int_l_nhg/12-V$3</f>
        <v>-226.587037037036</v>
      </c>
      <c r="V192" s="1">
        <f t="shared" si="30"/>
        <v>526700.98722118314</v>
      </c>
      <c r="W192" s="1">
        <f t="shared" si="31"/>
        <v>597115.83520168671</v>
      </c>
    </row>
    <row r="193" spans="1:23" x14ac:dyDescent="0.25">
      <c r="A193" s="48">
        <v>183</v>
      </c>
      <c r="B193" s="1">
        <f t="shared" si="32"/>
        <v>-164484.09649934238</v>
      </c>
      <c r="C193" s="1">
        <f>B193*int_a_nhg/12</f>
        <v>-142.55288363276341</v>
      </c>
      <c r="D193" s="1">
        <f t="shared" si="24"/>
        <v>528237.19843391154</v>
      </c>
      <c r="E193" s="1">
        <f t="shared" si="25"/>
        <v>503496.46572132228</v>
      </c>
      <c r="G193" s="48">
        <v>183</v>
      </c>
      <c r="H193" s="1">
        <f t="shared" si="33"/>
        <v>-152416.6666666643</v>
      </c>
      <c r="I193" s="1">
        <f>H193*int_l_nhg/12</f>
        <v>-132.09444444444239</v>
      </c>
      <c r="J193" s="1">
        <f t="shared" si="26"/>
        <v>528237.19843391154</v>
      </c>
      <c r="K193" s="1">
        <f t="shared" si="27"/>
        <v>481178.21233122761</v>
      </c>
      <c r="M193" s="48">
        <v>183</v>
      </c>
      <c r="N193" s="1">
        <f t="shared" si="34"/>
        <v>-237242.04824967065</v>
      </c>
      <c r="O193" s="1">
        <f>(N193+P$2)*int_a_nhg/12-P$3</f>
        <v>-231.44310848304787</v>
      </c>
      <c r="P193" s="1">
        <f t="shared" si="28"/>
        <v>528237.19843391154</v>
      </c>
      <c r="Q193" s="1">
        <f t="shared" si="29"/>
        <v>612494.37219764048</v>
      </c>
      <c r="S193" s="48">
        <v>183</v>
      </c>
      <c r="T193" s="1">
        <f t="shared" si="35"/>
        <v>-231208.33333333215</v>
      </c>
      <c r="U193" s="1">
        <f>(T193+V$2)*int_l_nhg/12-V$3</f>
        <v>-226.21388888888785</v>
      </c>
      <c r="V193" s="1">
        <f t="shared" si="30"/>
        <v>528237.19843391154</v>
      </c>
      <c r="W193" s="1">
        <f t="shared" si="31"/>
        <v>601335.24550259451</v>
      </c>
    </row>
    <row r="194" spans="1:23" x14ac:dyDescent="0.25">
      <c r="A194" s="48">
        <v>184</v>
      </c>
      <c r="B194" s="1">
        <f t="shared" si="32"/>
        <v>-163623.86082829555</v>
      </c>
      <c r="C194" s="1">
        <f>B194*int_a_nhg/12</f>
        <v>-141.80734605118946</v>
      </c>
      <c r="D194" s="1">
        <f t="shared" si="24"/>
        <v>529777.8902626771</v>
      </c>
      <c r="E194" s="1">
        <f t="shared" si="25"/>
        <v>506840.51938587573</v>
      </c>
      <c r="G194" s="48">
        <v>184</v>
      </c>
      <c r="H194" s="1">
        <f t="shared" si="33"/>
        <v>-151555.55555555318</v>
      </c>
      <c r="I194" s="1">
        <f>H194*int_l_nhg/12</f>
        <v>-131.34814814814607</v>
      </c>
      <c r="J194" s="1">
        <f t="shared" si="26"/>
        <v>529777.8902626771</v>
      </c>
      <c r="K194" s="1">
        <f t="shared" si="27"/>
        <v>484406.40464174084</v>
      </c>
      <c r="M194" s="48">
        <v>184</v>
      </c>
      <c r="N194" s="1">
        <f t="shared" si="34"/>
        <v>-236811.93041414724</v>
      </c>
      <c r="O194" s="1">
        <f>(N194+P$2)*int_a_nhg/12-P$3</f>
        <v>-231.07033969226092</v>
      </c>
      <c r="P194" s="1">
        <f t="shared" si="28"/>
        <v>529777.8902626771</v>
      </c>
      <c r="Q194" s="1">
        <f t="shared" si="29"/>
        <v>616795.94348300702</v>
      </c>
      <c r="S194" s="48">
        <v>184</v>
      </c>
      <c r="T194" s="1">
        <f t="shared" si="35"/>
        <v>-230777.77777777659</v>
      </c>
      <c r="U194" s="1">
        <f>(T194+V$2)*int_l_nhg/12-V$3</f>
        <v>-225.8407407407397</v>
      </c>
      <c r="V194" s="1">
        <f t="shared" si="30"/>
        <v>529777.8902626771</v>
      </c>
      <c r="W194" s="1">
        <f t="shared" si="31"/>
        <v>605578.88611094095</v>
      </c>
    </row>
    <row r="195" spans="1:23" x14ac:dyDescent="0.25">
      <c r="A195" s="48">
        <v>185</v>
      </c>
      <c r="B195" s="1">
        <f t="shared" si="32"/>
        <v>-162762.87961966713</v>
      </c>
      <c r="C195" s="1">
        <f>B195*int_a_nhg/12</f>
        <v>-141.06116233704483</v>
      </c>
      <c r="D195" s="1">
        <f t="shared" si="24"/>
        <v>531323.07577594323</v>
      </c>
      <c r="E195" s="1">
        <f t="shared" si="25"/>
        <v>510203.48081603186</v>
      </c>
      <c r="G195" s="48">
        <v>185</v>
      </c>
      <c r="H195" s="1">
        <f t="shared" si="33"/>
        <v>-150694.44444444205</v>
      </c>
      <c r="I195" s="1">
        <f>H195*int_l_nhg/12</f>
        <v>-130.60185185184977</v>
      </c>
      <c r="J195" s="1">
        <f t="shared" si="26"/>
        <v>531323.07577594323</v>
      </c>
      <c r="K195" s="1">
        <f t="shared" si="27"/>
        <v>487653.59591721254</v>
      </c>
      <c r="M195" s="48">
        <v>185</v>
      </c>
      <c r="N195" s="1">
        <f t="shared" si="34"/>
        <v>-236381.43980983304</v>
      </c>
      <c r="O195" s="1">
        <f>(N195+P$2)*int_a_nhg/12-P$3</f>
        <v>-230.69724783518862</v>
      </c>
      <c r="P195" s="1">
        <f t="shared" si="28"/>
        <v>531323.07577594323</v>
      </c>
      <c r="Q195" s="1">
        <f t="shared" si="29"/>
        <v>621121.83647781529</v>
      </c>
      <c r="S195" s="48">
        <v>185</v>
      </c>
      <c r="T195" s="1">
        <f t="shared" si="35"/>
        <v>-230347.22222222103</v>
      </c>
      <c r="U195" s="1">
        <f>(T195+V$2)*int_l_nhg/12-V$3</f>
        <v>-225.46759259259153</v>
      </c>
      <c r="V195" s="1">
        <f t="shared" si="30"/>
        <v>531323.07577594323</v>
      </c>
      <c r="W195" s="1">
        <f t="shared" si="31"/>
        <v>609846.89402840706</v>
      </c>
    </row>
    <row r="196" spans="1:23" x14ac:dyDescent="0.25">
      <c r="A196" s="48">
        <v>186</v>
      </c>
      <c r="B196" s="1">
        <f t="shared" si="32"/>
        <v>-161901.15222732458</v>
      </c>
      <c r="C196" s="1">
        <f>B196*int_a_nhg/12</f>
        <v>-140.31433193034795</v>
      </c>
      <c r="D196" s="1">
        <f t="shared" si="24"/>
        <v>532872.76808028971</v>
      </c>
      <c r="E196" s="1">
        <f t="shared" si="25"/>
        <v>513585.45691904635</v>
      </c>
      <c r="G196" s="48">
        <v>186</v>
      </c>
      <c r="H196" s="1">
        <f t="shared" si="33"/>
        <v>-149833.33333333093</v>
      </c>
      <c r="I196" s="1">
        <f>H196*int_l_nhg/12</f>
        <v>-129.85555555555348</v>
      </c>
      <c r="J196" s="1">
        <f t="shared" si="26"/>
        <v>532872.76808028971</v>
      </c>
      <c r="K196" s="1">
        <f t="shared" si="27"/>
        <v>490919.89358055277</v>
      </c>
      <c r="M196" s="48">
        <v>186</v>
      </c>
      <c r="N196" s="1">
        <f t="shared" si="34"/>
        <v>-235950.57611366175</v>
      </c>
      <c r="O196" s="1">
        <f>(N196+P$2)*int_a_nhg/12-P$3</f>
        <v>-230.32383263184016</v>
      </c>
      <c r="P196" s="1">
        <f t="shared" si="28"/>
        <v>532872.76808028971</v>
      </c>
      <c r="Q196" s="1">
        <f t="shared" si="29"/>
        <v>625472.18870054663</v>
      </c>
      <c r="S196" s="48">
        <v>186</v>
      </c>
      <c r="T196" s="1">
        <f t="shared" si="35"/>
        <v>-229916.66666666546</v>
      </c>
      <c r="U196" s="1">
        <f>(T196+V$2)*int_l_nhg/12-V$3</f>
        <v>-225.09444444444341</v>
      </c>
      <c r="V196" s="1">
        <f t="shared" si="30"/>
        <v>532872.76808028971</v>
      </c>
      <c r="W196" s="1">
        <f t="shared" si="31"/>
        <v>614139.40703130129</v>
      </c>
    </row>
    <row r="197" spans="1:23" x14ac:dyDescent="0.25">
      <c r="A197" s="48">
        <v>187</v>
      </c>
      <c r="B197" s="1">
        <f t="shared" si="32"/>
        <v>-161038.67800457531</v>
      </c>
      <c r="C197" s="1">
        <f>B197*int_a_nhg/12</f>
        <v>-139.56685427063192</v>
      </c>
      <c r="D197" s="1">
        <f t="shared" si="24"/>
        <v>534426.98032052384</v>
      </c>
      <c r="E197" s="1">
        <f t="shared" si="25"/>
        <v>516986.555206644</v>
      </c>
      <c r="G197" s="48">
        <v>187</v>
      </c>
      <c r="H197" s="1">
        <f t="shared" si="33"/>
        <v>-148972.2222222198</v>
      </c>
      <c r="I197" s="1">
        <f>H197*int_l_nhg/12</f>
        <v>-129.10925925925716</v>
      </c>
      <c r="J197" s="1">
        <f t="shared" si="26"/>
        <v>534426.98032052384</v>
      </c>
      <c r="K197" s="1">
        <f t="shared" si="27"/>
        <v>494205.40566205635</v>
      </c>
      <c r="M197" s="48">
        <v>187</v>
      </c>
      <c r="N197" s="1">
        <f t="shared" si="34"/>
        <v>-235519.33900228713</v>
      </c>
      <c r="O197" s="1">
        <f>(N197+P$2)*int_a_nhg/12-P$3</f>
        <v>-229.95009380198218</v>
      </c>
      <c r="P197" s="1">
        <f t="shared" si="28"/>
        <v>534426.98032052384</v>
      </c>
      <c r="Q197" s="1">
        <f t="shared" si="29"/>
        <v>629847.13844723173</v>
      </c>
      <c r="S197" s="48">
        <v>187</v>
      </c>
      <c r="T197" s="1">
        <f t="shared" si="35"/>
        <v>-229486.1111111099</v>
      </c>
      <c r="U197" s="1">
        <f>(T197+V$2)*int_l_nhg/12-V$3</f>
        <v>-224.72129629629524</v>
      </c>
      <c r="V197" s="1">
        <f t="shared" si="30"/>
        <v>534426.98032052384</v>
      </c>
      <c r="W197" s="1">
        <f t="shared" si="31"/>
        <v>618456.56367493933</v>
      </c>
    </row>
    <row r="198" spans="1:23" x14ac:dyDescent="0.25">
      <c r="A198" s="48">
        <v>188</v>
      </c>
      <c r="B198" s="1">
        <f t="shared" si="32"/>
        <v>-160175.45630416635</v>
      </c>
      <c r="C198" s="1">
        <f>B198*int_a_nhg/12</f>
        <v>-138.81872879694416</v>
      </c>
      <c r="D198" s="1">
        <f t="shared" si="24"/>
        <v>535985.725679792</v>
      </c>
      <c r="E198" s="1">
        <f t="shared" si="25"/>
        <v>520406.88379843661</v>
      </c>
      <c r="G198" s="48">
        <v>188</v>
      </c>
      <c r="H198" s="1">
        <f t="shared" si="33"/>
        <v>-148111.11111110868</v>
      </c>
      <c r="I198" s="1">
        <f>H198*int_l_nhg/12</f>
        <v>-128.36296296296084</v>
      </c>
      <c r="J198" s="1">
        <f t="shared" si="26"/>
        <v>535985.725679792</v>
      </c>
      <c r="K198" s="1">
        <f t="shared" si="27"/>
        <v>497510.24080283713</v>
      </c>
      <c r="M198" s="48">
        <v>188</v>
      </c>
      <c r="N198" s="1">
        <f t="shared" si="34"/>
        <v>-235087.72815208265</v>
      </c>
      <c r="O198" s="1">
        <f>(N198+P$2)*int_a_nhg/12-P$3</f>
        <v>-229.5760310651383</v>
      </c>
      <c r="P198" s="1">
        <f t="shared" si="28"/>
        <v>535985.725679792</v>
      </c>
      <c r="Q198" s="1">
        <f t="shared" si="29"/>
        <v>634246.82479584718</v>
      </c>
      <c r="S198" s="48">
        <v>188</v>
      </c>
      <c r="T198" s="1">
        <f t="shared" si="35"/>
        <v>-229055.55555555434</v>
      </c>
      <c r="U198" s="1">
        <f>(T198+V$2)*int_l_nhg/12-V$3</f>
        <v>-224.34814814814706</v>
      </c>
      <c r="V198" s="1">
        <f t="shared" si="30"/>
        <v>535985.725679792</v>
      </c>
      <c r="W198" s="1">
        <f t="shared" si="31"/>
        <v>622798.50329804886</v>
      </c>
    </row>
    <row r="199" spans="1:23" x14ac:dyDescent="0.25">
      <c r="A199" s="48">
        <v>189</v>
      </c>
      <c r="B199" s="1">
        <f t="shared" si="32"/>
        <v>-159311.48647828368</v>
      </c>
      <c r="C199" s="1">
        <f>B199*int_a_nhg/12</f>
        <v>-138.06995494784584</v>
      </c>
      <c r="D199" s="1">
        <f t="shared" si="24"/>
        <v>537549.01737969136</v>
      </c>
      <c r="E199" s="1">
        <f t="shared" si="25"/>
        <v>523846.55142535991</v>
      </c>
      <c r="G199" s="48">
        <v>189</v>
      </c>
      <c r="H199" s="1">
        <f t="shared" si="33"/>
        <v>-147249.99999999756</v>
      </c>
      <c r="I199" s="1">
        <f>H199*int_l_nhg/12</f>
        <v>-127.61666666666453</v>
      </c>
      <c r="J199" s="1">
        <f t="shared" si="26"/>
        <v>537549.01737969136</v>
      </c>
      <c r="K199" s="1">
        <f t="shared" si="27"/>
        <v>500834.50825828162</v>
      </c>
      <c r="M199" s="48">
        <v>189</v>
      </c>
      <c r="N199" s="1">
        <f t="shared" si="34"/>
        <v>-234655.74323914133</v>
      </c>
      <c r="O199" s="1">
        <f>(N199+P$2)*int_a_nhg/12-P$3</f>
        <v>-229.20164414058914</v>
      </c>
      <c r="P199" s="1">
        <f t="shared" si="28"/>
        <v>537549.01737969136</v>
      </c>
      <c r="Q199" s="1">
        <f t="shared" si="29"/>
        <v>638671.38761073665</v>
      </c>
      <c r="S199" s="48">
        <v>189</v>
      </c>
      <c r="T199" s="1">
        <f t="shared" si="35"/>
        <v>-228624.99999999878</v>
      </c>
      <c r="U199" s="1">
        <f>(T199+V$2)*int_l_nhg/12-V$3</f>
        <v>-223.97499999999891</v>
      </c>
      <c r="V199" s="1">
        <f t="shared" si="30"/>
        <v>537549.01737969136</v>
      </c>
      <c r="W199" s="1">
        <f t="shared" si="31"/>
        <v>627165.36602719896</v>
      </c>
    </row>
    <row r="200" spans="1:23" x14ac:dyDescent="0.25">
      <c r="A200" s="48">
        <v>190</v>
      </c>
      <c r="B200" s="1">
        <f t="shared" si="32"/>
        <v>-158446.76787855194</v>
      </c>
      <c r="C200" s="1">
        <f>B200*int_a_nhg/12</f>
        <v>-137.32053216141168</v>
      </c>
      <c r="D200" s="1">
        <f t="shared" si="24"/>
        <v>539116.86868038215</v>
      </c>
      <c r="E200" s="1">
        <f t="shared" si="25"/>
        <v>527305.66743313021</v>
      </c>
      <c r="G200" s="48">
        <v>190</v>
      </c>
      <c r="H200" s="1">
        <f t="shared" si="33"/>
        <v>-146388.88888888643</v>
      </c>
      <c r="I200" s="1">
        <f>H200*int_l_nhg/12</f>
        <v>-126.87037037036824</v>
      </c>
      <c r="J200" s="1">
        <f t="shared" si="26"/>
        <v>539116.86868038215</v>
      </c>
      <c r="K200" s="1">
        <f t="shared" si="27"/>
        <v>504178.31790152204</v>
      </c>
      <c r="M200" s="48">
        <v>190</v>
      </c>
      <c r="N200" s="1">
        <f t="shared" si="34"/>
        <v>-234223.38393927546</v>
      </c>
      <c r="O200" s="1">
        <f>(N200+P$2)*int_a_nhg/12-P$3</f>
        <v>-228.82693274737204</v>
      </c>
      <c r="P200" s="1">
        <f t="shared" si="28"/>
        <v>539116.86868038215</v>
      </c>
      <c r="Q200" s="1">
        <f t="shared" si="29"/>
        <v>643120.9675470572</v>
      </c>
      <c r="S200" s="48">
        <v>190</v>
      </c>
      <c r="T200" s="1">
        <f t="shared" si="35"/>
        <v>-228194.44444444322</v>
      </c>
      <c r="U200" s="1">
        <f>(T200+V$2)*int_l_nhg/12-V$3</f>
        <v>-223.60185185185077</v>
      </c>
      <c r="V200" s="1">
        <f t="shared" si="30"/>
        <v>539116.86868038215</v>
      </c>
      <c r="W200" s="1">
        <f t="shared" si="31"/>
        <v>631557.29278125474</v>
      </c>
    </row>
    <row r="201" spans="1:23" x14ac:dyDescent="0.25">
      <c r="A201" s="48">
        <v>191</v>
      </c>
      <c r="B201" s="1">
        <f t="shared" si="32"/>
        <v>-157581.29985603376</v>
      </c>
      <c r="C201" s="1">
        <f>B201*int_a_nhg/12</f>
        <v>-136.57045987522926</v>
      </c>
      <c r="D201" s="1">
        <f t="shared" si="24"/>
        <v>540689.29288069997</v>
      </c>
      <c r="E201" s="1">
        <f t="shared" si="25"/>
        <v>530784.34178572032</v>
      </c>
      <c r="G201" s="48">
        <v>191</v>
      </c>
      <c r="H201" s="1">
        <f t="shared" si="33"/>
        <v>-145527.77777777531</v>
      </c>
      <c r="I201" s="1">
        <f>H201*int_l_nhg/12</f>
        <v>-126.12407407407193</v>
      </c>
      <c r="J201" s="1">
        <f t="shared" si="26"/>
        <v>540689.29288069997</v>
      </c>
      <c r="K201" s="1">
        <f t="shared" si="27"/>
        <v>507541.78022692946</v>
      </c>
      <c r="M201" s="48">
        <v>191</v>
      </c>
      <c r="N201" s="1">
        <f t="shared" si="34"/>
        <v>-233790.64992801636</v>
      </c>
      <c r="O201" s="1">
        <f>(N201+P$2)*int_a_nhg/12-P$3</f>
        <v>-228.45189660428082</v>
      </c>
      <c r="P201" s="1">
        <f t="shared" si="28"/>
        <v>540689.29288069997</v>
      </c>
      <c r="Q201" s="1">
        <f t="shared" si="29"/>
        <v>647595.7060552506</v>
      </c>
      <c r="S201" s="48">
        <v>191</v>
      </c>
      <c r="T201" s="1">
        <f t="shared" si="35"/>
        <v>-227763.88888888765</v>
      </c>
      <c r="U201" s="1">
        <f>(T201+V$2)*int_l_nhg/12-V$3</f>
        <v>-223.22870370370262</v>
      </c>
      <c r="V201" s="1">
        <f t="shared" si="30"/>
        <v>540689.29288069997</v>
      </c>
      <c r="W201" s="1">
        <f t="shared" si="31"/>
        <v>635974.42527585675</v>
      </c>
    </row>
    <row r="202" spans="1:23" x14ac:dyDescent="0.25">
      <c r="A202" s="48">
        <v>192</v>
      </c>
      <c r="B202" s="1">
        <f t="shared" si="32"/>
        <v>-156715.08176122938</v>
      </c>
      <c r="C202" s="1">
        <f>B202*int_a_nhg/12</f>
        <v>-135.81973752639877</v>
      </c>
      <c r="D202" s="1">
        <f t="shared" si="24"/>
        <v>542266.30331826874</v>
      </c>
      <c r="E202" s="1">
        <f t="shared" si="25"/>
        <v>534282.68506885541</v>
      </c>
      <c r="G202" s="48">
        <v>192</v>
      </c>
      <c r="H202" s="1">
        <f t="shared" si="33"/>
        <v>-144666.66666666418</v>
      </c>
      <c r="I202" s="1">
        <f>H202*int_l_nhg/12</f>
        <v>-125.37777777777562</v>
      </c>
      <c r="J202" s="1">
        <f t="shared" si="26"/>
        <v>542266.30331826874</v>
      </c>
      <c r="K202" s="1">
        <f t="shared" si="27"/>
        <v>510925.00635362609</v>
      </c>
      <c r="M202" s="48">
        <v>192</v>
      </c>
      <c r="N202" s="1">
        <f t="shared" si="34"/>
        <v>-233357.54088061416</v>
      </c>
      <c r="O202" s="1">
        <f>(N202+P$2)*int_a_nhg/12-P$3</f>
        <v>-228.0765354298656</v>
      </c>
      <c r="P202" s="1">
        <f t="shared" si="28"/>
        <v>542266.30331826874</v>
      </c>
      <c r="Q202" s="1">
        <f t="shared" si="29"/>
        <v>652095.74538553995</v>
      </c>
      <c r="S202" s="48">
        <v>192</v>
      </c>
      <c r="T202" s="1">
        <f t="shared" si="35"/>
        <v>-227333.33333333209</v>
      </c>
      <c r="U202" s="1">
        <f>(T202+V$2)*int_l_nhg/12-V$3</f>
        <v>-222.85555555555447</v>
      </c>
      <c r="V202" s="1">
        <f t="shared" si="30"/>
        <v>542266.30331826874</v>
      </c>
      <c r="W202" s="1">
        <f t="shared" si="31"/>
        <v>640416.90602792695</v>
      </c>
    </row>
    <row r="203" spans="1:23" x14ac:dyDescent="0.25">
      <c r="A203" s="48">
        <v>193</v>
      </c>
      <c r="B203" s="1">
        <f t="shared" si="32"/>
        <v>-155848.11294407616</v>
      </c>
      <c r="C203" s="1">
        <f>B203*int_a_nhg/12</f>
        <v>-135.06836455153265</v>
      </c>
      <c r="D203" s="1">
        <f t="shared" ref="D203:D266" si="36">D202*(1+groei_woning/12)</f>
        <v>543847.9133696137</v>
      </c>
      <c r="E203" s="1">
        <f t="shared" ref="E203:E266" si="37">E202*((1+groei_spaargeld)^(1/12))+(inleg-C$3)</f>
        <v>537800.8084935284</v>
      </c>
      <c r="G203" s="48">
        <v>193</v>
      </c>
      <c r="H203" s="1">
        <f t="shared" si="33"/>
        <v>-143805.55555555306</v>
      </c>
      <c r="I203" s="1">
        <f>H203*int_l_nhg/12</f>
        <v>-124.6314814814793</v>
      </c>
      <c r="J203" s="1">
        <f t="shared" ref="J203:J266" si="38">J202*(1+groei_woning/12)</f>
        <v>543847.9133696137</v>
      </c>
      <c r="K203" s="1">
        <f t="shared" ref="K203:K266" si="39">K202*((1+groei_spaargeld)^(1/12))+inleg+I203-I$2/360</f>
        <v>514328.10802901787</v>
      </c>
      <c r="M203" s="48">
        <v>193</v>
      </c>
      <c r="N203" s="1">
        <f t="shared" si="34"/>
        <v>-232924.05647203757</v>
      </c>
      <c r="O203" s="1">
        <f>(N203+P$2)*int_a_nhg/12-P$3</f>
        <v>-227.70084894243254</v>
      </c>
      <c r="P203" s="1">
        <f t="shared" ref="P203:P266" si="40">P202*(1+groei_woning/12)</f>
        <v>543847.9133696137</v>
      </c>
      <c r="Q203" s="1">
        <f t="shared" ref="Q203:Q266" si="41">Q202*((1+groei_spaargeld)^(1/12))+(inleg-O$3-P$3)</f>
        <v>656621.22859245178</v>
      </c>
      <c r="S203" s="48">
        <v>193</v>
      </c>
      <c r="T203" s="1">
        <f t="shared" si="35"/>
        <v>-226902.77777777653</v>
      </c>
      <c r="U203" s="1">
        <f>(T203+V$2)*int_l_nhg/12-V$3</f>
        <v>-222.4824074074063</v>
      </c>
      <c r="V203" s="1">
        <f t="shared" ref="V203:V266" si="42">V202*(1+groei_woning/12)</f>
        <v>543847.9133696137</v>
      </c>
      <c r="W203" s="1">
        <f t="shared" ref="W203:W266" si="43">W202*((1+groei_spaargeld)^(1/12))+inleg+U203-U$2/360</f>
        <v>644884.87836019823</v>
      </c>
    </row>
    <row r="204" spans="1:23" x14ac:dyDescent="0.25">
      <c r="A204" s="48">
        <v>194</v>
      </c>
      <c r="B204" s="1">
        <f t="shared" ref="B204:B267" si="44">B203+C$3+C203</f>
        <v>-154980.39275394808</v>
      </c>
      <c r="C204" s="1">
        <f>B204*int_a_nhg/12</f>
        <v>-134.316340386755</v>
      </c>
      <c r="D204" s="1">
        <f t="shared" si="36"/>
        <v>545434.13645027508</v>
      </c>
      <c r="E204" s="1">
        <f t="shared" si="37"/>
        <v>541338.82389953535</v>
      </c>
      <c r="G204" s="48">
        <v>194</v>
      </c>
      <c r="H204" s="1">
        <f t="shared" ref="H204:H267" si="45">H203+I$2/360</f>
        <v>-142944.44444444194</v>
      </c>
      <c r="I204" s="1">
        <f>H204*int_l_nhg/12</f>
        <v>-123.885185185183</v>
      </c>
      <c r="J204" s="1">
        <f t="shared" si="38"/>
        <v>545434.13645027508</v>
      </c>
      <c r="K204" s="1">
        <f t="shared" si="39"/>
        <v>517751.19763234671</v>
      </c>
      <c r="M204" s="48">
        <v>194</v>
      </c>
      <c r="N204" s="1">
        <f t="shared" ref="N204:N267" si="46">N203+O$3+(O203+P$3)</f>
        <v>-232490.19637697353</v>
      </c>
      <c r="O204" s="1">
        <f>(N204+P$2)*int_a_nhg/12-P$3</f>
        <v>-227.32483686004372</v>
      </c>
      <c r="P204" s="1">
        <f t="shared" si="40"/>
        <v>545434.13645027508</v>
      </c>
      <c r="Q204" s="1">
        <f t="shared" si="41"/>
        <v>661172.29953936371</v>
      </c>
      <c r="S204" s="48">
        <v>194</v>
      </c>
      <c r="T204" s="1">
        <f t="shared" ref="T204:T267" si="47">T203+U$2/360</f>
        <v>-226472.22222222097</v>
      </c>
      <c r="U204" s="1">
        <f>(T204+V$2)*int_l_nhg/12-V$3</f>
        <v>-222.10925925925815</v>
      </c>
      <c r="V204" s="1">
        <f t="shared" si="42"/>
        <v>545434.13645027508</v>
      </c>
      <c r="W204" s="1">
        <f t="shared" si="43"/>
        <v>649378.48640577111</v>
      </c>
    </row>
    <row r="205" spans="1:23" x14ac:dyDescent="0.25">
      <c r="A205" s="48">
        <v>195</v>
      </c>
      <c r="B205" s="1">
        <f t="shared" si="44"/>
        <v>-154111.92053965523</v>
      </c>
      <c r="C205" s="1">
        <f>B205*int_a_nhg/12</f>
        <v>-133.56366446770119</v>
      </c>
      <c r="D205" s="1">
        <f t="shared" si="36"/>
        <v>547024.98601492168</v>
      </c>
      <c r="E205" s="1">
        <f t="shared" si="37"/>
        <v>544896.84375903069</v>
      </c>
      <c r="G205" s="48">
        <v>195</v>
      </c>
      <c r="H205" s="1">
        <f t="shared" si="45"/>
        <v>-142083.33333333081</v>
      </c>
      <c r="I205" s="1">
        <f>H205*int_l_nhg/12</f>
        <v>-123.1388888888867</v>
      </c>
      <c r="J205" s="1">
        <f t="shared" si="38"/>
        <v>547024.98601492168</v>
      </c>
      <c r="K205" s="1">
        <f t="shared" si="39"/>
        <v>521194.38817826321</v>
      </c>
      <c r="M205" s="48">
        <v>195</v>
      </c>
      <c r="N205" s="1">
        <f t="shared" si="46"/>
        <v>-232055.9602698271</v>
      </c>
      <c r="O205" s="1">
        <f>(N205+P$2)*int_a_nhg/12-P$3</f>
        <v>-226.94849890051682</v>
      </c>
      <c r="P205" s="1">
        <f t="shared" si="40"/>
        <v>547024.98601492168</v>
      </c>
      <c r="Q205" s="1">
        <f t="shared" si="41"/>
        <v>665749.10290307796</v>
      </c>
      <c r="S205" s="48">
        <v>195</v>
      </c>
      <c r="T205" s="1">
        <f t="shared" si="47"/>
        <v>-226041.66666666541</v>
      </c>
      <c r="U205" s="1">
        <f>(T205+V$2)*int_l_nhg/12-V$3</f>
        <v>-221.73611111111001</v>
      </c>
      <c r="V205" s="1">
        <f t="shared" si="42"/>
        <v>547024.98601492168</v>
      </c>
      <c r="W205" s="1">
        <f t="shared" si="43"/>
        <v>653897.87511269585</v>
      </c>
    </row>
    <row r="206" spans="1:23" x14ac:dyDescent="0.25">
      <c r="A206" s="48">
        <v>196</v>
      </c>
      <c r="B206" s="1">
        <f t="shared" si="44"/>
        <v>-153242.69564944334</v>
      </c>
      <c r="C206" s="1">
        <f>B206*int_a_nhg/12</f>
        <v>-132.81033622951756</v>
      </c>
      <c r="D206" s="1">
        <f t="shared" si="36"/>
        <v>548620.47555746522</v>
      </c>
      <c r="E206" s="1">
        <f t="shared" si="37"/>
        <v>548474.98118010291</v>
      </c>
      <c r="G206" s="48">
        <v>196</v>
      </c>
      <c r="H206" s="1">
        <f t="shared" si="45"/>
        <v>-141222.22222221969</v>
      </c>
      <c r="I206" s="1">
        <f>H206*int_l_nhg/12</f>
        <v>-122.39259259259039</v>
      </c>
      <c r="J206" s="1">
        <f t="shared" si="38"/>
        <v>548620.47555746522</v>
      </c>
      <c r="K206" s="1">
        <f t="shared" si="39"/>
        <v>524657.79332041915</v>
      </c>
      <c r="M206" s="48">
        <v>196</v>
      </c>
      <c r="N206" s="1">
        <f t="shared" si="46"/>
        <v>-231621.34782472116</v>
      </c>
      <c r="O206" s="1">
        <f>(N206+P$2)*int_a_nhg/12-P$3</f>
        <v>-226.571834781425</v>
      </c>
      <c r="P206" s="1">
        <f t="shared" si="40"/>
        <v>548620.47555746522</v>
      </c>
      <c r="Q206" s="1">
        <f t="shared" si="41"/>
        <v>670351.7841784202</v>
      </c>
      <c r="S206" s="48">
        <v>196</v>
      </c>
      <c r="T206" s="1">
        <f t="shared" si="47"/>
        <v>-225611.11111110984</v>
      </c>
      <c r="U206" s="1">
        <f>(T206+V$2)*int_l_nhg/12-V$3</f>
        <v>-221.36296296296186</v>
      </c>
      <c r="V206" s="1">
        <f t="shared" si="42"/>
        <v>548620.47555746522</v>
      </c>
      <c r="W206" s="1">
        <f t="shared" si="43"/>
        <v>658443.19024857995</v>
      </c>
    </row>
    <row r="207" spans="1:23" x14ac:dyDescent="0.25">
      <c r="A207" s="48">
        <v>197</v>
      </c>
      <c r="B207" s="1">
        <f t="shared" si="44"/>
        <v>-152372.71743099325</v>
      </c>
      <c r="C207" s="1">
        <f>B207*int_a_nhg/12</f>
        <v>-132.05635510686082</v>
      </c>
      <c r="D207" s="1">
        <f t="shared" si="36"/>
        <v>550220.61861117452</v>
      </c>
      <c r="E207" s="1">
        <f t="shared" si="37"/>
        <v>552073.34991036996</v>
      </c>
      <c r="G207" s="48">
        <v>197</v>
      </c>
      <c r="H207" s="1">
        <f t="shared" si="45"/>
        <v>-140361.11111110856</v>
      </c>
      <c r="I207" s="1">
        <f>H207*int_l_nhg/12</f>
        <v>-121.6462962962941</v>
      </c>
      <c r="J207" s="1">
        <f t="shared" si="38"/>
        <v>550220.61861117452</v>
      </c>
      <c r="K207" s="1">
        <f t="shared" si="39"/>
        <v>528141.52735508059</v>
      </c>
      <c r="M207" s="48">
        <v>197</v>
      </c>
      <c r="N207" s="1">
        <f t="shared" si="46"/>
        <v>-231186.35871549611</v>
      </c>
      <c r="O207" s="1">
        <f>(N207+P$2)*int_a_nhg/12-P$3</f>
        <v>-226.19484422009663</v>
      </c>
      <c r="P207" s="1">
        <f t="shared" si="40"/>
        <v>550220.61861117452</v>
      </c>
      <c r="Q207" s="1">
        <f t="shared" si="41"/>
        <v>674980.4896828651</v>
      </c>
      <c r="S207" s="48">
        <v>197</v>
      </c>
      <c r="T207" s="1">
        <f t="shared" si="47"/>
        <v>-225180.55555555428</v>
      </c>
      <c r="U207" s="1">
        <f>(T207+V$2)*int_l_nhg/12-V$3</f>
        <v>-220.98981481481371</v>
      </c>
      <c r="V207" s="1">
        <f t="shared" si="42"/>
        <v>550220.61861117452</v>
      </c>
      <c r="W207" s="1">
        <f t="shared" si="43"/>
        <v>663014.57840522216</v>
      </c>
    </row>
    <row r="208" spans="1:23" x14ac:dyDescent="0.25">
      <c r="A208" s="48">
        <v>198</v>
      </c>
      <c r="B208" s="1">
        <f t="shared" si="44"/>
        <v>-151501.98523142049</v>
      </c>
      <c r="C208" s="1">
        <f>B208*int_a_nhg/12</f>
        <v>-131.30172053389774</v>
      </c>
      <c r="D208" s="1">
        <f t="shared" si="36"/>
        <v>551825.42874879041</v>
      </c>
      <c r="E208" s="1">
        <f t="shared" si="37"/>
        <v>555692.06434059551</v>
      </c>
      <c r="G208" s="48">
        <v>198</v>
      </c>
      <c r="H208" s="1">
        <f t="shared" si="45"/>
        <v>-139499.99999999744</v>
      </c>
      <c r="I208" s="1">
        <f>H208*int_l_nhg/12</f>
        <v>-120.89999999999777</v>
      </c>
      <c r="J208" s="1">
        <f t="shared" si="38"/>
        <v>551825.42874879041</v>
      </c>
      <c r="K208" s="1">
        <f t="shared" si="39"/>
        <v>531645.70522476139</v>
      </c>
      <c r="M208" s="48">
        <v>198</v>
      </c>
      <c r="N208" s="1">
        <f t="shared" si="46"/>
        <v>-230750.99261570975</v>
      </c>
      <c r="O208" s="1">
        <f>(N208+P$2)*int_a_nhg/12-P$3</f>
        <v>-225.81752693361511</v>
      </c>
      <c r="P208" s="1">
        <f t="shared" si="40"/>
        <v>551825.42874879041</v>
      </c>
      <c r="Q208" s="1">
        <f t="shared" si="41"/>
        <v>679635.36656118755</v>
      </c>
      <c r="S208" s="48">
        <v>198</v>
      </c>
      <c r="T208" s="1">
        <f t="shared" si="47"/>
        <v>-224749.99999999872</v>
      </c>
      <c r="U208" s="1">
        <f>(T208+V$2)*int_l_nhg/12-V$3</f>
        <v>-220.61666666666554</v>
      </c>
      <c r="V208" s="1">
        <f t="shared" si="42"/>
        <v>551825.42874879041</v>
      </c>
      <c r="W208" s="1">
        <f t="shared" si="43"/>
        <v>667612.18700327235</v>
      </c>
    </row>
    <row r="209" spans="1:23" x14ac:dyDescent="0.25">
      <c r="A209" s="48">
        <v>199</v>
      </c>
      <c r="B209" s="1">
        <f t="shared" si="44"/>
        <v>-150630.49839727479</v>
      </c>
      <c r="C209" s="1">
        <f>B209*int_a_nhg/12</f>
        <v>-130.5464319443048</v>
      </c>
      <c r="D209" s="1">
        <f t="shared" si="36"/>
        <v>553434.9195826411</v>
      </c>
      <c r="E209" s="1">
        <f t="shared" si="37"/>
        <v>559331.239508325</v>
      </c>
      <c r="G209" s="48">
        <v>199</v>
      </c>
      <c r="H209" s="1">
        <f t="shared" si="45"/>
        <v>-138638.88888888631</v>
      </c>
      <c r="I209" s="1">
        <f>H209*int_l_nhg/12</f>
        <v>-120.15370370370147</v>
      </c>
      <c r="J209" s="1">
        <f t="shared" si="38"/>
        <v>553434.9195826411</v>
      </c>
      <c r="K209" s="1">
        <f t="shared" si="39"/>
        <v>535170.442521877</v>
      </c>
      <c r="M209" s="48">
        <v>199</v>
      </c>
      <c r="N209" s="1">
        <f t="shared" si="46"/>
        <v>-230315.24919863688</v>
      </c>
      <c r="O209" s="1">
        <f>(N209+P$2)*int_a_nhg/12-P$3</f>
        <v>-225.43988263881863</v>
      </c>
      <c r="P209" s="1">
        <f t="shared" si="40"/>
        <v>553434.9195826411</v>
      </c>
      <c r="Q209" s="1">
        <f t="shared" si="41"/>
        <v>684316.56279014051</v>
      </c>
      <c r="S209" s="48">
        <v>199</v>
      </c>
      <c r="T209" s="1">
        <f t="shared" si="47"/>
        <v>-224319.44444444316</v>
      </c>
      <c r="U209" s="1">
        <f>(T209+V$2)*int_l_nhg/12-V$3</f>
        <v>-220.24351851851739</v>
      </c>
      <c r="V209" s="1">
        <f t="shared" si="42"/>
        <v>553434.9195826411</v>
      </c>
      <c r="W209" s="1">
        <f t="shared" si="43"/>
        <v>672236.16429691843</v>
      </c>
    </row>
    <row r="210" spans="1:23" x14ac:dyDescent="0.25">
      <c r="A210" s="48">
        <v>200</v>
      </c>
      <c r="B210" s="1">
        <f t="shared" si="44"/>
        <v>-149758.25627453948</v>
      </c>
      <c r="C210" s="1">
        <f>B210*int_a_nhg/12</f>
        <v>-129.79048877126755</v>
      </c>
      <c r="D210" s="1">
        <f t="shared" si="36"/>
        <v>555049.1047647571</v>
      </c>
      <c r="E210" s="1">
        <f t="shared" si="37"/>
        <v>562990.99110154307</v>
      </c>
      <c r="G210" s="48">
        <v>200</v>
      </c>
      <c r="H210" s="1">
        <f t="shared" si="45"/>
        <v>-137777.77777777519</v>
      </c>
      <c r="I210" s="1">
        <f>H210*int_l_nhg/12</f>
        <v>-119.40740740740516</v>
      </c>
      <c r="J210" s="1">
        <f t="shared" si="38"/>
        <v>555049.1047647571</v>
      </c>
      <c r="K210" s="1">
        <f t="shared" si="39"/>
        <v>538715.85549241921</v>
      </c>
      <c r="M210" s="48">
        <v>200</v>
      </c>
      <c r="N210" s="1">
        <f t="shared" si="46"/>
        <v>-229879.12813726923</v>
      </c>
      <c r="O210" s="1">
        <f>(N210+P$2)*int_a_nhg/12-P$3</f>
        <v>-225.06191105229999</v>
      </c>
      <c r="P210" s="1">
        <f t="shared" si="40"/>
        <v>555049.1047647571</v>
      </c>
      <c r="Q210" s="1">
        <f t="shared" si="41"/>
        <v>689024.22718315898</v>
      </c>
      <c r="S210" s="48">
        <v>200</v>
      </c>
      <c r="T210" s="1">
        <f t="shared" si="47"/>
        <v>-223888.8888888876</v>
      </c>
      <c r="U210" s="1">
        <f>(T210+V$2)*int_l_nhg/12-V$3</f>
        <v>-219.87037037036924</v>
      </c>
      <c r="V210" s="1">
        <f t="shared" si="42"/>
        <v>555049.1047647571</v>
      </c>
      <c r="W210" s="1">
        <f t="shared" si="43"/>
        <v>676886.65937859903</v>
      </c>
    </row>
    <row r="211" spans="1:23" x14ac:dyDescent="0.25">
      <c r="A211" s="48">
        <v>201</v>
      </c>
      <c r="B211" s="1">
        <f t="shared" si="44"/>
        <v>-148885.25820863116</v>
      </c>
      <c r="C211" s="1">
        <f>B211*int_a_nhg/12</f>
        <v>-129.03389044748033</v>
      </c>
      <c r="D211" s="1">
        <f t="shared" si="36"/>
        <v>556667.9979869877</v>
      </c>
      <c r="E211" s="1">
        <f t="shared" si="37"/>
        <v>566671.43546235096</v>
      </c>
      <c r="G211" s="48">
        <v>201</v>
      </c>
      <c r="H211" s="1">
        <f t="shared" si="45"/>
        <v>-136916.66666666407</v>
      </c>
      <c r="I211" s="1">
        <f>H211*int_l_nhg/12</f>
        <v>-118.66111111110887</v>
      </c>
      <c r="J211" s="1">
        <f t="shared" si="38"/>
        <v>556667.9979869877</v>
      </c>
      <c r="K211" s="1">
        <f t="shared" si="39"/>
        <v>542282.06103965163</v>
      </c>
      <c r="M211" s="48">
        <v>201</v>
      </c>
      <c r="N211" s="1">
        <f t="shared" si="46"/>
        <v>-229442.62910431507</v>
      </c>
      <c r="O211" s="1">
        <f>(N211+P$2)*int_a_nhg/12-P$3</f>
        <v>-224.68361189040638</v>
      </c>
      <c r="P211" s="1">
        <f t="shared" si="40"/>
        <v>556667.9979869877</v>
      </c>
      <c r="Q211" s="1">
        <f t="shared" si="41"/>
        <v>693758.50939509063</v>
      </c>
      <c r="S211" s="48">
        <v>201</v>
      </c>
      <c r="T211" s="1">
        <f t="shared" si="47"/>
        <v>-223458.33333333203</v>
      </c>
      <c r="U211" s="1">
        <f>(T211+V$2)*int_l_nhg/12-V$3</f>
        <v>-219.4972222222211</v>
      </c>
      <c r="V211" s="1">
        <f t="shared" si="42"/>
        <v>556667.9979869877</v>
      </c>
      <c r="W211" s="1">
        <f t="shared" si="43"/>
        <v>681563.82218374289</v>
      </c>
    </row>
    <row r="212" spans="1:23" x14ac:dyDescent="0.25">
      <c r="A212" s="48">
        <v>202</v>
      </c>
      <c r="B212" s="1">
        <f t="shared" si="44"/>
        <v>-148011.50354439905</v>
      </c>
      <c r="C212" s="1">
        <f>B212*int_a_nhg/12</f>
        <v>-128.27663640514584</v>
      </c>
      <c r="D212" s="1">
        <f t="shared" si="36"/>
        <v>558291.6129811164</v>
      </c>
      <c r="E212" s="1">
        <f t="shared" si="37"/>
        <v>570372.68959066516</v>
      </c>
      <c r="G212" s="48">
        <v>202</v>
      </c>
      <c r="H212" s="1">
        <f t="shared" si="45"/>
        <v>-136055.55555555294</v>
      </c>
      <c r="I212" s="1">
        <f>H212*int_l_nhg/12</f>
        <v>-117.91481481481254</v>
      </c>
      <c r="J212" s="1">
        <f t="shared" si="38"/>
        <v>558291.6129811164</v>
      </c>
      <c r="K212" s="1">
        <f t="shared" si="39"/>
        <v>545869.17672782566</v>
      </c>
      <c r="M212" s="48">
        <v>202</v>
      </c>
      <c r="N212" s="1">
        <f t="shared" si="46"/>
        <v>-229005.751772199</v>
      </c>
      <c r="O212" s="1">
        <f>(N212+P$2)*int_a_nhg/12-P$3</f>
        <v>-224.30498486923912</v>
      </c>
      <c r="P212" s="1">
        <f t="shared" si="40"/>
        <v>558291.6129811164</v>
      </c>
      <c r="Q212" s="1">
        <f t="shared" si="41"/>
        <v>698519.55992695363</v>
      </c>
      <c r="S212" s="48">
        <v>202</v>
      </c>
      <c r="T212" s="1">
        <f t="shared" si="47"/>
        <v>-223027.77777777647</v>
      </c>
      <c r="U212" s="1">
        <f>(T212+V$2)*int_l_nhg/12-V$3</f>
        <v>-219.12407407407292</v>
      </c>
      <c r="V212" s="1">
        <f t="shared" si="42"/>
        <v>558291.6129811164</v>
      </c>
      <c r="W212" s="1">
        <f t="shared" si="43"/>
        <v>686267.80349553586</v>
      </c>
    </row>
    <row r="213" spans="1:23" x14ac:dyDescent="0.25">
      <c r="A213" s="48">
        <v>203</v>
      </c>
      <c r="B213" s="1">
        <f t="shared" si="44"/>
        <v>-147136.9916261246</v>
      </c>
      <c r="C213" s="1">
        <f>B213*int_a_nhg/12</f>
        <v>-127.51872607597464</v>
      </c>
      <c r="D213" s="1">
        <f t="shared" si="36"/>
        <v>559919.96351897798</v>
      </c>
      <c r="E213" s="1">
        <f t="shared" si="37"/>
        <v>574094.87114793656</v>
      </c>
      <c r="G213" s="48">
        <v>203</v>
      </c>
      <c r="H213" s="1">
        <f t="shared" si="45"/>
        <v>-135194.44444444182</v>
      </c>
      <c r="I213" s="1">
        <f>H213*int_l_nhg/12</f>
        <v>-117.16851851851624</v>
      </c>
      <c r="J213" s="1">
        <f t="shared" si="38"/>
        <v>559919.96351897798</v>
      </c>
      <c r="K213" s="1">
        <f t="shared" si="39"/>
        <v>549477.32078591827</v>
      </c>
      <c r="M213" s="48">
        <v>203</v>
      </c>
      <c r="N213" s="1">
        <f t="shared" si="46"/>
        <v>-228568.49581306177</v>
      </c>
      <c r="O213" s="1">
        <f>(N213+P$2)*int_a_nhg/12-P$3</f>
        <v>-223.92602970465353</v>
      </c>
      <c r="P213" s="1">
        <f t="shared" si="40"/>
        <v>559919.96351897798</v>
      </c>
      <c r="Q213" s="1">
        <f t="shared" si="41"/>
        <v>703307.53013072058</v>
      </c>
      <c r="S213" s="48">
        <v>203</v>
      </c>
      <c r="T213" s="1">
        <f t="shared" si="47"/>
        <v>-222597.22222222091</v>
      </c>
      <c r="U213" s="1">
        <f>(T213+V$2)*int_l_nhg/12-V$3</f>
        <v>-218.75092592592478</v>
      </c>
      <c r="V213" s="1">
        <f t="shared" si="42"/>
        <v>559919.96351897798</v>
      </c>
      <c r="W213" s="1">
        <f t="shared" si="43"/>
        <v>690998.75494971348</v>
      </c>
    </row>
    <row r="214" spans="1:23" x14ac:dyDescent="0.25">
      <c r="A214" s="48">
        <v>204</v>
      </c>
      <c r="B214" s="1">
        <f t="shared" si="44"/>
        <v>-146261.72179752096</v>
      </c>
      <c r="C214" s="1">
        <f>B214*int_a_nhg/12</f>
        <v>-126.76015889118484</v>
      </c>
      <c r="D214" s="1">
        <f t="shared" si="36"/>
        <v>561553.06341257505</v>
      </c>
      <c r="E214" s="1">
        <f t="shared" si="37"/>
        <v>577838.09846089105</v>
      </c>
      <c r="G214" s="48">
        <v>204</v>
      </c>
      <c r="H214" s="1">
        <f t="shared" si="45"/>
        <v>-134333.33333333069</v>
      </c>
      <c r="I214" s="1">
        <f>H214*int_l_nhg/12</f>
        <v>-116.42222222221993</v>
      </c>
      <c r="J214" s="1">
        <f t="shared" si="38"/>
        <v>561553.06341257505</v>
      </c>
      <c r="K214" s="1">
        <f t="shared" si="39"/>
        <v>553106.61211139045</v>
      </c>
      <c r="M214" s="48">
        <v>204</v>
      </c>
      <c r="N214" s="1">
        <f t="shared" si="46"/>
        <v>-228130.86089875997</v>
      </c>
      <c r="O214" s="1">
        <f>(N214+P$2)*int_a_nhg/12-P$3</f>
        <v>-223.54674611225863</v>
      </c>
      <c r="P214" s="1">
        <f t="shared" si="40"/>
        <v>561553.06341257505</v>
      </c>
      <c r="Q214" s="1">
        <f t="shared" si="41"/>
        <v>708122.5722141302</v>
      </c>
      <c r="S214" s="48">
        <v>204</v>
      </c>
      <c r="T214" s="1">
        <f t="shared" si="47"/>
        <v>-222166.66666666535</v>
      </c>
      <c r="U214" s="1">
        <f>(T214+V$2)*int_l_nhg/12-V$3</f>
        <v>-218.37777777777663</v>
      </c>
      <c r="V214" s="1">
        <f t="shared" si="42"/>
        <v>561553.06341257505</v>
      </c>
      <c r="W214" s="1">
        <f t="shared" si="43"/>
        <v>695756.82903938193</v>
      </c>
    </row>
    <row r="215" spans="1:23" x14ac:dyDescent="0.25">
      <c r="A215" s="48">
        <v>205</v>
      </c>
      <c r="B215" s="1">
        <f t="shared" si="44"/>
        <v>-145385.69340173254</v>
      </c>
      <c r="C215" s="1">
        <f>B215*int_a_nhg/12</f>
        <v>-126.00093428150153</v>
      </c>
      <c r="D215" s="1">
        <f t="shared" si="36"/>
        <v>563190.92651419505</v>
      </c>
      <c r="E215" s="1">
        <f t="shared" si="37"/>
        <v>581602.49052529118</v>
      </c>
      <c r="G215" s="48">
        <v>205</v>
      </c>
      <c r="H215" s="1">
        <f t="shared" si="45"/>
        <v>-133472.22222221957</v>
      </c>
      <c r="I215" s="1">
        <f>H215*int_l_nhg/12</f>
        <v>-115.67592592592364</v>
      </c>
      <c r="J215" s="1">
        <f t="shared" si="38"/>
        <v>563190.92651419505</v>
      </c>
      <c r="K215" s="1">
        <f t="shared" si="39"/>
        <v>556757.17027396639</v>
      </c>
      <c r="M215" s="48">
        <v>205</v>
      </c>
      <c r="N215" s="1">
        <f t="shared" si="46"/>
        <v>-227692.84670086578</v>
      </c>
      <c r="O215" s="1">
        <f>(N215+P$2)*int_a_nhg/12-P$3</f>
        <v>-223.167133807417</v>
      </c>
      <c r="P215" s="1">
        <f t="shared" si="40"/>
        <v>563190.92651419505</v>
      </c>
      <c r="Q215" s="1">
        <f t="shared" si="41"/>
        <v>712964.83924552589</v>
      </c>
      <c r="S215" s="48">
        <v>205</v>
      </c>
      <c r="T215" s="1">
        <f t="shared" si="47"/>
        <v>-221736.11111110979</v>
      </c>
      <c r="U215" s="1">
        <f>(T215+V$2)*int_l_nhg/12-V$3</f>
        <v>-218.00462962962848</v>
      </c>
      <c r="V215" s="1">
        <f t="shared" si="42"/>
        <v>563190.92651419505</v>
      </c>
      <c r="W215" s="1">
        <f t="shared" si="43"/>
        <v>700542.17911986553</v>
      </c>
    </row>
    <row r="216" spans="1:23" x14ac:dyDescent="0.25">
      <c r="A216" s="48">
        <v>206</v>
      </c>
      <c r="B216" s="1">
        <f t="shared" si="44"/>
        <v>-144508.90578133444</v>
      </c>
      <c r="C216" s="1">
        <f>B216*int_a_nhg/12</f>
        <v>-125.24105167715651</v>
      </c>
      <c r="D216" s="1">
        <f t="shared" si="36"/>
        <v>564833.56671652815</v>
      </c>
      <c r="E216" s="1">
        <f t="shared" si="37"/>
        <v>585388.1670097186</v>
      </c>
      <c r="G216" s="48">
        <v>206</v>
      </c>
      <c r="H216" s="1">
        <f t="shared" si="45"/>
        <v>-132611.11111110845</v>
      </c>
      <c r="I216" s="1">
        <f>H216*int_l_nhg/12</f>
        <v>-114.92962962962731</v>
      </c>
      <c r="J216" s="1">
        <f t="shared" si="38"/>
        <v>564833.56671652815</v>
      </c>
      <c r="K216" s="1">
        <f t="shared" si="39"/>
        <v>560429.11551943503</v>
      </c>
      <c r="M216" s="48">
        <v>206</v>
      </c>
      <c r="N216" s="1">
        <f t="shared" si="46"/>
        <v>-227254.45289066673</v>
      </c>
      <c r="O216" s="1">
        <f>(N216+P$2)*int_a_nhg/12-P$3</f>
        <v>-222.78719250524449</v>
      </c>
      <c r="P216" s="1">
        <f t="shared" si="40"/>
        <v>564833.56671652815</v>
      </c>
      <c r="Q216" s="1">
        <f t="shared" si="41"/>
        <v>717834.48515872168</v>
      </c>
      <c r="S216" s="48">
        <v>206</v>
      </c>
      <c r="T216" s="1">
        <f t="shared" si="47"/>
        <v>-221305.55555555422</v>
      </c>
      <c r="U216" s="1">
        <f>(T216+V$2)*int_l_nhg/12-V$3</f>
        <v>-217.63148148148031</v>
      </c>
      <c r="V216" s="1">
        <f t="shared" si="42"/>
        <v>564833.56671652815</v>
      </c>
      <c r="W216" s="1">
        <f t="shared" si="43"/>
        <v>705354.95941358199</v>
      </c>
    </row>
    <row r="217" spans="1:23" x14ac:dyDescent="0.25">
      <c r="A217" s="48">
        <v>207</v>
      </c>
      <c r="B217" s="1">
        <f t="shared" si="44"/>
        <v>-143631.35827833199</v>
      </c>
      <c r="C217" s="1">
        <f>B217*int_a_nhg/12</f>
        <v>-124.48051050788773</v>
      </c>
      <c r="D217" s="1">
        <f t="shared" si="36"/>
        <v>566480.99795278464</v>
      </c>
      <c r="E217" s="1">
        <f t="shared" si="37"/>
        <v>589195.2482593786</v>
      </c>
      <c r="G217" s="48">
        <v>207</v>
      </c>
      <c r="H217" s="1">
        <f t="shared" si="45"/>
        <v>-131749.99999999732</v>
      </c>
      <c r="I217" s="1">
        <f>H217*int_l_nhg/12</f>
        <v>-114.18333333333101</v>
      </c>
      <c r="J217" s="1">
        <f t="shared" si="38"/>
        <v>566480.99795278464</v>
      </c>
      <c r="K217" s="1">
        <f t="shared" si="39"/>
        <v>564122.56877347233</v>
      </c>
      <c r="M217" s="48">
        <v>207</v>
      </c>
      <c r="N217" s="1">
        <f t="shared" si="46"/>
        <v>-226815.6791391655</v>
      </c>
      <c r="O217" s="1">
        <f>(N217+P$2)*int_a_nhg/12-P$3</f>
        <v>-222.40692192061007</v>
      </c>
      <c r="P217" s="1">
        <f t="shared" si="40"/>
        <v>566480.99795278464</v>
      </c>
      <c r="Q217" s="1">
        <f t="shared" si="41"/>
        <v>722731.66475789587</v>
      </c>
      <c r="S217" s="48">
        <v>207</v>
      </c>
      <c r="T217" s="1">
        <f t="shared" si="47"/>
        <v>-220874.99999999866</v>
      </c>
      <c r="U217" s="1">
        <f>(T217+V$2)*int_l_nhg/12-V$3</f>
        <v>-217.25833333333216</v>
      </c>
      <c r="V217" s="1">
        <f t="shared" si="42"/>
        <v>566480.99795278464</v>
      </c>
      <c r="W217" s="1">
        <f t="shared" si="43"/>
        <v>710195.32501494489</v>
      </c>
    </row>
    <row r="218" spans="1:23" x14ac:dyDescent="0.25">
      <c r="A218" s="48">
        <v>208</v>
      </c>
      <c r="B218" s="1">
        <f t="shared" si="44"/>
        <v>-142753.05023416027</v>
      </c>
      <c r="C218" s="1">
        <f>B218*int_a_nhg/12</f>
        <v>-123.7193102029389</v>
      </c>
      <c r="D218" s="1">
        <f t="shared" si="36"/>
        <v>568133.23419681366</v>
      </c>
      <c r="E218" s="1">
        <f t="shared" si="37"/>
        <v>593023.8552999259</v>
      </c>
      <c r="G218" s="48">
        <v>208</v>
      </c>
      <c r="H218" s="1">
        <f t="shared" si="45"/>
        <v>-130888.88888888621</v>
      </c>
      <c r="I218" s="1">
        <f>H218*int_l_nhg/12</f>
        <v>-113.43703703703471</v>
      </c>
      <c r="J218" s="1">
        <f t="shared" si="38"/>
        <v>568133.23419681366</v>
      </c>
      <c r="K218" s="1">
        <f t="shared" si="39"/>
        <v>567837.65164548601</v>
      </c>
      <c r="M218" s="48">
        <v>208</v>
      </c>
      <c r="N218" s="1">
        <f t="shared" si="46"/>
        <v>-226376.52511707964</v>
      </c>
      <c r="O218" s="1">
        <f>(N218+P$2)*int_a_nhg/12-P$3</f>
        <v>-222.02632176813569</v>
      </c>
      <c r="P218" s="1">
        <f t="shared" si="40"/>
        <v>568133.23419681366</v>
      </c>
      <c r="Q218" s="1">
        <f t="shared" si="41"/>
        <v>727656.53372251207</v>
      </c>
      <c r="S218" s="48">
        <v>208</v>
      </c>
      <c r="T218" s="1">
        <f t="shared" si="47"/>
        <v>-220444.4444444431</v>
      </c>
      <c r="U218" s="1">
        <f>(T218+V$2)*int_l_nhg/12-V$3</f>
        <v>-216.88518518518401</v>
      </c>
      <c r="V218" s="1">
        <f t="shared" si="42"/>
        <v>568133.23419681366</v>
      </c>
      <c r="W218" s="1">
        <f t="shared" si="43"/>
        <v>715063.43189529423</v>
      </c>
    </row>
    <row r="219" spans="1:23" x14ac:dyDescent="0.25">
      <c r="A219" s="48">
        <v>209</v>
      </c>
      <c r="B219" s="1">
        <f t="shared" si="44"/>
        <v>-141873.98098968359</v>
      </c>
      <c r="C219" s="1">
        <f>B219*int_a_nhg/12</f>
        <v>-122.9574501910591</v>
      </c>
      <c r="D219" s="1">
        <f t="shared" si="36"/>
        <v>569790.2894632211</v>
      </c>
      <c r="E219" s="1">
        <f t="shared" si="37"/>
        <v>596874.1098413117</v>
      </c>
      <c r="G219" s="48">
        <v>209</v>
      </c>
      <c r="H219" s="1">
        <f t="shared" si="45"/>
        <v>-130027.7777777751</v>
      </c>
      <c r="I219" s="1">
        <f>H219*int_l_nhg/12</f>
        <v>-112.69074074073842</v>
      </c>
      <c r="J219" s="1">
        <f t="shared" si="38"/>
        <v>569790.2894632211</v>
      </c>
      <c r="K219" s="1">
        <f t="shared" si="39"/>
        <v>571574.48643248051</v>
      </c>
      <c r="M219" s="48">
        <v>209</v>
      </c>
      <c r="N219" s="1">
        <f t="shared" si="46"/>
        <v>-225936.9904948413</v>
      </c>
      <c r="O219" s="1">
        <f>(N219+P$2)*int_a_nhg/12-P$3</f>
        <v>-221.64539176219577</v>
      </c>
      <c r="P219" s="1">
        <f t="shared" si="40"/>
        <v>569790.2894632211</v>
      </c>
      <c r="Q219" s="1">
        <f t="shared" si="41"/>
        <v>732609.24861226813</v>
      </c>
      <c r="S219" s="48">
        <v>209</v>
      </c>
      <c r="T219" s="1">
        <f t="shared" si="47"/>
        <v>-220013.88888888754</v>
      </c>
      <c r="U219" s="1">
        <f>(T219+V$2)*int_l_nhg/12-V$3</f>
        <v>-216.51203703703587</v>
      </c>
      <c r="V219" s="1">
        <f t="shared" si="42"/>
        <v>569790.2894632211</v>
      </c>
      <c r="W219" s="1">
        <f t="shared" si="43"/>
        <v>719959.43690785463</v>
      </c>
    </row>
    <row r="220" spans="1:23" x14ac:dyDescent="0.25">
      <c r="A220" s="48">
        <v>210</v>
      </c>
      <c r="B220" s="1">
        <f t="shared" si="44"/>
        <v>-140994.14988519505</v>
      </c>
      <c r="C220" s="1">
        <f>B220*int_a_nhg/12</f>
        <v>-122.19492990050236</v>
      </c>
      <c r="D220" s="1">
        <f t="shared" si="36"/>
        <v>571452.17780748883</v>
      </c>
      <c r="E220" s="1">
        <f t="shared" si="37"/>
        <v>600746.13428165298</v>
      </c>
      <c r="G220" s="48">
        <v>210</v>
      </c>
      <c r="H220" s="1">
        <f t="shared" si="45"/>
        <v>-129166.66666666399</v>
      </c>
      <c r="I220" s="1">
        <f>H220*int_l_nhg/12</f>
        <v>-111.94444444444213</v>
      </c>
      <c r="J220" s="1">
        <f t="shared" si="38"/>
        <v>571452.17780748883</v>
      </c>
      <c r="K220" s="1">
        <f t="shared" si="39"/>
        <v>575333.19612294564</v>
      </c>
      <c r="M220" s="48">
        <v>210</v>
      </c>
      <c r="N220" s="1">
        <f t="shared" si="46"/>
        <v>-225497.07494259704</v>
      </c>
      <c r="O220" s="1">
        <f>(N220+P$2)*int_a_nhg/12-P$3</f>
        <v>-221.26413161691741</v>
      </c>
      <c r="P220" s="1">
        <f t="shared" si="40"/>
        <v>571452.17780748883</v>
      </c>
      <c r="Q220" s="1">
        <f t="shared" si="41"/>
        <v>737589.96687207324</v>
      </c>
      <c r="S220" s="48">
        <v>210</v>
      </c>
      <c r="T220" s="1">
        <f t="shared" si="47"/>
        <v>-219583.33333333198</v>
      </c>
      <c r="U220" s="1">
        <f>(T220+V$2)*int_l_nhg/12-V$3</f>
        <v>-216.13888888888769</v>
      </c>
      <c r="V220" s="1">
        <f t="shared" si="42"/>
        <v>571452.17780748883</v>
      </c>
      <c r="W220" s="1">
        <f t="shared" si="43"/>
        <v>724883.49779272173</v>
      </c>
    </row>
    <row r="221" spans="1:23" x14ac:dyDescent="0.25">
      <c r="A221" s="48">
        <v>211</v>
      </c>
      <c r="B221" s="1">
        <f t="shared" si="44"/>
        <v>-140113.55626041593</v>
      </c>
      <c r="C221" s="1">
        <f>B221*int_a_nhg/12</f>
        <v>-121.43174875902713</v>
      </c>
      <c r="D221" s="1">
        <f t="shared" si="36"/>
        <v>573118.91332609404</v>
      </c>
      <c r="E221" s="1">
        <f t="shared" si="37"/>
        <v>604640.05171112355</v>
      </c>
      <c r="G221" s="48">
        <v>211</v>
      </c>
      <c r="H221" s="1">
        <f t="shared" si="45"/>
        <v>-128305.55555555288</v>
      </c>
      <c r="I221" s="1">
        <f>H221*int_l_nhg/12</f>
        <v>-111.19814814814583</v>
      </c>
      <c r="J221" s="1">
        <f t="shared" si="38"/>
        <v>573118.91332609404</v>
      </c>
      <c r="K221" s="1">
        <f t="shared" si="39"/>
        <v>579113.90440076601</v>
      </c>
      <c r="M221" s="48">
        <v>211</v>
      </c>
      <c r="N221" s="1">
        <f t="shared" si="46"/>
        <v>-225056.7781302075</v>
      </c>
      <c r="O221" s="1">
        <f>(N221+P$2)*int_a_nhg/12-P$3</f>
        <v>-220.88254104617982</v>
      </c>
      <c r="P221" s="1">
        <f t="shared" si="40"/>
        <v>573118.91332609404</v>
      </c>
      <c r="Q221" s="1">
        <f t="shared" si="41"/>
        <v>742598.84683705296</v>
      </c>
      <c r="S221" s="48">
        <v>211</v>
      </c>
      <c r="T221" s="1">
        <f t="shared" si="47"/>
        <v>-219152.77777777641</v>
      </c>
      <c r="U221" s="1">
        <f>(T221+V$2)*int_l_nhg/12-V$3</f>
        <v>-215.76574074073955</v>
      </c>
      <c r="V221" s="1">
        <f t="shared" si="42"/>
        <v>573118.91332609404</v>
      </c>
      <c r="W221" s="1">
        <f t="shared" si="43"/>
        <v>729835.7731818764</v>
      </c>
    </row>
    <row r="222" spans="1:23" x14ac:dyDescent="0.25">
      <c r="A222" s="48">
        <v>212</v>
      </c>
      <c r="B222" s="1">
        <f t="shared" si="44"/>
        <v>-139232.19945449536</v>
      </c>
      <c r="C222" s="1">
        <f>B222*int_a_nhg/12</f>
        <v>-120.66790619389597</v>
      </c>
      <c r="D222" s="1">
        <f t="shared" si="36"/>
        <v>574790.51015662844</v>
      </c>
      <c r="E222" s="1">
        <f t="shared" si="37"/>
        <v>608555.98591586691</v>
      </c>
      <c r="G222" s="48">
        <v>212</v>
      </c>
      <c r="H222" s="1">
        <f t="shared" si="45"/>
        <v>-127444.44444444177</v>
      </c>
      <c r="I222" s="1">
        <f>H222*int_l_nhg/12</f>
        <v>-110.45185185184954</v>
      </c>
      <c r="J222" s="1">
        <f t="shared" si="38"/>
        <v>574790.51015662844</v>
      </c>
      <c r="K222" s="1">
        <f t="shared" si="39"/>
        <v>582916.73564915289</v>
      </c>
      <c r="M222" s="48">
        <v>212</v>
      </c>
      <c r="N222" s="1">
        <f t="shared" si="46"/>
        <v>-224616.0997272472</v>
      </c>
      <c r="O222" s="1">
        <f>(N222+P$2)*int_a_nhg/12-P$3</f>
        <v>-220.50061976361422</v>
      </c>
      <c r="P222" s="1">
        <f t="shared" si="40"/>
        <v>574790.51015662844</v>
      </c>
      <c r="Q222" s="1">
        <f t="shared" si="41"/>
        <v>747636.0477375827</v>
      </c>
      <c r="S222" s="48">
        <v>212</v>
      </c>
      <c r="T222" s="1">
        <f t="shared" si="47"/>
        <v>-218722.22222222085</v>
      </c>
      <c r="U222" s="1">
        <f>(T222+V$2)*int_l_nhg/12-V$3</f>
        <v>-215.3925925925914</v>
      </c>
      <c r="V222" s="1">
        <f t="shared" si="42"/>
        <v>574790.51015662844</v>
      </c>
      <c r="W222" s="1">
        <f t="shared" si="43"/>
        <v>734816.4226042279</v>
      </c>
    </row>
    <row r="223" spans="1:23" x14ac:dyDescent="0.25">
      <c r="A223" s="48">
        <v>213</v>
      </c>
      <c r="B223" s="1">
        <f t="shared" si="44"/>
        <v>-138350.07880600967</v>
      </c>
      <c r="C223" s="1">
        <f>B223*int_a_nhg/12</f>
        <v>-119.90340163187504</v>
      </c>
      <c r="D223" s="1">
        <f t="shared" si="36"/>
        <v>576466.98247791862</v>
      </c>
      <c r="E223" s="1">
        <f t="shared" si="37"/>
        <v>612494.06138193142</v>
      </c>
      <c r="G223" s="48">
        <v>213</v>
      </c>
      <c r="H223" s="1">
        <f t="shared" si="45"/>
        <v>-126583.33333333067</v>
      </c>
      <c r="I223" s="1">
        <f>H223*int_l_nhg/12</f>
        <v>-109.70555555555325</v>
      </c>
      <c r="J223" s="1">
        <f t="shared" si="38"/>
        <v>576466.98247791862</v>
      </c>
      <c r="K223" s="1">
        <f t="shared" si="39"/>
        <v>586741.8149545982</v>
      </c>
      <c r="M223" s="48">
        <v>213</v>
      </c>
      <c r="N223" s="1">
        <f t="shared" si="46"/>
        <v>-224175.03940300434</v>
      </c>
      <c r="O223" s="1">
        <f>(N223+P$2)*int_a_nhg/12-P$3</f>
        <v>-220.11836748260376</v>
      </c>
      <c r="P223" s="1">
        <f t="shared" si="40"/>
        <v>576466.98247791862</v>
      </c>
      <c r="Q223" s="1">
        <f t="shared" si="41"/>
        <v>752701.72970434965</v>
      </c>
      <c r="S223" s="48">
        <v>213</v>
      </c>
      <c r="T223" s="1">
        <f t="shared" si="47"/>
        <v>-218291.66666666529</v>
      </c>
      <c r="U223" s="1">
        <f>(T223+V$2)*int_l_nhg/12-V$3</f>
        <v>-215.01944444444325</v>
      </c>
      <c r="V223" s="1">
        <f t="shared" si="42"/>
        <v>576466.98247791862</v>
      </c>
      <c r="W223" s="1">
        <f t="shared" si="43"/>
        <v>739825.60649068526</v>
      </c>
    </row>
    <row r="224" spans="1:23" x14ac:dyDescent="0.25">
      <c r="A224" s="48">
        <v>214</v>
      </c>
      <c r="B224" s="1">
        <f t="shared" si="44"/>
        <v>-137467.19365296193</v>
      </c>
      <c r="C224" s="1">
        <f>B224*int_a_nhg/12</f>
        <v>-119.13823449923366</v>
      </c>
      <c r="D224" s="1">
        <f t="shared" si="36"/>
        <v>578148.34451014583</v>
      </c>
      <c r="E224" s="1">
        <f t="shared" si="37"/>
        <v>616454.40329922759</v>
      </c>
      <c r="G224" s="48">
        <v>214</v>
      </c>
      <c r="H224" s="1">
        <f t="shared" si="45"/>
        <v>-125722.22222221956</v>
      </c>
      <c r="I224" s="1">
        <f>H224*int_l_nhg/12</f>
        <v>-108.95925925925694</v>
      </c>
      <c r="J224" s="1">
        <f t="shared" si="38"/>
        <v>578148.34451014583</v>
      </c>
      <c r="K224" s="1">
        <f t="shared" si="39"/>
        <v>590589.26811085118</v>
      </c>
      <c r="M224" s="48">
        <v>214</v>
      </c>
      <c r="N224" s="1">
        <f t="shared" si="46"/>
        <v>-223733.59682648047</v>
      </c>
      <c r="O224" s="1">
        <f>(N224+P$2)*int_a_nhg/12-P$3</f>
        <v>-219.73578391628305</v>
      </c>
      <c r="P224" s="1">
        <f t="shared" si="40"/>
        <v>578148.34451014583</v>
      </c>
      <c r="Q224" s="1">
        <f t="shared" si="41"/>
        <v>757796.0537734431</v>
      </c>
      <c r="S224" s="48">
        <v>214</v>
      </c>
      <c r="T224" s="1">
        <f t="shared" si="47"/>
        <v>-217861.11111110973</v>
      </c>
      <c r="U224" s="1">
        <f>(T224+V$2)*int_l_nhg/12-V$3</f>
        <v>-214.64629629629508</v>
      </c>
      <c r="V224" s="1">
        <f t="shared" si="42"/>
        <v>578148.34451014583</v>
      </c>
      <c r="W224" s="1">
        <f t="shared" si="43"/>
        <v>744863.48617925704</v>
      </c>
    </row>
    <row r="225" spans="1:23" x14ac:dyDescent="0.25">
      <c r="A225" s="48">
        <v>215</v>
      </c>
      <c r="B225" s="1">
        <f t="shared" si="44"/>
        <v>-136583.54333278156</v>
      </c>
      <c r="C225" s="1">
        <f>B225*int_a_nhg/12</f>
        <v>-118.37240422174402</v>
      </c>
      <c r="D225" s="1">
        <f t="shared" si="36"/>
        <v>579834.61051496712</v>
      </c>
      <c r="E225" s="1">
        <f t="shared" si="37"/>
        <v>620437.13756550802</v>
      </c>
      <c r="G225" s="48">
        <v>215</v>
      </c>
      <c r="H225" s="1">
        <f t="shared" si="45"/>
        <v>-124861.11111110845</v>
      </c>
      <c r="I225" s="1">
        <f>H225*int_l_nhg/12</f>
        <v>-108.21296296296065</v>
      </c>
      <c r="J225" s="1">
        <f t="shared" si="38"/>
        <v>579834.61051496712</v>
      </c>
      <c r="K225" s="1">
        <f t="shared" si="39"/>
        <v>594459.2216229171</v>
      </c>
      <c r="M225" s="48">
        <v>215</v>
      </c>
      <c r="N225" s="1">
        <f t="shared" si="46"/>
        <v>-223291.7716663903</v>
      </c>
      <c r="O225" s="1">
        <f>(N225+P$2)*int_a_nhg/12-P$3</f>
        <v>-219.35286877753825</v>
      </c>
      <c r="P225" s="1">
        <f t="shared" si="40"/>
        <v>579834.61051496712</v>
      </c>
      <c r="Q225" s="1">
        <f t="shared" si="41"/>
        <v>762919.18189147371</v>
      </c>
      <c r="S225" s="48">
        <v>215</v>
      </c>
      <c r="T225" s="1">
        <f t="shared" si="47"/>
        <v>-217430.55555555417</v>
      </c>
      <c r="U225" s="1">
        <f>(T225+V$2)*int_l_nhg/12-V$3</f>
        <v>-214.27314814814693</v>
      </c>
      <c r="V225" s="1">
        <f t="shared" si="42"/>
        <v>579834.61051496712</v>
      </c>
      <c r="W225" s="1">
        <f t="shared" si="43"/>
        <v>749930.22392018035</v>
      </c>
    </row>
    <row r="226" spans="1:23" x14ac:dyDescent="0.25">
      <c r="A226" s="48">
        <v>216</v>
      </c>
      <c r="B226" s="1">
        <f t="shared" si="44"/>
        <v>-135699.12718232369</v>
      </c>
      <c r="C226" s="1">
        <f>B226*int_a_nhg/12</f>
        <v>-117.60591022468053</v>
      </c>
      <c r="D226" s="1">
        <f t="shared" si="36"/>
        <v>581525.79479563574</v>
      </c>
      <c r="E226" s="1">
        <f t="shared" si="37"/>
        <v>624442.39079036936</v>
      </c>
      <c r="G226" s="48">
        <v>216</v>
      </c>
      <c r="H226" s="1">
        <f t="shared" si="45"/>
        <v>-123999.99999999734</v>
      </c>
      <c r="I226" s="1">
        <f>H226*int_l_nhg/12</f>
        <v>-107.46666666666435</v>
      </c>
      <c r="J226" s="1">
        <f t="shared" si="38"/>
        <v>581525.79479563574</v>
      </c>
      <c r="K226" s="1">
        <f t="shared" si="39"/>
        <v>598351.80271107901</v>
      </c>
      <c r="M226" s="48">
        <v>216</v>
      </c>
      <c r="N226" s="1">
        <f t="shared" si="46"/>
        <v>-222849.56359116136</v>
      </c>
      <c r="O226" s="1">
        <f>(N226+P$2)*int_a_nhg/12-P$3</f>
        <v>-218.9696217790065</v>
      </c>
      <c r="P226" s="1">
        <f t="shared" si="40"/>
        <v>581525.79479563574</v>
      </c>
      <c r="Q226" s="1">
        <f t="shared" si="41"/>
        <v>768071.27692072198</v>
      </c>
      <c r="S226" s="48">
        <v>216</v>
      </c>
      <c r="T226" s="1">
        <f t="shared" si="47"/>
        <v>-216999.9999999986</v>
      </c>
      <c r="U226" s="1">
        <f>(T226+V$2)*int_l_nhg/12-V$3</f>
        <v>-213.89999999999878</v>
      </c>
      <c r="V226" s="1">
        <f t="shared" si="42"/>
        <v>581525.79479563574</v>
      </c>
      <c r="W226" s="1">
        <f t="shared" si="43"/>
        <v>755025.98288107896</v>
      </c>
    </row>
    <row r="227" spans="1:23" x14ac:dyDescent="0.25">
      <c r="A227" s="48">
        <v>217</v>
      </c>
      <c r="B227" s="1">
        <f t="shared" si="44"/>
        <v>-134813.94453786878</v>
      </c>
      <c r="C227" s="1">
        <f>B227*int_a_nhg/12</f>
        <v>-116.8387519328196</v>
      </c>
      <c r="D227" s="1">
        <f t="shared" si="36"/>
        <v>583221.91169712297</v>
      </c>
      <c r="E227" s="1">
        <f t="shared" si="37"/>
        <v>628470.2902992774</v>
      </c>
      <c r="G227" s="48">
        <v>217</v>
      </c>
      <c r="H227" s="1">
        <f t="shared" si="45"/>
        <v>-123138.88888888623</v>
      </c>
      <c r="I227" s="1">
        <f>H227*int_l_nhg/12</f>
        <v>-106.72037037036806</v>
      </c>
      <c r="J227" s="1">
        <f t="shared" si="38"/>
        <v>583221.91169712297</v>
      </c>
      <c r="K227" s="1">
        <f t="shared" si="39"/>
        <v>602267.13931494206</v>
      </c>
      <c r="M227" s="48">
        <v>217</v>
      </c>
      <c r="N227" s="1">
        <f t="shared" si="46"/>
        <v>-222406.9722689339</v>
      </c>
      <c r="O227" s="1">
        <f>(N227+P$2)*int_a_nhg/12-P$3</f>
        <v>-218.58604263307603</v>
      </c>
      <c r="P227" s="1">
        <f t="shared" si="40"/>
        <v>583221.91169712297</v>
      </c>
      <c r="Q227" s="1">
        <f t="shared" si="41"/>
        <v>773252.50264431536</v>
      </c>
      <c r="S227" s="48">
        <v>217</v>
      </c>
      <c r="T227" s="1">
        <f t="shared" si="47"/>
        <v>-216569.44444444304</v>
      </c>
      <c r="U227" s="1">
        <f>(T227+V$2)*int_l_nhg/12-V$3</f>
        <v>-213.52685185185064</v>
      </c>
      <c r="V227" s="1">
        <f t="shared" si="42"/>
        <v>583221.91169712297</v>
      </c>
      <c r="W227" s="1">
        <f t="shared" si="43"/>
        <v>760150.92715214984</v>
      </c>
    </row>
    <row r="228" spans="1:23" x14ac:dyDescent="0.25">
      <c r="A228" s="48">
        <v>218</v>
      </c>
      <c r="B228" s="1">
        <f t="shared" si="44"/>
        <v>-133927.99473512199</v>
      </c>
      <c r="C228" s="1">
        <f>B228*int_a_nhg/12</f>
        <v>-116.07092877043904</v>
      </c>
      <c r="D228" s="1">
        <f t="shared" si="36"/>
        <v>584922.97560623963</v>
      </c>
      <c r="E228" s="1">
        <f t="shared" si="37"/>
        <v>632520.9641376147</v>
      </c>
      <c r="G228" s="48">
        <v>218</v>
      </c>
      <c r="H228" s="1">
        <f t="shared" si="45"/>
        <v>-122277.77777777512</v>
      </c>
      <c r="I228" s="1">
        <f>H228*int_l_nhg/12</f>
        <v>-105.97407407407177</v>
      </c>
      <c r="J228" s="1">
        <f t="shared" si="38"/>
        <v>584922.97560623963</v>
      </c>
      <c r="K228" s="1">
        <f t="shared" si="39"/>
        <v>606205.36009750026</v>
      </c>
      <c r="M228" s="48">
        <v>218</v>
      </c>
      <c r="N228" s="1">
        <f t="shared" si="46"/>
        <v>-221963.99736756051</v>
      </c>
      <c r="O228" s="1">
        <f>(N228+P$2)*int_a_nhg/12-P$3</f>
        <v>-218.20213105188577</v>
      </c>
      <c r="P228" s="1">
        <f t="shared" si="40"/>
        <v>584922.97560623963</v>
      </c>
      <c r="Q228" s="1">
        <f t="shared" si="41"/>
        <v>778463.02377143491</v>
      </c>
      <c r="S228" s="48">
        <v>218</v>
      </c>
      <c r="T228" s="1">
        <f t="shared" si="47"/>
        <v>-216138.88888888748</v>
      </c>
      <c r="U228" s="1">
        <f>(T228+V$2)*int_l_nhg/12-V$3</f>
        <v>-213.15370370370246</v>
      </c>
      <c r="V228" s="1">
        <f t="shared" si="42"/>
        <v>584922.97560623963</v>
      </c>
      <c r="W228" s="1">
        <f t="shared" si="43"/>
        <v>765305.2217513799</v>
      </c>
    </row>
    <row r="229" spans="1:23" x14ac:dyDescent="0.25">
      <c r="A229" s="48">
        <v>219</v>
      </c>
      <c r="B229" s="1">
        <f t="shared" si="44"/>
        <v>-133041.27710921282</v>
      </c>
      <c r="C229" s="1">
        <f>B229*int_a_nhg/12</f>
        <v>-115.30244016131776</v>
      </c>
      <c r="D229" s="1">
        <f t="shared" si="36"/>
        <v>586629.00095175789</v>
      </c>
      <c r="E229" s="1">
        <f t="shared" si="37"/>
        <v>636594.54107475094</v>
      </c>
      <c r="G229" s="48">
        <v>219</v>
      </c>
      <c r="H229" s="1">
        <f t="shared" si="45"/>
        <v>-121416.66666666401</v>
      </c>
      <c r="I229" s="1">
        <f>H229*int_l_nhg/12</f>
        <v>-105.22777777777547</v>
      </c>
      <c r="J229" s="1">
        <f t="shared" si="38"/>
        <v>586629.00095175789</v>
      </c>
      <c r="K229" s="1">
        <f t="shared" si="39"/>
        <v>610166.59444922698</v>
      </c>
      <c r="M229" s="48">
        <v>219</v>
      </c>
      <c r="N229" s="1">
        <f t="shared" si="46"/>
        <v>-221520.63855460595</v>
      </c>
      <c r="O229" s="1">
        <f>(N229+P$2)*int_a_nhg/12-P$3</f>
        <v>-217.81788674732513</v>
      </c>
      <c r="P229" s="1">
        <f t="shared" si="40"/>
        <v>586629.00095175789</v>
      </c>
      <c r="Q229" s="1">
        <f t="shared" si="41"/>
        <v>783703.0059425513</v>
      </c>
      <c r="S229" s="48">
        <v>219</v>
      </c>
      <c r="T229" s="1">
        <f t="shared" si="47"/>
        <v>-215708.33333333192</v>
      </c>
      <c r="U229" s="1">
        <f>(T229+V$2)*int_l_nhg/12-V$3</f>
        <v>-212.78055555555432</v>
      </c>
      <c r="V229" s="1">
        <f t="shared" si="42"/>
        <v>586629.00095175789</v>
      </c>
      <c r="W229" s="1">
        <f t="shared" si="43"/>
        <v>770489.03262979153</v>
      </c>
    </row>
    <row r="230" spans="1:23" x14ac:dyDescent="0.25">
      <c r="A230" s="48">
        <v>220</v>
      </c>
      <c r="B230" s="1">
        <f t="shared" si="44"/>
        <v>-132153.79099469454</v>
      </c>
      <c r="C230" s="1">
        <f>B230*int_a_nhg/12</f>
        <v>-114.53328552873528</v>
      </c>
      <c r="D230" s="1">
        <f t="shared" si="36"/>
        <v>588340.0022045339</v>
      </c>
      <c r="E230" s="1">
        <f t="shared" si="37"/>
        <v>640691.15060813655</v>
      </c>
      <c r="G230" s="48">
        <v>220</v>
      </c>
      <c r="H230" s="1">
        <f t="shared" si="45"/>
        <v>-120555.5555555529</v>
      </c>
      <c r="I230" s="1">
        <f>H230*int_l_nhg/12</f>
        <v>-104.48148148147918</v>
      </c>
      <c r="J230" s="1">
        <f t="shared" si="38"/>
        <v>588340.0022045339</v>
      </c>
      <c r="K230" s="1">
        <f t="shared" si="39"/>
        <v>614150.97249218833</v>
      </c>
      <c r="M230" s="48">
        <v>220</v>
      </c>
      <c r="N230" s="1">
        <f t="shared" si="46"/>
        <v>-221076.89549734679</v>
      </c>
      <c r="O230" s="1">
        <f>(N230+P$2)*int_a_nhg/12-P$3</f>
        <v>-217.43330943103388</v>
      </c>
      <c r="P230" s="1">
        <f t="shared" si="40"/>
        <v>588340.0022045339</v>
      </c>
      <c r="Q230" s="1">
        <f t="shared" si="41"/>
        <v>788972.61573469057</v>
      </c>
      <c r="S230" s="48">
        <v>220</v>
      </c>
      <c r="T230" s="1">
        <f t="shared" si="47"/>
        <v>-215277.77777777635</v>
      </c>
      <c r="U230" s="1">
        <f>(T230+V$2)*int_l_nhg/12-V$3</f>
        <v>-212.40740740740617</v>
      </c>
      <c r="V230" s="1">
        <f t="shared" si="42"/>
        <v>588340.0022045339</v>
      </c>
      <c r="W230" s="1">
        <f t="shared" si="43"/>
        <v>775702.52667671873</v>
      </c>
    </row>
    <row r="231" spans="1:23" x14ac:dyDescent="0.25">
      <c r="A231" s="48">
        <v>221</v>
      </c>
      <c r="B231" s="1">
        <f t="shared" si="44"/>
        <v>-131265.53572554368</v>
      </c>
      <c r="C231" s="1">
        <f>B231*int_a_nhg/12</f>
        <v>-113.76346429547118</v>
      </c>
      <c r="D231" s="1">
        <f t="shared" si="36"/>
        <v>590055.99387763045</v>
      </c>
      <c r="E231" s="1">
        <f t="shared" si="37"/>
        <v>644810.92296741938</v>
      </c>
      <c r="G231" s="48">
        <v>221</v>
      </c>
      <c r="H231" s="1">
        <f t="shared" si="45"/>
        <v>-119694.44444444179</v>
      </c>
      <c r="I231" s="1">
        <f>H231*int_l_nhg/12</f>
        <v>-103.73518518518289</v>
      </c>
      <c r="J231" s="1">
        <f t="shared" si="38"/>
        <v>590055.99387763045</v>
      </c>
      <c r="K231" s="1">
        <f t="shared" si="39"/>
        <v>618158.62508417922</v>
      </c>
      <c r="M231" s="48">
        <v>221</v>
      </c>
      <c r="N231" s="1">
        <f t="shared" si="46"/>
        <v>-220632.76786277135</v>
      </c>
      <c r="O231" s="1">
        <f>(N231+P$2)*int_a_nhg/12-P$3</f>
        <v>-217.04839881440182</v>
      </c>
      <c r="P231" s="1">
        <f t="shared" si="40"/>
        <v>590055.99387763045</v>
      </c>
      <c r="Q231" s="1">
        <f t="shared" si="41"/>
        <v>794272.02066672954</v>
      </c>
      <c r="S231" s="48">
        <v>221</v>
      </c>
      <c r="T231" s="1">
        <f t="shared" si="47"/>
        <v>-214847.22222222079</v>
      </c>
      <c r="U231" s="1">
        <f>(T231+V$2)*int_l_nhg/12-V$3</f>
        <v>-212.03425925925802</v>
      </c>
      <c r="V231" s="1">
        <f t="shared" si="42"/>
        <v>590055.99387763045</v>
      </c>
      <c r="W231" s="1">
        <f t="shared" si="43"/>
        <v>780945.87172511173</v>
      </c>
    </row>
    <row r="232" spans="1:23" x14ac:dyDescent="0.25">
      <c r="A232" s="48">
        <v>222</v>
      </c>
      <c r="B232" s="1">
        <f t="shared" si="44"/>
        <v>-130376.51063515956</v>
      </c>
      <c r="C232" s="1">
        <f>B232*int_a_nhg/12</f>
        <v>-112.99297588380495</v>
      </c>
      <c r="D232" s="1">
        <f t="shared" si="36"/>
        <v>591776.9905264402</v>
      </c>
      <c r="E232" s="1">
        <f t="shared" si="37"/>
        <v>648953.98911858455</v>
      </c>
      <c r="G232" s="48">
        <v>222</v>
      </c>
      <c r="H232" s="1">
        <f t="shared" si="45"/>
        <v>-118833.33333333068</v>
      </c>
      <c r="I232" s="1">
        <f>H232*int_l_nhg/12</f>
        <v>-102.98888888888659</v>
      </c>
      <c r="J232" s="1">
        <f t="shared" si="38"/>
        <v>591776.9905264402</v>
      </c>
      <c r="K232" s="1">
        <f t="shared" si="39"/>
        <v>622189.68382288376</v>
      </c>
      <c r="M232" s="48">
        <v>222</v>
      </c>
      <c r="N232" s="1">
        <f t="shared" si="46"/>
        <v>-220188.25531757929</v>
      </c>
      <c r="O232" s="1">
        <f>(N232+P$2)*int_a_nhg/12-P$3</f>
        <v>-216.6631546085687</v>
      </c>
      <c r="P232" s="1">
        <f t="shared" si="40"/>
        <v>591776.9905264402</v>
      </c>
      <c r="Q232" s="1">
        <f t="shared" si="41"/>
        <v>799601.38920472097</v>
      </c>
      <c r="S232" s="48">
        <v>222</v>
      </c>
      <c r="T232" s="1">
        <f t="shared" si="47"/>
        <v>-214416.66666666523</v>
      </c>
      <c r="U232" s="1">
        <f>(T232+V$2)*int_l_nhg/12-V$3</f>
        <v>-211.66111111110985</v>
      </c>
      <c r="V232" s="1">
        <f t="shared" si="42"/>
        <v>591776.9905264402</v>
      </c>
      <c r="W232" s="1">
        <f t="shared" si="43"/>
        <v>786219.23655687296</v>
      </c>
    </row>
    <row r="233" spans="1:23" x14ac:dyDescent="0.25">
      <c r="A233" s="48">
        <v>223</v>
      </c>
      <c r="B233" s="1">
        <f t="shared" si="44"/>
        <v>-129486.71505636378</v>
      </c>
      <c r="C233" s="1">
        <f>B233*int_a_nhg/12</f>
        <v>-112.22181971551527</v>
      </c>
      <c r="D233" s="1">
        <f t="shared" si="36"/>
        <v>593503.00674880901</v>
      </c>
      <c r="E233" s="1">
        <f t="shared" si="37"/>
        <v>653120.48076811805</v>
      </c>
      <c r="G233" s="48">
        <v>223</v>
      </c>
      <c r="H233" s="1">
        <f t="shared" si="45"/>
        <v>-117972.22222221957</v>
      </c>
      <c r="I233" s="1">
        <f>H233*int_l_nhg/12</f>
        <v>-102.2425925925903</v>
      </c>
      <c r="J233" s="1">
        <f t="shared" si="38"/>
        <v>593503.00674880901</v>
      </c>
      <c r="K233" s="1">
        <f t="shared" si="39"/>
        <v>626244.28105005831</v>
      </c>
      <c r="M233" s="48">
        <v>223</v>
      </c>
      <c r="N233" s="1">
        <f t="shared" si="46"/>
        <v>-219743.3575281814</v>
      </c>
      <c r="O233" s="1">
        <f>(N233+P$2)*int_a_nhg/12-P$3</f>
        <v>-216.27757652442386</v>
      </c>
      <c r="P233" s="1">
        <f t="shared" si="40"/>
        <v>593503.00674880901</v>
      </c>
      <c r="Q233" s="1">
        <f t="shared" si="41"/>
        <v>804960.89076724928</v>
      </c>
      <c r="S233" s="48">
        <v>223</v>
      </c>
      <c r="T233" s="1">
        <f t="shared" si="47"/>
        <v>-213986.11111110967</v>
      </c>
      <c r="U233" s="1">
        <f>(T233+V$2)*int_l_nhg/12-V$3</f>
        <v>-211.2879629629617</v>
      </c>
      <c r="V233" s="1">
        <f t="shared" si="42"/>
        <v>593503.00674880901</v>
      </c>
      <c r="W233" s="1">
        <f t="shared" si="43"/>
        <v>791522.79090822185</v>
      </c>
    </row>
    <row r="234" spans="1:23" x14ac:dyDescent="0.25">
      <c r="A234" s="48">
        <v>224</v>
      </c>
      <c r="B234" s="1">
        <f t="shared" si="44"/>
        <v>-128596.14832139971</v>
      </c>
      <c r="C234" s="1">
        <f>B234*int_a_nhg/12</f>
        <v>-111.44999521187975</v>
      </c>
      <c r="D234" s="1">
        <f t="shared" si="36"/>
        <v>595234.05718515976</v>
      </c>
      <c r="E234" s="1">
        <f t="shared" si="37"/>
        <v>657310.53036719339</v>
      </c>
      <c r="G234" s="48">
        <v>224</v>
      </c>
      <c r="H234" s="1">
        <f t="shared" si="45"/>
        <v>-117111.11111110846</v>
      </c>
      <c r="I234" s="1">
        <f>H234*int_l_nhg/12</f>
        <v>-101.49629629629401</v>
      </c>
      <c r="J234" s="1">
        <f t="shared" si="38"/>
        <v>595234.05718515976</v>
      </c>
      <c r="K234" s="1">
        <f t="shared" si="39"/>
        <v>630322.54985573911</v>
      </c>
      <c r="M234" s="48">
        <v>224</v>
      </c>
      <c r="N234" s="1">
        <f t="shared" si="46"/>
        <v>-219298.07416069935</v>
      </c>
      <c r="O234" s="1">
        <f>(N234+P$2)*int_a_nhg/12-P$3</f>
        <v>-215.89166427260611</v>
      </c>
      <c r="P234" s="1">
        <f t="shared" si="40"/>
        <v>595234.05718515976</v>
      </c>
      <c r="Q234" s="1">
        <f t="shared" si="41"/>
        <v>810350.69573081611</v>
      </c>
      <c r="S234" s="48">
        <v>224</v>
      </c>
      <c r="T234" s="1">
        <f t="shared" si="47"/>
        <v>-213555.55555555411</v>
      </c>
      <c r="U234" s="1">
        <f>(T234+V$2)*int_l_nhg/12-V$3</f>
        <v>-210.91481481481355</v>
      </c>
      <c r="V234" s="1">
        <f t="shared" si="42"/>
        <v>595234.05718515976</v>
      </c>
      <c r="W234" s="1">
        <f t="shared" si="43"/>
        <v>796856.70547509147</v>
      </c>
    </row>
    <row r="235" spans="1:23" x14ac:dyDescent="0.25">
      <c r="A235" s="48">
        <v>225</v>
      </c>
      <c r="B235" s="1">
        <f t="shared" si="44"/>
        <v>-127704.809761932</v>
      </c>
      <c r="C235" s="1">
        <f>B235*int_a_nhg/12</f>
        <v>-110.67750179367441</v>
      </c>
      <c r="D235" s="1">
        <f t="shared" si="36"/>
        <v>596970.15651861648</v>
      </c>
      <c r="E235" s="1">
        <f t="shared" si="37"/>
        <v>661524.27111588232</v>
      </c>
      <c r="G235" s="48">
        <v>225</v>
      </c>
      <c r="H235" s="1">
        <f t="shared" si="45"/>
        <v>-116249.99999999735</v>
      </c>
      <c r="I235" s="1">
        <f>H235*int_l_nhg/12</f>
        <v>-100.74999999999771</v>
      </c>
      <c r="J235" s="1">
        <f t="shared" si="38"/>
        <v>596970.15651861648</v>
      </c>
      <c r="K235" s="1">
        <f t="shared" si="39"/>
        <v>634424.62408247229</v>
      </c>
      <c r="M235" s="48">
        <v>225</v>
      </c>
      <c r="N235" s="1">
        <f t="shared" si="46"/>
        <v>-218852.40488096551</v>
      </c>
      <c r="O235" s="1">
        <f>(N235+P$2)*int_a_nhg/12-P$3</f>
        <v>-215.50541756350341</v>
      </c>
      <c r="P235" s="1">
        <f t="shared" si="40"/>
        <v>596970.15651861648</v>
      </c>
      <c r="Q235" s="1">
        <f t="shared" si="41"/>
        <v>815770.97543525673</v>
      </c>
      <c r="S235" s="48">
        <v>225</v>
      </c>
      <c r="T235" s="1">
        <f t="shared" si="47"/>
        <v>-213124.99999999854</v>
      </c>
      <c r="U235" s="1">
        <f>(T235+V$2)*int_l_nhg/12-V$3</f>
        <v>-210.54166666666541</v>
      </c>
      <c r="V235" s="1">
        <f t="shared" si="42"/>
        <v>596970.15651861648</v>
      </c>
      <c r="W235" s="1">
        <f t="shared" si="43"/>
        <v>802221.15191855433</v>
      </c>
    </row>
    <row r="236" spans="1:23" x14ac:dyDescent="0.25">
      <c r="A236" s="48">
        <v>226</v>
      </c>
      <c r="B236" s="1">
        <f t="shared" si="44"/>
        <v>-126812.69870904609</v>
      </c>
      <c r="C236" s="1">
        <f>B236*int_a_nhg/12</f>
        <v>-109.90433888117327</v>
      </c>
      <c r="D236" s="1">
        <f t="shared" si="36"/>
        <v>598711.31947512913</v>
      </c>
      <c r="E236" s="1">
        <f t="shared" si="37"/>
        <v>665761.83696738922</v>
      </c>
      <c r="G236" s="48">
        <v>226</v>
      </c>
      <c r="H236" s="1">
        <f t="shared" si="45"/>
        <v>-115388.88888888624</v>
      </c>
      <c r="I236" s="1">
        <f>H236*int_l_nhg/12</f>
        <v>-100.00370370370142</v>
      </c>
      <c r="J236" s="1">
        <f t="shared" si="38"/>
        <v>598711.31947512913</v>
      </c>
      <c r="K236" s="1">
        <f t="shared" si="39"/>
        <v>638550.6383295696</v>
      </c>
      <c r="M236" s="48">
        <v>226</v>
      </c>
      <c r="N236" s="1">
        <f t="shared" si="46"/>
        <v>-218406.34935452254</v>
      </c>
      <c r="O236" s="1">
        <f>(N236+P$2)*int_a_nhg/12-P$3</f>
        <v>-215.11883610725286</v>
      </c>
      <c r="P236" s="1">
        <f t="shared" si="40"/>
        <v>598711.31947512913</v>
      </c>
      <c r="Q236" s="1">
        <f t="shared" si="41"/>
        <v>821221.90218918666</v>
      </c>
      <c r="S236" s="48">
        <v>226</v>
      </c>
      <c r="T236" s="1">
        <f t="shared" si="47"/>
        <v>-212694.44444444298</v>
      </c>
      <c r="U236" s="1">
        <f>(T236+V$2)*int_l_nhg/12-V$3</f>
        <v>-210.16851851851723</v>
      </c>
      <c r="V236" s="1">
        <f t="shared" si="42"/>
        <v>598711.31947512913</v>
      </c>
      <c r="W236" s="1">
        <f t="shared" si="43"/>
        <v>807616.30287027953</v>
      </c>
    </row>
    <row r="237" spans="1:23" x14ac:dyDescent="0.25">
      <c r="A237" s="48">
        <v>227</v>
      </c>
      <c r="B237" s="1">
        <f t="shared" si="44"/>
        <v>-125919.81449324767</v>
      </c>
      <c r="C237" s="1">
        <f>B237*int_a_nhg/12</f>
        <v>-109.13050589414797</v>
      </c>
      <c r="D237" s="1">
        <f t="shared" si="36"/>
        <v>600457.56082359829</v>
      </c>
      <c r="E237" s="1">
        <f t="shared" si="37"/>
        <v>670023.3626323092</v>
      </c>
      <c r="G237" s="48">
        <v>227</v>
      </c>
      <c r="H237" s="1">
        <f t="shared" si="45"/>
        <v>-114527.77777777513</v>
      </c>
      <c r="I237" s="1">
        <f>H237*int_l_nhg/12</f>
        <v>-99.257407407405097</v>
      </c>
      <c r="J237" s="1">
        <f t="shared" si="38"/>
        <v>600457.56082359829</v>
      </c>
      <c r="K237" s="1">
        <f t="shared" si="39"/>
        <v>642700.72795738687</v>
      </c>
      <c r="M237" s="48">
        <v>227</v>
      </c>
      <c r="N237" s="1">
        <f t="shared" si="46"/>
        <v>-217959.90724662333</v>
      </c>
      <c r="O237" s="1">
        <f>(N237+P$2)*int_a_nhg/12-P$3</f>
        <v>-214.73191961374022</v>
      </c>
      <c r="P237" s="1">
        <f t="shared" si="40"/>
        <v>600457.56082359829</v>
      </c>
      <c r="Q237" s="1">
        <f t="shared" si="41"/>
        <v>826703.64927547937</v>
      </c>
      <c r="S237" s="48">
        <v>227</v>
      </c>
      <c r="T237" s="1">
        <f t="shared" si="47"/>
        <v>-212263.88888888742</v>
      </c>
      <c r="U237" s="1">
        <f>(T237+V$2)*int_l_nhg/12-V$3</f>
        <v>-209.79537037036908</v>
      </c>
      <c r="V237" s="1">
        <f t="shared" si="42"/>
        <v>600457.56082359829</v>
      </c>
      <c r="W237" s="1">
        <f t="shared" si="43"/>
        <v>813042.33193802088</v>
      </c>
    </row>
    <row r="238" spans="1:23" x14ac:dyDescent="0.25">
      <c r="A238" s="48">
        <v>228</v>
      </c>
      <c r="B238" s="1">
        <f t="shared" si="44"/>
        <v>-125026.15644446223</v>
      </c>
      <c r="C238" s="1">
        <f>B238*int_a_nhg/12</f>
        <v>-108.35600225186727</v>
      </c>
      <c r="D238" s="1">
        <f t="shared" si="36"/>
        <v>602208.89537600044</v>
      </c>
      <c r="E238" s="1">
        <f t="shared" si="37"/>
        <v>674308.98358291085</v>
      </c>
      <c r="G238" s="48">
        <v>228</v>
      </c>
      <c r="H238" s="1">
        <f t="shared" si="45"/>
        <v>-113666.66666666402</v>
      </c>
      <c r="I238" s="1">
        <f>H238*int_l_nhg/12</f>
        <v>-98.511111111108804</v>
      </c>
      <c r="J238" s="1">
        <f t="shared" si="38"/>
        <v>602208.89537600044</v>
      </c>
      <c r="K238" s="1">
        <f t="shared" si="39"/>
        <v>646875.02909162687</v>
      </c>
      <c r="M238" s="48">
        <v>228</v>
      </c>
      <c r="N238" s="1">
        <f t="shared" si="46"/>
        <v>-217513.0782222306</v>
      </c>
      <c r="O238" s="1">
        <f>(N238+P$2)*int_a_nhg/12-P$3</f>
        <v>-214.34466779259984</v>
      </c>
      <c r="P238" s="1">
        <f t="shared" si="40"/>
        <v>602208.89537600044</v>
      </c>
      <c r="Q238" s="1">
        <f t="shared" si="41"/>
        <v>832216.39095677505</v>
      </c>
      <c r="S238" s="48">
        <v>228</v>
      </c>
      <c r="T238" s="1">
        <f t="shared" si="47"/>
        <v>-211833.33333333186</v>
      </c>
      <c r="U238" s="1">
        <f>(T238+V$2)*int_l_nhg/12-V$3</f>
        <v>-209.42222222222094</v>
      </c>
      <c r="V238" s="1">
        <f t="shared" si="42"/>
        <v>602208.89537600044</v>
      </c>
      <c r="W238" s="1">
        <f t="shared" si="43"/>
        <v>818499.41371113574</v>
      </c>
    </row>
    <row r="239" spans="1:23" x14ac:dyDescent="0.25">
      <c r="A239" s="48">
        <v>229</v>
      </c>
      <c r="B239" s="1">
        <f t="shared" si="44"/>
        <v>-124131.72389203451</v>
      </c>
      <c r="C239" s="1">
        <f>B239*int_a_nhg/12</f>
        <v>-107.58082737309657</v>
      </c>
      <c r="D239" s="1">
        <f t="shared" si="36"/>
        <v>603965.33798751375</v>
      </c>
      <c r="E239" s="1">
        <f t="shared" si="37"/>
        <v>678618.83605744247</v>
      </c>
      <c r="G239" s="48">
        <v>229</v>
      </c>
      <c r="H239" s="1">
        <f t="shared" si="45"/>
        <v>-112805.55555555291</v>
      </c>
      <c r="I239" s="1">
        <f>H239*int_l_nhg/12</f>
        <v>-97.76481481481251</v>
      </c>
      <c r="J239" s="1">
        <f t="shared" si="38"/>
        <v>603965.33798751375</v>
      </c>
      <c r="K239" s="1">
        <f t="shared" si="39"/>
        <v>651073.67862766702</v>
      </c>
      <c r="M239" s="48">
        <v>229</v>
      </c>
      <c r="N239" s="1">
        <f t="shared" si="46"/>
        <v>-217065.86194601672</v>
      </c>
      <c r="O239" s="1">
        <f>(N239+P$2)*int_a_nhg/12-P$3</f>
        <v>-213.95708035321448</v>
      </c>
      <c r="P239" s="1">
        <f t="shared" si="40"/>
        <v>603965.33798751375</v>
      </c>
      <c r="Q239" s="1">
        <f t="shared" si="41"/>
        <v>837760.30248101999</v>
      </c>
      <c r="S239" s="48">
        <v>229</v>
      </c>
      <c r="T239" s="1">
        <f t="shared" si="47"/>
        <v>-211402.7777777763</v>
      </c>
      <c r="U239" s="1">
        <f>(T239+V$2)*int_l_nhg/12-V$3</f>
        <v>-209.04907407407279</v>
      </c>
      <c r="V239" s="1">
        <f t="shared" si="42"/>
        <v>603965.33798751375</v>
      </c>
      <c r="W239" s="1">
        <f t="shared" si="43"/>
        <v>823987.72376613494</v>
      </c>
    </row>
    <row r="240" spans="1:23" x14ac:dyDescent="0.25">
      <c r="A240" s="48">
        <v>230</v>
      </c>
      <c r="B240" s="1">
        <f t="shared" si="44"/>
        <v>-123236.51616472802</v>
      </c>
      <c r="C240" s="1">
        <f>B240*int_a_nhg/12</f>
        <v>-106.80498067609761</v>
      </c>
      <c r="D240" s="1">
        <f t="shared" si="36"/>
        <v>605726.90355664399</v>
      </c>
      <c r="E240" s="1">
        <f t="shared" si="37"/>
        <v>682953.05706446338</v>
      </c>
      <c r="G240" s="48">
        <v>230</v>
      </c>
      <c r="H240" s="1">
        <f t="shared" si="45"/>
        <v>-111944.4444444418</v>
      </c>
      <c r="I240" s="1">
        <f>H240*int_l_nhg/12</f>
        <v>-97.018518518516217</v>
      </c>
      <c r="J240" s="1">
        <f t="shared" si="38"/>
        <v>605726.90355664399</v>
      </c>
      <c r="K240" s="1">
        <f t="shared" si="39"/>
        <v>655296.814234911</v>
      </c>
      <c r="M240" s="48">
        <v>230</v>
      </c>
      <c r="N240" s="1">
        <f t="shared" si="46"/>
        <v>-216618.25808236346</v>
      </c>
      <c r="O240" s="1">
        <f>(N240+P$2)*int_a_nhg/12-P$3</f>
        <v>-213.56915700471498</v>
      </c>
      <c r="P240" s="1">
        <f t="shared" si="40"/>
        <v>605726.90355664399</v>
      </c>
      <c r="Q240" s="1">
        <f t="shared" si="41"/>
        <v>843335.56008703785</v>
      </c>
      <c r="S240" s="48">
        <v>230</v>
      </c>
      <c r="T240" s="1">
        <f t="shared" si="47"/>
        <v>-210972.22222222073</v>
      </c>
      <c r="U240" s="1">
        <f>(T240+V$2)*int_l_nhg/12-V$3</f>
        <v>-208.67592592592462</v>
      </c>
      <c r="V240" s="1">
        <f t="shared" si="42"/>
        <v>605726.90355664399</v>
      </c>
      <c r="W240" s="1">
        <f t="shared" si="43"/>
        <v>829507.43867226434</v>
      </c>
    </row>
    <row r="241" spans="1:23" x14ac:dyDescent="0.25">
      <c r="A241" s="48">
        <v>231</v>
      </c>
      <c r="B241" s="1">
        <f t="shared" si="44"/>
        <v>-122340.53259072453</v>
      </c>
      <c r="C241" s="1">
        <f>B241*int_a_nhg/12</f>
        <v>-106.02846157862791</v>
      </c>
      <c r="D241" s="1">
        <f t="shared" si="36"/>
        <v>607493.60702535091</v>
      </c>
      <c r="E241" s="1">
        <f t="shared" si="37"/>
        <v>687311.78438719909</v>
      </c>
      <c r="G241" s="48">
        <v>231</v>
      </c>
      <c r="H241" s="1">
        <f t="shared" si="45"/>
        <v>-111083.33333333069</v>
      </c>
      <c r="I241" s="1">
        <f>H241*int_l_nhg/12</f>
        <v>-96.272222222219924</v>
      </c>
      <c r="J241" s="1">
        <f t="shared" si="38"/>
        <v>607493.60702535091</v>
      </c>
      <c r="K241" s="1">
        <f t="shared" si="39"/>
        <v>659544.5743611654</v>
      </c>
      <c r="M241" s="48">
        <v>231</v>
      </c>
      <c r="N241" s="1">
        <f t="shared" si="46"/>
        <v>-216170.26629536171</v>
      </c>
      <c r="O241" s="1">
        <f>(N241+P$2)*int_a_nhg/12-P$3</f>
        <v>-213.18089745598013</v>
      </c>
      <c r="P241" s="1">
        <f t="shared" si="40"/>
        <v>607493.60702535091</v>
      </c>
      <c r="Q241" s="1">
        <f t="shared" si="41"/>
        <v>848942.34101013234</v>
      </c>
      <c r="S241" s="48">
        <v>231</v>
      </c>
      <c r="T241" s="1">
        <f t="shared" si="47"/>
        <v>-210541.66666666517</v>
      </c>
      <c r="U241" s="1">
        <f>(T241+V$2)*int_l_nhg/12-V$3</f>
        <v>-208.30277777777647</v>
      </c>
      <c r="V241" s="1">
        <f t="shared" si="42"/>
        <v>607493.60702535091</v>
      </c>
      <c r="W241" s="1">
        <f t="shared" si="43"/>
        <v>835058.73599711817</v>
      </c>
    </row>
    <row r="242" spans="1:23" x14ac:dyDescent="0.25">
      <c r="A242" s="48">
        <v>232</v>
      </c>
      <c r="B242" s="1">
        <f t="shared" si="44"/>
        <v>-121443.77249762356</v>
      </c>
      <c r="C242" s="1">
        <f>B242*int_a_nhg/12</f>
        <v>-105.25126949794041</v>
      </c>
      <c r="D242" s="1">
        <f t="shared" si="36"/>
        <v>609265.46337917482</v>
      </c>
      <c r="E242" s="1">
        <f t="shared" si="37"/>
        <v>691695.15658792167</v>
      </c>
      <c r="G242" s="48">
        <v>232</v>
      </c>
      <c r="H242" s="1">
        <f t="shared" si="45"/>
        <v>-110222.22222221959</v>
      </c>
      <c r="I242" s="1">
        <f>H242*int_l_nhg/12</f>
        <v>-95.52592592592363</v>
      </c>
      <c r="J242" s="1">
        <f t="shared" si="38"/>
        <v>609265.46337917482</v>
      </c>
      <c r="K242" s="1">
        <f t="shared" si="39"/>
        <v>663817.09823704069</v>
      </c>
      <c r="M242" s="48">
        <v>232</v>
      </c>
      <c r="N242" s="1">
        <f t="shared" si="46"/>
        <v>-215721.88624881124</v>
      </c>
      <c r="O242" s="1">
        <f>(N242+P$2)*int_a_nhg/12-P$3</f>
        <v>-212.79230141563639</v>
      </c>
      <c r="P242" s="1">
        <f t="shared" si="40"/>
        <v>609265.46337917482</v>
      </c>
      <c r="Q242" s="1">
        <f t="shared" si="41"/>
        <v>854580.82348772138</v>
      </c>
      <c r="S242" s="48">
        <v>232</v>
      </c>
      <c r="T242" s="1">
        <f t="shared" si="47"/>
        <v>-210111.11111110961</v>
      </c>
      <c r="U242" s="1">
        <f>(T242+V$2)*int_l_nhg/12-V$3</f>
        <v>-207.92962962962832</v>
      </c>
      <c r="V242" s="1">
        <f t="shared" si="42"/>
        <v>609265.46337917482</v>
      </c>
      <c r="W242" s="1">
        <f t="shared" si="43"/>
        <v>840641.79431228363</v>
      </c>
    </row>
    <row r="243" spans="1:23" x14ac:dyDescent="0.25">
      <c r="A243" s="48">
        <v>233</v>
      </c>
      <c r="B243" s="1">
        <f t="shared" si="44"/>
        <v>-120546.23521244191</v>
      </c>
      <c r="C243" s="1">
        <f>B243*int_a_nhg/12</f>
        <v>-104.47340385078299</v>
      </c>
      <c r="D243" s="1">
        <f t="shared" si="36"/>
        <v>611042.48764736403</v>
      </c>
      <c r="E243" s="1">
        <f t="shared" si="37"/>
        <v>696103.31301235419</v>
      </c>
      <c r="G243" s="48">
        <v>233</v>
      </c>
      <c r="H243" s="1">
        <f t="shared" si="45"/>
        <v>-109361.11111110848</v>
      </c>
      <c r="I243" s="1">
        <f>H243*int_l_nhg/12</f>
        <v>-94.779629629627337</v>
      </c>
      <c r="J243" s="1">
        <f t="shared" si="38"/>
        <v>611042.48764736403</v>
      </c>
      <c r="K243" s="1">
        <f t="shared" si="39"/>
        <v>668114.52588037774</v>
      </c>
      <c r="M243" s="48">
        <v>233</v>
      </c>
      <c r="N243" s="1">
        <f t="shared" si="46"/>
        <v>-215273.11760622042</v>
      </c>
      <c r="O243" s="1">
        <f>(N243+P$2)*int_a_nhg/12-P$3</f>
        <v>-212.40336859205769</v>
      </c>
      <c r="P243" s="1">
        <f t="shared" si="40"/>
        <v>611042.48764736403</v>
      </c>
      <c r="Q243" s="1">
        <f t="shared" si="41"/>
        <v>860251.18676500302</v>
      </c>
      <c r="S243" s="48">
        <v>233</v>
      </c>
      <c r="T243" s="1">
        <f t="shared" si="47"/>
        <v>-209680.55555555405</v>
      </c>
      <c r="U243" s="1">
        <f>(T243+V$2)*int_l_nhg/12-V$3</f>
        <v>-207.55648148148018</v>
      </c>
      <c r="V243" s="1">
        <f t="shared" si="42"/>
        <v>611042.48764736403</v>
      </c>
      <c r="W243" s="1">
        <f t="shared" si="43"/>
        <v>846256.79319901753</v>
      </c>
    </row>
    <row r="244" spans="1:23" x14ac:dyDescent="0.25">
      <c r="A244" s="48">
        <v>234</v>
      </c>
      <c r="B244" s="1">
        <f t="shared" si="44"/>
        <v>-119647.92006161311</v>
      </c>
      <c r="C244" s="1">
        <f>B244*int_a_nhg/12</f>
        <v>-103.69486405339802</v>
      </c>
      <c r="D244" s="1">
        <f t="shared" si="36"/>
        <v>612824.69490300224</v>
      </c>
      <c r="E244" s="1">
        <f t="shared" si="37"/>
        <v>700536.39379410096</v>
      </c>
      <c r="G244" s="48">
        <v>234</v>
      </c>
      <c r="H244" s="1">
        <f t="shared" si="45"/>
        <v>-108499.99999999737</v>
      </c>
      <c r="I244" s="1">
        <f>H244*int_l_nhg/12</f>
        <v>-94.033333333331043</v>
      </c>
      <c r="J244" s="1">
        <f t="shared" si="38"/>
        <v>612824.69490300224</v>
      </c>
      <c r="K244" s="1">
        <f t="shared" si="39"/>
        <v>672436.99810069834</v>
      </c>
      <c r="M244" s="48">
        <v>234</v>
      </c>
      <c r="N244" s="1">
        <f t="shared" si="46"/>
        <v>-214823.96003080602</v>
      </c>
      <c r="O244" s="1">
        <f>(N244+P$2)*int_a_nhg/12-P$3</f>
        <v>-212.01409869336521</v>
      </c>
      <c r="P244" s="1">
        <f t="shared" si="40"/>
        <v>612824.69490300224</v>
      </c>
      <c r="Q244" s="1">
        <f t="shared" si="41"/>
        <v>865953.61110065388</v>
      </c>
      <c r="S244" s="48">
        <v>234</v>
      </c>
      <c r="T244" s="1">
        <f t="shared" si="47"/>
        <v>-209249.99999999849</v>
      </c>
      <c r="U244" s="1">
        <f>(T244+V$2)*int_l_nhg/12-V$3</f>
        <v>-207.183333333332</v>
      </c>
      <c r="V244" s="1">
        <f t="shared" si="42"/>
        <v>612824.69490300224</v>
      </c>
      <c r="W244" s="1">
        <f t="shared" si="43"/>
        <v>851903.91325395531</v>
      </c>
    </row>
    <row r="245" spans="1:23" x14ac:dyDescent="0.25">
      <c r="A245" s="48">
        <v>235</v>
      </c>
      <c r="B245" s="1">
        <f t="shared" si="44"/>
        <v>-118748.82637098692</v>
      </c>
      <c r="C245" s="1">
        <f>B245*int_a_nhg/12</f>
        <v>-102.91564952152198</v>
      </c>
      <c r="D245" s="1">
        <f t="shared" si="36"/>
        <v>614612.10026313597</v>
      </c>
      <c r="E245" s="1">
        <f t="shared" si="37"/>
        <v>704994.53985910176</v>
      </c>
      <c r="G245" s="48">
        <v>235</v>
      </c>
      <c r="H245" s="1">
        <f t="shared" si="45"/>
        <v>-107638.88888888626</v>
      </c>
      <c r="I245" s="1">
        <f>H245*int_l_nhg/12</f>
        <v>-93.28703703703475</v>
      </c>
      <c r="J245" s="1">
        <f t="shared" si="38"/>
        <v>614612.10026313597</v>
      </c>
      <c r="K245" s="1">
        <f t="shared" si="39"/>
        <v>676784.65650368191</v>
      </c>
      <c r="M245" s="48">
        <v>235</v>
      </c>
      <c r="N245" s="1">
        <f t="shared" si="46"/>
        <v>-214374.41318549291</v>
      </c>
      <c r="O245" s="1">
        <f>(N245+P$2)*int_a_nhg/12-P$3</f>
        <v>-211.62449142742719</v>
      </c>
      <c r="P245" s="1">
        <f t="shared" si="40"/>
        <v>614612.10026313597</v>
      </c>
      <c r="Q245" s="1">
        <f t="shared" si="41"/>
        <v>871688.2777725592</v>
      </c>
      <c r="S245" s="48">
        <v>235</v>
      </c>
      <c r="T245" s="1">
        <f t="shared" si="47"/>
        <v>-208819.44444444292</v>
      </c>
      <c r="U245" s="1">
        <f>(T245+V$2)*int_l_nhg/12-V$3</f>
        <v>-206.81018518518385</v>
      </c>
      <c r="V245" s="1">
        <f t="shared" si="42"/>
        <v>614612.10026313597</v>
      </c>
      <c r="W245" s="1">
        <f t="shared" si="43"/>
        <v>857583.33609485195</v>
      </c>
    </row>
    <row r="246" spans="1:23" x14ac:dyDescent="0.25">
      <c r="A246" s="48">
        <v>236</v>
      </c>
      <c r="B246" s="1">
        <f t="shared" si="44"/>
        <v>-117848.95346582886</v>
      </c>
      <c r="C246" s="1">
        <f>B246*int_a_nhg/12</f>
        <v>-102.13575967038501</v>
      </c>
      <c r="D246" s="1">
        <f t="shared" si="36"/>
        <v>616404.7188889035</v>
      </c>
      <c r="E246" s="1">
        <f t="shared" si="37"/>
        <v>709477.89293011243</v>
      </c>
      <c r="G246" s="48">
        <v>236</v>
      </c>
      <c r="H246" s="1">
        <f t="shared" si="45"/>
        <v>-106777.77777777515</v>
      </c>
      <c r="I246" s="1">
        <f>H246*int_l_nhg/12</f>
        <v>-92.540740740738457</v>
      </c>
      <c r="J246" s="1">
        <f t="shared" si="38"/>
        <v>616404.7188889035</v>
      </c>
      <c r="K246" s="1">
        <f t="shared" si="39"/>
        <v>681157.64349566703</v>
      </c>
      <c r="M246" s="48">
        <v>236</v>
      </c>
      <c r="N246" s="1">
        <f t="shared" si="46"/>
        <v>-213924.47673291387</v>
      </c>
      <c r="O246" s="1">
        <f>(N246+P$2)*int_a_nhg/12-P$3</f>
        <v>-211.23454650185869</v>
      </c>
      <c r="P246" s="1">
        <f t="shared" si="40"/>
        <v>616404.7188889035</v>
      </c>
      <c r="Q246" s="1">
        <f t="shared" si="41"/>
        <v>877455.36908357579</v>
      </c>
      <c r="S246" s="48">
        <v>236</v>
      </c>
      <c r="T246" s="1">
        <f t="shared" si="47"/>
        <v>-208388.88888888736</v>
      </c>
      <c r="U246" s="1">
        <f>(T246+V$2)*int_l_nhg/12-V$3</f>
        <v>-206.43703703703571</v>
      </c>
      <c r="V246" s="1">
        <f t="shared" si="42"/>
        <v>616404.7188889035</v>
      </c>
      <c r="W246" s="1">
        <f t="shared" si="43"/>
        <v>863295.24436635582</v>
      </c>
    </row>
    <row r="247" spans="1:23" x14ac:dyDescent="0.25">
      <c r="A247" s="48">
        <v>237</v>
      </c>
      <c r="B247" s="1">
        <f t="shared" si="44"/>
        <v>-116948.30067081966</v>
      </c>
      <c r="C247" s="1">
        <f>B247*int_a_nhg/12</f>
        <v>-101.35519391471037</v>
      </c>
      <c r="D247" s="1">
        <f t="shared" si="36"/>
        <v>618202.56598566286</v>
      </c>
      <c r="E247" s="1">
        <f t="shared" si="37"/>
        <v>713986.5955312096</v>
      </c>
      <c r="G247" s="48">
        <v>237</v>
      </c>
      <c r="H247" s="1">
        <f t="shared" si="45"/>
        <v>-105916.66666666404</v>
      </c>
      <c r="I247" s="1">
        <f>H247*int_l_nhg/12</f>
        <v>-91.794444444442163</v>
      </c>
      <c r="J247" s="1">
        <f t="shared" si="38"/>
        <v>618202.56598566286</v>
      </c>
      <c r="K247" s="1">
        <f t="shared" si="39"/>
        <v>685556.10228817828</v>
      </c>
      <c r="M247" s="48">
        <v>237</v>
      </c>
      <c r="N247" s="1">
        <f t="shared" si="46"/>
        <v>-213474.15033540927</v>
      </c>
      <c r="O247" s="1">
        <f>(N247+P$2)*int_a_nhg/12-P$3</f>
        <v>-210.84426362402135</v>
      </c>
      <c r="P247" s="1">
        <f t="shared" si="40"/>
        <v>618202.56598566286</v>
      </c>
      <c r="Q247" s="1">
        <f t="shared" si="41"/>
        <v>883255.06836732721</v>
      </c>
      <c r="S247" s="48">
        <v>237</v>
      </c>
      <c r="T247" s="1">
        <f t="shared" si="47"/>
        <v>-207958.3333333318</v>
      </c>
      <c r="U247" s="1">
        <f>(T247+V$2)*int_l_nhg/12-V$3</f>
        <v>-206.06388888888756</v>
      </c>
      <c r="V247" s="1">
        <f t="shared" si="42"/>
        <v>618202.56598566286</v>
      </c>
      <c r="W247" s="1">
        <f t="shared" si="43"/>
        <v>869039.82174581429</v>
      </c>
    </row>
    <row r="248" spans="1:23" x14ac:dyDescent="0.25">
      <c r="A248" s="48">
        <v>238</v>
      </c>
      <c r="B248" s="1">
        <f t="shared" si="44"/>
        <v>-116046.86731005479</v>
      </c>
      <c r="C248" s="1">
        <f>B248*int_a_nhg/12</f>
        <v>-100.57395166871414</v>
      </c>
      <c r="D248" s="1">
        <f t="shared" si="36"/>
        <v>620005.65680312109</v>
      </c>
      <c r="E248" s="1">
        <f t="shared" si="37"/>
        <v>718520.79099232203</v>
      </c>
      <c r="G248" s="48">
        <v>238</v>
      </c>
      <c r="H248" s="1">
        <f t="shared" si="45"/>
        <v>-105055.55555555293</v>
      </c>
      <c r="I248" s="1">
        <f>H248*int_l_nhg/12</f>
        <v>-91.04814814814587</v>
      </c>
      <c r="J248" s="1">
        <f t="shared" si="38"/>
        <v>620005.65680312109</v>
      </c>
      <c r="K248" s="1">
        <f t="shared" si="39"/>
        <v>689980.17690247926</v>
      </c>
      <c r="M248" s="48">
        <v>238</v>
      </c>
      <c r="N248" s="1">
        <f t="shared" si="46"/>
        <v>-213023.43365502683</v>
      </c>
      <c r="O248" s="1">
        <f>(N248+P$2)*int_a_nhg/12-P$3</f>
        <v>-210.45364250102324</v>
      </c>
      <c r="P248" s="1">
        <f t="shared" si="40"/>
        <v>620005.65680312109</v>
      </c>
      <c r="Q248" s="1">
        <f t="shared" si="41"/>
        <v>889087.55999403226</v>
      </c>
      <c r="S248" s="48">
        <v>238</v>
      </c>
      <c r="T248" s="1">
        <f t="shared" si="47"/>
        <v>-207527.77777777624</v>
      </c>
      <c r="U248" s="1">
        <f>(T248+V$2)*int_l_nhg/12-V$3</f>
        <v>-205.69074074073939</v>
      </c>
      <c r="V248" s="1">
        <f t="shared" si="42"/>
        <v>620005.65680312109</v>
      </c>
      <c r="W248" s="1">
        <f t="shared" si="43"/>
        <v>874817.25294911361</v>
      </c>
    </row>
    <row r="249" spans="1:23" x14ac:dyDescent="0.25">
      <c r="A249" s="48">
        <v>239</v>
      </c>
      <c r="B249" s="1">
        <f t="shared" si="44"/>
        <v>-115144.65270704392</v>
      </c>
      <c r="C249" s="1">
        <f>B249*int_a_nhg/12</f>
        <v>-99.792032346104733</v>
      </c>
      <c r="D249" s="1">
        <f t="shared" si="36"/>
        <v>621814.00663546356</v>
      </c>
      <c r="E249" s="1">
        <f t="shared" si="37"/>
        <v>723080.62345378648</v>
      </c>
      <c r="G249" s="48">
        <v>239</v>
      </c>
      <c r="H249" s="1">
        <f t="shared" si="45"/>
        <v>-104194.44444444182</v>
      </c>
      <c r="I249" s="1">
        <f>H249*int_l_nhg/12</f>
        <v>-90.301851851849563</v>
      </c>
      <c r="J249" s="1">
        <f t="shared" si="38"/>
        <v>621814.00663546356</v>
      </c>
      <c r="K249" s="1">
        <f t="shared" si="39"/>
        <v>694430.01217415044</v>
      </c>
      <c r="M249" s="48">
        <v>239</v>
      </c>
      <c r="N249" s="1">
        <f t="shared" si="46"/>
        <v>-212572.32635352138</v>
      </c>
      <c r="O249" s="1">
        <f>(N249+P$2)*int_a_nhg/12-P$3</f>
        <v>-210.06268283971852</v>
      </c>
      <c r="P249" s="1">
        <f t="shared" si="40"/>
        <v>621814.00663546356</v>
      </c>
      <c r="Q249" s="1">
        <f t="shared" si="41"/>
        <v>894953.02937636548</v>
      </c>
      <c r="S249" s="48">
        <v>239</v>
      </c>
      <c r="T249" s="1">
        <f t="shared" si="47"/>
        <v>-207097.22222222068</v>
      </c>
      <c r="U249" s="1">
        <f>(T249+V$2)*int_l_nhg/12-V$3</f>
        <v>-205.31759259259124</v>
      </c>
      <c r="V249" s="1">
        <f t="shared" si="42"/>
        <v>621814.00663546356</v>
      </c>
      <c r="W249" s="1">
        <f t="shared" si="43"/>
        <v>880627.72373655031</v>
      </c>
    </row>
    <row r="250" spans="1:23" x14ac:dyDescent="0.25">
      <c r="A250" s="48">
        <v>240</v>
      </c>
      <c r="B250" s="1">
        <f t="shared" si="44"/>
        <v>-114241.65618471043</v>
      </c>
      <c r="C250" s="1">
        <f>B250*int_a_nhg/12</f>
        <v>-99.009435360082364</v>
      </c>
      <c r="D250" s="1">
        <f t="shared" si="36"/>
        <v>623627.63082148368</v>
      </c>
      <c r="E250" s="1">
        <f t="shared" si="37"/>
        <v>727666.23787093023</v>
      </c>
      <c r="G250" s="48">
        <v>240</v>
      </c>
      <c r="H250" s="1">
        <f t="shared" si="45"/>
        <v>-103333.33333333071</v>
      </c>
      <c r="I250" s="1">
        <f>H250*int_l_nhg/12</f>
        <v>-89.555555555553269</v>
      </c>
      <c r="J250" s="1">
        <f t="shared" si="38"/>
        <v>623627.63082148368</v>
      </c>
      <c r="K250" s="1">
        <f t="shared" si="39"/>
        <v>698905.75375769404</v>
      </c>
      <c r="M250" s="48">
        <v>240</v>
      </c>
      <c r="N250" s="1">
        <f t="shared" si="46"/>
        <v>-212120.82809235464</v>
      </c>
      <c r="O250" s="1">
        <f>(N250+P$2)*int_a_nhg/12-P$3</f>
        <v>-209.67138434670736</v>
      </c>
      <c r="P250" s="1">
        <f t="shared" si="40"/>
        <v>623627.63082148368</v>
      </c>
      <c r="Q250" s="1">
        <f t="shared" si="41"/>
        <v>900851.66297535179</v>
      </c>
      <c r="S250" s="48">
        <v>240</v>
      </c>
      <c r="T250" s="1">
        <f t="shared" si="47"/>
        <v>-206666.66666666511</v>
      </c>
      <c r="U250" s="1">
        <f>(T250+V$2)*int_l_nhg/12-V$3</f>
        <v>-204.94444444444309</v>
      </c>
      <c r="V250" s="1">
        <f t="shared" si="42"/>
        <v>623627.63082148368</v>
      </c>
      <c r="W250" s="1">
        <f t="shared" si="43"/>
        <v>886471.42091873649</v>
      </c>
    </row>
    <row r="251" spans="1:23" x14ac:dyDescent="0.25">
      <c r="A251" s="48">
        <v>241</v>
      </c>
      <c r="B251" s="1">
        <f t="shared" si="44"/>
        <v>-113337.87706539093</v>
      </c>
      <c r="C251" s="1">
        <f>B251*int_a_nhg/12</f>
        <v>-98.226160123338801</v>
      </c>
      <c r="D251" s="1">
        <f t="shared" si="36"/>
        <v>625446.544744713</v>
      </c>
      <c r="E251" s="1">
        <f t="shared" si="37"/>
        <v>732277.7800186791</v>
      </c>
      <c r="G251" s="48">
        <v>241</v>
      </c>
      <c r="H251" s="1">
        <f t="shared" si="45"/>
        <v>-102472.2222222196</v>
      </c>
      <c r="I251" s="1">
        <f>H251*int_l_nhg/12</f>
        <v>-88.809259259256976</v>
      </c>
      <c r="J251" s="1">
        <f t="shared" si="38"/>
        <v>625446.544744713</v>
      </c>
      <c r="K251" s="1">
        <f t="shared" si="39"/>
        <v>703407.5481311637</v>
      </c>
      <c r="M251" s="48">
        <v>241</v>
      </c>
      <c r="N251" s="1">
        <f t="shared" si="46"/>
        <v>-211668.93853269488</v>
      </c>
      <c r="O251" s="1">
        <f>(N251+P$2)*int_a_nhg/12-P$3</f>
        <v>-209.27974672833557</v>
      </c>
      <c r="P251" s="1">
        <f t="shared" si="40"/>
        <v>625446.544744713</v>
      </c>
      <c r="Q251" s="1">
        <f t="shared" si="41"/>
        <v>906783.64830629376</v>
      </c>
      <c r="S251" s="48">
        <v>241</v>
      </c>
      <c r="T251" s="1">
        <f t="shared" si="47"/>
        <v>-206236.11111110955</v>
      </c>
      <c r="U251" s="1">
        <f>(T251+V$2)*int_l_nhg/12-V$3</f>
        <v>-204.57129629629495</v>
      </c>
      <c r="V251" s="1">
        <f t="shared" si="42"/>
        <v>625446.544744713</v>
      </c>
      <c r="W251" s="1">
        <f t="shared" si="43"/>
        <v>892348.53236253897</v>
      </c>
    </row>
    <row r="252" spans="1:23" x14ac:dyDescent="0.25">
      <c r="A252" s="48">
        <v>242</v>
      </c>
      <c r="B252" s="1">
        <f t="shared" si="44"/>
        <v>-112433.31467083468</v>
      </c>
      <c r="C252" s="1">
        <f>B252*int_a_nhg/12</f>
        <v>-97.442206048056718</v>
      </c>
      <c r="D252" s="1">
        <f t="shared" si="36"/>
        <v>627270.76383355178</v>
      </c>
      <c r="E252" s="1">
        <f t="shared" si="37"/>
        <v>736915.3964961915</v>
      </c>
      <c r="G252" s="48">
        <v>242</v>
      </c>
      <c r="H252" s="1">
        <f t="shared" si="45"/>
        <v>-101611.11111110849</v>
      </c>
      <c r="I252" s="1">
        <f>H252*int_l_nhg/12</f>
        <v>-88.062962962960682</v>
      </c>
      <c r="J252" s="1">
        <f t="shared" si="38"/>
        <v>627270.76383355178</v>
      </c>
      <c r="K252" s="1">
        <f t="shared" si="39"/>
        <v>707935.54260082147</v>
      </c>
      <c r="M252" s="48">
        <v>242</v>
      </c>
      <c r="N252" s="1">
        <f t="shared" si="46"/>
        <v>-211216.65733541676</v>
      </c>
      <c r="O252" s="1">
        <f>(N252+P$2)*int_a_nhg/12-P$3</f>
        <v>-208.88776969069451</v>
      </c>
      <c r="P252" s="1">
        <f t="shared" si="40"/>
        <v>627270.76383355178</v>
      </c>
      <c r="Q252" s="1">
        <f t="shared" si="41"/>
        <v>912749.17394473287</v>
      </c>
      <c r="S252" s="48">
        <v>242</v>
      </c>
      <c r="T252" s="1">
        <f t="shared" si="47"/>
        <v>-205805.55555555399</v>
      </c>
      <c r="U252" s="1">
        <f>(T252+V$2)*int_l_nhg/12-V$3</f>
        <v>-204.19814814814677</v>
      </c>
      <c r="V252" s="1">
        <f t="shared" si="42"/>
        <v>627270.76383355178</v>
      </c>
      <c r="W252" s="1">
        <f t="shared" si="43"/>
        <v>898259.24699705082</v>
      </c>
    </row>
    <row r="253" spans="1:23" x14ac:dyDescent="0.25">
      <c r="A253" s="48">
        <v>243</v>
      </c>
      <c r="B253" s="1">
        <f t="shared" si="44"/>
        <v>-111527.96832220315</v>
      </c>
      <c r="C253" s="1">
        <f>B253*int_a_nhg/12</f>
        <v>-96.657572545909389</v>
      </c>
      <c r="D253" s="1">
        <f t="shared" si="36"/>
        <v>629100.30356139969</v>
      </c>
      <c r="E253" s="1">
        <f t="shared" si="37"/>
        <v>741579.23473151878</v>
      </c>
      <c r="G253" s="48">
        <v>243</v>
      </c>
      <c r="H253" s="1">
        <f t="shared" si="45"/>
        <v>-100749.99999999738</v>
      </c>
      <c r="I253" s="1">
        <f>H253*int_l_nhg/12</f>
        <v>-87.316666666664389</v>
      </c>
      <c r="J253" s="1">
        <f t="shared" si="38"/>
        <v>629100.30356139969</v>
      </c>
      <c r="K253" s="1">
        <f t="shared" si="39"/>
        <v>712489.88530582038</v>
      </c>
      <c r="M253" s="48">
        <v>243</v>
      </c>
      <c r="N253" s="1">
        <f t="shared" si="46"/>
        <v>-210763.98416110099</v>
      </c>
      <c r="O253" s="1">
        <f>(N253+P$2)*int_a_nhg/12-P$3</f>
        <v>-208.49545293962083</v>
      </c>
      <c r="P253" s="1">
        <f t="shared" si="40"/>
        <v>629100.30356139969</v>
      </c>
      <c r="Q253" s="1">
        <f t="shared" si="41"/>
        <v>918748.42953244399</v>
      </c>
      <c r="S253" s="48">
        <v>243</v>
      </c>
      <c r="T253" s="1">
        <f t="shared" si="47"/>
        <v>-205374.99999999843</v>
      </c>
      <c r="U253" s="1">
        <f>(T253+V$2)*int_l_nhg/12-V$3</f>
        <v>-203.82499999999862</v>
      </c>
      <c r="V253" s="1">
        <f t="shared" si="42"/>
        <v>629100.30356139969</v>
      </c>
      <c r="W253" s="1">
        <f t="shared" si="43"/>
        <v>904203.75481959793</v>
      </c>
    </row>
    <row r="254" spans="1:23" x14ac:dyDescent="0.25">
      <c r="A254" s="48">
        <v>244</v>
      </c>
      <c r="B254" s="1">
        <f t="shared" si="44"/>
        <v>-110621.83734006947</v>
      </c>
      <c r="C254" s="1">
        <f>B254*int_a_nhg/12</f>
        <v>-95.872259028060213</v>
      </c>
      <c r="D254" s="1">
        <f t="shared" si="36"/>
        <v>630935.17944678711</v>
      </c>
      <c r="E254" s="1">
        <f t="shared" si="37"/>
        <v>746269.44298629195</v>
      </c>
      <c r="G254" s="48">
        <v>244</v>
      </c>
      <c r="H254" s="1">
        <f t="shared" si="45"/>
        <v>-99888.888888886271</v>
      </c>
      <c r="I254" s="1">
        <f>H254*int_l_nhg/12</f>
        <v>-86.570370370368096</v>
      </c>
      <c r="J254" s="1">
        <f t="shared" si="38"/>
        <v>630935.17944678711</v>
      </c>
      <c r="K254" s="1">
        <f t="shared" si="39"/>
        <v>717070.72522291366</v>
      </c>
      <c r="M254" s="48">
        <v>244</v>
      </c>
      <c r="N254" s="1">
        <f t="shared" si="46"/>
        <v>-210310.91867003415</v>
      </c>
      <c r="O254" s="1">
        <f>(N254+P$2)*int_a_nhg/12-P$3</f>
        <v>-208.10279618069626</v>
      </c>
      <c r="P254" s="1">
        <f t="shared" si="40"/>
        <v>630935.17944678711</v>
      </c>
      <c r="Q254" s="1">
        <f t="shared" si="41"/>
        <v>924781.60578346427</v>
      </c>
      <c r="S254" s="48">
        <v>244</v>
      </c>
      <c r="T254" s="1">
        <f t="shared" si="47"/>
        <v>-204944.44444444287</v>
      </c>
      <c r="U254" s="1">
        <f>(T254+V$2)*int_l_nhg/12-V$3</f>
        <v>-203.45185185185048</v>
      </c>
      <c r="V254" s="1">
        <f t="shared" si="42"/>
        <v>630935.17944678711</v>
      </c>
      <c r="W254" s="1">
        <f t="shared" si="43"/>
        <v>910182.24690177827</v>
      </c>
    </row>
    <row r="255" spans="1:23" x14ac:dyDescent="0.25">
      <c r="A255" s="48">
        <v>245</v>
      </c>
      <c r="B255" s="1">
        <f t="shared" si="44"/>
        <v>-109714.92104441795</v>
      </c>
      <c r="C255" s="1">
        <f>B255*int_a_nhg/12</f>
        <v>-95.086264905162224</v>
      </c>
      <c r="D255" s="1">
        <f t="shared" si="36"/>
        <v>632775.40705350693</v>
      </c>
      <c r="E255" s="1">
        <f t="shared" si="37"/>
        <v>750986.1703604348</v>
      </c>
      <c r="G255" s="48">
        <v>245</v>
      </c>
      <c r="H255" s="1">
        <f t="shared" si="45"/>
        <v>-99027.777777775162</v>
      </c>
      <c r="I255" s="1">
        <f>H255*int_l_nhg/12</f>
        <v>-85.824074074071802</v>
      </c>
      <c r="J255" s="1">
        <f t="shared" si="38"/>
        <v>632775.40705350693</v>
      </c>
      <c r="K255" s="1">
        <f t="shared" si="39"/>
        <v>721678.212171191</v>
      </c>
      <c r="M255" s="48">
        <v>245</v>
      </c>
      <c r="N255" s="1">
        <f t="shared" si="46"/>
        <v>-209857.46052220839</v>
      </c>
      <c r="O255" s="1">
        <f>(N255+P$2)*int_a_nhg/12-P$3</f>
        <v>-207.70979911924726</v>
      </c>
      <c r="P255" s="1">
        <f t="shared" si="40"/>
        <v>632775.40705350693</v>
      </c>
      <c r="Q255" s="1">
        <f t="shared" si="41"/>
        <v>930848.89449015562</v>
      </c>
      <c r="S255" s="48">
        <v>245</v>
      </c>
      <c r="T255" s="1">
        <f t="shared" si="47"/>
        <v>-204513.8888888873</v>
      </c>
      <c r="U255" s="1">
        <f>(T255+V$2)*int_l_nhg/12-V$3</f>
        <v>-203.07870370370233</v>
      </c>
      <c r="V255" s="1">
        <f t="shared" si="42"/>
        <v>632775.40705350693</v>
      </c>
      <c r="W255" s="1">
        <f t="shared" si="43"/>
        <v>916194.91539553693</v>
      </c>
    </row>
    <row r="256" spans="1:23" x14ac:dyDescent="0.25">
      <c r="A256" s="48">
        <v>246</v>
      </c>
      <c r="B256" s="1">
        <f t="shared" si="44"/>
        <v>-108807.21875464352</v>
      </c>
      <c r="C256" s="1">
        <f>B256*int_a_nhg/12</f>
        <v>-94.299589587357715</v>
      </c>
      <c r="D256" s="1">
        <f t="shared" si="36"/>
        <v>634621.00199074636</v>
      </c>
      <c r="E256" s="1">
        <f t="shared" si="37"/>
        <v>755729.56679690385</v>
      </c>
      <c r="G256" s="48">
        <v>246</v>
      </c>
      <c r="H256" s="1">
        <f t="shared" si="45"/>
        <v>-98166.666666664052</v>
      </c>
      <c r="I256" s="1">
        <f>H256*int_l_nhg/12</f>
        <v>-85.077777777775509</v>
      </c>
      <c r="J256" s="1">
        <f t="shared" si="38"/>
        <v>634621.00199074636</v>
      </c>
      <c r="K256" s="1">
        <f t="shared" si="39"/>
        <v>726312.49681684072</v>
      </c>
      <c r="M256" s="48">
        <v>246</v>
      </c>
      <c r="N256" s="1">
        <f t="shared" si="46"/>
        <v>-209403.60937732118</v>
      </c>
      <c r="O256" s="1">
        <f>(N256+P$2)*int_a_nhg/12-P$3</f>
        <v>-207.31646146034501</v>
      </c>
      <c r="P256" s="1">
        <f t="shared" si="40"/>
        <v>634621.00199074636</v>
      </c>
      <c r="Q256" s="1">
        <f t="shared" si="41"/>
        <v>936950.48852930206</v>
      </c>
      <c r="S256" s="48">
        <v>246</v>
      </c>
      <c r="T256" s="1">
        <f t="shared" si="47"/>
        <v>-204083.33333333174</v>
      </c>
      <c r="U256" s="1">
        <f>(T256+V$2)*int_l_nhg/12-V$3</f>
        <v>-202.70555555555416</v>
      </c>
      <c r="V256" s="1">
        <f t="shared" si="42"/>
        <v>634621.00199074636</v>
      </c>
      <c r="W256" s="1">
        <f t="shared" si="43"/>
        <v>922241.9535392737</v>
      </c>
    </row>
    <row r="257" spans="1:23" x14ac:dyDescent="0.25">
      <c r="A257" s="48">
        <v>247</v>
      </c>
      <c r="B257" s="1">
        <f t="shared" si="44"/>
        <v>-107898.72978955129</v>
      </c>
      <c r="C257" s="1">
        <f>B257*int_a_nhg/12</f>
        <v>-93.512232484277774</v>
      </c>
      <c r="D257" s="1">
        <f t="shared" si="36"/>
        <v>636471.97991321934</v>
      </c>
      <c r="E257" s="1">
        <f t="shared" si="37"/>
        <v>760499.78308645473</v>
      </c>
      <c r="G257" s="48">
        <v>247</v>
      </c>
      <c r="H257" s="1">
        <f t="shared" si="45"/>
        <v>-97305.555555552943</v>
      </c>
      <c r="I257" s="1">
        <f>H257*int_l_nhg/12</f>
        <v>-84.331481481479216</v>
      </c>
      <c r="J257" s="1">
        <f t="shared" si="38"/>
        <v>636471.97991321934</v>
      </c>
      <c r="K257" s="1">
        <f t="shared" si="39"/>
        <v>730973.73067793995</v>
      </c>
      <c r="M257" s="48">
        <v>247</v>
      </c>
      <c r="N257" s="1">
        <f t="shared" si="46"/>
        <v>-208949.36489477506</v>
      </c>
      <c r="O257" s="1">
        <f>(N257+P$2)*int_a_nhg/12-P$3</f>
        <v>-206.92278290880503</v>
      </c>
      <c r="P257" s="1">
        <f t="shared" si="40"/>
        <v>636471.97991321934</v>
      </c>
      <c r="Q257" s="1">
        <f t="shared" si="41"/>
        <v>943086.58186824073</v>
      </c>
      <c r="S257" s="48">
        <v>247</v>
      </c>
      <c r="T257" s="1">
        <f t="shared" si="47"/>
        <v>-203652.77777777618</v>
      </c>
      <c r="U257" s="1">
        <f>(T257+V$2)*int_l_nhg/12-V$3</f>
        <v>-202.33240740740601</v>
      </c>
      <c r="V257" s="1">
        <f t="shared" si="42"/>
        <v>636471.97991321934</v>
      </c>
      <c r="W257" s="1">
        <f t="shared" si="43"/>
        <v>928323.55566398648</v>
      </c>
    </row>
    <row r="258" spans="1:23" x14ac:dyDescent="0.25">
      <c r="A258" s="48">
        <v>248</v>
      </c>
      <c r="B258" s="1">
        <f t="shared" si="44"/>
        <v>-106989.45346735598</v>
      </c>
      <c r="C258" s="1">
        <f>B258*int_a_nhg/12</f>
        <v>-92.724193005041855</v>
      </c>
      <c r="D258" s="1">
        <f t="shared" si="36"/>
        <v>638328.35652129957</v>
      </c>
      <c r="E258" s="1">
        <f t="shared" si="37"/>
        <v>765296.97087243607</v>
      </c>
      <c r="G258" s="48">
        <v>248</v>
      </c>
      <c r="H258" s="1">
        <f t="shared" si="45"/>
        <v>-96444.444444441833</v>
      </c>
      <c r="I258" s="1">
        <f>H258*int_l_nhg/12</f>
        <v>-83.585185185182922</v>
      </c>
      <c r="J258" s="1">
        <f t="shared" si="38"/>
        <v>638328.35652129957</v>
      </c>
      <c r="K258" s="1">
        <f t="shared" si="39"/>
        <v>735662.06612927071</v>
      </c>
      <c r="M258" s="48">
        <v>248</v>
      </c>
      <c r="N258" s="1">
        <f t="shared" si="46"/>
        <v>-208494.72673367741</v>
      </c>
      <c r="O258" s="1">
        <f>(N258+P$2)*int_a_nhg/12-P$3</f>
        <v>-206.52876316918707</v>
      </c>
      <c r="P258" s="1">
        <f t="shared" si="40"/>
        <v>638328.35652129957</v>
      </c>
      <c r="Q258" s="1">
        <f t="shared" si="41"/>
        <v>949257.36957102839</v>
      </c>
      <c r="S258" s="48">
        <v>248</v>
      </c>
      <c r="T258" s="1">
        <f t="shared" si="47"/>
        <v>-203222.22222222062</v>
      </c>
      <c r="U258" s="1">
        <f>(T258+V$2)*int_l_nhg/12-V$3</f>
        <v>-201.95925925925786</v>
      </c>
      <c r="V258" s="1">
        <f t="shared" si="42"/>
        <v>638328.35652129957</v>
      </c>
      <c r="W258" s="1">
        <f t="shared" si="43"/>
        <v>934439.91719944892</v>
      </c>
    </row>
    <row r="259" spans="1:23" x14ac:dyDescent="0.25">
      <c r="A259" s="48">
        <v>249</v>
      </c>
      <c r="B259" s="1">
        <f t="shared" si="44"/>
        <v>-106079.38910568143</v>
      </c>
      <c r="C259" s="1">
        <f>B259*int_a_nhg/12</f>
        <v>-91.935470558257236</v>
      </c>
      <c r="D259" s="1">
        <f t="shared" si="36"/>
        <v>640190.1475611534</v>
      </c>
      <c r="E259" s="1">
        <f t="shared" si="37"/>
        <v>770121.28265561012</v>
      </c>
      <c r="G259" s="48">
        <v>249</v>
      </c>
      <c r="H259" s="1">
        <f t="shared" si="45"/>
        <v>-95583.333333330724</v>
      </c>
      <c r="I259" s="1">
        <f>H259*int_l_nhg/12</f>
        <v>-82.838888888886615</v>
      </c>
      <c r="J259" s="1">
        <f t="shared" si="38"/>
        <v>640190.1475611534</v>
      </c>
      <c r="K259" s="1">
        <f t="shared" si="39"/>
        <v>740377.65640716464</v>
      </c>
      <c r="M259" s="48">
        <v>249</v>
      </c>
      <c r="N259" s="1">
        <f t="shared" si="46"/>
        <v>-208039.69455284014</v>
      </c>
      <c r="O259" s="1">
        <f>(N259+P$2)*int_a_nhg/12-P$3</f>
        <v>-206.13440194579476</v>
      </c>
      <c r="P259" s="1">
        <f t="shared" si="40"/>
        <v>640190.1475611534</v>
      </c>
      <c r="Q259" s="1">
        <f t="shared" si="41"/>
        <v>955463.04780464247</v>
      </c>
      <c r="S259" s="48">
        <v>249</v>
      </c>
      <c r="T259" s="1">
        <f t="shared" si="47"/>
        <v>-202791.66666666506</v>
      </c>
      <c r="U259" s="1">
        <f>(T259+V$2)*int_l_nhg/12-V$3</f>
        <v>-201.58611111110969</v>
      </c>
      <c r="V259" s="1">
        <f t="shared" si="42"/>
        <v>640190.1475611534</v>
      </c>
      <c r="W259" s="1">
        <f t="shared" si="43"/>
        <v>940591.23468042293</v>
      </c>
    </row>
    <row r="260" spans="1:23" x14ac:dyDescent="0.25">
      <c r="A260" s="48">
        <v>250</v>
      </c>
      <c r="B260" s="1">
        <f t="shared" si="44"/>
        <v>-105168.5360215601</v>
      </c>
      <c r="C260" s="1">
        <f>B260*int_a_nhg/12</f>
        <v>-91.146064552018743</v>
      </c>
      <c r="D260" s="1">
        <f t="shared" si="36"/>
        <v>642057.36882487347</v>
      </c>
      <c r="E260" s="1">
        <f t="shared" si="37"/>
        <v>774972.87179900042</v>
      </c>
      <c r="G260" s="48">
        <v>250</v>
      </c>
      <c r="H260" s="1">
        <f t="shared" si="45"/>
        <v>-94722.222222219614</v>
      </c>
      <c r="I260" s="1">
        <f>H260*int_l_nhg/12</f>
        <v>-82.092592592590321</v>
      </c>
      <c r="J260" s="1">
        <f t="shared" si="38"/>
        <v>642057.36882487347</v>
      </c>
      <c r="K260" s="1">
        <f t="shared" si="39"/>
        <v>745120.65561437339</v>
      </c>
      <c r="M260" s="48">
        <v>250</v>
      </c>
      <c r="N260" s="1">
        <f t="shared" si="46"/>
        <v>-207584.26801077946</v>
      </c>
      <c r="O260" s="1">
        <f>(N260+P$2)*int_a_nhg/12-P$3</f>
        <v>-205.73969894267552</v>
      </c>
      <c r="P260" s="1">
        <f t="shared" si="40"/>
        <v>642057.36882487347</v>
      </c>
      <c r="Q260" s="1">
        <f t="shared" si="41"/>
        <v>961703.81384521688</v>
      </c>
      <c r="S260" s="48">
        <v>250</v>
      </c>
      <c r="T260" s="1">
        <f t="shared" si="47"/>
        <v>-202361.11111110949</v>
      </c>
      <c r="U260" s="1">
        <f>(T260+V$2)*int_l_nhg/12-V$3</f>
        <v>-201.21296296296154</v>
      </c>
      <c r="V260" s="1">
        <f t="shared" si="42"/>
        <v>642057.36882487347</v>
      </c>
      <c r="W260" s="1">
        <f t="shared" si="43"/>
        <v>946777.70575290662</v>
      </c>
    </row>
    <row r="261" spans="1:23" x14ac:dyDescent="0.25">
      <c r="A261" s="48">
        <v>251</v>
      </c>
      <c r="B261" s="1">
        <f t="shared" si="44"/>
        <v>-104256.89353143252</v>
      </c>
      <c r="C261" s="1">
        <f>B261*int_a_nhg/12</f>
        <v>-90.355974393908184</v>
      </c>
      <c r="D261" s="1">
        <f t="shared" si="36"/>
        <v>643930.03615061264</v>
      </c>
      <c r="E261" s="1">
        <f t="shared" si="37"/>
        <v>779851.89253276738</v>
      </c>
      <c r="G261" s="48">
        <v>251</v>
      </c>
      <c r="H261" s="1">
        <f t="shared" si="45"/>
        <v>-93861.111111108505</v>
      </c>
      <c r="I261" s="1">
        <f>H261*int_l_nhg/12</f>
        <v>-81.346296296294028</v>
      </c>
      <c r="J261" s="1">
        <f t="shared" si="38"/>
        <v>643930.03615061264</v>
      </c>
      <c r="K261" s="1">
        <f t="shared" si="39"/>
        <v>749891.21872496838</v>
      </c>
      <c r="M261" s="48">
        <v>251</v>
      </c>
      <c r="N261" s="1">
        <f t="shared" si="46"/>
        <v>-207128.44676571566</v>
      </c>
      <c r="O261" s="1">
        <f>(N261+P$2)*int_a_nhg/12-P$3</f>
        <v>-205.34465386362024</v>
      </c>
      <c r="P261" s="1">
        <f t="shared" si="40"/>
        <v>643930.03615061264</v>
      </c>
      <c r="Q261" s="1">
        <f t="shared" si="41"/>
        <v>967979.86608431349</v>
      </c>
      <c r="S261" s="48">
        <v>251</v>
      </c>
      <c r="T261" s="1">
        <f t="shared" si="47"/>
        <v>-201930.55555555393</v>
      </c>
      <c r="U261" s="1">
        <f>(T261+V$2)*int_l_nhg/12-V$3</f>
        <v>-200.83981481481339</v>
      </c>
      <c r="V261" s="1">
        <f t="shared" si="42"/>
        <v>643930.03615061264</v>
      </c>
      <c r="W261" s="1">
        <f t="shared" si="43"/>
        <v>952999.52918041719</v>
      </c>
    </row>
    <row r="262" spans="1:23" x14ac:dyDescent="0.25">
      <c r="A262" s="48">
        <v>252</v>
      </c>
      <c r="B262" s="1">
        <f t="shared" si="44"/>
        <v>-103344.46095114684</v>
      </c>
      <c r="C262" s="1">
        <f>B262*int_a_nhg/12</f>
        <v>-89.565199490993919</v>
      </c>
      <c r="D262" s="1">
        <f t="shared" si="36"/>
        <v>645808.16542271862</v>
      </c>
      <c r="E262" s="1">
        <f t="shared" si="37"/>
        <v>784758.49995911121</v>
      </c>
      <c r="G262" s="48">
        <v>252</v>
      </c>
      <c r="H262" s="1">
        <f t="shared" si="45"/>
        <v>-92999.999999997395</v>
      </c>
      <c r="I262" s="1">
        <f>H262*int_l_nhg/12</f>
        <v>-80.599999999997735</v>
      </c>
      <c r="J262" s="1">
        <f t="shared" si="38"/>
        <v>645808.16542271862</v>
      </c>
      <c r="K262" s="1">
        <f t="shared" si="39"/>
        <v>754689.50158926682</v>
      </c>
      <c r="M262" s="48">
        <v>252</v>
      </c>
      <c r="N262" s="1">
        <f t="shared" si="46"/>
        <v>-206672.23047557281</v>
      </c>
      <c r="O262" s="1">
        <f>(N262+P$2)*int_a_nhg/12-P$3</f>
        <v>-204.9492664121631</v>
      </c>
      <c r="P262" s="1">
        <f t="shared" si="40"/>
        <v>645808.16542271862</v>
      </c>
      <c r="Q262" s="1">
        <f t="shared" si="41"/>
        <v>974291.40403522889</v>
      </c>
      <c r="S262" s="48">
        <v>252</v>
      </c>
      <c r="T262" s="1">
        <f t="shared" si="47"/>
        <v>-201499.99999999837</v>
      </c>
      <c r="U262" s="1">
        <f>(T262+V$2)*int_l_nhg/12-V$3</f>
        <v>-200.46666666666525</v>
      </c>
      <c r="V262" s="1">
        <f t="shared" si="42"/>
        <v>645808.16542271862</v>
      </c>
      <c r="W262" s="1">
        <f t="shared" si="43"/>
        <v>959256.90485030983</v>
      </c>
    </row>
    <row r="263" spans="1:23" x14ac:dyDescent="0.25">
      <c r="A263" s="48">
        <v>253</v>
      </c>
      <c r="B263" s="1">
        <f t="shared" si="44"/>
        <v>-102431.23759595826</v>
      </c>
      <c r="C263" s="1">
        <f>B263*int_a_nhg/12</f>
        <v>-88.773739249830484</v>
      </c>
      <c r="D263" s="1">
        <f t="shared" si="36"/>
        <v>647691.77257186826</v>
      </c>
      <c r="E263" s="1">
        <f t="shared" si="37"/>
        <v>789692.85005720251</v>
      </c>
      <c r="G263" s="48">
        <v>253</v>
      </c>
      <c r="H263" s="1">
        <f t="shared" si="45"/>
        <v>-92138.888888886286</v>
      </c>
      <c r="I263" s="1">
        <f>H263*int_l_nhg/12</f>
        <v>-79.853703703701441</v>
      </c>
      <c r="J263" s="1">
        <f t="shared" si="38"/>
        <v>647691.77257186826</v>
      </c>
      <c r="K263" s="1">
        <f t="shared" si="39"/>
        <v>759515.66093878611</v>
      </c>
      <c r="M263" s="48">
        <v>253</v>
      </c>
      <c r="N263" s="1">
        <f t="shared" si="46"/>
        <v>-206215.6187979785</v>
      </c>
      <c r="O263" s="1">
        <f>(N263+P$2)*int_a_nhg/12-P$3</f>
        <v>-204.55353629158137</v>
      </c>
      <c r="P263" s="1">
        <f t="shared" si="40"/>
        <v>647691.77257186826</v>
      </c>
      <c r="Q263" s="1">
        <f t="shared" si="41"/>
        <v>980638.62833933684</v>
      </c>
      <c r="S263" s="48">
        <v>253</v>
      </c>
      <c r="T263" s="1">
        <f t="shared" si="47"/>
        <v>-201069.44444444281</v>
      </c>
      <c r="U263" s="1">
        <f>(T263+V$2)*int_l_nhg/12-V$3</f>
        <v>-200.0935185185171</v>
      </c>
      <c r="V263" s="1">
        <f t="shared" si="42"/>
        <v>647691.77257186826</v>
      </c>
      <c r="W263" s="1">
        <f t="shared" si="43"/>
        <v>965550.03378013184</v>
      </c>
    </row>
    <row r="264" spans="1:23" x14ac:dyDescent="0.25">
      <c r="A264" s="48">
        <v>254</v>
      </c>
      <c r="B264" s="1">
        <f t="shared" si="44"/>
        <v>-101517.22278052849</v>
      </c>
      <c r="C264" s="1">
        <f>B264*int_a_nhg/12</f>
        <v>-87.981593076458026</v>
      </c>
      <c r="D264" s="1">
        <f t="shared" si="36"/>
        <v>649580.87357520289</v>
      </c>
      <c r="E264" s="1">
        <f t="shared" si="37"/>
        <v>794655.09968814079</v>
      </c>
      <c r="G264" s="48">
        <v>254</v>
      </c>
      <c r="H264" s="1">
        <f t="shared" si="45"/>
        <v>-91277.777777775176</v>
      </c>
      <c r="I264" s="1">
        <f>H264*int_l_nhg/12</f>
        <v>-79.107407407405148</v>
      </c>
      <c r="J264" s="1">
        <f t="shared" si="38"/>
        <v>649580.87357520289</v>
      </c>
      <c r="K264" s="1">
        <f t="shared" si="39"/>
        <v>764369.85439122678</v>
      </c>
      <c r="M264" s="48">
        <v>254</v>
      </c>
      <c r="N264" s="1">
        <f t="shared" si="46"/>
        <v>-205758.61139026363</v>
      </c>
      <c r="O264" s="1">
        <f>(N264+P$2)*int_a_nhg/12-P$3</f>
        <v>-204.15746320489512</v>
      </c>
      <c r="P264" s="1">
        <f t="shared" si="40"/>
        <v>649580.87357520289</v>
      </c>
      <c r="Q264" s="1">
        <f t="shared" si="41"/>
        <v>987021.74077246676</v>
      </c>
      <c r="S264" s="48">
        <v>254</v>
      </c>
      <c r="T264" s="1">
        <f t="shared" si="47"/>
        <v>-200638.88888888725</v>
      </c>
      <c r="U264" s="1">
        <f>(T264+V$2)*int_l_nhg/12-V$3</f>
        <v>-199.72037037036893</v>
      </c>
      <c r="V264" s="1">
        <f t="shared" si="42"/>
        <v>649580.87357520289</v>
      </c>
      <c r="W264" s="1">
        <f t="shared" si="43"/>
        <v>971879.11812401295</v>
      </c>
    </row>
    <row r="265" spans="1:23" x14ac:dyDescent="0.25">
      <c r="A265" s="48">
        <v>255</v>
      </c>
      <c r="B265" s="1">
        <f t="shared" si="44"/>
        <v>-100602.41581892536</v>
      </c>
      <c r="C265" s="1">
        <f>B265*int_a_nhg/12</f>
        <v>-87.188760376401987</v>
      </c>
      <c r="D265" s="1">
        <f t="shared" si="36"/>
        <v>651475.48445646395</v>
      </c>
      <c r="E265" s="1">
        <f t="shared" si="37"/>
        <v>799645.40659994096</v>
      </c>
      <c r="G265" s="48">
        <v>255</v>
      </c>
      <c r="H265" s="1">
        <f t="shared" si="45"/>
        <v>-90416.666666664067</v>
      </c>
      <c r="I265" s="1">
        <f>H265*int_l_nhg/12</f>
        <v>-78.361111111108855</v>
      </c>
      <c r="J265" s="1">
        <f t="shared" si="38"/>
        <v>651475.48445646395</v>
      </c>
      <c r="K265" s="1">
        <f t="shared" si="39"/>
        <v>769252.24045548227</v>
      </c>
      <c r="M265" s="48">
        <v>255</v>
      </c>
      <c r="N265" s="1">
        <f t="shared" si="46"/>
        <v>-205301.20790946204</v>
      </c>
      <c r="O265" s="1">
        <f>(N265+P$2)*int_a_nhg/12-P$3</f>
        <v>-203.76104685486709</v>
      </c>
      <c r="P265" s="1">
        <f t="shared" si="40"/>
        <v>651475.48445646395</v>
      </c>
      <c r="Q265" s="1">
        <f t="shared" si="41"/>
        <v>993440.94425131765</v>
      </c>
      <c r="S265" s="48">
        <v>255</v>
      </c>
      <c r="T265" s="1">
        <f t="shared" si="47"/>
        <v>-200208.33333333168</v>
      </c>
      <c r="U265" s="1">
        <f>(T265+V$2)*int_l_nhg/12-V$3</f>
        <v>-199.34722222222078</v>
      </c>
      <c r="V265" s="1">
        <f t="shared" si="42"/>
        <v>651475.48445646395</v>
      </c>
      <c r="W265" s="1">
        <f t="shared" si="43"/>
        <v>978244.36117909162</v>
      </c>
    </row>
    <row r="266" spans="1:23" x14ac:dyDescent="0.25">
      <c r="A266" s="48">
        <v>256</v>
      </c>
      <c r="B266" s="1">
        <f t="shared" si="44"/>
        <v>-99686.816024622181</v>
      </c>
      <c r="C266" s="1">
        <f>B266*int_a_nhg/12</f>
        <v>-86.395240554672554</v>
      </c>
      <c r="D266" s="1">
        <f t="shared" si="36"/>
        <v>653375.62128612865</v>
      </c>
      <c r="E266" s="1">
        <f t="shared" si="37"/>
        <v>804663.92943254823</v>
      </c>
      <c r="G266" s="48">
        <v>256</v>
      </c>
      <c r="H266" s="1">
        <f t="shared" si="45"/>
        <v>-89555.555555552957</v>
      </c>
      <c r="I266" s="1">
        <f>H266*int_l_nhg/12</f>
        <v>-77.614814814812561</v>
      </c>
      <c r="J266" s="1">
        <f t="shared" si="38"/>
        <v>653375.62128612865</v>
      </c>
      <c r="K266" s="1">
        <f t="shared" si="39"/>
        <v>774162.97853667894</v>
      </c>
      <c r="M266" s="48">
        <v>256</v>
      </c>
      <c r="N266" s="1">
        <f t="shared" si="46"/>
        <v>-204843.40801231045</v>
      </c>
      <c r="O266" s="1">
        <f>(N266+P$2)*int_a_nhg/12-P$3</f>
        <v>-203.36428694400237</v>
      </c>
      <c r="P266" s="1">
        <f t="shared" si="40"/>
        <v>653375.62128612865</v>
      </c>
      <c r="Q266" s="1">
        <f t="shared" si="41"/>
        <v>999896.44283990934</v>
      </c>
      <c r="S266" s="48">
        <v>256</v>
      </c>
      <c r="T266" s="1">
        <f t="shared" si="47"/>
        <v>-199777.77777777612</v>
      </c>
      <c r="U266" s="1">
        <f>(T266+V$2)*int_l_nhg/12-V$3</f>
        <v>-198.97407407407263</v>
      </c>
      <c r="V266" s="1">
        <f t="shared" si="42"/>
        <v>653375.62128612865</v>
      </c>
      <c r="W266" s="1">
        <f t="shared" si="43"/>
        <v>984645.96739197802</v>
      </c>
    </row>
    <row r="267" spans="1:23" x14ac:dyDescent="0.25">
      <c r="A267" s="48">
        <v>257</v>
      </c>
      <c r="B267" s="1">
        <f t="shared" si="44"/>
        <v>-98770.422710497267</v>
      </c>
      <c r="C267" s="1">
        <f>B267*int_a_nhg/12</f>
        <v>-85.601033015764301</v>
      </c>
      <c r="D267" s="1">
        <f t="shared" ref="D267:D330" si="48">D266*(1+groei_woning/12)</f>
        <v>655281.30018154648</v>
      </c>
      <c r="E267" s="1">
        <f t="shared" ref="E267:E330" si="49">E266*((1+groei_spaargeld)^(1/12))+(inleg-C$3)</f>
        <v>809710.82772288111</v>
      </c>
      <c r="G267" s="48">
        <v>257</v>
      </c>
      <c r="H267" s="1">
        <f t="shared" si="45"/>
        <v>-88694.444444441848</v>
      </c>
      <c r="I267" s="1">
        <f>H267*int_l_nhg/12</f>
        <v>-76.868518518516268</v>
      </c>
      <c r="J267" s="1">
        <f t="shared" ref="J267:J330" si="50">J266*(1+groei_woning/12)</f>
        <v>655281.30018154648</v>
      </c>
      <c r="K267" s="1">
        <f t="shared" ref="K267:K330" si="51">K266*((1+groei_spaargeld)^(1/12))+inleg+I267-I$2/360</f>
        <v>779102.22894124244</v>
      </c>
      <c r="M267" s="48">
        <v>257</v>
      </c>
      <c r="N267" s="1">
        <f t="shared" si="46"/>
        <v>-204385.21135524797</v>
      </c>
      <c r="O267" s="1">
        <f>(N267+P$2)*int_a_nhg/12-P$3</f>
        <v>-202.96718317454824</v>
      </c>
      <c r="P267" s="1">
        <f t="shared" ref="P267:P330" si="52">P266*(1+groei_woning/12)</f>
        <v>655281.30018154648</v>
      </c>
      <c r="Q267" s="1">
        <f t="shared" ref="Q267:Q330" si="53">Q266*((1+groei_spaargeld)^(1/12))+(inleg-O$3-P$3)</f>
        <v>1006388.4417560691</v>
      </c>
      <c r="S267" s="48">
        <v>257</v>
      </c>
      <c r="T267" s="1">
        <f t="shared" si="47"/>
        <v>-199347.22222222056</v>
      </c>
      <c r="U267" s="1">
        <f>(T267+V$2)*int_l_nhg/12-V$3</f>
        <v>-198.60092592592449</v>
      </c>
      <c r="V267" s="1">
        <f t="shared" ref="V267:V330" si="54">V266*(1+groei_woning/12)</f>
        <v>655281.30018154648</v>
      </c>
      <c r="W267" s="1">
        <f t="shared" ref="W267:W330" si="55">W266*((1+groei_spaargeld)^(1/12))+inleg+U267-U$2/360</f>
        <v>991084.14236525318</v>
      </c>
    </row>
    <row r="268" spans="1:23" x14ac:dyDescent="0.25">
      <c r="A268" s="48">
        <v>258</v>
      </c>
      <c r="B268" s="1">
        <f t="shared" ref="B268:B331" si="56">B267+C$3+C267</f>
        <v>-97853.235188833438</v>
      </c>
      <c r="C268" s="1">
        <f>B268*int_a_nhg/12</f>
        <v>-84.806137163655634</v>
      </c>
      <c r="D268" s="1">
        <f t="shared" si="48"/>
        <v>657192.53730707604</v>
      </c>
      <c r="E268" s="1">
        <f t="shared" si="49"/>
        <v>814786.26190990291</v>
      </c>
      <c r="G268" s="48">
        <v>258</v>
      </c>
      <c r="H268" s="1">
        <f t="shared" ref="H268:H331" si="57">H267+I$2/360</f>
        <v>-87833.333333330738</v>
      </c>
      <c r="I268" s="1">
        <f>H268*int_l_nhg/12</f>
        <v>-76.122222222219975</v>
      </c>
      <c r="J268" s="1">
        <f t="shared" si="50"/>
        <v>657192.53730707604</v>
      </c>
      <c r="K268" s="1">
        <f t="shared" si="51"/>
        <v>784070.15288199438</v>
      </c>
      <c r="M268" s="48">
        <v>258</v>
      </c>
      <c r="N268" s="1">
        <f t="shared" ref="N268:N331" si="58">N267+O$3+(O267+P$3)</f>
        <v>-203926.61759441605</v>
      </c>
      <c r="O268" s="1">
        <f>(N268+P$2)*int_a_nhg/12-P$3</f>
        <v>-202.56973524849388</v>
      </c>
      <c r="P268" s="1">
        <f t="shared" si="52"/>
        <v>657192.53730707604</v>
      </c>
      <c r="Q268" s="1">
        <f t="shared" si="53"/>
        <v>1012917.1473779557</v>
      </c>
      <c r="S268" s="48">
        <v>258</v>
      </c>
      <c r="T268" s="1">
        <f t="shared" ref="T268:T331" si="59">T267+U$2/360</f>
        <v>-198916.666666665</v>
      </c>
      <c r="U268" s="1">
        <f>(T268+V$2)*int_l_nhg/12-V$3</f>
        <v>-198.22777777777631</v>
      </c>
      <c r="V268" s="1">
        <f t="shared" si="54"/>
        <v>657192.53730707604</v>
      </c>
      <c r="W268" s="1">
        <f t="shared" si="55"/>
        <v>997559.0928640049</v>
      </c>
    </row>
    <row r="269" spans="1:23" x14ac:dyDescent="0.25">
      <c r="A269" s="48">
        <v>259</v>
      </c>
      <c r="B269" s="1">
        <f t="shared" si="56"/>
        <v>-96935.252771317508</v>
      </c>
      <c r="C269" s="1">
        <f>B269*int_a_nhg/12</f>
        <v>-84.010552401808511</v>
      </c>
      <c r="D269" s="1">
        <f t="shared" si="48"/>
        <v>659109.34887422167</v>
      </c>
      <c r="E269" s="1">
        <f t="shared" si="49"/>
        <v>819890.39333972242</v>
      </c>
      <c r="G269" s="48">
        <v>259</v>
      </c>
      <c r="H269" s="1">
        <f t="shared" si="57"/>
        <v>-86972.222222219629</v>
      </c>
      <c r="I269" s="1">
        <f>H269*int_l_nhg/12</f>
        <v>-75.375925925923681</v>
      </c>
      <c r="J269" s="1">
        <f t="shared" si="50"/>
        <v>659109.34887422167</v>
      </c>
      <c r="K269" s="1">
        <f t="shared" si="51"/>
        <v>789066.91248327726</v>
      </c>
      <c r="M269" s="48">
        <v>259</v>
      </c>
      <c r="N269" s="1">
        <f t="shared" si="58"/>
        <v>-203467.62638565808</v>
      </c>
      <c r="O269" s="1">
        <f>(N269+P$2)*int_a_nhg/12-P$3</f>
        <v>-202.17194286757032</v>
      </c>
      <c r="P269" s="1">
        <f t="shared" si="52"/>
        <v>659109.34887422167</v>
      </c>
      <c r="Q269" s="1">
        <f t="shared" si="53"/>
        <v>1019482.7672506201</v>
      </c>
      <c r="S269" s="48">
        <v>259</v>
      </c>
      <c r="T269" s="1">
        <f t="shared" si="59"/>
        <v>-198486.11111110944</v>
      </c>
      <c r="U269" s="1">
        <f>(T269+V$2)*int_l_nhg/12-V$3</f>
        <v>-197.85462962962816</v>
      </c>
      <c r="V269" s="1">
        <f t="shared" si="54"/>
        <v>659109.34887422167</v>
      </c>
      <c r="W269" s="1">
        <f t="shared" si="55"/>
        <v>1004071.026822401</v>
      </c>
    </row>
    <row r="270" spans="1:23" x14ac:dyDescent="0.25">
      <c r="A270" s="48">
        <v>260</v>
      </c>
      <c r="B270" s="1">
        <f t="shared" si="56"/>
        <v>-96016.474769039734</v>
      </c>
      <c r="C270" s="1">
        <f>B270*int_a_nhg/12</f>
        <v>-83.214278133167767</v>
      </c>
      <c r="D270" s="1">
        <f t="shared" si="48"/>
        <v>661031.75114177144</v>
      </c>
      <c r="E270" s="1">
        <f t="shared" si="49"/>
        <v>825023.38427072251</v>
      </c>
      <c r="G270" s="48">
        <v>260</v>
      </c>
      <c r="H270" s="1">
        <f t="shared" si="57"/>
        <v>-86111.111111108519</v>
      </c>
      <c r="I270" s="1">
        <f>H270*int_l_nhg/12</f>
        <v>-74.629629629627388</v>
      </c>
      <c r="J270" s="1">
        <f t="shared" si="50"/>
        <v>661031.75114177144</v>
      </c>
      <c r="K270" s="1">
        <f t="shared" si="51"/>
        <v>794092.67078610789</v>
      </c>
      <c r="M270" s="48">
        <v>260</v>
      </c>
      <c r="N270" s="1">
        <f t="shared" si="58"/>
        <v>-203008.23738451919</v>
      </c>
      <c r="O270" s="1">
        <f>(N270+P$2)*int_a_nhg/12-P$3</f>
        <v>-201.77380573324996</v>
      </c>
      <c r="P270" s="1">
        <f t="shared" si="52"/>
        <v>661031.75114177144</v>
      </c>
      <c r="Q270" s="1">
        <f t="shared" si="53"/>
        <v>1026085.5100926029</v>
      </c>
      <c r="S270" s="48">
        <v>260</v>
      </c>
      <c r="T270" s="1">
        <f t="shared" si="59"/>
        <v>-198055.55555555387</v>
      </c>
      <c r="U270" s="1">
        <f>(T270+V$2)*int_l_nhg/12-V$3</f>
        <v>-197.48148148148002</v>
      </c>
      <c r="V270" s="1">
        <f t="shared" si="54"/>
        <v>661031.75114177144</v>
      </c>
      <c r="W270" s="1">
        <f t="shared" si="55"/>
        <v>1010620.1533502992</v>
      </c>
    </row>
    <row r="271" spans="1:23" x14ac:dyDescent="0.25">
      <c r="A271" s="48">
        <v>261</v>
      </c>
      <c r="B271" s="1">
        <f t="shared" si="56"/>
        <v>-95096.900492493311</v>
      </c>
      <c r="C271" s="1">
        <f>B271*int_a_nhg/12</f>
        <v>-82.417313760160866</v>
      </c>
      <c r="D271" s="1">
        <f t="shared" si="48"/>
        <v>662959.76041593496</v>
      </c>
      <c r="E271" s="1">
        <f t="shared" si="49"/>
        <v>830185.39787871868</v>
      </c>
      <c r="G271" s="48">
        <v>261</v>
      </c>
      <c r="H271" s="1">
        <f t="shared" si="57"/>
        <v>-85249.99999999741</v>
      </c>
      <c r="I271" s="1">
        <f>H271*int_l_nhg/12</f>
        <v>-73.88333333333108</v>
      </c>
      <c r="J271" s="1">
        <f t="shared" si="50"/>
        <v>662959.76041593496</v>
      </c>
      <c r="K271" s="1">
        <f t="shared" si="51"/>
        <v>799147.59175336105</v>
      </c>
      <c r="M271" s="48">
        <v>261</v>
      </c>
      <c r="N271" s="1">
        <f t="shared" si="58"/>
        <v>-202548.45024624598</v>
      </c>
      <c r="O271" s="1">
        <f>(N271+P$2)*int_a_nhg/12-P$3</f>
        <v>-201.3753235467465</v>
      </c>
      <c r="P271" s="1">
        <f t="shared" si="52"/>
        <v>662959.76041593496</v>
      </c>
      <c r="Q271" s="1">
        <f t="shared" si="53"/>
        <v>1032725.58580257</v>
      </c>
      <c r="S271" s="48">
        <v>261</v>
      </c>
      <c r="T271" s="1">
        <f t="shared" si="59"/>
        <v>-197624.99999999831</v>
      </c>
      <c r="U271" s="1">
        <f>(T271+V$2)*int_l_nhg/12-V$3</f>
        <v>-197.10833333333187</v>
      </c>
      <c r="V271" s="1">
        <f t="shared" si="54"/>
        <v>662959.76041593496</v>
      </c>
      <c r="W271" s="1">
        <f t="shared" si="55"/>
        <v>1017206.6827398948</v>
      </c>
    </row>
    <row r="272" spans="1:23" x14ac:dyDescent="0.25">
      <c r="A272" s="48">
        <v>262</v>
      </c>
      <c r="B272" s="1">
        <f t="shared" si="56"/>
        <v>-94176.529251573884</v>
      </c>
      <c r="C272" s="1">
        <f>B272*int_a_nhg/12</f>
        <v>-81.61965868469737</v>
      </c>
      <c r="D272" s="1">
        <f t="shared" si="48"/>
        <v>664893.39305048145</v>
      </c>
      <c r="E272" s="1">
        <f t="shared" si="49"/>
        <v>835376.59826214623</v>
      </c>
      <c r="G272" s="48">
        <v>262</v>
      </c>
      <c r="H272" s="1">
        <f t="shared" si="57"/>
        <v>-84388.8888888863</v>
      </c>
      <c r="I272" s="1">
        <f>H272*int_l_nhg/12</f>
        <v>-73.137037037034787</v>
      </c>
      <c r="J272" s="1">
        <f t="shared" si="50"/>
        <v>664893.39305048145</v>
      </c>
      <c r="K272" s="1">
        <f t="shared" si="51"/>
        <v>804231.84027498122</v>
      </c>
      <c r="M272" s="48">
        <v>262</v>
      </c>
      <c r="N272" s="1">
        <f t="shared" si="58"/>
        <v>-202088.26462578625</v>
      </c>
      <c r="O272" s="1">
        <f>(N272+P$2)*int_a_nhg/12-P$3</f>
        <v>-200.97649600901474</v>
      </c>
      <c r="P272" s="1">
        <f t="shared" si="52"/>
        <v>664893.39305048145</v>
      </c>
      <c r="Q272" s="1">
        <f t="shared" si="53"/>
        <v>1039403.2054659845</v>
      </c>
      <c r="S272" s="48">
        <v>262</v>
      </c>
      <c r="T272" s="1">
        <f t="shared" si="59"/>
        <v>-197194.44444444275</v>
      </c>
      <c r="U272" s="1">
        <f>(T272+V$2)*int_l_nhg/12-V$3</f>
        <v>-196.7351851851837</v>
      </c>
      <c r="V272" s="1">
        <f t="shared" si="54"/>
        <v>664893.39305048145</v>
      </c>
      <c r="W272" s="1">
        <f t="shared" si="55"/>
        <v>1023830.8264724057</v>
      </c>
    </row>
    <row r="273" spans="1:23" x14ac:dyDescent="0.25">
      <c r="A273" s="48">
        <v>263</v>
      </c>
      <c r="B273" s="1">
        <f t="shared" si="56"/>
        <v>-93255.360355578989</v>
      </c>
      <c r="C273" s="1">
        <f>B273*int_a_nhg/12</f>
        <v>-80.821312308168459</v>
      </c>
      <c r="D273" s="1">
        <f t="shared" si="48"/>
        <v>666832.66544687864</v>
      </c>
      <c r="E273" s="1">
        <f t="shared" si="49"/>
        <v>840597.15044727689</v>
      </c>
      <c r="G273" s="48">
        <v>263</v>
      </c>
      <c r="H273" s="1">
        <f t="shared" si="57"/>
        <v>-83527.777777775191</v>
      </c>
      <c r="I273" s="1">
        <f>H273*int_l_nhg/12</f>
        <v>-72.390740740738494</v>
      </c>
      <c r="J273" s="1">
        <f t="shared" si="50"/>
        <v>666832.66544687864</v>
      </c>
      <c r="K273" s="1">
        <f t="shared" si="51"/>
        <v>809345.58217322465</v>
      </c>
      <c r="M273" s="48">
        <v>263</v>
      </c>
      <c r="N273" s="1">
        <f t="shared" si="58"/>
        <v>-201627.6801777888</v>
      </c>
      <c r="O273" s="1">
        <f>(N273+P$2)*int_a_nhg/12-P$3</f>
        <v>-200.57732282075028</v>
      </c>
      <c r="P273" s="1">
        <f t="shared" si="52"/>
        <v>666832.66544687864</v>
      </c>
      <c r="Q273" s="1">
        <f t="shared" si="53"/>
        <v>1046118.5813618179</v>
      </c>
      <c r="S273" s="48">
        <v>263</v>
      </c>
      <c r="T273" s="1">
        <f t="shared" si="59"/>
        <v>-196763.88888888719</v>
      </c>
      <c r="U273" s="1">
        <f>(T273+V$2)*int_l_nhg/12-V$3</f>
        <v>-196.36203703703555</v>
      </c>
      <c r="V273" s="1">
        <f t="shared" si="54"/>
        <v>666832.66544687864</v>
      </c>
      <c r="W273" s="1">
        <f t="shared" si="55"/>
        <v>1030492.7972247954</v>
      </c>
    </row>
    <row r="274" spans="1:23" x14ac:dyDescent="0.25">
      <c r="A274" s="48">
        <v>264</v>
      </c>
      <c r="B274" s="1">
        <f t="shared" si="56"/>
        <v>-92333.393113207567</v>
      </c>
      <c r="C274" s="1">
        <f>B274*int_a_nhg/12</f>
        <v>-80.022274031446557</v>
      </c>
      <c r="D274" s="1">
        <f t="shared" si="48"/>
        <v>668777.594054432</v>
      </c>
      <c r="E274" s="1">
        <f t="shared" si="49"/>
        <v>845847.22039346478</v>
      </c>
      <c r="G274" s="48">
        <v>264</v>
      </c>
      <c r="H274" s="1">
        <f t="shared" si="57"/>
        <v>-82666.666666664081</v>
      </c>
      <c r="I274" s="1">
        <f>H274*int_l_nhg/12</f>
        <v>-71.6444444444422</v>
      </c>
      <c r="J274" s="1">
        <f t="shared" si="50"/>
        <v>668777.594054432</v>
      </c>
      <c r="K274" s="1">
        <f t="shared" si="51"/>
        <v>814488.98420793063</v>
      </c>
      <c r="M274" s="48">
        <v>264</v>
      </c>
      <c r="N274" s="1">
        <f t="shared" si="58"/>
        <v>-201166.6965566031</v>
      </c>
      <c r="O274" s="1">
        <f>(N274+P$2)*int_a_nhg/12-P$3</f>
        <v>-200.17780368238934</v>
      </c>
      <c r="P274" s="1">
        <f t="shared" si="52"/>
        <v>668777.594054432</v>
      </c>
      <c r="Q274" s="1">
        <f t="shared" si="53"/>
        <v>1052871.9269692972</v>
      </c>
      <c r="S274" s="48">
        <v>264</v>
      </c>
      <c r="T274" s="1">
        <f t="shared" si="59"/>
        <v>-196333.33333333163</v>
      </c>
      <c r="U274" s="1">
        <f>(T274+V$2)*int_l_nhg/12-V$3</f>
        <v>-195.9888888888874</v>
      </c>
      <c r="V274" s="1">
        <f t="shared" si="54"/>
        <v>668777.594054432</v>
      </c>
      <c r="W274" s="1">
        <f t="shared" si="55"/>
        <v>1037192.808876534</v>
      </c>
    </row>
    <row r="275" spans="1:23" x14ac:dyDescent="0.25">
      <c r="A275" s="48">
        <v>265</v>
      </c>
      <c r="B275" s="1">
        <f t="shared" si="56"/>
        <v>-91410.626832559428</v>
      </c>
      <c r="C275" s="1">
        <f>B275*int_a_nhg/12</f>
        <v>-79.222543254884826</v>
      </c>
      <c r="D275" s="1">
        <f t="shared" si="48"/>
        <v>670728.19537042407</v>
      </c>
      <c r="E275" s="1">
        <f t="shared" si="49"/>
        <v>851126.97499842243</v>
      </c>
      <c r="G275" s="48">
        <v>265</v>
      </c>
      <c r="H275" s="1">
        <f t="shared" si="57"/>
        <v>-81805.555555552972</v>
      </c>
      <c r="I275" s="1">
        <f>H275*int_l_nhg/12</f>
        <v>-70.898148148145907</v>
      </c>
      <c r="J275" s="1">
        <f t="shared" si="50"/>
        <v>670728.19537042407</v>
      </c>
      <c r="K275" s="1">
        <f t="shared" si="51"/>
        <v>819662.21408182313</v>
      </c>
      <c r="M275" s="48">
        <v>265</v>
      </c>
      <c r="N275" s="1">
        <f t="shared" si="58"/>
        <v>-200705.31341627901</v>
      </c>
      <c r="O275" s="1">
        <f>(N275+P$2)*int_a_nhg/12-P$3</f>
        <v>-199.77793829410845</v>
      </c>
      <c r="P275" s="1">
        <f t="shared" si="52"/>
        <v>670728.19537042407</v>
      </c>
      <c r="Q275" s="1">
        <f t="shared" si="53"/>
        <v>1059663.4569746926</v>
      </c>
      <c r="S275" s="48">
        <v>265</v>
      </c>
      <c r="T275" s="1">
        <f t="shared" si="59"/>
        <v>-195902.77777777606</v>
      </c>
      <c r="U275" s="1">
        <f>(T275+V$2)*int_l_nhg/12-V$3</f>
        <v>-195.61574074073926</v>
      </c>
      <c r="V275" s="1">
        <f t="shared" si="54"/>
        <v>670728.19537042407</v>
      </c>
      <c r="W275" s="1">
        <f t="shared" si="55"/>
        <v>1043931.0765163968</v>
      </c>
    </row>
    <row r="276" spans="1:23" x14ac:dyDescent="0.25">
      <c r="A276" s="48">
        <v>266</v>
      </c>
      <c r="B276" s="1">
        <f t="shared" si="56"/>
        <v>-90487.060821134728</v>
      </c>
      <c r="C276" s="1">
        <f>B276*int_a_nhg/12</f>
        <v>-78.422119378316765</v>
      </c>
      <c r="D276" s="1">
        <f t="shared" si="48"/>
        <v>672684.48594025453</v>
      </c>
      <c r="E276" s="1">
        <f t="shared" si="49"/>
        <v>856436.58210352634</v>
      </c>
      <c r="G276" s="48">
        <v>266</v>
      </c>
      <c r="H276" s="1">
        <f t="shared" si="57"/>
        <v>-80944.444444441862</v>
      </c>
      <c r="I276" s="1">
        <f>H276*int_l_nhg/12</f>
        <v>-70.151851851849614</v>
      </c>
      <c r="J276" s="1">
        <f t="shared" si="50"/>
        <v>672684.48594025453</v>
      </c>
      <c r="K276" s="1">
        <f t="shared" si="51"/>
        <v>824865.44044584129</v>
      </c>
      <c r="M276" s="48">
        <v>266</v>
      </c>
      <c r="N276" s="1">
        <f t="shared" si="58"/>
        <v>-200243.53041056666</v>
      </c>
      <c r="O276" s="1">
        <f>(N276+P$2)*int_a_nhg/12-P$3</f>
        <v>-199.37772635582442</v>
      </c>
      <c r="P276" s="1">
        <f t="shared" si="52"/>
        <v>672684.48594025453</v>
      </c>
      <c r="Q276" s="1">
        <f t="shared" si="53"/>
        <v>1066493.3872781415</v>
      </c>
      <c r="S276" s="48">
        <v>266</v>
      </c>
      <c r="T276" s="1">
        <f t="shared" si="59"/>
        <v>-195472.2222222205</v>
      </c>
      <c r="U276" s="1">
        <f>(T276+V$2)*int_l_nhg/12-V$3</f>
        <v>-195.24259259259108</v>
      </c>
      <c r="V276" s="1">
        <f t="shared" si="54"/>
        <v>672684.48594025453</v>
      </c>
      <c r="W276" s="1">
        <f t="shared" si="55"/>
        <v>1050707.8164493029</v>
      </c>
    </row>
    <row r="277" spans="1:23" x14ac:dyDescent="0.25">
      <c r="A277" s="48">
        <v>267</v>
      </c>
      <c r="B277" s="1">
        <f t="shared" si="56"/>
        <v>-89562.694385833456</v>
      </c>
      <c r="C277" s="1">
        <f>B277*int_a_nhg/12</f>
        <v>-77.621001801055655</v>
      </c>
      <c r="D277" s="1">
        <f t="shared" si="48"/>
        <v>674646.48235758033</v>
      </c>
      <c r="E277" s="1">
        <f t="shared" si="49"/>
        <v>861776.21049915254</v>
      </c>
      <c r="G277" s="48">
        <v>267</v>
      </c>
      <c r="H277" s="1">
        <f t="shared" si="57"/>
        <v>-80083.333333330753</v>
      </c>
      <c r="I277" s="1">
        <f>H277*int_l_nhg/12</f>
        <v>-69.40555555555332</v>
      </c>
      <c r="J277" s="1">
        <f t="shared" si="50"/>
        <v>674646.48235758033</v>
      </c>
      <c r="K277" s="1">
        <f t="shared" si="51"/>
        <v>830098.83290450147</v>
      </c>
      <c r="M277" s="48">
        <v>267</v>
      </c>
      <c r="N277" s="1">
        <f t="shared" si="58"/>
        <v>-199781.347192916</v>
      </c>
      <c r="O277" s="1">
        <f>(N277+P$2)*int_a_nhg/12-P$3</f>
        <v>-198.97716756719385</v>
      </c>
      <c r="P277" s="1">
        <f t="shared" si="52"/>
        <v>674646.48235758033</v>
      </c>
      <c r="Q277" s="1">
        <f t="shared" si="53"/>
        <v>1073361.9350005118</v>
      </c>
      <c r="S277" s="48">
        <v>267</v>
      </c>
      <c r="T277" s="1">
        <f t="shared" si="59"/>
        <v>-195041.66666666494</v>
      </c>
      <c r="U277" s="1">
        <f>(T277+V$2)*int_l_nhg/12-V$3</f>
        <v>-194.86944444444293</v>
      </c>
      <c r="V277" s="1">
        <f t="shared" si="54"/>
        <v>674646.48235758033</v>
      </c>
      <c r="W277" s="1">
        <f t="shared" si="55"/>
        <v>1057523.2462031904</v>
      </c>
    </row>
    <row r="278" spans="1:23" x14ac:dyDescent="0.25">
      <c r="A278" s="48">
        <v>268</v>
      </c>
      <c r="B278" s="1">
        <f t="shared" si="56"/>
        <v>-88637.526832954929</v>
      </c>
      <c r="C278" s="1">
        <f>B278*int_a_nhg/12</f>
        <v>-76.819189921894264</v>
      </c>
      <c r="D278" s="1">
        <f t="shared" si="48"/>
        <v>676614.20126445661</v>
      </c>
      <c r="E278" s="1">
        <f t="shared" si="49"/>
        <v>867146.02993004234</v>
      </c>
      <c r="G278" s="48">
        <v>268</v>
      </c>
      <c r="H278" s="1">
        <f t="shared" si="57"/>
        <v>-79222.222222219643</v>
      </c>
      <c r="I278" s="1">
        <f>H278*int_l_nhg/12</f>
        <v>-68.659259259257013</v>
      </c>
      <c r="J278" s="1">
        <f t="shared" si="50"/>
        <v>676614.20126445661</v>
      </c>
      <c r="K278" s="1">
        <f t="shared" si="51"/>
        <v>835362.56202128856</v>
      </c>
      <c r="M278" s="48">
        <v>268</v>
      </c>
      <c r="N278" s="1">
        <f t="shared" si="58"/>
        <v>-199318.76341647672</v>
      </c>
      <c r="O278" s="1">
        <f>(N278+P$2)*int_a_nhg/12-P$3</f>
        <v>-198.57626162761315</v>
      </c>
      <c r="P278" s="1">
        <f t="shared" si="52"/>
        <v>676614.20126445661</v>
      </c>
      <c r="Q278" s="1">
        <f t="shared" si="53"/>
        <v>1080269.3184903048</v>
      </c>
      <c r="S278" s="48">
        <v>268</v>
      </c>
      <c r="T278" s="1">
        <f t="shared" si="59"/>
        <v>-194611.11111110938</v>
      </c>
      <c r="U278" s="1">
        <f>(T278+V$2)*int_l_nhg/12-V$3</f>
        <v>-194.49629629629479</v>
      </c>
      <c r="V278" s="1">
        <f t="shared" si="54"/>
        <v>676614.20126445661</v>
      </c>
      <c r="W278" s="1">
        <f t="shared" si="55"/>
        <v>1064377.5845359322</v>
      </c>
    </row>
    <row r="279" spans="1:23" x14ac:dyDescent="0.25">
      <c r="A279" s="48">
        <v>269</v>
      </c>
      <c r="B279" s="1">
        <f t="shared" si="56"/>
        <v>-87711.557468197236</v>
      </c>
      <c r="C279" s="1">
        <f>B279*int_a_nhg/12</f>
        <v>-76.016683139104273</v>
      </c>
      <c r="D279" s="1">
        <f t="shared" si="48"/>
        <v>678587.65935147798</v>
      </c>
      <c r="E279" s="1">
        <f t="shared" si="49"/>
        <v>872546.21110069845</v>
      </c>
      <c r="G279" s="48">
        <v>269</v>
      </c>
      <c r="H279" s="1">
        <f t="shared" si="57"/>
        <v>-78361.111111108534</v>
      </c>
      <c r="I279" s="1">
        <f>H279*int_l_nhg/12</f>
        <v>-67.912962962960719</v>
      </c>
      <c r="J279" s="1">
        <f t="shared" si="50"/>
        <v>678587.65935147798</v>
      </c>
      <c r="K279" s="1">
        <f t="shared" si="51"/>
        <v>840656.79932407814</v>
      </c>
      <c r="M279" s="48">
        <v>269</v>
      </c>
      <c r="N279" s="1">
        <f t="shared" si="58"/>
        <v>-198855.77873409787</v>
      </c>
      <c r="O279" s="1">
        <f>(N279+P$2)*int_a_nhg/12-P$3</f>
        <v>-198.17500823621813</v>
      </c>
      <c r="P279" s="1">
        <f t="shared" si="52"/>
        <v>678587.65935147798</v>
      </c>
      <c r="Q279" s="1">
        <f t="shared" si="53"/>
        <v>1087215.7573305955</v>
      </c>
      <c r="S279" s="48">
        <v>269</v>
      </c>
      <c r="T279" s="1">
        <f t="shared" si="59"/>
        <v>-194180.55555555382</v>
      </c>
      <c r="U279" s="1">
        <f>(T279+V$2)*int_l_nhg/12-V$3</f>
        <v>-194.12314814814664</v>
      </c>
      <c r="V279" s="1">
        <f t="shared" si="54"/>
        <v>678587.65935147798</v>
      </c>
      <c r="W279" s="1">
        <f t="shared" si="55"/>
        <v>1071271.05144229</v>
      </c>
    </row>
    <row r="280" spans="1:23" x14ac:dyDescent="0.25">
      <c r="A280" s="48">
        <v>270</v>
      </c>
      <c r="B280" s="1">
        <f t="shared" si="56"/>
        <v>-86784.785596656759</v>
      </c>
      <c r="C280" s="1">
        <f>B280*int_a_nhg/12</f>
        <v>-75.213480850435857</v>
      </c>
      <c r="D280" s="1">
        <f t="shared" si="48"/>
        <v>680566.87335791974</v>
      </c>
      <c r="E280" s="1">
        <f t="shared" si="49"/>
        <v>877976.92568081187</v>
      </c>
      <c r="G280" s="48">
        <v>270</v>
      </c>
      <c r="H280" s="1">
        <f t="shared" si="57"/>
        <v>-77499.999999997424</v>
      </c>
      <c r="I280" s="1">
        <f>H280*int_l_nhg/12</f>
        <v>-67.166666666664426</v>
      </c>
      <c r="J280" s="1">
        <f t="shared" si="50"/>
        <v>680566.87335791974</v>
      </c>
      <c r="K280" s="1">
        <f t="shared" si="51"/>
        <v>845981.71731058951</v>
      </c>
      <c r="M280" s="48">
        <v>270</v>
      </c>
      <c r="N280" s="1">
        <f t="shared" si="58"/>
        <v>-198392.39279832761</v>
      </c>
      <c r="O280" s="1">
        <f>(N280+P$2)*int_a_nhg/12-P$3</f>
        <v>-197.77340709188391</v>
      </c>
      <c r="P280" s="1">
        <f t="shared" si="52"/>
        <v>680566.87335791974</v>
      </c>
      <c r="Q280" s="1">
        <f t="shared" si="53"/>
        <v>1094201.4723460141</v>
      </c>
      <c r="S280" s="48">
        <v>270</v>
      </c>
      <c r="T280" s="1">
        <f t="shared" si="59"/>
        <v>-193749.99999999825</v>
      </c>
      <c r="U280" s="1">
        <f>(T280+V$2)*int_l_nhg/12-V$3</f>
        <v>-193.74999999999847</v>
      </c>
      <c r="V280" s="1">
        <f t="shared" si="54"/>
        <v>680566.87335791974</v>
      </c>
      <c r="W280" s="1">
        <f t="shared" si="55"/>
        <v>1078203.8681609076</v>
      </c>
    </row>
    <row r="281" spans="1:23" x14ac:dyDescent="0.25">
      <c r="A281" s="48">
        <v>271</v>
      </c>
      <c r="B281" s="1">
        <f t="shared" si="56"/>
        <v>-85857.210522827605</v>
      </c>
      <c r="C281" s="1">
        <f>B281*int_a_nhg/12</f>
        <v>-74.409582453117252</v>
      </c>
      <c r="D281" s="1">
        <f t="shared" si="48"/>
        <v>682551.86007188039</v>
      </c>
      <c r="E281" s="1">
        <f t="shared" si="49"/>
        <v>883438.34631071868</v>
      </c>
      <c r="G281" s="48">
        <v>271</v>
      </c>
      <c r="H281" s="1">
        <f t="shared" si="57"/>
        <v>-76638.888888886315</v>
      </c>
      <c r="I281" s="1">
        <f>H281*int_l_nhg/12</f>
        <v>-66.420370370368133</v>
      </c>
      <c r="J281" s="1">
        <f t="shared" si="50"/>
        <v>682551.86007188039</v>
      </c>
      <c r="K281" s="1">
        <f t="shared" si="51"/>
        <v>851337.48945386882</v>
      </c>
      <c r="M281" s="48">
        <v>271</v>
      </c>
      <c r="N281" s="1">
        <f t="shared" si="58"/>
        <v>-197928.60526141303</v>
      </c>
      <c r="O281" s="1">
        <f>(N281+P$2)*int_a_nhg/12-P$3</f>
        <v>-197.3714578932246</v>
      </c>
      <c r="P281" s="1">
        <f t="shared" si="52"/>
        <v>682551.86007188039</v>
      </c>
      <c r="Q281" s="1">
        <f t="shared" si="53"/>
        <v>1101226.6856097649</v>
      </c>
      <c r="S281" s="48">
        <v>271</v>
      </c>
      <c r="T281" s="1">
        <f t="shared" si="59"/>
        <v>-193319.44444444269</v>
      </c>
      <c r="U281" s="1">
        <f>(T281+V$2)*int_l_nhg/12-V$3</f>
        <v>-193.37685185185032</v>
      </c>
      <c r="V281" s="1">
        <f t="shared" si="54"/>
        <v>682551.86007188039</v>
      </c>
      <c r="W281" s="1">
        <f t="shared" si="55"/>
        <v>1085176.2571813448</v>
      </c>
    </row>
    <row r="282" spans="1:23" x14ac:dyDescent="0.25">
      <c r="A282" s="48">
        <v>272</v>
      </c>
      <c r="B282" s="1">
        <f t="shared" si="56"/>
        <v>-84928.831550601128</v>
      </c>
      <c r="C282" s="1">
        <f>B282*int_a_nhg/12</f>
        <v>-73.604987343854305</v>
      </c>
      <c r="D282" s="1">
        <f t="shared" si="48"/>
        <v>684542.63633042341</v>
      </c>
      <c r="E282" s="1">
        <f t="shared" si="49"/>
        <v>888930.64660688874</v>
      </c>
      <c r="G282" s="48">
        <v>272</v>
      </c>
      <c r="H282" s="1">
        <f t="shared" si="57"/>
        <v>-75777.777777775205</v>
      </c>
      <c r="I282" s="1">
        <f>H282*int_l_nhg/12</f>
        <v>-65.674074074071839</v>
      </c>
      <c r="J282" s="1">
        <f t="shared" si="50"/>
        <v>684542.63633042341</v>
      </c>
      <c r="K282" s="1">
        <f t="shared" si="51"/>
        <v>856724.29020780441</v>
      </c>
      <c r="M282" s="48">
        <v>272</v>
      </c>
      <c r="N282" s="1">
        <f t="shared" si="58"/>
        <v>-197464.4157752998</v>
      </c>
      <c r="O282" s="1">
        <f>(N282+P$2)*int_a_nhg/12-P$3</f>
        <v>-196.96916033859316</v>
      </c>
      <c r="P282" s="1">
        <f t="shared" si="52"/>
        <v>684542.63633042341</v>
      </c>
      <c r="Q282" s="1">
        <f t="shared" si="53"/>
        <v>1108291.6204506864</v>
      </c>
      <c r="S282" s="48">
        <v>272</v>
      </c>
      <c r="T282" s="1">
        <f t="shared" si="59"/>
        <v>-192888.88888888713</v>
      </c>
      <c r="U282" s="1">
        <f>(T282+V$2)*int_l_nhg/12-V$3</f>
        <v>-193.00370370370217</v>
      </c>
      <c r="V282" s="1">
        <f t="shared" si="54"/>
        <v>684542.63633042341</v>
      </c>
      <c r="W282" s="1">
        <f t="shared" si="55"/>
        <v>1092188.4422511493</v>
      </c>
    </row>
    <row r="283" spans="1:23" x14ac:dyDescent="0.25">
      <c r="A283" s="48">
        <v>273</v>
      </c>
      <c r="B283" s="1">
        <f t="shared" si="56"/>
        <v>-83999.6479832654</v>
      </c>
      <c r="C283" s="1">
        <f>B283*int_a_nhg/12</f>
        <v>-72.799694918830014</v>
      </c>
      <c r="D283" s="1">
        <f t="shared" si="48"/>
        <v>686539.21901972045</v>
      </c>
      <c r="E283" s="1">
        <f t="shared" si="49"/>
        <v>894454.00116744463</v>
      </c>
      <c r="G283" s="48">
        <v>273</v>
      </c>
      <c r="H283" s="1">
        <f t="shared" si="57"/>
        <v>-74916.666666664096</v>
      </c>
      <c r="I283" s="1">
        <f>H283*int_l_nhg/12</f>
        <v>-64.927777777775546</v>
      </c>
      <c r="J283" s="1">
        <f t="shared" si="50"/>
        <v>686539.21901972045</v>
      </c>
      <c r="K283" s="1">
        <f t="shared" si="51"/>
        <v>862142.29501267208</v>
      </c>
      <c r="M283" s="48">
        <v>273</v>
      </c>
      <c r="N283" s="1">
        <f t="shared" si="58"/>
        <v>-196999.82399163191</v>
      </c>
      <c r="O283" s="1">
        <f>(N283+P$2)*int_a_nhg/12-P$3</f>
        <v>-196.56651412608099</v>
      </c>
      <c r="P283" s="1">
        <f t="shared" si="52"/>
        <v>686539.21901972045</v>
      </c>
      <c r="Q283" s="1">
        <f t="shared" si="53"/>
        <v>1115396.501460351</v>
      </c>
      <c r="S283" s="48">
        <v>273</v>
      </c>
      <c r="T283" s="1">
        <f t="shared" si="59"/>
        <v>-192458.33333333157</v>
      </c>
      <c r="U283" s="1">
        <f>(T283+V$2)*int_l_nhg/12-V$3</f>
        <v>-192.63055555555403</v>
      </c>
      <c r="V283" s="1">
        <f t="shared" si="54"/>
        <v>686539.21901972045</v>
      </c>
      <c r="W283" s="1">
        <f t="shared" si="55"/>
        <v>1099240.6483829701</v>
      </c>
    </row>
    <row r="284" spans="1:23" x14ac:dyDescent="0.25">
      <c r="A284" s="48">
        <v>274</v>
      </c>
      <c r="B284" s="1">
        <f t="shared" si="56"/>
        <v>-83069.659123504636</v>
      </c>
      <c r="C284" s="1">
        <f>B284*int_a_nhg/12</f>
        <v>-71.993704573704022</v>
      </c>
      <c r="D284" s="1">
        <f t="shared" si="48"/>
        <v>688541.62507519464</v>
      </c>
      <c r="E284" s="1">
        <f t="shared" si="49"/>
        <v>900008.58557771216</v>
      </c>
      <c r="G284" s="48">
        <v>274</v>
      </c>
      <c r="H284" s="1">
        <f t="shared" si="57"/>
        <v>-74055.555555552986</v>
      </c>
      <c r="I284" s="1">
        <f>H284*int_l_nhg/12</f>
        <v>-64.181481481479253</v>
      </c>
      <c r="J284" s="1">
        <f t="shared" si="50"/>
        <v>688541.62507519464</v>
      </c>
      <c r="K284" s="1">
        <f t="shared" si="51"/>
        <v>867591.68030071235</v>
      </c>
      <c r="M284" s="48">
        <v>274</v>
      </c>
      <c r="N284" s="1">
        <f t="shared" si="58"/>
        <v>-196534.82956175154</v>
      </c>
      <c r="O284" s="1">
        <f>(N284+P$2)*int_a_nhg/12-P$3</f>
        <v>-196.16351895351798</v>
      </c>
      <c r="P284" s="1">
        <f t="shared" si="52"/>
        <v>688541.62507519464</v>
      </c>
      <c r="Q284" s="1">
        <f t="shared" si="53"/>
        <v>1122541.5545002045</v>
      </c>
      <c r="S284" s="48">
        <v>274</v>
      </c>
      <c r="T284" s="1">
        <f t="shared" si="59"/>
        <v>-192027.77777777601</v>
      </c>
      <c r="U284" s="1">
        <f>(T284+V$2)*int_l_nhg/12-V$3</f>
        <v>-192.25740740740585</v>
      </c>
      <c r="V284" s="1">
        <f t="shared" si="54"/>
        <v>688541.62507519464</v>
      </c>
      <c r="W284" s="1">
        <f t="shared" si="55"/>
        <v>1106333.10186171</v>
      </c>
    </row>
    <row r="285" spans="1:23" x14ac:dyDescent="0.25">
      <c r="A285" s="48">
        <v>275</v>
      </c>
      <c r="B285" s="1">
        <f t="shared" si="56"/>
        <v>-82138.864273398751</v>
      </c>
      <c r="C285" s="1">
        <f>B285*int_a_nhg/12</f>
        <v>-71.187015703612246</v>
      </c>
      <c r="D285" s="1">
        <f t="shared" si="48"/>
        <v>690549.87148166401</v>
      </c>
      <c r="E285" s="1">
        <f t="shared" si="49"/>
        <v>905594.57641580189</v>
      </c>
      <c r="G285" s="48">
        <v>275</v>
      </c>
      <c r="H285" s="1">
        <f t="shared" si="57"/>
        <v>-73194.444444441877</v>
      </c>
      <c r="I285" s="1">
        <f>H285*int_l_nhg/12</f>
        <v>-63.435185185182952</v>
      </c>
      <c r="J285" s="1">
        <f t="shared" si="50"/>
        <v>690549.87148166401</v>
      </c>
      <c r="K285" s="1">
        <f t="shared" si="51"/>
        <v>873072.62350173958</v>
      </c>
      <c r="M285" s="48">
        <v>275</v>
      </c>
      <c r="N285" s="1">
        <f t="shared" si="58"/>
        <v>-196069.4321366986</v>
      </c>
      <c r="O285" s="1">
        <f>(N285+P$2)*int_a_nhg/12-P$3</f>
        <v>-195.7601745184721</v>
      </c>
      <c r="P285" s="1">
        <f t="shared" si="52"/>
        <v>690549.87148166401</v>
      </c>
      <c r="Q285" s="1">
        <f t="shared" si="53"/>
        <v>1129727.0067087461</v>
      </c>
      <c r="S285" s="48">
        <v>275</v>
      </c>
      <c r="T285" s="1">
        <f t="shared" si="59"/>
        <v>-191597.22222222044</v>
      </c>
      <c r="U285" s="1">
        <f>(T285+V$2)*int_l_nhg/12-V$3</f>
        <v>-191.8842592592577</v>
      </c>
      <c r="V285" s="1">
        <f t="shared" si="54"/>
        <v>690549.87148166401</v>
      </c>
      <c r="W285" s="1">
        <f t="shared" si="55"/>
        <v>1113466.0302517202</v>
      </c>
    </row>
    <row r="286" spans="1:23" x14ac:dyDescent="0.25">
      <c r="A286" s="48">
        <v>276</v>
      </c>
      <c r="B286" s="1">
        <f t="shared" si="56"/>
        <v>-81207.26273442278</v>
      </c>
      <c r="C286" s="1">
        <f>B286*int_a_nhg/12</f>
        <v>-70.379627703166406</v>
      </c>
      <c r="D286" s="1">
        <f t="shared" si="48"/>
        <v>692563.97527348553</v>
      </c>
      <c r="E286" s="1">
        <f t="shared" si="49"/>
        <v>911212.15125822288</v>
      </c>
      <c r="G286" s="48">
        <v>276</v>
      </c>
      <c r="H286" s="1">
        <f t="shared" si="57"/>
        <v>-72333.333333330767</v>
      </c>
      <c r="I286" s="1">
        <f>H286*int_l_nhg/12</f>
        <v>-62.688888888886659</v>
      </c>
      <c r="J286" s="1">
        <f t="shared" si="50"/>
        <v>692563.97527348553</v>
      </c>
      <c r="K286" s="1">
        <f t="shared" si="51"/>
        <v>878585.3030487817</v>
      </c>
      <c r="M286" s="48">
        <v>276</v>
      </c>
      <c r="N286" s="1">
        <f t="shared" si="58"/>
        <v>-195603.63136721059</v>
      </c>
      <c r="O286" s="1">
        <f>(N286+P$2)*int_a_nhg/12-P$3</f>
        <v>-195.35648051824916</v>
      </c>
      <c r="P286" s="1">
        <f t="shared" si="52"/>
        <v>692563.97527348553</v>
      </c>
      <c r="Q286" s="1">
        <f t="shared" si="53"/>
        <v>1136953.0865087491</v>
      </c>
      <c r="S286" s="48">
        <v>276</v>
      </c>
      <c r="T286" s="1">
        <f t="shared" si="59"/>
        <v>-191166.66666666488</v>
      </c>
      <c r="U286" s="1">
        <f>(T286+V$2)*int_l_nhg/12-V$3</f>
        <v>-191.51111111110956</v>
      </c>
      <c r="V286" s="1">
        <f t="shared" si="54"/>
        <v>692563.97527348553</v>
      </c>
      <c r="W286" s="1">
        <f t="shared" si="55"/>
        <v>1120639.6624040338</v>
      </c>
    </row>
    <row r="287" spans="1:23" x14ac:dyDescent="0.25">
      <c r="A287" s="48">
        <v>277</v>
      </c>
      <c r="B287" s="1">
        <f t="shared" si="56"/>
        <v>-80274.853807446358</v>
      </c>
      <c r="C287" s="1">
        <f>B287*int_a_nhg/12</f>
        <v>-69.5715399664535</v>
      </c>
      <c r="D287" s="1">
        <f t="shared" si="48"/>
        <v>694583.95353469986</v>
      </c>
      <c r="E287" s="1">
        <f t="shared" si="49"/>
        <v>916861.48868552758</v>
      </c>
      <c r="G287" s="48">
        <v>277</v>
      </c>
      <c r="H287" s="1">
        <f t="shared" si="57"/>
        <v>-71472.222222219658</v>
      </c>
      <c r="I287" s="1">
        <f>H287*int_l_nhg/12</f>
        <v>-61.942592592590366</v>
      </c>
      <c r="J287" s="1">
        <f t="shared" si="50"/>
        <v>694583.95353469986</v>
      </c>
      <c r="K287" s="1">
        <f t="shared" si="51"/>
        <v>884129.89838375337</v>
      </c>
      <c r="M287" s="48">
        <v>277</v>
      </c>
      <c r="N287" s="1">
        <f t="shared" si="58"/>
        <v>-195137.42690372237</v>
      </c>
      <c r="O287" s="1">
        <f>(N287+P$2)*int_a_nhg/12-P$3</f>
        <v>-194.95243664989272</v>
      </c>
      <c r="P287" s="1">
        <f t="shared" si="52"/>
        <v>694583.95353469986</v>
      </c>
      <c r="Q287" s="1">
        <f t="shared" si="53"/>
        <v>1144220.0236145221</v>
      </c>
      <c r="S287" s="48">
        <v>277</v>
      </c>
      <c r="T287" s="1">
        <f t="shared" si="59"/>
        <v>-190736.11111110932</v>
      </c>
      <c r="U287" s="1">
        <f>(T287+V$2)*int_l_nhg/12-V$3</f>
        <v>-191.13796296296141</v>
      </c>
      <c r="V287" s="1">
        <f t="shared" si="54"/>
        <v>694583.95353469986</v>
      </c>
      <c r="W287" s="1">
        <f t="shared" si="55"/>
        <v>1127854.2284636404</v>
      </c>
    </row>
    <row r="288" spans="1:23" x14ac:dyDescent="0.25">
      <c r="A288" s="48">
        <v>278</v>
      </c>
      <c r="B288" s="1">
        <f t="shared" si="56"/>
        <v>-79341.636792733218</v>
      </c>
      <c r="C288" s="1">
        <f>B288*int_a_nhg/12</f>
        <v>-68.762751887035449</v>
      </c>
      <c r="D288" s="1">
        <f t="shared" si="48"/>
        <v>696609.82339917612</v>
      </c>
      <c r="E288" s="1">
        <f t="shared" si="49"/>
        <v>922542.76828798885</v>
      </c>
      <c r="G288" s="48">
        <v>278</v>
      </c>
      <c r="H288" s="1">
        <f t="shared" si="57"/>
        <v>-70611.111111108548</v>
      </c>
      <c r="I288" s="1">
        <f>H288*int_l_nhg/12</f>
        <v>-61.196296296294072</v>
      </c>
      <c r="J288" s="1">
        <f t="shared" si="50"/>
        <v>696609.82339917612</v>
      </c>
      <c r="K288" s="1">
        <f t="shared" si="51"/>
        <v>889706.58996315952</v>
      </c>
      <c r="M288" s="48">
        <v>278</v>
      </c>
      <c r="N288" s="1">
        <f t="shared" si="58"/>
        <v>-194670.81839636579</v>
      </c>
      <c r="O288" s="1">
        <f>(N288+P$2)*int_a_nhg/12-P$3</f>
        <v>-194.54804261018367</v>
      </c>
      <c r="P288" s="1">
        <f t="shared" si="52"/>
        <v>696609.82339917612</v>
      </c>
      <c r="Q288" s="1">
        <f t="shared" si="53"/>
        <v>1151528.0490392123</v>
      </c>
      <c r="S288" s="48">
        <v>278</v>
      </c>
      <c r="T288" s="1">
        <f t="shared" si="59"/>
        <v>-190305.55555555376</v>
      </c>
      <c r="U288" s="1">
        <f>(T288+V$2)*int_l_nhg/12-V$3</f>
        <v>-190.76481481481323</v>
      </c>
      <c r="V288" s="1">
        <f t="shared" si="54"/>
        <v>696609.82339917612</v>
      </c>
      <c r="W288" s="1">
        <f t="shared" si="55"/>
        <v>1135109.9598768034</v>
      </c>
    </row>
    <row r="289" spans="1:23" x14ac:dyDescent="0.25">
      <c r="A289" s="48">
        <v>279</v>
      </c>
      <c r="B289" s="1">
        <f t="shared" si="56"/>
        <v>-78407.610989940658</v>
      </c>
      <c r="C289" s="1">
        <f>B289*int_a_nhg/12</f>
        <v>-67.953262857948559</v>
      </c>
      <c r="D289" s="1">
        <f t="shared" si="48"/>
        <v>698641.60205075704</v>
      </c>
      <c r="E289" s="1">
        <f t="shared" si="49"/>
        <v>928256.17067130888</v>
      </c>
      <c r="G289" s="48">
        <v>279</v>
      </c>
      <c r="H289" s="1">
        <f t="shared" si="57"/>
        <v>-69749.999999997439</v>
      </c>
      <c r="I289" s="1">
        <f>H289*int_l_nhg/12</f>
        <v>-60.449999999997779</v>
      </c>
      <c r="J289" s="1">
        <f t="shared" si="50"/>
        <v>698641.60205075704</v>
      </c>
      <c r="K289" s="1">
        <f t="shared" si="51"/>
        <v>895315.55926383275</v>
      </c>
      <c r="M289" s="48">
        <v>279</v>
      </c>
      <c r="N289" s="1">
        <f t="shared" si="58"/>
        <v>-194203.80549496951</v>
      </c>
      <c r="O289" s="1">
        <f>(N289+P$2)*int_a_nhg/12-P$3</f>
        <v>-194.14329809564023</v>
      </c>
      <c r="P289" s="1">
        <f t="shared" si="52"/>
        <v>698641.60205075704</v>
      </c>
      <c r="Q289" s="1">
        <f t="shared" si="53"/>
        <v>1158877.3951021486</v>
      </c>
      <c r="S289" s="48">
        <v>279</v>
      </c>
      <c r="T289" s="1">
        <f t="shared" si="59"/>
        <v>-189874.9999999982</v>
      </c>
      <c r="U289" s="1">
        <f>(T289+V$2)*int_l_nhg/12-V$3</f>
        <v>-190.39166666666509</v>
      </c>
      <c r="V289" s="1">
        <f t="shared" si="54"/>
        <v>698641.60205075704</v>
      </c>
      <c r="W289" s="1">
        <f t="shared" si="55"/>
        <v>1142407.0893984165</v>
      </c>
    </row>
    <row r="290" spans="1:23" x14ac:dyDescent="0.25">
      <c r="A290" s="48">
        <v>280</v>
      </c>
      <c r="B290" s="1">
        <f t="shared" si="56"/>
        <v>-77472.775698119018</v>
      </c>
      <c r="C290" s="1">
        <f>B290*int_a_nhg/12</f>
        <v>-67.143072271703147</v>
      </c>
      <c r="D290" s="1">
        <f t="shared" si="48"/>
        <v>700679.30672340514</v>
      </c>
      <c r="E290" s="1">
        <f t="shared" si="49"/>
        <v>934001.87746236089</v>
      </c>
      <c r="G290" s="48">
        <v>280</v>
      </c>
      <c r="H290" s="1">
        <f t="shared" si="57"/>
        <v>-68888.888888886329</v>
      </c>
      <c r="I290" s="1">
        <f>H290*int_l_nhg/12</f>
        <v>-59.703703703701478</v>
      </c>
      <c r="J290" s="1">
        <f t="shared" si="50"/>
        <v>700679.30672340514</v>
      </c>
      <c r="K290" s="1">
        <f t="shared" si="51"/>
        <v>900956.98878870171</v>
      </c>
      <c r="M290" s="48">
        <v>280</v>
      </c>
      <c r="N290" s="1">
        <f t="shared" si="58"/>
        <v>-193736.38784905866</v>
      </c>
      <c r="O290" s="1">
        <f>(N290+P$2)*int_a_nhg/12-P$3</f>
        <v>-193.73820280251749</v>
      </c>
      <c r="P290" s="1">
        <f t="shared" si="52"/>
        <v>700679.30672340514</v>
      </c>
      <c r="Q290" s="1">
        <f t="shared" si="53"/>
        <v>1166268.2954362272</v>
      </c>
      <c r="S290" s="48">
        <v>280</v>
      </c>
      <c r="T290" s="1">
        <f t="shared" si="59"/>
        <v>-189444.44444444263</v>
      </c>
      <c r="U290" s="1">
        <f>(T290+V$2)*int_l_nhg/12-V$3</f>
        <v>-190.01851851851694</v>
      </c>
      <c r="V290" s="1">
        <f t="shared" si="54"/>
        <v>700679.30672340514</v>
      </c>
      <c r="W290" s="1">
        <f t="shared" si="55"/>
        <v>1149745.8510994036</v>
      </c>
    </row>
    <row r="291" spans="1:23" x14ac:dyDescent="0.25">
      <c r="A291" s="48">
        <v>281</v>
      </c>
      <c r="B291" s="1">
        <f t="shared" si="56"/>
        <v>-76537.130215711135</v>
      </c>
      <c r="C291" s="1">
        <f>B291*int_a_nhg/12</f>
        <v>-66.332179520282978</v>
      </c>
      <c r="D291" s="1">
        <f t="shared" si="48"/>
        <v>702722.95470134844</v>
      </c>
      <c r="E291" s="1">
        <f t="shared" si="49"/>
        <v>939780.07131496293</v>
      </c>
      <c r="G291" s="48">
        <v>281</v>
      </c>
      <c r="H291" s="1">
        <f t="shared" si="57"/>
        <v>-68027.77777777522</v>
      </c>
      <c r="I291" s="1">
        <f>H291*int_l_nhg/12</f>
        <v>-58.957407407405185</v>
      </c>
      <c r="J291" s="1">
        <f t="shared" si="50"/>
        <v>702722.95470134844</v>
      </c>
      <c r="K291" s="1">
        <f t="shared" si="51"/>
        <v>906631.06207259325</v>
      </c>
      <c r="M291" s="48">
        <v>281</v>
      </c>
      <c r="N291" s="1">
        <f t="shared" si="58"/>
        <v>-193268.56510785472</v>
      </c>
      <c r="O291" s="1">
        <f>(N291+P$2)*int_a_nhg/12-P$3</f>
        <v>-193.33275642680741</v>
      </c>
      <c r="P291" s="1">
        <f t="shared" si="52"/>
        <v>702722.95470134844</v>
      </c>
      <c r="Q291" s="1">
        <f t="shared" si="53"/>
        <v>1173700.9849953384</v>
      </c>
      <c r="S291" s="48">
        <v>281</v>
      </c>
      <c r="T291" s="1">
        <f t="shared" si="59"/>
        <v>-189013.88888888707</v>
      </c>
      <c r="U291" s="1">
        <f>(T291+V$2)*int_l_nhg/12-V$3</f>
        <v>-189.64537037036879</v>
      </c>
      <c r="V291" s="1">
        <f t="shared" si="54"/>
        <v>702722.95470134844</v>
      </c>
      <c r="W291" s="1">
        <f t="shared" si="55"/>
        <v>1157126.4803741595</v>
      </c>
    </row>
    <row r="292" spans="1:23" x14ac:dyDescent="0.25">
      <c r="A292" s="48">
        <v>282</v>
      </c>
      <c r="B292" s="1">
        <f t="shared" si="56"/>
        <v>-75600.673840551826</v>
      </c>
      <c r="C292" s="1">
        <f>B292*int_a_nhg/12</f>
        <v>-65.520583995144918</v>
      </c>
      <c r="D292" s="1">
        <f t="shared" si="48"/>
        <v>704772.56331922743</v>
      </c>
      <c r="E292" s="1">
        <f t="shared" si="49"/>
        <v>945590.93591568421</v>
      </c>
      <c r="G292" s="48">
        <v>282</v>
      </c>
      <c r="H292" s="1">
        <f t="shared" si="57"/>
        <v>-67166.66666666411</v>
      </c>
      <c r="I292" s="1">
        <f>H292*int_l_nhg/12</f>
        <v>-58.211111111108892</v>
      </c>
      <c r="J292" s="1">
        <f t="shared" si="50"/>
        <v>704772.56331922743</v>
      </c>
      <c r="K292" s="1">
        <f t="shared" si="51"/>
        <v>912337.96368806716</v>
      </c>
      <c r="M292" s="48">
        <v>282</v>
      </c>
      <c r="N292" s="1">
        <f t="shared" si="58"/>
        <v>-192800.33692027506</v>
      </c>
      <c r="O292" s="1">
        <f>(N292+P$2)*int_a_nhg/12-P$3</f>
        <v>-192.92695866423838</v>
      </c>
      <c r="P292" s="1">
        <f t="shared" si="52"/>
        <v>704772.56331922743</v>
      </c>
      <c r="Q292" s="1">
        <f t="shared" si="53"/>
        <v>1181175.7000618363</v>
      </c>
      <c r="S292" s="48">
        <v>282</v>
      </c>
      <c r="T292" s="1">
        <f t="shared" si="59"/>
        <v>-188583.33333333151</v>
      </c>
      <c r="U292" s="1">
        <f>(T292+V$2)*int_l_nhg/12-V$3</f>
        <v>-189.27222222222062</v>
      </c>
      <c r="V292" s="1">
        <f t="shared" si="54"/>
        <v>704772.56331922743</v>
      </c>
      <c r="W292" s="1">
        <f t="shared" si="55"/>
        <v>1164549.2139480338</v>
      </c>
    </row>
    <row r="293" spans="1:23" x14ac:dyDescent="0.25">
      <c r="A293" s="48">
        <v>283</v>
      </c>
      <c r="B293" s="1">
        <f t="shared" si="56"/>
        <v>-74663.405869867376</v>
      </c>
      <c r="C293" s="1">
        <f>B293*int_a_nhg/12</f>
        <v>-64.708285087218385</v>
      </c>
      <c r="D293" s="1">
        <f t="shared" si="48"/>
        <v>706828.14996224188</v>
      </c>
      <c r="E293" s="1">
        <f t="shared" si="49"/>
        <v>951434.65598968451</v>
      </c>
      <c r="G293" s="48">
        <v>283</v>
      </c>
      <c r="H293" s="1">
        <f t="shared" si="57"/>
        <v>-66305.555555553001</v>
      </c>
      <c r="I293" s="1">
        <f>H293*int_l_nhg/12</f>
        <v>-57.464814814812598</v>
      </c>
      <c r="J293" s="1">
        <f t="shared" si="50"/>
        <v>706828.14996224188</v>
      </c>
      <c r="K293" s="1">
        <f t="shared" si="51"/>
        <v>918077.87925128278</v>
      </c>
      <c r="M293" s="48">
        <v>283</v>
      </c>
      <c r="N293" s="1">
        <f t="shared" si="58"/>
        <v>-192331.70293493284</v>
      </c>
      <c r="O293" s="1">
        <f>(N293+P$2)*int_a_nhg/12-P$3</f>
        <v>-192.5208092102751</v>
      </c>
      <c r="P293" s="1">
        <f t="shared" si="52"/>
        <v>706828.14996224188</v>
      </c>
      <c r="Q293" s="1">
        <f t="shared" si="53"/>
        <v>1188692.6782540495</v>
      </c>
      <c r="S293" s="48">
        <v>283</v>
      </c>
      <c r="T293" s="1">
        <f t="shared" si="59"/>
        <v>-188152.77777777595</v>
      </c>
      <c r="U293" s="1">
        <f>(T293+V$2)*int_l_nhg/12-V$3</f>
        <v>-188.89907407407247</v>
      </c>
      <c r="V293" s="1">
        <f t="shared" si="54"/>
        <v>706828.14996224188</v>
      </c>
      <c r="W293" s="1">
        <f t="shared" si="55"/>
        <v>1172014.2898848548</v>
      </c>
    </row>
    <row r="294" spans="1:23" x14ac:dyDescent="0.25">
      <c r="A294" s="48">
        <v>284</v>
      </c>
      <c r="B294" s="1">
        <f t="shared" si="56"/>
        <v>-73725.325600275013</v>
      </c>
      <c r="C294" s="1">
        <f>B294*int_a_nhg/12</f>
        <v>-63.895282186905007</v>
      </c>
      <c r="D294" s="1">
        <f t="shared" si="48"/>
        <v>708889.73206629837</v>
      </c>
      <c r="E294" s="1">
        <f t="shared" si="49"/>
        <v>957311.41730658652</v>
      </c>
      <c r="G294" s="48">
        <v>284</v>
      </c>
      <c r="H294" s="1">
        <f t="shared" si="57"/>
        <v>-65444.444444441891</v>
      </c>
      <c r="I294" s="1">
        <f>H294*int_l_nhg/12</f>
        <v>-56.718518518516305</v>
      </c>
      <c r="J294" s="1">
        <f t="shared" si="50"/>
        <v>708889.73206629837</v>
      </c>
      <c r="K294" s="1">
        <f t="shared" si="51"/>
        <v>923850.99542790058</v>
      </c>
      <c r="M294" s="48">
        <v>284</v>
      </c>
      <c r="N294" s="1">
        <f t="shared" si="58"/>
        <v>-191862.66280013663</v>
      </c>
      <c r="O294" s="1">
        <f>(N294+P$2)*int_a_nhg/12-P$3</f>
        <v>-192.11430776011841</v>
      </c>
      <c r="P294" s="1">
        <f t="shared" si="52"/>
        <v>708889.73206629837</v>
      </c>
      <c r="Q294" s="1">
        <f t="shared" si="53"/>
        <v>1196252.1585338356</v>
      </c>
      <c r="S294" s="48">
        <v>284</v>
      </c>
      <c r="T294" s="1">
        <f t="shared" si="59"/>
        <v>-187722.22222222039</v>
      </c>
      <c r="U294" s="1">
        <f>(T294+V$2)*int_l_nhg/12-V$3</f>
        <v>-188.52592592592433</v>
      </c>
      <c r="V294" s="1">
        <f t="shared" si="54"/>
        <v>708889.73206629837</v>
      </c>
      <c r="W294" s="1">
        <f t="shared" si="55"/>
        <v>1179521.947594499</v>
      </c>
    </row>
    <row r="295" spans="1:23" x14ac:dyDescent="0.25">
      <c r="A295" s="48">
        <v>285</v>
      </c>
      <c r="B295" s="1">
        <f t="shared" si="56"/>
        <v>-72786.432327782328</v>
      </c>
      <c r="C295" s="1">
        <f>B295*int_a_nhg/12</f>
        <v>-63.081574684078014</v>
      </c>
      <c r="D295" s="1">
        <f t="shared" si="48"/>
        <v>710957.32711815846</v>
      </c>
      <c r="E295" s="1">
        <f t="shared" si="49"/>
        <v>963221.40668638132</v>
      </c>
      <c r="G295" s="48">
        <v>285</v>
      </c>
      <c r="H295" s="1">
        <f t="shared" si="57"/>
        <v>-64583.333333330782</v>
      </c>
      <c r="I295" s="1">
        <f>H295*int_l_nhg/12</f>
        <v>-55.972222222220012</v>
      </c>
      <c r="J295" s="1">
        <f t="shared" si="50"/>
        <v>710957.32711815846</v>
      </c>
      <c r="K295" s="1">
        <f t="shared" si="51"/>
        <v>929657.4999390156</v>
      </c>
      <c r="M295" s="48">
        <v>285</v>
      </c>
      <c r="N295" s="1">
        <f t="shared" si="58"/>
        <v>-191393.21616389029</v>
      </c>
      <c r="O295" s="1">
        <f>(N295+P$2)*int_a_nhg/12-P$3</f>
        <v>-191.7074540087049</v>
      </c>
      <c r="P295" s="1">
        <f t="shared" si="52"/>
        <v>710957.32711815846</v>
      </c>
      <c r="Q295" s="1">
        <f t="shared" si="53"/>
        <v>1203854.3812141768</v>
      </c>
      <c r="S295" s="48">
        <v>285</v>
      </c>
      <c r="T295" s="1">
        <f t="shared" si="59"/>
        <v>-187291.66666666482</v>
      </c>
      <c r="U295" s="1">
        <f>(T295+V$2)*int_l_nhg/12-V$3</f>
        <v>-188.15277777777618</v>
      </c>
      <c r="V295" s="1">
        <f t="shared" si="54"/>
        <v>710957.32711815846</v>
      </c>
      <c r="W295" s="1">
        <f t="shared" si="55"/>
        <v>1187072.4278405004</v>
      </c>
    </row>
    <row r="296" spans="1:23" x14ac:dyDescent="0.25">
      <c r="A296" s="48">
        <v>286</v>
      </c>
      <c r="B296" s="1">
        <f t="shared" si="56"/>
        <v>-71846.725347786822</v>
      </c>
      <c r="C296" s="1">
        <f>B296*int_a_nhg/12</f>
        <v>-62.267161968081915</v>
      </c>
      <c r="D296" s="1">
        <f t="shared" si="48"/>
        <v>713030.95265558641</v>
      </c>
      <c r="E296" s="1">
        <f t="shared" si="49"/>
        <v>969164.8120053676</v>
      </c>
      <c r="G296" s="48">
        <v>286</v>
      </c>
      <c r="H296" s="1">
        <f t="shared" si="57"/>
        <v>-63722.222222219672</v>
      </c>
      <c r="I296" s="1">
        <f>H296*int_l_nhg/12</f>
        <v>-55.225925925923711</v>
      </c>
      <c r="J296" s="1">
        <f t="shared" si="50"/>
        <v>713030.95265558641</v>
      </c>
      <c r="K296" s="1">
        <f t="shared" si="51"/>
        <v>935497.58156712551</v>
      </c>
      <c r="M296" s="48">
        <v>286</v>
      </c>
      <c r="N296" s="1">
        <f t="shared" si="58"/>
        <v>-190923.36267389252</v>
      </c>
      <c r="O296" s="1">
        <f>(N296+P$2)*int_a_nhg/12-P$3</f>
        <v>-191.30024765070684</v>
      </c>
      <c r="P296" s="1">
        <f t="shared" si="52"/>
        <v>713030.95265558641</v>
      </c>
      <c r="Q296" s="1">
        <f t="shared" si="53"/>
        <v>1211499.58796682</v>
      </c>
      <c r="S296" s="48">
        <v>286</v>
      </c>
      <c r="T296" s="1">
        <f t="shared" si="59"/>
        <v>-186861.11111110926</v>
      </c>
      <c r="U296" s="1">
        <f>(T296+V$2)*int_l_nhg/12-V$3</f>
        <v>-187.779629629628</v>
      </c>
      <c r="V296" s="1">
        <f t="shared" si="54"/>
        <v>713030.95265558641</v>
      </c>
      <c r="W296" s="1">
        <f t="shared" si="55"/>
        <v>1194665.9727477056</v>
      </c>
    </row>
    <row r="297" spans="1:23" x14ac:dyDescent="0.25">
      <c r="A297" s="48">
        <v>287</v>
      </c>
      <c r="B297" s="1">
        <f t="shared" si="56"/>
        <v>-70906.203955075311</v>
      </c>
      <c r="C297" s="1">
        <f>B297*int_a_nhg/12</f>
        <v>-61.45204342773193</v>
      </c>
      <c r="D297" s="1">
        <f t="shared" si="48"/>
        <v>715110.62626749859</v>
      </c>
      <c r="E297" s="1">
        <f t="shared" si="49"/>
        <v>975141.82220212359</v>
      </c>
      <c r="G297" s="48">
        <v>287</v>
      </c>
      <c r="H297" s="1">
        <f t="shared" si="57"/>
        <v>-62861.111111108563</v>
      </c>
      <c r="I297" s="1">
        <f>H297*int_l_nhg/12</f>
        <v>-54.479629629627418</v>
      </c>
      <c r="J297" s="1">
        <f t="shared" si="50"/>
        <v>715110.62626749859</v>
      </c>
      <c r="K297" s="1">
        <f t="shared" si="51"/>
        <v>941371.43016213132</v>
      </c>
      <c r="M297" s="48">
        <v>287</v>
      </c>
      <c r="N297" s="1">
        <f t="shared" si="58"/>
        <v>-190453.10197753677</v>
      </c>
      <c r="O297" s="1">
        <f>(N297+P$2)*int_a_nhg/12-P$3</f>
        <v>-190.89268838053187</v>
      </c>
      <c r="P297" s="1">
        <f t="shared" si="52"/>
        <v>715110.62626749859</v>
      </c>
      <c r="Q297" s="1">
        <f t="shared" si="53"/>
        <v>1219188.0218299595</v>
      </c>
      <c r="S297" s="48">
        <v>287</v>
      </c>
      <c r="T297" s="1">
        <f t="shared" si="59"/>
        <v>-186430.5555555537</v>
      </c>
      <c r="U297" s="1">
        <f>(T297+V$2)*int_l_nhg/12-V$3</f>
        <v>-187.40648148147986</v>
      </c>
      <c r="V297" s="1">
        <f t="shared" si="54"/>
        <v>715110.62626749859</v>
      </c>
      <c r="W297" s="1">
        <f t="shared" si="55"/>
        <v>1202302.8258099703</v>
      </c>
    </row>
    <row r="298" spans="1:23" x14ac:dyDescent="0.25">
      <c r="A298" s="48">
        <v>288</v>
      </c>
      <c r="B298" s="1">
        <f t="shared" si="56"/>
        <v>-69964.867443823459</v>
      </c>
      <c r="C298" s="1">
        <f>B298*int_a_nhg/12</f>
        <v>-60.63621845131366</v>
      </c>
      <c r="D298" s="1">
        <f t="shared" si="48"/>
        <v>717196.36559411208</v>
      </c>
      <c r="E298" s="1">
        <f t="shared" si="49"/>
        <v>981152.62728351413</v>
      </c>
      <c r="G298" s="48">
        <v>288</v>
      </c>
      <c r="H298" s="1">
        <f t="shared" si="57"/>
        <v>-61999.999999997453</v>
      </c>
      <c r="I298" s="1">
        <f>H298*int_l_nhg/12</f>
        <v>-53.733333333331124</v>
      </c>
      <c r="J298" s="1">
        <f t="shared" si="50"/>
        <v>717196.36559411208</v>
      </c>
      <c r="K298" s="1">
        <f t="shared" si="51"/>
        <v>947279.23664737318</v>
      </c>
      <c r="M298" s="48">
        <v>288</v>
      </c>
      <c r="N298" s="1">
        <f t="shared" si="58"/>
        <v>-189982.43372191084</v>
      </c>
      <c r="O298" s="1">
        <f>(N298+P$2)*int_a_nhg/12-P$3</f>
        <v>-190.48477589232272</v>
      </c>
      <c r="P298" s="1">
        <f t="shared" si="52"/>
        <v>717196.36559411208</v>
      </c>
      <c r="Q298" s="1">
        <f t="shared" si="53"/>
        <v>1226919.9272159624</v>
      </c>
      <c r="S298" s="48">
        <v>288</v>
      </c>
      <c r="T298" s="1">
        <f t="shared" si="59"/>
        <v>-185999.99999999814</v>
      </c>
      <c r="U298" s="1">
        <f>(T298+V$2)*int_l_nhg/12-V$3</f>
        <v>-187.03333333333171</v>
      </c>
      <c r="V298" s="1">
        <f t="shared" si="54"/>
        <v>717196.36559411208</v>
      </c>
      <c r="W298" s="1">
        <f t="shared" si="55"/>
        <v>1209983.2318978992</v>
      </c>
    </row>
    <row r="299" spans="1:23" x14ac:dyDescent="0.25">
      <c r="A299" s="48">
        <v>289</v>
      </c>
      <c r="B299" s="1">
        <f t="shared" si="56"/>
        <v>-69022.715107595184</v>
      </c>
      <c r="C299" s="1">
        <f>B299*int_a_nhg/12</f>
        <v>-59.819686426582486</v>
      </c>
      <c r="D299" s="1">
        <f t="shared" si="48"/>
        <v>719288.18832709489</v>
      </c>
      <c r="E299" s="1">
        <f t="shared" si="49"/>
        <v>987197.41833073017</v>
      </c>
      <c r="G299" s="48">
        <v>289</v>
      </c>
      <c r="H299" s="1">
        <f t="shared" si="57"/>
        <v>-61138.888888886344</v>
      </c>
      <c r="I299" s="1">
        <f>H299*int_l_nhg/12</f>
        <v>-52.987037037034831</v>
      </c>
      <c r="J299" s="1">
        <f t="shared" si="50"/>
        <v>719288.18832709489</v>
      </c>
      <c r="K299" s="1">
        <f t="shared" si="51"/>
        <v>953221.19302569958</v>
      </c>
      <c r="M299" s="48">
        <v>289</v>
      </c>
      <c r="N299" s="1">
        <f t="shared" si="58"/>
        <v>-189511.3575537967</v>
      </c>
      <c r="O299" s="1">
        <f>(N299+P$2)*int_a_nhg/12-P$3</f>
        <v>-190.07650987995711</v>
      </c>
      <c r="P299" s="1">
        <f t="shared" si="52"/>
        <v>719288.18832709489</v>
      </c>
      <c r="Q299" s="1">
        <f t="shared" si="53"/>
        <v>1234695.5499191396</v>
      </c>
      <c r="S299" s="48">
        <v>289</v>
      </c>
      <c r="T299" s="1">
        <f t="shared" si="59"/>
        <v>-185569.44444444258</v>
      </c>
      <c r="U299" s="1">
        <f>(T299+V$2)*int_l_nhg/12-V$3</f>
        <v>-186.66018518518356</v>
      </c>
      <c r="V299" s="1">
        <f t="shared" si="54"/>
        <v>719288.18832709489</v>
      </c>
      <c r="W299" s="1">
        <f t="shared" si="55"/>
        <v>1217707.4372666318</v>
      </c>
    </row>
    <row r="300" spans="1:23" x14ac:dyDescent="0.25">
      <c r="A300" s="48">
        <v>290</v>
      </c>
      <c r="B300" s="1">
        <f t="shared" si="56"/>
        <v>-68079.746239342174</v>
      </c>
      <c r="C300" s="1">
        <f>B300*int_a_nhg/12</f>
        <v>-59.002446740763219</v>
      </c>
      <c r="D300" s="1">
        <f t="shared" si="48"/>
        <v>721386.11220971565</v>
      </c>
      <c r="E300" s="1">
        <f t="shared" si="49"/>
        <v>993276.38750536367</v>
      </c>
      <c r="G300" s="48">
        <v>290</v>
      </c>
      <c r="H300" s="1">
        <f t="shared" si="57"/>
        <v>-60277.777777775234</v>
      </c>
      <c r="I300" s="1">
        <f>H300*int_l_nhg/12</f>
        <v>-52.240740740738538</v>
      </c>
      <c r="J300" s="1">
        <f t="shared" si="50"/>
        <v>721386.11220971565</v>
      </c>
      <c r="K300" s="1">
        <f t="shared" si="51"/>
        <v>959197.49238557089</v>
      </c>
      <c r="M300" s="48">
        <v>290</v>
      </c>
      <c r="N300" s="1">
        <f t="shared" si="58"/>
        <v>-189039.8731196702</v>
      </c>
      <c r="O300" s="1">
        <f>(N300+P$2)*int_a_nhg/12-P$3</f>
        <v>-189.6678900370475</v>
      </c>
      <c r="P300" s="1">
        <f t="shared" si="52"/>
        <v>721386.11220971565</v>
      </c>
      <c r="Q300" s="1">
        <f t="shared" si="53"/>
        <v>1242515.1371235582</v>
      </c>
      <c r="S300" s="48">
        <v>290</v>
      </c>
      <c r="T300" s="1">
        <f t="shared" si="59"/>
        <v>-185138.88888888701</v>
      </c>
      <c r="U300" s="1">
        <f>(T300+V$2)*int_l_nhg/12-V$3</f>
        <v>-186.28703703703539</v>
      </c>
      <c r="V300" s="1">
        <f t="shared" si="54"/>
        <v>721386.11220971565</v>
      </c>
      <c r="W300" s="1">
        <f t="shared" si="55"/>
        <v>1225475.6895636695</v>
      </c>
    </row>
    <row r="301" spans="1:23" x14ac:dyDescent="0.25">
      <c r="A301" s="48">
        <v>291</v>
      </c>
      <c r="B301" s="1">
        <f t="shared" si="56"/>
        <v>-67135.96013140335</v>
      </c>
      <c r="C301" s="1">
        <f>B301*int_a_nhg/12</f>
        <v>-58.184498780549568</v>
      </c>
      <c r="D301" s="1">
        <f t="shared" si="48"/>
        <v>723490.15503699402</v>
      </c>
      <c r="E301" s="1">
        <f t="shared" si="49"/>
        <v>999389.72805551614</v>
      </c>
      <c r="G301" s="48">
        <v>291</v>
      </c>
      <c r="H301" s="1">
        <f t="shared" si="57"/>
        <v>-59416.666666664125</v>
      </c>
      <c r="I301" s="1">
        <f>H301*int_l_nhg/12</f>
        <v>-51.494444444442244</v>
      </c>
      <c r="J301" s="1">
        <f t="shared" si="50"/>
        <v>723490.15503699402</v>
      </c>
      <c r="K301" s="1">
        <f t="shared" si="51"/>
        <v>965208.32890719792</v>
      </c>
      <c r="M301" s="48">
        <v>291</v>
      </c>
      <c r="N301" s="1">
        <f t="shared" si="58"/>
        <v>-188567.98006570077</v>
      </c>
      <c r="O301" s="1">
        <f>(N301+P$2)*int_a_nhg/12-P$3</f>
        <v>-189.25891605694065</v>
      </c>
      <c r="P301" s="1">
        <f t="shared" si="52"/>
        <v>723490.15503699402</v>
      </c>
      <c r="Q301" s="1">
        <f t="shared" si="53"/>
        <v>1250378.9374109001</v>
      </c>
      <c r="S301" s="48">
        <v>291</v>
      </c>
      <c r="T301" s="1">
        <f t="shared" si="59"/>
        <v>-184708.33333333145</v>
      </c>
      <c r="U301" s="1">
        <f>(T301+V$2)*int_l_nhg/12-V$3</f>
        <v>-185.91388888888724</v>
      </c>
      <c r="V301" s="1">
        <f t="shared" si="54"/>
        <v>723490.15503699402</v>
      </c>
      <c r="W301" s="1">
        <f t="shared" si="55"/>
        <v>1233288.2378367488</v>
      </c>
    </row>
    <row r="302" spans="1:23" x14ac:dyDescent="0.25">
      <c r="A302" s="48">
        <v>292</v>
      </c>
      <c r="B302" s="1">
        <f t="shared" si="56"/>
        <v>-66191.356075504315</v>
      </c>
      <c r="C302" s="1">
        <f>B302*int_a_nhg/12</f>
        <v>-57.365841932103734</v>
      </c>
      <c r="D302" s="1">
        <f t="shared" si="48"/>
        <v>725600.33465585194</v>
      </c>
      <c r="E302" s="1">
        <f t="shared" si="49"/>
        <v>1005537.6343219419</v>
      </c>
      <c r="G302" s="48">
        <v>292</v>
      </c>
      <c r="H302" s="1">
        <f t="shared" si="57"/>
        <v>-58555.555555553015</v>
      </c>
      <c r="I302" s="1">
        <f>H302*int_l_nhg/12</f>
        <v>-50.748148148145951</v>
      </c>
      <c r="J302" s="1">
        <f t="shared" si="50"/>
        <v>725600.33465585194</v>
      </c>
      <c r="K302" s="1">
        <f t="shared" si="51"/>
        <v>971253.89786871441</v>
      </c>
      <c r="M302" s="48">
        <v>292</v>
      </c>
      <c r="N302" s="1">
        <f t="shared" si="58"/>
        <v>-188095.67803775123</v>
      </c>
      <c r="O302" s="1">
        <f>(N302+P$2)*int_a_nhg/12-P$3</f>
        <v>-188.84958763271771</v>
      </c>
      <c r="P302" s="1">
        <f t="shared" si="52"/>
        <v>725600.33465585194</v>
      </c>
      <c r="Q302" s="1">
        <f t="shared" si="53"/>
        <v>1258287.2007683641</v>
      </c>
      <c r="S302" s="48">
        <v>292</v>
      </c>
      <c r="T302" s="1">
        <f t="shared" si="59"/>
        <v>-184277.77777777589</v>
      </c>
      <c r="U302" s="1">
        <f>(T302+V$2)*int_l_nhg/12-V$3</f>
        <v>-185.5407407407391</v>
      </c>
      <c r="V302" s="1">
        <f t="shared" si="54"/>
        <v>725600.33465585194</v>
      </c>
      <c r="W302" s="1">
        <f t="shared" si="55"/>
        <v>1241145.3325417584</v>
      </c>
    </row>
    <row r="303" spans="1:23" x14ac:dyDescent="0.25">
      <c r="A303" s="48">
        <v>293</v>
      </c>
      <c r="B303" s="1">
        <f t="shared" si="56"/>
        <v>-65245.933362756834</v>
      </c>
      <c r="C303" s="1">
        <f>B303*int_a_nhg/12</f>
        <v>-56.546475581055923</v>
      </c>
      <c r="D303" s="1">
        <f t="shared" si="48"/>
        <v>727716.66896526481</v>
      </c>
      <c r="E303" s="1">
        <f t="shared" si="49"/>
        <v>1011720.3017442261</v>
      </c>
      <c r="G303" s="48">
        <v>293</v>
      </c>
      <c r="H303" s="1">
        <f t="shared" si="57"/>
        <v>-57694.444444441906</v>
      </c>
      <c r="I303" s="1">
        <f>H303*int_l_nhg/12</f>
        <v>-50.001851851849644</v>
      </c>
      <c r="J303" s="1">
        <f t="shared" si="50"/>
        <v>727716.66896526481</v>
      </c>
      <c r="K303" s="1">
        <f t="shared" si="51"/>
        <v>977334.3956523852</v>
      </c>
      <c r="M303" s="48">
        <v>293</v>
      </c>
      <c r="N303" s="1">
        <f t="shared" si="58"/>
        <v>-187622.9666813775</v>
      </c>
      <c r="O303" s="1">
        <f>(N303+P$2)*int_a_nhg/12-P$3</f>
        <v>-188.43990445719382</v>
      </c>
      <c r="P303" s="1">
        <f t="shared" si="52"/>
        <v>727716.66896526481</v>
      </c>
      <c r="Q303" s="1">
        <f t="shared" si="53"/>
        <v>1266240.1785966132</v>
      </c>
      <c r="S303" s="48">
        <v>293</v>
      </c>
      <c r="T303" s="1">
        <f t="shared" si="59"/>
        <v>-183847.22222222033</v>
      </c>
      <c r="U303" s="1">
        <f>(T303+V$2)*int_l_nhg/12-V$3</f>
        <v>-185.16759259259095</v>
      </c>
      <c r="V303" s="1">
        <f t="shared" si="54"/>
        <v>727716.66896526481</v>
      </c>
      <c r="W303" s="1">
        <f t="shared" si="55"/>
        <v>1249047.2255507009</v>
      </c>
    </row>
    <row r="304" spans="1:23" x14ac:dyDescent="0.25">
      <c r="A304" s="48">
        <v>294</v>
      </c>
      <c r="B304" s="1">
        <f t="shared" si="56"/>
        <v>-64299.6912836583</v>
      </c>
      <c r="C304" s="1">
        <f>B304*int_a_nhg/12</f>
        <v>-55.726399112503856</v>
      </c>
      <c r="D304" s="1">
        <f t="shared" si="48"/>
        <v>729839.17591641354</v>
      </c>
      <c r="E304" s="1">
        <f t="shared" si="49"/>
        <v>1017937.926866998</v>
      </c>
      <c r="G304" s="48">
        <v>294</v>
      </c>
      <c r="H304" s="1">
        <f t="shared" si="57"/>
        <v>-56833.333333330796</v>
      </c>
      <c r="I304" s="1">
        <f>H304*int_l_nhg/12</f>
        <v>-49.25555555555335</v>
      </c>
      <c r="J304" s="1">
        <f t="shared" si="50"/>
        <v>729839.17591641354</v>
      </c>
      <c r="K304" s="1">
        <f t="shared" si="51"/>
        <v>983450.01975084899</v>
      </c>
      <c r="M304" s="48">
        <v>294</v>
      </c>
      <c r="N304" s="1">
        <f t="shared" si="58"/>
        <v>-187149.84564182823</v>
      </c>
      <c r="O304" s="1">
        <f>(N304+P$2)*int_a_nhg/12-P$3</f>
        <v>-188.0298662229178</v>
      </c>
      <c r="P304" s="1">
        <f t="shared" si="52"/>
        <v>729839.17591641354</v>
      </c>
      <c r="Q304" s="1">
        <f t="shared" si="53"/>
        <v>1274238.123717766</v>
      </c>
      <c r="S304" s="48">
        <v>294</v>
      </c>
      <c r="T304" s="1">
        <f t="shared" si="59"/>
        <v>-183416.66666666477</v>
      </c>
      <c r="U304" s="1">
        <f>(T304+V$2)*int_l_nhg/12-V$3</f>
        <v>-184.79444444444277</v>
      </c>
      <c r="V304" s="1">
        <f t="shared" si="54"/>
        <v>729839.17591641354</v>
      </c>
      <c r="W304" s="1">
        <f t="shared" si="55"/>
        <v>1256994.1701596999</v>
      </c>
    </row>
    <row r="305" spans="1:23" x14ac:dyDescent="0.25">
      <c r="A305" s="48">
        <v>295</v>
      </c>
      <c r="B305" s="1">
        <f t="shared" si="56"/>
        <v>-63352.629128091219</v>
      </c>
      <c r="C305" s="1">
        <f>B305*int_a_nhg/12</f>
        <v>-54.905611911012386</v>
      </c>
      <c r="D305" s="1">
        <f t="shared" si="48"/>
        <v>731967.87351283641</v>
      </c>
      <c r="E305" s="1">
        <f t="shared" si="49"/>
        <v>1024190.7073461782</v>
      </c>
      <c r="G305" s="48">
        <v>295</v>
      </c>
      <c r="H305" s="1">
        <f t="shared" si="57"/>
        <v>-55972.222222219687</v>
      </c>
      <c r="I305" s="1">
        <f>H305*int_l_nhg/12</f>
        <v>-48.509259259257057</v>
      </c>
      <c r="J305" s="1">
        <f t="shared" si="50"/>
        <v>731967.87351283641</v>
      </c>
      <c r="K305" s="1">
        <f t="shared" si="51"/>
        <v>989600.96877339657</v>
      </c>
      <c r="M305" s="48">
        <v>295</v>
      </c>
      <c r="N305" s="1">
        <f t="shared" si="58"/>
        <v>-186676.31456404467</v>
      </c>
      <c r="O305" s="1">
        <f>(N305+P$2)*int_a_nhg/12-P$3</f>
        <v>-187.61947262217205</v>
      </c>
      <c r="P305" s="1">
        <f t="shared" si="52"/>
        <v>731967.87351283641</v>
      </c>
      <c r="Q305" s="1">
        <f t="shared" si="53"/>
        <v>1282281.2903834342</v>
      </c>
      <c r="S305" s="48">
        <v>295</v>
      </c>
      <c r="T305" s="1">
        <f t="shared" si="59"/>
        <v>-182986.1111111092</v>
      </c>
      <c r="U305" s="1">
        <f>(T305+V$2)*int_l_nhg/12-V$3</f>
        <v>-184.42129629629463</v>
      </c>
      <c r="V305" s="1">
        <f t="shared" si="54"/>
        <v>731967.87351283641</v>
      </c>
      <c r="W305" s="1">
        <f t="shared" si="55"/>
        <v>1264986.4210970518</v>
      </c>
    </row>
    <row r="306" spans="1:23" x14ac:dyDescent="0.25">
      <c r="A306" s="48">
        <v>296</v>
      </c>
      <c r="B306" s="1">
        <f t="shared" si="56"/>
        <v>-62404.746185322641</v>
      </c>
      <c r="C306" s="1">
        <f>B306*int_a_nhg/12</f>
        <v>-54.084113360612953</v>
      </c>
      <c r="D306" s="1">
        <f t="shared" si="48"/>
        <v>734102.77981058217</v>
      </c>
      <c r="E306" s="1">
        <f t="shared" si="49"/>
        <v>1030478.8419552634</v>
      </c>
      <c r="G306" s="48">
        <v>296</v>
      </c>
      <c r="H306" s="1">
        <f t="shared" si="57"/>
        <v>-55111.111111108577</v>
      </c>
      <c r="I306" s="1">
        <f>H306*int_l_nhg/12</f>
        <v>-47.762962962960763</v>
      </c>
      <c r="J306" s="1">
        <f t="shared" si="50"/>
        <v>734102.77981058217</v>
      </c>
      <c r="K306" s="1">
        <f t="shared" si="51"/>
        <v>995787.44245228439</v>
      </c>
      <c r="M306" s="48">
        <v>296</v>
      </c>
      <c r="N306" s="1">
        <f t="shared" si="58"/>
        <v>-186202.37309266039</v>
      </c>
      <c r="O306" s="1">
        <f>(N306+P$2)*int_a_nhg/12-P$3</f>
        <v>-187.20872334697233</v>
      </c>
      <c r="P306" s="1">
        <f t="shared" si="52"/>
        <v>734102.77981058217</v>
      </c>
      <c r="Q306" s="1">
        <f t="shared" si="53"/>
        <v>1290369.9342828051</v>
      </c>
      <c r="S306" s="48">
        <v>296</v>
      </c>
      <c r="T306" s="1">
        <f t="shared" si="59"/>
        <v>-182555.55555555364</v>
      </c>
      <c r="U306" s="1">
        <f>(T306+V$2)*int_l_nhg/12-V$3</f>
        <v>-184.04814814814648</v>
      </c>
      <c r="V306" s="1">
        <f t="shared" si="54"/>
        <v>734102.77981058217</v>
      </c>
      <c r="W306" s="1">
        <f t="shared" si="55"/>
        <v>1273024.2345313244</v>
      </c>
    </row>
    <row r="307" spans="1:23" x14ac:dyDescent="0.25">
      <c r="A307" s="48">
        <v>297</v>
      </c>
      <c r="B307" s="1">
        <f t="shared" si="56"/>
        <v>-61456.041744003669</v>
      </c>
      <c r="C307" s="1">
        <f>B307*int_a_nhg/12</f>
        <v>-53.261902844803181</v>
      </c>
      <c r="D307" s="1">
        <f t="shared" si="48"/>
        <v>736243.912918363</v>
      </c>
      <c r="E307" s="1">
        <f t="shared" si="49"/>
        <v>1036802.5305916439</v>
      </c>
      <c r="G307" s="48">
        <v>297</v>
      </c>
      <c r="H307" s="1">
        <f t="shared" si="57"/>
        <v>-54249.999999997468</v>
      </c>
      <c r="I307" s="1">
        <f>H307*int_l_nhg/12</f>
        <v>-47.01666666666447</v>
      </c>
      <c r="J307" s="1">
        <f t="shared" si="50"/>
        <v>736243.912918363</v>
      </c>
      <c r="K307" s="1">
        <f t="shared" si="51"/>
        <v>1002009.6416490843</v>
      </c>
      <c r="M307" s="48">
        <v>297</v>
      </c>
      <c r="N307" s="1">
        <f t="shared" si="58"/>
        <v>-185728.0208720009</v>
      </c>
      <c r="O307" s="1">
        <f>(N307+P$2)*int_a_nhg/12-P$3</f>
        <v>-186.79761808906744</v>
      </c>
      <c r="P307" s="1">
        <f t="shared" si="52"/>
        <v>736243.912918363</v>
      </c>
      <c r="Q307" s="1">
        <f t="shared" si="53"/>
        <v>1298504.3125507701</v>
      </c>
      <c r="S307" s="48">
        <v>297</v>
      </c>
      <c r="T307" s="1">
        <f t="shared" si="59"/>
        <v>-182124.99999999808</v>
      </c>
      <c r="U307" s="1">
        <f>(T307+V$2)*int_l_nhg/12-V$3</f>
        <v>-183.67499999999833</v>
      </c>
      <c r="V307" s="1">
        <f t="shared" si="54"/>
        <v>736243.912918363</v>
      </c>
      <c r="W307" s="1">
        <f t="shared" si="55"/>
        <v>1281107.8680794991</v>
      </c>
    </row>
    <row r="308" spans="1:23" x14ac:dyDescent="0.25">
      <c r="A308" s="48">
        <v>298</v>
      </c>
      <c r="B308" s="1">
        <f t="shared" si="56"/>
        <v>-60506.515092168884</v>
      </c>
      <c r="C308" s="1">
        <f>B308*int_a_nhg/12</f>
        <v>-52.438979746546359</v>
      </c>
      <c r="D308" s="1">
        <f t="shared" si="48"/>
        <v>738391.29099770822</v>
      </c>
      <c r="E308" s="1">
        <f t="shared" si="49"/>
        <v>1043161.9742829591</v>
      </c>
      <c r="G308" s="48">
        <v>298</v>
      </c>
      <c r="H308" s="1">
        <f t="shared" si="57"/>
        <v>-53388.888888886358</v>
      </c>
      <c r="I308" s="1">
        <f>H308*int_l_nhg/12</f>
        <v>-46.270370370368177</v>
      </c>
      <c r="J308" s="1">
        <f t="shared" si="50"/>
        <v>738391.29099770822</v>
      </c>
      <c r="K308" s="1">
        <f t="shared" si="51"/>
        <v>1008267.7683610686</v>
      </c>
      <c r="M308" s="48">
        <v>298</v>
      </c>
      <c r="N308" s="1">
        <f t="shared" si="58"/>
        <v>-185253.25754608351</v>
      </c>
      <c r="O308" s="1">
        <f>(N308+P$2)*int_a_nhg/12-P$3</f>
        <v>-186.38615653993904</v>
      </c>
      <c r="P308" s="1">
        <f t="shared" si="52"/>
        <v>738391.29099770822</v>
      </c>
      <c r="Q308" s="1">
        <f t="shared" si="53"/>
        <v>1306684.6837760983</v>
      </c>
      <c r="S308" s="48">
        <v>298</v>
      </c>
      <c r="T308" s="1">
        <f t="shared" si="59"/>
        <v>-181694.44444444252</v>
      </c>
      <c r="U308" s="1">
        <f>(T308+V$2)*int_l_nhg/12-V$3</f>
        <v>-183.30185185185016</v>
      </c>
      <c r="V308" s="1">
        <f t="shared" si="54"/>
        <v>738391.29099770822</v>
      </c>
      <c r="W308" s="1">
        <f t="shared" si="55"/>
        <v>1289237.580815162</v>
      </c>
    </row>
    <row r="309" spans="1:23" x14ac:dyDescent="0.25">
      <c r="A309" s="48">
        <v>299</v>
      </c>
      <c r="B309" s="1">
        <f t="shared" si="56"/>
        <v>-59556.165517235844</v>
      </c>
      <c r="C309" s="1">
        <f>B309*int_a_nhg/12</f>
        <v>-51.615343448271062</v>
      </c>
      <c r="D309" s="1">
        <f t="shared" si="48"/>
        <v>740544.93226311821</v>
      </c>
      <c r="E309" s="1">
        <f t="shared" si="49"/>
        <v>1049557.3751934881</v>
      </c>
      <c r="G309" s="48">
        <v>299</v>
      </c>
      <c r="H309" s="1">
        <f t="shared" si="57"/>
        <v>-52527.777777775249</v>
      </c>
      <c r="I309" s="1">
        <f>H309*int_l_nhg/12</f>
        <v>-45.524074074071876</v>
      </c>
      <c r="J309" s="1">
        <f t="shared" si="50"/>
        <v>740544.93226311821</v>
      </c>
      <c r="K309" s="1">
        <f t="shared" si="51"/>
        <v>1014562.0257276315</v>
      </c>
      <c r="M309" s="48">
        <v>299</v>
      </c>
      <c r="N309" s="1">
        <f t="shared" si="58"/>
        <v>-184778.08275861698</v>
      </c>
      <c r="O309" s="1">
        <f>(N309+P$2)*int_a_nhg/12-P$3</f>
        <v>-185.97433839080136</v>
      </c>
      <c r="P309" s="1">
        <f t="shared" si="52"/>
        <v>740544.93226311821</v>
      </c>
      <c r="Q309" s="1">
        <f t="shared" si="53"/>
        <v>1314911.3080096575</v>
      </c>
      <c r="S309" s="48">
        <v>299</v>
      </c>
      <c r="T309" s="1">
        <f t="shared" si="59"/>
        <v>-181263.88888888696</v>
      </c>
      <c r="U309" s="1">
        <f>(T309+V$2)*int_l_nhg/12-V$3</f>
        <v>-182.92870370370201</v>
      </c>
      <c r="V309" s="1">
        <f t="shared" si="54"/>
        <v>740544.93226311821</v>
      </c>
      <c r="W309" s="1">
        <f t="shared" si="55"/>
        <v>1297413.6332767385</v>
      </c>
    </row>
    <row r="310" spans="1:23" x14ac:dyDescent="0.25">
      <c r="A310" s="48">
        <v>300</v>
      </c>
      <c r="B310" s="1">
        <f t="shared" si="56"/>
        <v>-58604.992306004526</v>
      </c>
      <c r="C310" s="1">
        <f>B310*int_a_nhg/12</f>
        <v>-50.790993331870588</v>
      </c>
      <c r="D310" s="1">
        <f t="shared" si="48"/>
        <v>742704.85498221894</v>
      </c>
      <c r="E310" s="1">
        <f t="shared" si="49"/>
        <v>1055988.9366305759</v>
      </c>
      <c r="G310" s="48">
        <v>300</v>
      </c>
      <c r="H310" s="1">
        <f t="shared" si="57"/>
        <v>-51666.666666664139</v>
      </c>
      <c r="I310" s="1">
        <f>H310*int_l_nhg/12</f>
        <v>-44.777777777775583</v>
      </c>
      <c r="J310" s="1">
        <f t="shared" si="50"/>
        <v>742704.85498221894</v>
      </c>
      <c r="K310" s="1">
        <f t="shared" si="51"/>
        <v>1020892.6180367471</v>
      </c>
      <c r="M310" s="48">
        <v>300</v>
      </c>
      <c r="N310" s="1">
        <f t="shared" si="58"/>
        <v>-184302.49615300132</v>
      </c>
      <c r="O310" s="1">
        <f>(N310+P$2)*int_a_nhg/12-P$3</f>
        <v>-185.56216333260113</v>
      </c>
      <c r="P310" s="1">
        <f t="shared" si="52"/>
        <v>742704.85498221894</v>
      </c>
      <c r="Q310" s="1">
        <f t="shared" si="53"/>
        <v>1323184.4467726809</v>
      </c>
      <c r="S310" s="48">
        <v>300</v>
      </c>
      <c r="T310" s="1">
        <f t="shared" si="59"/>
        <v>-180833.33333333139</v>
      </c>
      <c r="U310" s="1">
        <f>(T310+V$2)*int_l_nhg/12-V$3</f>
        <v>-182.55555555555387</v>
      </c>
      <c r="V310" s="1">
        <f t="shared" si="54"/>
        <v>742704.85498221894</v>
      </c>
      <c r="W310" s="1">
        <f t="shared" si="55"/>
        <v>1305636.2874757759</v>
      </c>
    </row>
    <row r="311" spans="1:23" x14ac:dyDescent="0.25">
      <c r="A311" s="48">
        <v>301</v>
      </c>
      <c r="B311" s="1">
        <f t="shared" si="56"/>
        <v>-57652.994744656811</v>
      </c>
      <c r="C311" s="1">
        <f>B311*int_a_nhg/12</f>
        <v>-49.965928778702569</v>
      </c>
      <c r="D311" s="1">
        <f t="shared" si="48"/>
        <v>744871.07747591706</v>
      </c>
      <c r="E311" s="1">
        <f t="shared" si="49"/>
        <v>1062456.8630510971</v>
      </c>
      <c r="G311" s="48">
        <v>301</v>
      </c>
      <c r="H311" s="1">
        <f t="shared" si="57"/>
        <v>-50805.55555555303</v>
      </c>
      <c r="I311" s="1">
        <f>H311*int_l_nhg/12</f>
        <v>-44.03148148147929</v>
      </c>
      <c r="J311" s="1">
        <f t="shared" si="50"/>
        <v>744871.07747591706</v>
      </c>
      <c r="K311" s="1">
        <f t="shared" si="51"/>
        <v>1027259.7507314631</v>
      </c>
      <c r="M311" s="48">
        <v>301</v>
      </c>
      <c r="N311" s="1">
        <f t="shared" si="58"/>
        <v>-183826.49737232746</v>
      </c>
      <c r="O311" s="1">
        <f>(N311+P$2)*int_a_nhg/12-P$3</f>
        <v>-185.14963105601711</v>
      </c>
      <c r="P311" s="1">
        <f t="shared" si="52"/>
        <v>744871.07747591706</v>
      </c>
      <c r="Q311" s="1">
        <f t="shared" si="53"/>
        <v>1331504.3630650805</v>
      </c>
      <c r="S311" s="48">
        <v>301</v>
      </c>
      <c r="T311" s="1">
        <f t="shared" si="59"/>
        <v>-180402.77777777583</v>
      </c>
      <c r="U311" s="1">
        <f>(T311+V$2)*int_l_nhg/12-V$3</f>
        <v>-182.18240740740572</v>
      </c>
      <c r="V311" s="1">
        <f t="shared" si="54"/>
        <v>744871.07747591706</v>
      </c>
      <c r="W311" s="1">
        <f t="shared" si="55"/>
        <v>1313905.8069052731</v>
      </c>
    </row>
    <row r="312" spans="1:23" x14ac:dyDescent="0.25">
      <c r="A312" s="48">
        <v>302</v>
      </c>
      <c r="B312" s="1">
        <f t="shared" si="56"/>
        <v>-56700.172118755923</v>
      </c>
      <c r="C312" s="1">
        <f>B312*int_a_nhg/12</f>
        <v>-49.140149169588462</v>
      </c>
      <c r="D312" s="1">
        <f t="shared" si="48"/>
        <v>747043.61811855517</v>
      </c>
      <c r="E312" s="1">
        <f t="shared" si="49"/>
        <v>1068961.360067955</v>
      </c>
      <c r="G312" s="48">
        <v>302</v>
      </c>
      <c r="H312" s="1">
        <f t="shared" si="57"/>
        <v>-49944.44444444192</v>
      </c>
      <c r="I312" s="1">
        <f>H312*int_l_nhg/12</f>
        <v>-43.285185185182996</v>
      </c>
      <c r="J312" s="1">
        <f t="shared" si="50"/>
        <v>747043.61811855517</v>
      </c>
      <c r="K312" s="1">
        <f t="shared" si="51"/>
        <v>1033663.6304164322</v>
      </c>
      <c r="M312" s="48">
        <v>302</v>
      </c>
      <c r="N312" s="1">
        <f t="shared" si="58"/>
        <v>-183350.086059377</v>
      </c>
      <c r="O312" s="1">
        <f>(N312+P$2)*int_a_nhg/12-P$3</f>
        <v>-184.73674125146005</v>
      </c>
      <c r="P312" s="1">
        <f t="shared" si="52"/>
        <v>747043.61811855517</v>
      </c>
      <c r="Q312" s="1">
        <f t="shared" si="53"/>
        <v>1339871.3213738084</v>
      </c>
      <c r="S312" s="48">
        <v>302</v>
      </c>
      <c r="T312" s="1">
        <f t="shared" si="59"/>
        <v>-179972.22222222027</v>
      </c>
      <c r="U312" s="1">
        <f>(T312+V$2)*int_l_nhg/12-V$3</f>
        <v>-181.80925925925754</v>
      </c>
      <c r="V312" s="1">
        <f t="shared" si="54"/>
        <v>747043.61811855517</v>
      </c>
      <c r="W312" s="1">
        <f t="shared" si="55"/>
        <v>1322222.456548057</v>
      </c>
    </row>
    <row r="313" spans="1:23" x14ac:dyDescent="0.25">
      <c r="A313" s="48">
        <v>303</v>
      </c>
      <c r="B313" s="1">
        <f t="shared" si="56"/>
        <v>-55746.523713245922</v>
      </c>
      <c r="C313" s="1">
        <f>B313*int_a_nhg/12</f>
        <v>-48.313653884813135</v>
      </c>
      <c r="D313" s="1">
        <f t="shared" si="48"/>
        <v>749222.49533806765</v>
      </c>
      <c r="E313" s="1">
        <f t="shared" si="49"/>
        <v>1075502.634456618</v>
      </c>
      <c r="G313" s="48">
        <v>303</v>
      </c>
      <c r="H313" s="1">
        <f t="shared" si="57"/>
        <v>-49083.333333330811</v>
      </c>
      <c r="I313" s="1">
        <f>H313*int_l_nhg/12</f>
        <v>-42.538888888886703</v>
      </c>
      <c r="J313" s="1">
        <f t="shared" si="50"/>
        <v>749222.49533806765</v>
      </c>
      <c r="K313" s="1">
        <f t="shared" si="51"/>
        <v>1040104.4648644798</v>
      </c>
      <c r="M313" s="48">
        <v>303</v>
      </c>
      <c r="N313" s="1">
        <f t="shared" si="58"/>
        <v>-182873.261856622</v>
      </c>
      <c r="O313" s="1">
        <f>(N313+P$2)*int_a_nhg/12-P$3</f>
        <v>-184.32349360907239</v>
      </c>
      <c r="P313" s="1">
        <f t="shared" si="52"/>
        <v>749222.49533806765</v>
      </c>
      <c r="Q313" s="1">
        <f t="shared" si="53"/>
        <v>1348285.5876812642</v>
      </c>
      <c r="S313" s="48">
        <v>303</v>
      </c>
      <c r="T313" s="1">
        <f t="shared" si="59"/>
        <v>-179541.66666666471</v>
      </c>
      <c r="U313" s="1">
        <f>(T313+V$2)*int_l_nhg/12-V$3</f>
        <v>-181.4361111111094</v>
      </c>
      <c r="V313" s="1">
        <f t="shared" si="54"/>
        <v>749222.49533806765</v>
      </c>
      <c r="W313" s="1">
        <f t="shared" si="55"/>
        <v>1330586.5028852052</v>
      </c>
    </row>
    <row r="314" spans="1:23" x14ac:dyDescent="0.25">
      <c r="A314" s="48">
        <v>304</v>
      </c>
      <c r="B314" s="1">
        <f t="shared" si="56"/>
        <v>-54792.048812451147</v>
      </c>
      <c r="C314" s="1">
        <f>B314*int_a_nhg/12</f>
        <v>-47.486442304124324</v>
      </c>
      <c r="D314" s="1">
        <f t="shared" si="48"/>
        <v>751407.72761613701</v>
      </c>
      <c r="E314" s="1">
        <f t="shared" si="49"/>
        <v>1082080.8941616935</v>
      </c>
      <c r="G314" s="48">
        <v>304</v>
      </c>
      <c r="H314" s="1">
        <f t="shared" si="57"/>
        <v>-48222.222222219702</v>
      </c>
      <c r="I314" s="1">
        <f>H314*int_l_nhg/12</f>
        <v>-41.792592592590402</v>
      </c>
      <c r="J314" s="1">
        <f t="shared" si="50"/>
        <v>751407.72761613701</v>
      </c>
      <c r="K314" s="1">
        <f t="shared" si="51"/>
        <v>1046582.4630232094</v>
      </c>
      <c r="M314" s="48">
        <v>304</v>
      </c>
      <c r="N314" s="1">
        <f t="shared" si="58"/>
        <v>-182396.02440622461</v>
      </c>
      <c r="O314" s="1">
        <f>(N314+P$2)*int_a_nhg/12-P$3</f>
        <v>-183.90988781872798</v>
      </c>
      <c r="P314" s="1">
        <f t="shared" si="52"/>
        <v>751407.72761613701</v>
      </c>
      <c r="Q314" s="1">
        <f t="shared" si="53"/>
        <v>1356747.4294737505</v>
      </c>
      <c r="S314" s="48">
        <v>304</v>
      </c>
      <c r="T314" s="1">
        <f t="shared" si="59"/>
        <v>-179111.11111110914</v>
      </c>
      <c r="U314" s="1">
        <f>(T314+V$2)*int_l_nhg/12-V$3</f>
        <v>-181.06296296296125</v>
      </c>
      <c r="V314" s="1">
        <f t="shared" si="54"/>
        <v>751407.72761613701</v>
      </c>
      <c r="W314" s="1">
        <f t="shared" si="55"/>
        <v>1338998.2139045189</v>
      </c>
    </row>
    <row r="315" spans="1:23" x14ac:dyDescent="0.25">
      <c r="A315" s="48">
        <v>305</v>
      </c>
      <c r="B315" s="1">
        <f t="shared" si="56"/>
        <v>-53836.746700075681</v>
      </c>
      <c r="C315" s="1">
        <f>B315*int_a_nhg/12</f>
        <v>-46.658513806732259</v>
      </c>
      <c r="D315" s="1">
        <f t="shared" si="48"/>
        <v>753599.33348835073</v>
      </c>
      <c r="E315" s="1">
        <f t="shared" si="49"/>
        <v>1088696.3483035376</v>
      </c>
      <c r="G315" s="48">
        <v>305</v>
      </c>
      <c r="H315" s="1">
        <f t="shared" si="57"/>
        <v>-47361.111111108592</v>
      </c>
      <c r="I315" s="1">
        <f>H315*int_l_nhg/12</f>
        <v>-41.046296296294109</v>
      </c>
      <c r="J315" s="1">
        <f t="shared" si="50"/>
        <v>753599.33348835073</v>
      </c>
      <c r="K315" s="1">
        <f t="shared" si="51"/>
        <v>1053097.8350216439</v>
      </c>
      <c r="M315" s="48">
        <v>305</v>
      </c>
      <c r="N315" s="1">
        <f t="shared" si="58"/>
        <v>-181918.37335003685</v>
      </c>
      <c r="O315" s="1">
        <f>(N315+P$2)*int_a_nhg/12-P$3</f>
        <v>-183.49592357003192</v>
      </c>
      <c r="P315" s="1">
        <f t="shared" si="52"/>
        <v>753599.33348835073</v>
      </c>
      <c r="Q315" s="1">
        <f t="shared" si="53"/>
        <v>1365257.1157499771</v>
      </c>
      <c r="S315" s="48">
        <v>305</v>
      </c>
      <c r="T315" s="1">
        <f t="shared" si="59"/>
        <v>-178680.55555555358</v>
      </c>
      <c r="U315" s="1">
        <f>(T315+V$2)*int_l_nhg/12-V$3</f>
        <v>-180.6898148148131</v>
      </c>
      <c r="V315" s="1">
        <f t="shared" si="54"/>
        <v>753599.33348835073</v>
      </c>
      <c r="W315" s="1">
        <f t="shared" si="55"/>
        <v>1347457.8591090406</v>
      </c>
    </row>
    <row r="316" spans="1:23" x14ac:dyDescent="0.25">
      <c r="A316" s="48">
        <v>306</v>
      </c>
      <c r="B316" s="1">
        <f t="shared" si="56"/>
        <v>-52880.616659202824</v>
      </c>
      <c r="C316" s="1">
        <f>B316*int_a_nhg/12</f>
        <v>-45.829867771309118</v>
      </c>
      <c r="D316" s="1">
        <f t="shared" si="48"/>
        <v>755797.3315443584</v>
      </c>
      <c r="E316" s="1">
        <f t="shared" si="49"/>
        <v>1095349.2071849033</v>
      </c>
      <c r="G316" s="48">
        <v>306</v>
      </c>
      <c r="H316" s="1">
        <f t="shared" si="57"/>
        <v>-46499.999999997483</v>
      </c>
      <c r="I316" s="1">
        <f>H316*int_l_nhg/12</f>
        <v>-40.299999999997816</v>
      </c>
      <c r="J316" s="1">
        <f t="shared" si="50"/>
        <v>755797.3315443584</v>
      </c>
      <c r="K316" s="1">
        <f t="shared" si="51"/>
        <v>1059650.792176907</v>
      </c>
      <c r="M316" s="48">
        <v>306</v>
      </c>
      <c r="N316" s="1">
        <f t="shared" si="58"/>
        <v>-181440.3083296004</v>
      </c>
      <c r="O316" s="1">
        <f>(N316+P$2)*int_a_nhg/12-P$3</f>
        <v>-183.08160055232034</v>
      </c>
      <c r="P316" s="1">
        <f t="shared" si="52"/>
        <v>755797.3315443584</v>
      </c>
      <c r="Q316" s="1">
        <f t="shared" si="53"/>
        <v>1373814.9170296104</v>
      </c>
      <c r="S316" s="48">
        <v>306</v>
      </c>
      <c r="T316" s="1">
        <f t="shared" si="59"/>
        <v>-178249.99999999802</v>
      </c>
      <c r="U316" s="1">
        <f>(T316+V$2)*int_l_nhg/12-V$3</f>
        <v>-180.31666666666493</v>
      </c>
      <c r="V316" s="1">
        <f t="shared" si="54"/>
        <v>755797.3315443584</v>
      </c>
      <c r="W316" s="1">
        <f t="shared" si="55"/>
        <v>1355965.7095256229</v>
      </c>
    </row>
    <row r="317" spans="1:23" x14ac:dyDescent="0.25">
      <c r="A317" s="48">
        <v>307</v>
      </c>
      <c r="B317" s="1">
        <f t="shared" si="56"/>
        <v>-51923.657972294546</v>
      </c>
      <c r="C317" s="1">
        <f>B317*int_a_nhg/12</f>
        <v>-45.000503575988603</v>
      </c>
      <c r="D317" s="1">
        <f t="shared" si="48"/>
        <v>758001.74042802944</v>
      </c>
      <c r="E317" s="1">
        <f t="shared" si="49"/>
        <v>1102039.6822976263</v>
      </c>
      <c r="G317" s="48">
        <v>307</v>
      </c>
      <c r="H317" s="1">
        <f t="shared" si="57"/>
        <v>-45638.888888886373</v>
      </c>
      <c r="I317" s="1">
        <f>H317*int_l_nhg/12</f>
        <v>-39.553703703701522</v>
      </c>
      <c r="J317" s="1">
        <f t="shared" si="50"/>
        <v>758001.74042802944</v>
      </c>
      <c r="K317" s="1">
        <f t="shared" si="51"/>
        <v>1066241.5470009397</v>
      </c>
      <c r="M317" s="48">
        <v>307</v>
      </c>
      <c r="N317" s="1">
        <f t="shared" si="58"/>
        <v>-180961.82898614625</v>
      </c>
      <c r="O317" s="1">
        <f>(N317+P$2)*int_a_nhg/12-P$3</f>
        <v>-182.66691845466008</v>
      </c>
      <c r="P317" s="1">
        <f t="shared" si="52"/>
        <v>758001.74042802944</v>
      </c>
      <c r="Q317" s="1">
        <f t="shared" si="53"/>
        <v>1382421.1053618754</v>
      </c>
      <c r="S317" s="48">
        <v>307</v>
      </c>
      <c r="T317" s="1">
        <f t="shared" si="59"/>
        <v>-177819.44444444246</v>
      </c>
      <c r="U317" s="1">
        <f>(T317+V$2)*int_l_nhg/12-V$3</f>
        <v>-179.94351851851678</v>
      </c>
      <c r="V317" s="1">
        <f t="shared" si="54"/>
        <v>758001.74042802944</v>
      </c>
      <c r="W317" s="1">
        <f t="shared" si="55"/>
        <v>1364522.037713543</v>
      </c>
    </row>
    <row r="318" spans="1:23" x14ac:dyDescent="0.25">
      <c r="A318" s="48">
        <v>308</v>
      </c>
      <c r="B318" s="1">
        <f t="shared" si="56"/>
        <v>-50965.869921190948</v>
      </c>
      <c r="C318" s="1">
        <f>B318*int_a_nhg/12</f>
        <v>-44.170420598365489</v>
      </c>
      <c r="D318" s="1">
        <f t="shared" si="48"/>
        <v>760212.57883761125</v>
      </c>
      <c r="E318" s="1">
        <f t="shared" si="49"/>
        <v>1108767.9863293474</v>
      </c>
      <c r="G318" s="48">
        <v>308</v>
      </c>
      <c r="H318" s="1">
        <f t="shared" si="57"/>
        <v>-44777.777777775264</v>
      </c>
      <c r="I318" s="1">
        <f>H318*int_l_nhg/12</f>
        <v>-38.807407407405229</v>
      </c>
      <c r="J318" s="1">
        <f t="shared" si="50"/>
        <v>760212.57883761125</v>
      </c>
      <c r="K318" s="1">
        <f t="shared" si="51"/>
        <v>1072870.3132072566</v>
      </c>
      <c r="M318" s="48">
        <v>308</v>
      </c>
      <c r="N318" s="1">
        <f t="shared" si="58"/>
        <v>-180482.93496059446</v>
      </c>
      <c r="O318" s="1">
        <f>(N318+P$2)*int_a_nhg/12-P$3</f>
        <v>-182.25187696584851</v>
      </c>
      <c r="P318" s="1">
        <f t="shared" si="52"/>
        <v>760212.57883761125</v>
      </c>
      <c r="Q318" s="1">
        <f t="shared" si="53"/>
        <v>1391075.9543342025</v>
      </c>
      <c r="S318" s="48">
        <v>308</v>
      </c>
      <c r="T318" s="1">
        <f t="shared" si="59"/>
        <v>-177388.8888888869</v>
      </c>
      <c r="U318" s="1">
        <f>(T318+V$2)*int_l_nhg/12-V$3</f>
        <v>-179.57037037036864</v>
      </c>
      <c r="V318" s="1">
        <f t="shared" si="54"/>
        <v>760212.57883761125</v>
      </c>
      <c r="W318" s="1">
        <f t="shared" si="55"/>
        <v>1373127.117773168</v>
      </c>
    </row>
    <row r="319" spans="1:23" x14ac:dyDescent="0.25">
      <c r="A319" s="48">
        <v>309</v>
      </c>
      <c r="B319" s="1">
        <f t="shared" si="56"/>
        <v>-50007.251787109722</v>
      </c>
      <c r="C319" s="1">
        <f>B319*int_a_nhg/12</f>
        <v>-43.339618215495086</v>
      </c>
      <c r="D319" s="1">
        <f t="shared" si="48"/>
        <v>762429.86552588758</v>
      </c>
      <c r="E319" s="1">
        <f t="shared" si="49"/>
        <v>1115534.3331702745</v>
      </c>
      <c r="G319" s="48">
        <v>309</v>
      </c>
      <c r="H319" s="1">
        <f t="shared" si="57"/>
        <v>-43916.666666664154</v>
      </c>
      <c r="I319" s="1">
        <f>H319*int_l_nhg/12</f>
        <v>-38.061111111108936</v>
      </c>
      <c r="J319" s="1">
        <f t="shared" si="50"/>
        <v>762429.86552588758</v>
      </c>
      <c r="K319" s="1">
        <f t="shared" si="51"/>
        <v>1079537.3057177393</v>
      </c>
      <c r="M319" s="48">
        <v>309</v>
      </c>
      <c r="N319" s="1">
        <f t="shared" si="58"/>
        <v>-180003.62589355384</v>
      </c>
      <c r="O319" s="1">
        <f>(N319+P$2)*int_a_nhg/12-P$3</f>
        <v>-181.83647577441332</v>
      </c>
      <c r="P319" s="1">
        <f t="shared" si="52"/>
        <v>762429.86552588758</v>
      </c>
      <c r="Q319" s="1">
        <f t="shared" si="53"/>
        <v>1399779.739080925</v>
      </c>
      <c r="S319" s="48">
        <v>309</v>
      </c>
      <c r="T319" s="1">
        <f t="shared" si="59"/>
        <v>-176958.33333333133</v>
      </c>
      <c r="U319" s="1">
        <f>(T319+V$2)*int_l_nhg/12-V$3</f>
        <v>-179.19722222222049</v>
      </c>
      <c r="V319" s="1">
        <f t="shared" si="54"/>
        <v>762429.86552588758</v>
      </c>
      <c r="W319" s="1">
        <f t="shared" si="55"/>
        <v>1381781.2253546687</v>
      </c>
    </row>
    <row r="320" spans="1:23" x14ac:dyDescent="0.25">
      <c r="A320" s="48">
        <v>310</v>
      </c>
      <c r="B320" s="1">
        <f t="shared" si="56"/>
        <v>-49047.802850645632</v>
      </c>
      <c r="C320" s="1">
        <f>B320*int_a_nhg/12</f>
        <v>-42.508095803892878</v>
      </c>
      <c r="D320" s="1">
        <f t="shared" si="48"/>
        <v>764653.61930033809</v>
      </c>
      <c r="E320" s="1">
        <f t="shared" si="49"/>
        <v>1122338.9379199818</v>
      </c>
      <c r="G320" s="48">
        <v>310</v>
      </c>
      <c r="H320" s="1">
        <f t="shared" si="57"/>
        <v>-43055.555555553045</v>
      </c>
      <c r="I320" s="1">
        <f>H320*int_l_nhg/12</f>
        <v>-37.314814814812635</v>
      </c>
      <c r="J320" s="1">
        <f t="shared" si="50"/>
        <v>764653.61930033809</v>
      </c>
      <c r="K320" s="1">
        <f t="shared" si="51"/>
        <v>1086242.7406694693</v>
      </c>
      <c r="M320" s="48">
        <v>310</v>
      </c>
      <c r="N320" s="1">
        <f t="shared" si="58"/>
        <v>-179523.90142532179</v>
      </c>
      <c r="O320" s="1">
        <f>(N320+P$2)*int_a_nhg/12-P$3</f>
        <v>-181.4207145686122</v>
      </c>
      <c r="P320" s="1">
        <f t="shared" si="52"/>
        <v>764653.61930033809</v>
      </c>
      <c r="Q320" s="1">
        <f t="shared" si="53"/>
        <v>1408532.7362920262</v>
      </c>
      <c r="S320" s="48">
        <v>310</v>
      </c>
      <c r="T320" s="1">
        <f t="shared" si="59"/>
        <v>-176527.77777777577</v>
      </c>
      <c r="U320" s="1">
        <f>(T320+V$2)*int_l_nhg/12-V$3</f>
        <v>-178.82407407407231</v>
      </c>
      <c r="V320" s="1">
        <f t="shared" si="54"/>
        <v>764653.61930033809</v>
      </c>
      <c r="W320" s="1">
        <f t="shared" si="55"/>
        <v>1390484.6376667814</v>
      </c>
    </row>
    <row r="321" spans="1:23" x14ac:dyDescent="0.25">
      <c r="A321" s="48">
        <v>311</v>
      </c>
      <c r="B321" s="1">
        <f t="shared" si="56"/>
        <v>-48087.52239176994</v>
      </c>
      <c r="C321" s="1">
        <f>B321*int_a_nhg/12</f>
        <v>-41.675852739533944</v>
      </c>
      <c r="D321" s="1">
        <f t="shared" si="48"/>
        <v>766883.85902329744</v>
      </c>
      <c r="E321" s="1">
        <f t="shared" si="49"/>
        <v>1129182.0168942478</v>
      </c>
      <c r="G321" s="48">
        <v>311</v>
      </c>
      <c r="H321" s="1">
        <f t="shared" si="57"/>
        <v>-42194.444444441935</v>
      </c>
      <c r="I321" s="1">
        <f>H321*int_l_nhg/12</f>
        <v>-36.568518518516342</v>
      </c>
      <c r="J321" s="1">
        <f t="shared" si="50"/>
        <v>766883.85902329744</v>
      </c>
      <c r="K321" s="1">
        <f t="shared" si="51"/>
        <v>1092986.8354215985</v>
      </c>
      <c r="M321" s="48">
        <v>311</v>
      </c>
      <c r="N321" s="1">
        <f t="shared" si="58"/>
        <v>-179043.76119588394</v>
      </c>
      <c r="O321" s="1">
        <f>(N321+P$2)*int_a_nhg/12-P$3</f>
        <v>-181.00459303643274</v>
      </c>
      <c r="P321" s="1">
        <f t="shared" si="52"/>
        <v>766883.85902329744</v>
      </c>
      <c r="Q321" s="1">
        <f t="shared" si="53"/>
        <v>1417335.2242219346</v>
      </c>
      <c r="S321" s="48">
        <v>311</v>
      </c>
      <c r="T321" s="1">
        <f t="shared" si="59"/>
        <v>-176097.22222222021</v>
      </c>
      <c r="U321" s="1">
        <f>(T321+V$2)*int_l_nhg/12-V$3</f>
        <v>-178.45092592592417</v>
      </c>
      <c r="V321" s="1">
        <f t="shared" si="54"/>
        <v>766883.85902329744</v>
      </c>
      <c r="W321" s="1">
        <f t="shared" si="55"/>
        <v>1399237.6334856215</v>
      </c>
    </row>
    <row r="322" spans="1:23" x14ac:dyDescent="0.25">
      <c r="A322" s="48">
        <v>312</v>
      </c>
      <c r="B322" s="1">
        <f t="shared" si="56"/>
        <v>-47126.409689829889</v>
      </c>
      <c r="C322" s="1">
        <f>B322*int_a_nhg/12</f>
        <v>-40.842888397852569</v>
      </c>
      <c r="D322" s="1">
        <f t="shared" si="48"/>
        <v>769120.60361211537</v>
      </c>
      <c r="E322" s="1">
        <f t="shared" si="49"/>
        <v>1136063.7876319319</v>
      </c>
      <c r="G322" s="48">
        <v>312</v>
      </c>
      <c r="H322" s="1">
        <f t="shared" si="57"/>
        <v>-41333.333333330826</v>
      </c>
      <c r="I322" s="1">
        <f>H322*int_l_nhg/12</f>
        <v>-35.822222222220049</v>
      </c>
      <c r="J322" s="1">
        <f t="shared" si="50"/>
        <v>769120.60361211537</v>
      </c>
      <c r="K322" s="1">
        <f t="shared" si="51"/>
        <v>1099769.8085622592</v>
      </c>
      <c r="M322" s="48">
        <v>312</v>
      </c>
      <c r="N322" s="1">
        <f t="shared" si="58"/>
        <v>-178563.20484491391</v>
      </c>
      <c r="O322" s="1">
        <f>(N322+P$2)*int_a_nhg/12-P$3</f>
        <v>-180.58811086559206</v>
      </c>
      <c r="P322" s="1">
        <f t="shared" si="52"/>
        <v>769120.60361211537</v>
      </c>
      <c r="Q322" s="1">
        <f t="shared" si="53"/>
        <v>1426187.4826983695</v>
      </c>
      <c r="S322" s="48">
        <v>312</v>
      </c>
      <c r="T322" s="1">
        <f t="shared" si="59"/>
        <v>-175666.66666666465</v>
      </c>
      <c r="U322" s="1">
        <f>(T322+V$2)*int_l_nhg/12-V$3</f>
        <v>-178.07777777777602</v>
      </c>
      <c r="V322" s="1">
        <f t="shared" si="54"/>
        <v>769120.60361211537</v>
      </c>
      <c r="W322" s="1">
        <f t="shared" si="55"/>
        <v>1408040.4931635449</v>
      </c>
    </row>
    <row r="323" spans="1:23" x14ac:dyDescent="0.25">
      <c r="A323" s="48">
        <v>313</v>
      </c>
      <c r="B323" s="1">
        <f t="shared" si="56"/>
        <v>-46164.464023548157</v>
      </c>
      <c r="C323" s="1">
        <f>B323*int_a_nhg/12</f>
        <v>-40.009202153741732</v>
      </c>
      <c r="D323" s="1">
        <f t="shared" si="48"/>
        <v>771363.87203931739</v>
      </c>
      <c r="E323" s="1">
        <f t="shared" si="49"/>
        <v>1142984.4689018896</v>
      </c>
      <c r="G323" s="48">
        <v>313</v>
      </c>
      <c r="H323" s="1">
        <f t="shared" si="57"/>
        <v>-40472.222222219716</v>
      </c>
      <c r="I323" s="1">
        <f>H323*int_l_nhg/12</f>
        <v>-35.075925925923748</v>
      </c>
      <c r="J323" s="1">
        <f t="shared" si="50"/>
        <v>771363.87203931739</v>
      </c>
      <c r="K323" s="1">
        <f t="shared" si="51"/>
        <v>1106591.8799155122</v>
      </c>
      <c r="M323" s="48">
        <v>313</v>
      </c>
      <c r="N323" s="1">
        <f t="shared" si="58"/>
        <v>-178082.23201177304</v>
      </c>
      <c r="O323" s="1">
        <f>(N323+P$2)*int_a_nhg/12-P$3</f>
        <v>-180.17126774353662</v>
      </c>
      <c r="P323" s="1">
        <f t="shared" si="52"/>
        <v>771363.87203931739</v>
      </c>
      <c r="Q323" s="1">
        <f t="shared" si="53"/>
        <v>1435089.7931312372</v>
      </c>
      <c r="S323" s="48">
        <v>313</v>
      </c>
      <c r="T323" s="1">
        <f t="shared" si="59"/>
        <v>-175236.11111110909</v>
      </c>
      <c r="U323" s="1">
        <f>(T323+V$2)*int_l_nhg/12-V$3</f>
        <v>-177.70462962962787</v>
      </c>
      <c r="V323" s="1">
        <f t="shared" si="54"/>
        <v>771363.87203931739</v>
      </c>
      <c r="W323" s="1">
        <f t="shared" si="55"/>
        <v>1416893.4986380604</v>
      </c>
    </row>
    <row r="324" spans="1:23" x14ac:dyDescent="0.25">
      <c r="A324" s="48">
        <v>314</v>
      </c>
      <c r="B324" s="1">
        <f t="shared" si="56"/>
        <v>-45201.684671022311</v>
      </c>
      <c r="C324" s="1">
        <f>B324*int_a_nhg/12</f>
        <v>-39.174793381552668</v>
      </c>
      <c r="D324" s="1">
        <f t="shared" si="48"/>
        <v>773613.68333276536</v>
      </c>
      <c r="E324" s="1">
        <f t="shared" si="49"/>
        <v>1149944.2807099274</v>
      </c>
      <c r="G324" s="48">
        <v>314</v>
      </c>
      <c r="H324" s="1">
        <f t="shared" si="57"/>
        <v>-39611.111111108607</v>
      </c>
      <c r="I324" s="1">
        <f>H324*int_l_nhg/12</f>
        <v>-34.329629629627455</v>
      </c>
      <c r="J324" s="1">
        <f t="shared" si="50"/>
        <v>773613.68333276536</v>
      </c>
      <c r="K324" s="1">
        <f t="shared" si="51"/>
        <v>1113453.270548336</v>
      </c>
      <c r="M324" s="48">
        <v>314</v>
      </c>
      <c r="N324" s="1">
        <f t="shared" si="58"/>
        <v>-177600.8423355101</v>
      </c>
      <c r="O324" s="1">
        <f>(N324+P$2)*int_a_nhg/12-P$3</f>
        <v>-179.75406335744208</v>
      </c>
      <c r="P324" s="1">
        <f t="shared" si="52"/>
        <v>773613.68333276536</v>
      </c>
      <c r="Q324" s="1">
        <f t="shared" si="53"/>
        <v>1444042.4385215759</v>
      </c>
      <c r="S324" s="48">
        <v>314</v>
      </c>
      <c r="T324" s="1">
        <f t="shared" si="59"/>
        <v>-174805.55555555352</v>
      </c>
      <c r="U324" s="1">
        <f>(T324+V$2)*int_l_nhg/12-V$3</f>
        <v>-177.3314814814797</v>
      </c>
      <c r="V324" s="1">
        <f t="shared" si="54"/>
        <v>773613.68333276536</v>
      </c>
      <c r="W324" s="1">
        <f t="shared" si="55"/>
        <v>1425796.9334407924</v>
      </c>
    </row>
    <row r="325" spans="1:23" x14ac:dyDescent="0.25">
      <c r="A325" s="48">
        <v>315</v>
      </c>
      <c r="B325" s="1">
        <f t="shared" si="56"/>
        <v>-44238.070909724272</v>
      </c>
      <c r="C325" s="1">
        <f>B325*int_a_nhg/12</f>
        <v>-38.339661455094365</v>
      </c>
      <c r="D325" s="1">
        <f t="shared" si="48"/>
        <v>775870.05657581927</v>
      </c>
      <c r="E325" s="1">
        <f t="shared" si="49"/>
        <v>1156943.4443057969</v>
      </c>
      <c r="G325" s="48">
        <v>315</v>
      </c>
      <c r="H325" s="1">
        <f t="shared" si="57"/>
        <v>-38749.999999997497</v>
      </c>
      <c r="I325" s="1">
        <f>H325*int_l_nhg/12</f>
        <v>-33.583333333331161</v>
      </c>
      <c r="J325" s="1">
        <f t="shared" si="50"/>
        <v>775870.05657581927</v>
      </c>
      <c r="K325" s="1">
        <f t="shared" si="51"/>
        <v>1120354.2027776539</v>
      </c>
      <c r="M325" s="48">
        <v>315</v>
      </c>
      <c r="N325" s="1">
        <f t="shared" si="58"/>
        <v>-177119.03545486106</v>
      </c>
      <c r="O325" s="1">
        <f>(N325+P$2)*int_a_nhg/12-P$3</f>
        <v>-179.3364973942129</v>
      </c>
      <c r="P325" s="1">
        <f t="shared" si="52"/>
        <v>775870.05657581927</v>
      </c>
      <c r="Q325" s="1">
        <f t="shared" si="53"/>
        <v>1453045.7034705535</v>
      </c>
      <c r="S325" s="48">
        <v>315</v>
      </c>
      <c r="T325" s="1">
        <f t="shared" si="59"/>
        <v>-174374.99999999796</v>
      </c>
      <c r="U325" s="1">
        <f>(T325+V$2)*int_l_nhg/12-V$3</f>
        <v>-176.95833333333155</v>
      </c>
      <c r="V325" s="1">
        <f t="shared" si="54"/>
        <v>775870.05657581927</v>
      </c>
      <c r="W325" s="1">
        <f t="shared" si="55"/>
        <v>1434751.0827064945</v>
      </c>
    </row>
    <row r="326" spans="1:23" x14ac:dyDescent="0.25">
      <c r="A326" s="48">
        <v>316</v>
      </c>
      <c r="B326" s="1">
        <f t="shared" si="56"/>
        <v>-43273.622016499779</v>
      </c>
      <c r="C326" s="1">
        <f>B326*int_a_nhg/12</f>
        <v>-37.503805747633145</v>
      </c>
      <c r="D326" s="1">
        <f t="shared" si="48"/>
        <v>778133.01090749877</v>
      </c>
      <c r="E326" s="1">
        <f t="shared" si="49"/>
        <v>1163982.1821902276</v>
      </c>
      <c r="G326" s="48">
        <v>316</v>
      </c>
      <c r="H326" s="1">
        <f t="shared" si="57"/>
        <v>-37888.888888886388</v>
      </c>
      <c r="I326" s="1">
        <f>H326*int_l_nhg/12</f>
        <v>-32.837037037034868</v>
      </c>
      <c r="J326" s="1">
        <f t="shared" si="50"/>
        <v>778133.01090749877</v>
      </c>
      <c r="K326" s="1">
        <f t="shared" si="51"/>
        <v>1127294.9001774013</v>
      </c>
      <c r="M326" s="48">
        <v>316</v>
      </c>
      <c r="N326" s="1">
        <f t="shared" si="58"/>
        <v>-176636.8110082488</v>
      </c>
      <c r="O326" s="1">
        <f>(N326+P$2)*int_a_nhg/12-P$3</f>
        <v>-178.91856954048228</v>
      </c>
      <c r="P326" s="1">
        <f t="shared" si="52"/>
        <v>778133.01090749877</v>
      </c>
      <c r="Q326" s="1">
        <f t="shared" si="53"/>
        <v>1462099.874188514</v>
      </c>
      <c r="S326" s="48">
        <v>316</v>
      </c>
      <c r="T326" s="1">
        <f t="shared" si="59"/>
        <v>-173944.4444444424</v>
      </c>
      <c r="U326" s="1">
        <f>(T326+V$2)*int_l_nhg/12-V$3</f>
        <v>-176.58518518518341</v>
      </c>
      <c r="V326" s="1">
        <f t="shared" si="54"/>
        <v>778133.01090749877</v>
      </c>
      <c r="W326" s="1">
        <f t="shared" si="55"/>
        <v>1443756.2331821136</v>
      </c>
    </row>
    <row r="327" spans="1:23" x14ac:dyDescent="0.25">
      <c r="A327" s="48">
        <v>317</v>
      </c>
      <c r="B327" s="1">
        <f t="shared" si="56"/>
        <v>-42308.337267567826</v>
      </c>
      <c r="C327" s="1">
        <f>B327*int_a_nhg/12</f>
        <v>-36.667225631892116</v>
      </c>
      <c r="D327" s="1">
        <f t="shared" si="48"/>
        <v>780402.5655226456</v>
      </c>
      <c r="E327" s="1">
        <f t="shared" si="49"/>
        <v>1171060.7181220008</v>
      </c>
      <c r="G327" s="48">
        <v>317</v>
      </c>
      <c r="H327" s="1">
        <f t="shared" si="57"/>
        <v>-37027.777777775278</v>
      </c>
      <c r="I327" s="1">
        <f>H327*int_l_nhg/12</f>
        <v>-32.090740740738575</v>
      </c>
      <c r="J327" s="1">
        <f t="shared" si="50"/>
        <v>780402.5655226456</v>
      </c>
      <c r="K327" s="1">
        <f t="shared" si="51"/>
        <v>1134275.5875856329</v>
      </c>
      <c r="M327" s="48">
        <v>317</v>
      </c>
      <c r="N327" s="1">
        <f t="shared" si="58"/>
        <v>-176154.1686337828</v>
      </c>
      <c r="O327" s="1">
        <f>(N327+P$2)*int_a_nhg/12-P$3</f>
        <v>-178.50027948261175</v>
      </c>
      <c r="P327" s="1">
        <f t="shared" si="52"/>
        <v>780402.5655226456</v>
      </c>
      <c r="Q327" s="1">
        <f t="shared" si="53"/>
        <v>1471205.2385040761</v>
      </c>
      <c r="S327" s="48">
        <v>317</v>
      </c>
      <c r="T327" s="1">
        <f t="shared" si="59"/>
        <v>-173513.88888888684</v>
      </c>
      <c r="U327" s="1">
        <f>(T327+V$2)*int_l_nhg/12-V$3</f>
        <v>-176.21203703703526</v>
      </c>
      <c r="V327" s="1">
        <f t="shared" si="54"/>
        <v>780402.5655226456</v>
      </c>
      <c r="W327" s="1">
        <f t="shared" si="55"/>
        <v>1452812.6732359054</v>
      </c>
    </row>
    <row r="328" spans="1:23" x14ac:dyDescent="0.25">
      <c r="A328" s="48">
        <v>318</v>
      </c>
      <c r="B328" s="1">
        <f t="shared" si="56"/>
        <v>-41342.21593852013</v>
      </c>
      <c r="C328" s="1">
        <f>B328*int_a_nhg/12</f>
        <v>-35.829920480050781</v>
      </c>
      <c r="D328" s="1">
        <f t="shared" si="48"/>
        <v>782678.73967208667</v>
      </c>
      <c r="E328" s="1">
        <f t="shared" si="49"/>
        <v>1178179.2771250622</v>
      </c>
      <c r="G328" s="48">
        <v>318</v>
      </c>
      <c r="H328" s="1">
        <f t="shared" si="57"/>
        <v>-36166.666666664169</v>
      </c>
      <c r="I328" s="1">
        <f>H328*int_l_nhg/12</f>
        <v>-31.344444444442278</v>
      </c>
      <c r="J328" s="1">
        <f t="shared" si="50"/>
        <v>782678.73967208667</v>
      </c>
      <c r="K328" s="1">
        <f t="shared" si="51"/>
        <v>1141296.4911116713</v>
      </c>
      <c r="M328" s="48">
        <v>318</v>
      </c>
      <c r="N328" s="1">
        <f t="shared" si="58"/>
        <v>-175671.10796925894</v>
      </c>
      <c r="O328" s="1">
        <f>(N328+P$2)*int_a_nhg/12-P$3</f>
        <v>-178.08162690669107</v>
      </c>
      <c r="P328" s="1">
        <f t="shared" si="52"/>
        <v>782678.73967208667</v>
      </c>
      <c r="Q328" s="1">
        <f t="shared" si="53"/>
        <v>1480362.0858732839</v>
      </c>
      <c r="S328" s="48">
        <v>318</v>
      </c>
      <c r="T328" s="1">
        <f t="shared" si="59"/>
        <v>-173083.33333333128</v>
      </c>
      <c r="U328" s="1">
        <f>(T328+V$2)*int_l_nhg/12-V$3</f>
        <v>-175.83888888888708</v>
      </c>
      <c r="V328" s="1">
        <f t="shared" si="54"/>
        <v>782678.73967208667</v>
      </c>
      <c r="W328" s="1">
        <f t="shared" si="55"/>
        <v>1461920.6928666015</v>
      </c>
    </row>
    <row r="329" spans="1:23" x14ac:dyDescent="0.25">
      <c r="A329" s="48">
        <v>319</v>
      </c>
      <c r="B329" s="1">
        <f t="shared" si="56"/>
        <v>-40375.257304320592</v>
      </c>
      <c r="C329" s="1">
        <f>B329*int_a_nhg/12</f>
        <v>-34.991889663744509</v>
      </c>
      <c r="D329" s="1">
        <f t="shared" si="48"/>
        <v>784961.55266279692</v>
      </c>
      <c r="E329" s="1">
        <f t="shared" si="49"/>
        <v>1185338.0854956757</v>
      </c>
      <c r="G329" s="48">
        <v>319</v>
      </c>
      <c r="H329" s="1">
        <f t="shared" si="57"/>
        <v>-35305.555555553059</v>
      </c>
      <c r="I329" s="1">
        <f>H329*int_l_nhg/12</f>
        <v>-30.598148148145981</v>
      </c>
      <c r="J329" s="1">
        <f t="shared" si="50"/>
        <v>784961.55266279692</v>
      </c>
      <c r="K329" s="1">
        <f t="shared" si="51"/>
        <v>1148357.838143293</v>
      </c>
      <c r="M329" s="48">
        <v>319</v>
      </c>
      <c r="N329" s="1">
        <f t="shared" si="58"/>
        <v>-175187.62865215915</v>
      </c>
      <c r="O329" s="1">
        <f>(N329+P$2)*int_a_nhg/12-P$3</f>
        <v>-177.66261149853793</v>
      </c>
      <c r="P329" s="1">
        <f t="shared" si="52"/>
        <v>784961.55266279692</v>
      </c>
      <c r="Q329" s="1">
        <f t="shared" si="53"/>
        <v>1489570.7073888076</v>
      </c>
      <c r="S329" s="48">
        <v>319</v>
      </c>
      <c r="T329" s="1">
        <f t="shared" si="59"/>
        <v>-172652.77777777571</v>
      </c>
      <c r="U329" s="1">
        <f>(T329+V$2)*int_l_nhg/12-V$3</f>
        <v>-175.46574074073894</v>
      </c>
      <c r="V329" s="1">
        <f t="shared" si="54"/>
        <v>784961.55266279692</v>
      </c>
      <c r="W329" s="1">
        <f t="shared" si="55"/>
        <v>1471080.5837126293</v>
      </c>
    </row>
    <row r="330" spans="1:23" x14ac:dyDescent="0.25">
      <c r="A330" s="48">
        <v>320</v>
      </c>
      <c r="B330" s="1">
        <f t="shared" si="56"/>
        <v>-39407.460639304751</v>
      </c>
      <c r="C330" s="1">
        <f>B330*int_a_nhg/12</f>
        <v>-34.153132554064115</v>
      </c>
      <c r="D330" s="1">
        <f t="shared" si="48"/>
        <v>787251.02385806339</v>
      </c>
      <c r="E330" s="1">
        <f t="shared" si="49"/>
        <v>1192537.3708096172</v>
      </c>
      <c r="G330" s="48">
        <v>320</v>
      </c>
      <c r="H330" s="1">
        <f t="shared" si="57"/>
        <v>-34444.44444444195</v>
      </c>
      <c r="I330" s="1">
        <f>H330*int_l_nhg/12</f>
        <v>-29.851851851849688</v>
      </c>
      <c r="J330" s="1">
        <f t="shared" si="50"/>
        <v>787251.02385806339</v>
      </c>
      <c r="K330" s="1">
        <f t="shared" si="51"/>
        <v>1155459.8573539588</v>
      </c>
      <c r="M330" s="48">
        <v>320</v>
      </c>
      <c r="N330" s="1">
        <f t="shared" si="58"/>
        <v>-174703.73031965122</v>
      </c>
      <c r="O330" s="1">
        <f>(N330+P$2)*int_a_nhg/12-P$3</f>
        <v>-177.24323294369771</v>
      </c>
      <c r="P330" s="1">
        <f t="shared" si="52"/>
        <v>787251.02385806339</v>
      </c>
      <c r="Q330" s="1">
        <f t="shared" si="53"/>
        <v>1498831.3957891974</v>
      </c>
      <c r="S330" s="48">
        <v>320</v>
      </c>
      <c r="T330" s="1">
        <f t="shared" si="59"/>
        <v>-172222.22222222015</v>
      </c>
      <c r="U330" s="1">
        <f>(T330+V$2)*int_l_nhg/12-V$3</f>
        <v>-175.09259259259079</v>
      </c>
      <c r="V330" s="1">
        <f t="shared" si="54"/>
        <v>787251.02385806339</v>
      </c>
      <c r="W330" s="1">
        <f t="shared" si="55"/>
        <v>1480292.6390613813</v>
      </c>
    </row>
    <row r="331" spans="1:23" x14ac:dyDescent="0.25">
      <c r="A331" s="48">
        <v>321</v>
      </c>
      <c r="B331" s="1">
        <f t="shared" si="56"/>
        <v>-38438.825217179226</v>
      </c>
      <c r="C331" s="1">
        <f>B331*int_a_nhg/12</f>
        <v>-33.313648521555329</v>
      </c>
      <c r="D331" s="1">
        <f t="shared" ref="D331:D370" si="60">D330*(1+groei_woning/12)</f>
        <v>789547.17267764942</v>
      </c>
      <c r="E331" s="1">
        <f t="shared" ref="E331:E370" si="61">E330*((1+groei_spaargeld)^(1/12))+(inleg-C$3)</f>
        <v>1199777.3619294092</v>
      </c>
      <c r="G331" s="48">
        <v>321</v>
      </c>
      <c r="H331" s="1">
        <f t="shared" si="57"/>
        <v>-33583.33333333084</v>
      </c>
      <c r="I331" s="1">
        <f>H331*int_l_nhg/12</f>
        <v>-29.105555555553394</v>
      </c>
      <c r="J331" s="1">
        <f t="shared" ref="J331:J370" si="62">J330*(1+groei_woning/12)</f>
        <v>789547.17267764942</v>
      </c>
      <c r="K331" s="1">
        <f t="shared" ref="K331:K370" si="63">K330*((1+groei_spaargeld)^(1/12))+inleg+I331-I$2/360</f>
        <v>1162602.7787100819</v>
      </c>
      <c r="M331" s="48">
        <v>321</v>
      </c>
      <c r="N331" s="1">
        <f t="shared" si="58"/>
        <v>-174219.41260858846</v>
      </c>
      <c r="O331" s="1">
        <f>(N331+P$2)*int_a_nhg/12-P$3</f>
        <v>-176.82349092744332</v>
      </c>
      <c r="P331" s="1">
        <f t="shared" ref="P331:P370" si="64">P330*(1+groei_woning/12)</f>
        <v>789547.17267764942</v>
      </c>
      <c r="Q331" s="1">
        <f t="shared" ref="Q331:Q370" si="65">Q330*((1+groei_spaargeld)^(1/12))+(inleg-O$3-P$3)</f>
        <v>1508144.4454681906</v>
      </c>
      <c r="S331" s="48">
        <v>321</v>
      </c>
      <c r="T331" s="1">
        <f t="shared" si="59"/>
        <v>-171791.66666666459</v>
      </c>
      <c r="U331" s="1">
        <f>(T331+V$2)*int_l_nhg/12-V$3</f>
        <v>-174.71944444444264</v>
      </c>
      <c r="V331" s="1">
        <f t="shared" ref="V331:V370" si="66">V330*(1+groei_woning/12)</f>
        <v>789547.17267764942</v>
      </c>
      <c r="W331" s="1">
        <f t="shared" ref="W331:W370" si="67">W330*((1+groei_spaargeld)^(1/12))+inleg+U331-U$2/360</f>
        <v>1489557.1538585403</v>
      </c>
    </row>
    <row r="332" spans="1:23" x14ac:dyDescent="0.25">
      <c r="A332" s="48">
        <v>322</v>
      </c>
      <c r="B332" s="1">
        <f t="shared" ref="B332:B370" si="68">B331+C$3+C331</f>
        <v>-37469.350311021197</v>
      </c>
      <c r="C332" s="1">
        <f>B332*int_a_nhg/12</f>
        <v>-32.47343693621837</v>
      </c>
      <c r="D332" s="1">
        <f t="shared" si="60"/>
        <v>791850.01859795919</v>
      </c>
      <c r="E332" s="1">
        <f t="shared" si="61"/>
        <v>1207058.289011596</v>
      </c>
      <c r="G332" s="48">
        <v>322</v>
      </c>
      <c r="H332" s="1">
        <f t="shared" ref="H332:H370" si="69">H331+I$2/360</f>
        <v>-32722.222222219731</v>
      </c>
      <c r="I332" s="1">
        <f>H332*int_l_nhg/12</f>
        <v>-28.359259259257101</v>
      </c>
      <c r="J332" s="1">
        <f t="shared" si="62"/>
        <v>791850.01859795919</v>
      </c>
      <c r="K332" s="1">
        <f t="shared" si="63"/>
        <v>1169786.8334783399</v>
      </c>
      <c r="M332" s="48">
        <v>322</v>
      </c>
      <c r="N332" s="1">
        <f t="shared" ref="N332:N370" si="70">N331+O$3+(O331+P$3)</f>
        <v>-173734.67515550944</v>
      </c>
      <c r="O332" s="1">
        <f>(N332+P$2)*int_a_nhg/12-P$3</f>
        <v>-176.40338513477485</v>
      </c>
      <c r="P332" s="1">
        <f t="shared" si="64"/>
        <v>791850.01859795919</v>
      </c>
      <c r="Q332" s="1">
        <f t="shared" si="65"/>
        <v>1517510.1524840689</v>
      </c>
      <c r="S332" s="48">
        <v>322</v>
      </c>
      <c r="T332" s="1">
        <f t="shared" ref="T332:T370" si="71">T331+U$2/360</f>
        <v>-171361.11111110903</v>
      </c>
      <c r="U332" s="1">
        <f>(T332+V$2)*int_l_nhg/12-V$3</f>
        <v>-174.34629629629447</v>
      </c>
      <c r="V332" s="1">
        <f t="shared" si="66"/>
        <v>791850.01859795919</v>
      </c>
      <c r="W332" s="1">
        <f t="shared" si="67"/>
        <v>1498874.4247174545</v>
      </c>
    </row>
    <row r="333" spans="1:23" x14ac:dyDescent="0.25">
      <c r="A333" s="48">
        <v>323</v>
      </c>
      <c r="B333" s="1">
        <f t="shared" si="68"/>
        <v>-36499.035193277829</v>
      </c>
      <c r="C333" s="1">
        <f>B333*int_a_nhg/12</f>
        <v>-31.632497167507452</v>
      </c>
      <c r="D333" s="1">
        <f t="shared" si="60"/>
        <v>794159.58115220326</v>
      </c>
      <c r="E333" s="1">
        <f t="shared" si="61"/>
        <v>1214380.3835140606</v>
      </c>
      <c r="G333" s="48">
        <v>323</v>
      </c>
      <c r="H333" s="1">
        <f t="shared" si="69"/>
        <v>-31861.111111108621</v>
      </c>
      <c r="I333" s="1">
        <f>H333*int_l_nhg/12</f>
        <v>-27.612962962960804</v>
      </c>
      <c r="J333" s="1">
        <f t="shared" si="62"/>
        <v>794159.58115220326</v>
      </c>
      <c r="K333" s="1">
        <f t="shared" si="63"/>
        <v>1177012.2542330248</v>
      </c>
      <c r="M333" s="48">
        <v>323</v>
      </c>
      <c r="N333" s="1">
        <f t="shared" si="70"/>
        <v>-173249.51759663774</v>
      </c>
      <c r="O333" s="1">
        <f>(N333+P$2)*int_a_nhg/12-P$3</f>
        <v>-175.98291525041935</v>
      </c>
      <c r="P333" s="1">
        <f t="shared" si="64"/>
        <v>794159.58115220326</v>
      </c>
      <c r="Q333" s="1">
        <f t="shared" si="65"/>
        <v>1526928.8145690707</v>
      </c>
      <c r="S333" s="48">
        <v>323</v>
      </c>
      <c r="T333" s="1">
        <f t="shared" si="71"/>
        <v>-170930.55555555347</v>
      </c>
      <c r="U333" s="1">
        <f>(T333+V$2)*int_l_nhg/12-V$3</f>
        <v>-173.97314814814632</v>
      </c>
      <c r="V333" s="1">
        <f t="shared" si="66"/>
        <v>794159.58115220326</v>
      </c>
      <c r="W333" s="1">
        <f t="shared" si="67"/>
        <v>1508244.7499285669</v>
      </c>
    </row>
    <row r="334" spans="1:23" x14ac:dyDescent="0.25">
      <c r="A334" s="48">
        <v>324</v>
      </c>
      <c r="B334" s="1">
        <f t="shared" si="68"/>
        <v>-35527.879135765746</v>
      </c>
      <c r="C334" s="1">
        <f>B334*int_a_nhg/12</f>
        <v>-30.790828584330313</v>
      </c>
      <c r="D334" s="1">
        <f t="shared" si="60"/>
        <v>796475.87993056385</v>
      </c>
      <c r="E334" s="1">
        <f t="shared" si="61"/>
        <v>1221743.8782033825</v>
      </c>
      <c r="G334" s="48">
        <v>324</v>
      </c>
      <c r="H334" s="1">
        <f t="shared" si="69"/>
        <v>-30999.999999997512</v>
      </c>
      <c r="I334" s="1">
        <f>H334*int_l_nhg/12</f>
        <v>-26.866666666664511</v>
      </c>
      <c r="J334" s="1">
        <f t="shared" si="62"/>
        <v>796475.87993056385</v>
      </c>
      <c r="K334" s="1">
        <f t="shared" si="63"/>
        <v>1184279.2748634382</v>
      </c>
      <c r="M334" s="48">
        <v>324</v>
      </c>
      <c r="N334" s="1">
        <f t="shared" si="70"/>
        <v>-172763.93956788169</v>
      </c>
      <c r="O334" s="1">
        <f>(N334+P$2)*int_a_nhg/12-P$3</f>
        <v>-175.56208095883079</v>
      </c>
      <c r="P334" s="1">
        <f t="shared" si="64"/>
        <v>796475.87993056385</v>
      </c>
      <c r="Q334" s="1">
        <f t="shared" si="65"/>
        <v>1536400.7311388562</v>
      </c>
      <c r="S334" s="48">
        <v>324</v>
      </c>
      <c r="T334" s="1">
        <f t="shared" si="71"/>
        <v>-170499.9999999979</v>
      </c>
      <c r="U334" s="1">
        <f>(T334+V$2)*int_l_nhg/12-V$3</f>
        <v>-173.59999999999818</v>
      </c>
      <c r="V334" s="1">
        <f t="shared" si="66"/>
        <v>796475.87993056385</v>
      </c>
      <c r="W334" s="1">
        <f t="shared" si="67"/>
        <v>1517668.4294688981</v>
      </c>
    </row>
    <row r="335" spans="1:23" x14ac:dyDescent="0.25">
      <c r="A335" s="48">
        <v>325</v>
      </c>
      <c r="B335" s="1">
        <f t="shared" si="68"/>
        <v>-34555.881409670488</v>
      </c>
      <c r="C335" s="1">
        <f>B335*int_a_nhg/12</f>
        <v>-29.948430555047754</v>
      </c>
      <c r="D335" s="1">
        <f t="shared" si="60"/>
        <v>798798.93458036135</v>
      </c>
      <c r="E335" s="1">
        <f t="shared" si="61"/>
        <v>1229149.0071622371</v>
      </c>
      <c r="G335" s="48">
        <v>325</v>
      </c>
      <c r="H335" s="1">
        <f t="shared" si="69"/>
        <v>-30138.888888886402</v>
      </c>
      <c r="I335" s="1">
        <f>H335*int_l_nhg/12</f>
        <v>-26.120370370368217</v>
      </c>
      <c r="J335" s="1">
        <f t="shared" si="62"/>
        <v>798798.93458036135</v>
      </c>
      <c r="K335" s="1">
        <f t="shared" si="63"/>
        <v>1191588.1305813256</v>
      </c>
      <c r="M335" s="48">
        <v>325</v>
      </c>
      <c r="N335" s="1">
        <f t="shared" si="70"/>
        <v>-172277.94070483407</v>
      </c>
      <c r="O335" s="1">
        <f>(N335+P$2)*int_a_nhg/12-P$3</f>
        <v>-175.14088194418952</v>
      </c>
      <c r="P335" s="1">
        <f t="shared" si="64"/>
        <v>798798.93458036135</v>
      </c>
      <c r="Q335" s="1">
        <f t="shared" si="65"/>
        <v>1545926.2033020244</v>
      </c>
      <c r="S335" s="48">
        <v>325</v>
      </c>
      <c r="T335" s="1">
        <f t="shared" si="71"/>
        <v>-170069.44444444234</v>
      </c>
      <c r="U335" s="1">
        <f>(T335+V$2)*int_l_nhg/12-V$3</f>
        <v>-173.22685185185003</v>
      </c>
      <c r="V335" s="1">
        <f t="shared" si="66"/>
        <v>798798.93458036135</v>
      </c>
      <c r="W335" s="1">
        <f t="shared" si="67"/>
        <v>1527145.7650115828</v>
      </c>
    </row>
    <row r="336" spans="1:23" x14ac:dyDescent="0.25">
      <c r="A336" s="48">
        <v>326</v>
      </c>
      <c r="B336" s="1">
        <f t="shared" si="68"/>
        <v>-33583.041285545951</v>
      </c>
      <c r="C336" s="1">
        <f>B336*int_a_nhg/12</f>
        <v>-29.105302447473154</v>
      </c>
      <c r="D336" s="1">
        <f t="shared" si="60"/>
        <v>801128.76480622077</v>
      </c>
      <c r="E336" s="1">
        <f t="shared" si="61"/>
        <v>1236596.0057968376</v>
      </c>
      <c r="G336" s="48">
        <v>326</v>
      </c>
      <c r="H336" s="1">
        <f t="shared" si="69"/>
        <v>-29277.777777775293</v>
      </c>
      <c r="I336" s="1">
        <f>H336*int_l_nhg/12</f>
        <v>-25.374074074071917</v>
      </c>
      <c r="J336" s="1">
        <f t="shared" si="62"/>
        <v>801128.76480622077</v>
      </c>
      <c r="K336" s="1">
        <f t="shared" si="63"/>
        <v>1198939.057928354</v>
      </c>
      <c r="M336" s="48">
        <v>326</v>
      </c>
      <c r="N336" s="1">
        <f t="shared" si="70"/>
        <v>-171791.52064277179</v>
      </c>
      <c r="O336" s="1">
        <f>(N336+P$2)*int_a_nhg/12-P$3</f>
        <v>-174.71931789040221</v>
      </c>
      <c r="P336" s="1">
        <f t="shared" si="64"/>
        <v>801128.76480622077</v>
      </c>
      <c r="Q336" s="1">
        <f t="shared" si="65"/>
        <v>1555505.533869687</v>
      </c>
      <c r="S336" s="48">
        <v>326</v>
      </c>
      <c r="T336" s="1">
        <f t="shared" si="71"/>
        <v>-169638.88888888678</v>
      </c>
      <c r="U336" s="1">
        <f>(T336+V$2)*int_l_nhg/12-V$3</f>
        <v>-172.85370370370185</v>
      </c>
      <c r="V336" s="1">
        <f t="shared" si="66"/>
        <v>801128.76480622077</v>
      </c>
      <c r="W336" s="1">
        <f t="shared" si="67"/>
        <v>1536677.0599354592</v>
      </c>
    </row>
    <row r="337" spans="1:23" x14ac:dyDescent="0.25">
      <c r="A337" s="48">
        <v>327</v>
      </c>
      <c r="B337" s="1">
        <f t="shared" si="68"/>
        <v>-32609.358033313838</v>
      </c>
      <c r="C337" s="1">
        <f>B337*int_a_nhg/12</f>
        <v>-28.261443628871991</v>
      </c>
      <c r="D337" s="1">
        <f t="shared" si="60"/>
        <v>803465.39037023892</v>
      </c>
      <c r="E337" s="1">
        <f t="shared" si="61"/>
        <v>1244085.1108444179</v>
      </c>
      <c r="G337" s="48">
        <v>327</v>
      </c>
      <c r="H337" s="1">
        <f t="shared" si="69"/>
        <v>-28416.666666664183</v>
      </c>
      <c r="I337" s="1">
        <f>H337*int_l_nhg/12</f>
        <v>-24.627777777775623</v>
      </c>
      <c r="J337" s="1">
        <f t="shared" si="62"/>
        <v>803465.39037023892</v>
      </c>
      <c r="K337" s="1">
        <f t="shared" si="63"/>
        <v>1206332.2947836309</v>
      </c>
      <c r="M337" s="48">
        <v>327</v>
      </c>
      <c r="N337" s="1">
        <f t="shared" si="70"/>
        <v>-171304.67901665572</v>
      </c>
      <c r="O337" s="1">
        <f>(N337+P$2)*int_a_nhg/12-P$3</f>
        <v>-174.29738848110162</v>
      </c>
      <c r="P337" s="1">
        <f t="shared" si="64"/>
        <v>803465.39037023892</v>
      </c>
      <c r="Q337" s="1">
        <f t="shared" si="65"/>
        <v>1565139.0273650931</v>
      </c>
      <c r="S337" s="48">
        <v>327</v>
      </c>
      <c r="T337" s="1">
        <f t="shared" si="71"/>
        <v>-169208.33333333122</v>
      </c>
      <c r="U337" s="1">
        <f>(T337+V$2)*int_l_nhg/12-V$3</f>
        <v>-172.48055555555371</v>
      </c>
      <c r="V337" s="1">
        <f t="shared" si="66"/>
        <v>803465.39037023892</v>
      </c>
      <c r="W337" s="1">
        <f t="shared" si="67"/>
        <v>1546262.6193347138</v>
      </c>
    </row>
    <row r="338" spans="1:23" x14ac:dyDescent="0.25">
      <c r="A338" s="48">
        <v>328</v>
      </c>
      <c r="B338" s="1">
        <f t="shared" si="68"/>
        <v>-31634.830922263121</v>
      </c>
      <c r="C338" s="1">
        <f>B338*int_a_nhg/12</f>
        <v>-27.416853465961371</v>
      </c>
      <c r="D338" s="1">
        <f t="shared" si="60"/>
        <v>805808.83109215216</v>
      </c>
      <c r="E338" s="1">
        <f t="shared" si="61"/>
        <v>1251616.560380759</v>
      </c>
      <c r="G338" s="48">
        <v>328</v>
      </c>
      <c r="H338" s="1">
        <f t="shared" si="69"/>
        <v>-27555.555555553074</v>
      </c>
      <c r="I338" s="1">
        <f>H338*int_l_nhg/12</f>
        <v>-23.88148148147933</v>
      </c>
      <c r="J338" s="1">
        <f t="shared" si="62"/>
        <v>805808.83109215216</v>
      </c>
      <c r="K338" s="1">
        <f t="shared" si="63"/>
        <v>1213768.0803712672</v>
      </c>
      <c r="M338" s="48">
        <v>328</v>
      </c>
      <c r="N338" s="1">
        <f t="shared" si="70"/>
        <v>-170817.41546113035</v>
      </c>
      <c r="O338" s="1">
        <f>(N338+P$2)*int_a_nhg/12-P$3</f>
        <v>-173.87509339964629</v>
      </c>
      <c r="P338" s="1">
        <f t="shared" si="64"/>
        <v>805808.83109215216</v>
      </c>
      <c r="Q338" s="1">
        <f t="shared" si="65"/>
        <v>1574826.9900333108</v>
      </c>
      <c r="S338" s="48">
        <v>328</v>
      </c>
      <c r="T338" s="1">
        <f t="shared" si="71"/>
        <v>-168777.77777777566</v>
      </c>
      <c r="U338" s="1">
        <f>(T338+V$2)*int_l_nhg/12-V$3</f>
        <v>-172.10740740740556</v>
      </c>
      <c r="V338" s="1">
        <f t="shared" si="66"/>
        <v>805808.83109215216</v>
      </c>
      <c r="W338" s="1">
        <f t="shared" si="67"/>
        <v>1555902.7500285795</v>
      </c>
    </row>
    <row r="339" spans="1:23" x14ac:dyDescent="0.25">
      <c r="A339" s="48">
        <v>329</v>
      </c>
      <c r="B339" s="1">
        <f t="shared" si="68"/>
        <v>-30659.459221049496</v>
      </c>
      <c r="C339" s="1">
        <f>B339*int_a_nhg/12</f>
        <v>-26.571531324909561</v>
      </c>
      <c r="D339" s="1">
        <f t="shared" si="60"/>
        <v>808159.10684950429</v>
      </c>
      <c r="E339" s="1">
        <f t="shared" si="61"/>
        <v>1259190.5938277564</v>
      </c>
      <c r="G339" s="48">
        <v>329</v>
      </c>
      <c r="H339" s="1">
        <f t="shared" si="69"/>
        <v>-26694.444444441964</v>
      </c>
      <c r="I339" s="1">
        <f>H339*int_l_nhg/12</f>
        <v>-23.135185185183033</v>
      </c>
      <c r="J339" s="1">
        <f t="shared" si="62"/>
        <v>808159.10684950429</v>
      </c>
      <c r="K339" s="1">
        <f t="shared" si="63"/>
        <v>1221246.655267982</v>
      </c>
      <c r="M339" s="48">
        <v>329</v>
      </c>
      <c r="N339" s="1">
        <f t="shared" si="70"/>
        <v>-170329.72961052353</v>
      </c>
      <c r="O339" s="1">
        <f>(N339+P$2)*int_a_nhg/12-P$3</f>
        <v>-173.45243232912037</v>
      </c>
      <c r="P339" s="1">
        <f t="shared" si="64"/>
        <v>808159.10684950429</v>
      </c>
      <c r="Q339" s="1">
        <f t="shared" si="65"/>
        <v>1584569.7298509625</v>
      </c>
      <c r="S339" s="48">
        <v>329</v>
      </c>
      <c r="T339" s="1">
        <f t="shared" si="71"/>
        <v>-168347.22222222009</v>
      </c>
      <c r="U339" s="1">
        <f>(T339+V$2)*int_l_nhg/12-V$3</f>
        <v>-171.73425925925741</v>
      </c>
      <c r="V339" s="1">
        <f t="shared" si="66"/>
        <v>808159.10684950429</v>
      </c>
      <c r="W339" s="1">
        <f t="shared" si="67"/>
        <v>1565597.76057109</v>
      </c>
    </row>
    <row r="340" spans="1:23" x14ac:dyDescent="0.25">
      <c r="A340" s="48">
        <v>330</v>
      </c>
      <c r="B340" s="1">
        <f t="shared" si="68"/>
        <v>-29683.242197694817</v>
      </c>
      <c r="C340" s="1">
        <f>B340*int_a_nhg/12</f>
        <v>-25.725476571335506</v>
      </c>
      <c r="D340" s="1">
        <f t="shared" si="60"/>
        <v>810516.23757781531</v>
      </c>
      <c r="E340" s="1">
        <f t="shared" si="61"/>
        <v>1266807.4519610321</v>
      </c>
      <c r="G340" s="48">
        <v>330</v>
      </c>
      <c r="H340" s="1">
        <f t="shared" si="69"/>
        <v>-25833.333333330855</v>
      </c>
      <c r="I340" s="1">
        <f>H340*int_l_nhg/12</f>
        <v>-22.38888888888674</v>
      </c>
      <c r="J340" s="1">
        <f t="shared" si="62"/>
        <v>810516.23757781531</v>
      </c>
      <c r="K340" s="1">
        <f t="shared" si="63"/>
        <v>1228768.2614107495</v>
      </c>
      <c r="M340" s="48">
        <v>330</v>
      </c>
      <c r="N340" s="1">
        <f t="shared" si="70"/>
        <v>-169841.62109884617</v>
      </c>
      <c r="O340" s="1">
        <f>(N340+P$2)*int_a_nhg/12-P$3</f>
        <v>-173.02940495233332</v>
      </c>
      <c r="P340" s="1">
        <f t="shared" si="64"/>
        <v>810516.23757781531</v>
      </c>
      <c r="Q340" s="1">
        <f t="shared" si="65"/>
        <v>1594367.5565360149</v>
      </c>
      <c r="S340" s="48">
        <v>330</v>
      </c>
      <c r="T340" s="1">
        <f t="shared" si="71"/>
        <v>-167916.66666666453</v>
      </c>
      <c r="U340" s="1">
        <f>(T340+V$2)*int_l_nhg/12-V$3</f>
        <v>-171.36111111110924</v>
      </c>
      <c r="V340" s="1">
        <f t="shared" si="66"/>
        <v>810516.23757781531</v>
      </c>
      <c r="W340" s="1">
        <f t="shared" si="67"/>
        <v>1575347.9612608885</v>
      </c>
    </row>
    <row r="341" spans="1:23" x14ac:dyDescent="0.25">
      <c r="A341" s="48">
        <v>331</v>
      </c>
      <c r="B341" s="1">
        <f t="shared" si="68"/>
        <v>-28706.179119586566</v>
      </c>
      <c r="C341" s="1">
        <f>B341*int_a_nhg/12</f>
        <v>-24.878688570308356</v>
      </c>
      <c r="D341" s="1">
        <f t="shared" si="60"/>
        <v>812880.24327075062</v>
      </c>
      <c r="E341" s="1">
        <f t="shared" si="61"/>
        <v>1274467.3769175885</v>
      </c>
      <c r="G341" s="48">
        <v>331</v>
      </c>
      <c r="H341" s="1">
        <f t="shared" si="69"/>
        <v>-24972.222222219745</v>
      </c>
      <c r="I341" s="1">
        <f>H341*int_l_nhg/12</f>
        <v>-21.642592592590447</v>
      </c>
      <c r="J341" s="1">
        <f t="shared" si="62"/>
        <v>812880.24327075062</v>
      </c>
      <c r="K341" s="1">
        <f t="shared" si="63"/>
        <v>1236333.1421044914</v>
      </c>
      <c r="M341" s="48">
        <v>331</v>
      </c>
      <c r="N341" s="1">
        <f t="shared" si="70"/>
        <v>-169353.08955979205</v>
      </c>
      <c r="O341" s="1">
        <f>(N341+P$2)*int_a_nhg/12-P$3</f>
        <v>-172.60601095181977</v>
      </c>
      <c r="P341" s="1">
        <f t="shared" si="64"/>
        <v>812880.24327075062</v>
      </c>
      <c r="Q341" s="1">
        <f t="shared" si="65"/>
        <v>1604220.7815576252</v>
      </c>
      <c r="S341" s="48">
        <v>331</v>
      </c>
      <c r="T341" s="1">
        <f t="shared" si="71"/>
        <v>-167486.11111110897</v>
      </c>
      <c r="U341" s="1">
        <f>(T341+V$2)*int_l_nhg/12-V$3</f>
        <v>-170.98796296296109</v>
      </c>
      <c r="V341" s="1">
        <f t="shared" si="66"/>
        <v>812880.24327075062</v>
      </c>
      <c r="W341" s="1">
        <f t="shared" si="67"/>
        <v>1585153.6641510916</v>
      </c>
    </row>
    <row r="342" spans="1:23" x14ac:dyDescent="0.25">
      <c r="A342" s="48">
        <v>332</v>
      </c>
      <c r="B342" s="1">
        <f t="shared" si="68"/>
        <v>-27728.269253477287</v>
      </c>
      <c r="C342" s="1">
        <f>B342*int_a_nhg/12</f>
        <v>-24.031166686346982</v>
      </c>
      <c r="D342" s="1">
        <f t="shared" si="60"/>
        <v>815251.14398029028</v>
      </c>
      <c r="E342" s="1">
        <f t="shared" si="61"/>
        <v>1282170.6122035061</v>
      </c>
      <c r="G342" s="48">
        <v>332</v>
      </c>
      <c r="H342" s="1">
        <f t="shared" si="69"/>
        <v>-24111.111111108636</v>
      </c>
      <c r="I342" s="1">
        <f>H342*int_l_nhg/12</f>
        <v>-20.89629629629415</v>
      </c>
      <c r="J342" s="1">
        <f t="shared" si="62"/>
        <v>815251.14398029028</v>
      </c>
      <c r="K342" s="1">
        <f t="shared" si="63"/>
        <v>1243941.5420298104</v>
      </c>
      <c r="M342" s="48">
        <v>332</v>
      </c>
      <c r="N342" s="1">
        <f t="shared" si="70"/>
        <v>-168864.13462673739</v>
      </c>
      <c r="O342" s="1">
        <f>(N342+P$2)*int_a_nhg/12-P$3</f>
        <v>-172.18225000983907</v>
      </c>
      <c r="P342" s="1">
        <f t="shared" si="64"/>
        <v>815251.14398029028</v>
      </c>
      <c r="Q342" s="1">
        <f t="shared" si="65"/>
        <v>1614129.7181460424</v>
      </c>
      <c r="S342" s="48">
        <v>332</v>
      </c>
      <c r="T342" s="1">
        <f t="shared" si="71"/>
        <v>-167055.55555555341</v>
      </c>
      <c r="U342" s="1">
        <f>(T342+V$2)*int_l_nhg/12-V$3</f>
        <v>-170.61481481481295</v>
      </c>
      <c r="V342" s="1">
        <f t="shared" si="66"/>
        <v>815251.14398029028</v>
      </c>
      <c r="W342" s="1">
        <f t="shared" si="67"/>
        <v>1595015.1830592097</v>
      </c>
    </row>
    <row r="343" spans="1:23" x14ac:dyDescent="0.25">
      <c r="A343" s="48">
        <v>333</v>
      </c>
      <c r="B343" s="1">
        <f t="shared" si="68"/>
        <v>-26749.511865484044</v>
      </c>
      <c r="C343" s="1">
        <f>B343*int_a_nhg/12</f>
        <v>-23.182910283419503</v>
      </c>
      <c r="D343" s="1">
        <f t="shared" si="60"/>
        <v>817628.9598168995</v>
      </c>
      <c r="E343" s="1">
        <f t="shared" si="61"/>
        <v>1289917.4027016836</v>
      </c>
      <c r="G343" s="48">
        <v>333</v>
      </c>
      <c r="H343" s="1">
        <f t="shared" si="69"/>
        <v>-23249.999999997526</v>
      </c>
      <c r="I343" s="1">
        <f>H343*int_l_nhg/12</f>
        <v>-20.149999999997856</v>
      </c>
      <c r="J343" s="1">
        <f t="shared" si="62"/>
        <v>817628.9598168995</v>
      </c>
      <c r="K343" s="1">
        <f t="shared" si="63"/>
        <v>1251593.707250769</v>
      </c>
      <c r="M343" s="48">
        <v>333</v>
      </c>
      <c r="N343" s="1">
        <f t="shared" si="70"/>
        <v>-168374.75593274075</v>
      </c>
      <c r="O343" s="1">
        <f>(N343+P$2)*int_a_nhg/12-P$3</f>
        <v>-171.75812180837531</v>
      </c>
      <c r="P343" s="1">
        <f t="shared" si="64"/>
        <v>817628.9598168995</v>
      </c>
      <c r="Q343" s="1">
        <f t="shared" si="65"/>
        <v>1624094.6813025651</v>
      </c>
      <c r="S343" s="48">
        <v>333</v>
      </c>
      <c r="T343" s="1">
        <f t="shared" si="71"/>
        <v>-166624.99999999785</v>
      </c>
      <c r="U343" s="1">
        <f>(T343+V$2)*int_l_nhg/12-V$3</f>
        <v>-170.2416666666648</v>
      </c>
      <c r="V343" s="1">
        <f t="shared" si="66"/>
        <v>817628.9598168995</v>
      </c>
      <c r="W343" s="1">
        <f t="shared" si="67"/>
        <v>1604932.8335771232</v>
      </c>
    </row>
    <row r="344" spans="1:23" x14ac:dyDescent="0.25">
      <c r="A344" s="48">
        <v>334</v>
      </c>
      <c r="B344" s="1">
        <f t="shared" si="68"/>
        <v>-25769.906221087876</v>
      </c>
      <c r="C344" s="1">
        <f>B344*int_a_nhg/12</f>
        <v>-22.333918724942823</v>
      </c>
      <c r="D344" s="1">
        <f t="shared" si="60"/>
        <v>820013.71094969881</v>
      </c>
      <c r="E344" s="1">
        <f t="shared" si="61"/>
        <v>1297707.9946796235</v>
      </c>
      <c r="G344" s="48">
        <v>334</v>
      </c>
      <c r="H344" s="1">
        <f t="shared" si="69"/>
        <v>-22388.888888886417</v>
      </c>
      <c r="I344" s="1">
        <f>H344*int_l_nhg/12</f>
        <v>-19.403703703701559</v>
      </c>
      <c r="J344" s="1">
        <f t="shared" si="62"/>
        <v>820013.71094969881</v>
      </c>
      <c r="K344" s="1">
        <f t="shared" si="63"/>
        <v>1259289.8852227116</v>
      </c>
      <c r="M344" s="48">
        <v>334</v>
      </c>
      <c r="N344" s="1">
        <f t="shared" si="70"/>
        <v>-167884.95311054267</v>
      </c>
      <c r="O344" s="1">
        <f>(N344+P$2)*int_a_nhg/12-P$3</f>
        <v>-171.33362602913698</v>
      </c>
      <c r="P344" s="1">
        <f t="shared" si="64"/>
        <v>820013.71094969881</v>
      </c>
      <c r="Q344" s="1">
        <f t="shared" si="65"/>
        <v>1634115.9878095549</v>
      </c>
      <c r="S344" s="48">
        <v>334</v>
      </c>
      <c r="T344" s="1">
        <f t="shared" si="71"/>
        <v>-166194.44444444228</v>
      </c>
      <c r="U344" s="1">
        <f>(T344+V$2)*int_l_nhg/12-V$3</f>
        <v>-169.86851851851662</v>
      </c>
      <c r="V344" s="1">
        <f t="shared" si="66"/>
        <v>820013.71094969881</v>
      </c>
      <c r="W344" s="1">
        <f t="shared" si="67"/>
        <v>1614906.9330811147</v>
      </c>
    </row>
    <row r="345" spans="1:23" x14ac:dyDescent="0.25">
      <c r="A345" s="48">
        <v>335</v>
      </c>
      <c r="B345" s="1">
        <f t="shared" si="68"/>
        <v>-24789.451585133233</v>
      </c>
      <c r="C345" s="1">
        <f>B345*int_a_nhg/12</f>
        <v>-21.484191373782135</v>
      </c>
      <c r="D345" s="1">
        <f t="shared" si="60"/>
        <v>822405.41760663548</v>
      </c>
      <c r="E345" s="1">
        <f t="shared" si="61"/>
        <v>1305542.6357972606</v>
      </c>
      <c r="G345" s="48">
        <v>335</v>
      </c>
      <c r="H345" s="1">
        <f t="shared" si="69"/>
        <v>-21527.777777775307</v>
      </c>
      <c r="I345" s="1">
        <f>H345*int_l_nhg/12</f>
        <v>-18.657407407405266</v>
      </c>
      <c r="J345" s="1">
        <f t="shared" si="62"/>
        <v>822405.41760663548</v>
      </c>
      <c r="K345" s="1">
        <f t="shared" si="63"/>
        <v>1267030.3248001314</v>
      </c>
      <c r="M345" s="48">
        <v>335</v>
      </c>
      <c r="N345" s="1">
        <f t="shared" si="70"/>
        <v>-167394.72579256535</v>
      </c>
      <c r="O345" s="1">
        <f>(N345+P$2)*int_a_nhg/12-P$3</f>
        <v>-170.90876235355663</v>
      </c>
      <c r="P345" s="1">
        <f t="shared" si="64"/>
        <v>822405.41760663548</v>
      </c>
      <c r="Q345" s="1">
        <f t="shared" si="65"/>
        <v>1644193.9562405071</v>
      </c>
      <c r="S345" s="48">
        <v>335</v>
      </c>
      <c r="T345" s="1">
        <f t="shared" si="71"/>
        <v>-165763.88888888672</v>
      </c>
      <c r="U345" s="1">
        <f>(T345+V$2)*int_l_nhg/12-V$3</f>
        <v>-169.49537037036848</v>
      </c>
      <c r="V345" s="1">
        <f t="shared" si="66"/>
        <v>822405.41760663548</v>
      </c>
      <c r="W345" s="1">
        <f t="shared" si="67"/>
        <v>1624937.8007419582</v>
      </c>
    </row>
    <row r="346" spans="1:23" x14ac:dyDescent="0.25">
      <c r="A346" s="48">
        <v>336</v>
      </c>
      <c r="B346" s="1">
        <f t="shared" si="68"/>
        <v>-23808.147221827428</v>
      </c>
      <c r="C346" s="1">
        <f>B346*int_a_nhg/12</f>
        <v>-20.633727592250438</v>
      </c>
      <c r="D346" s="1">
        <f t="shared" si="60"/>
        <v>824804.10007465479</v>
      </c>
      <c r="E346" s="1">
        <f t="shared" si="61"/>
        <v>1313421.5751148351</v>
      </c>
      <c r="G346" s="48">
        <v>336</v>
      </c>
      <c r="H346" s="1">
        <f t="shared" si="69"/>
        <v>-20666.666666664198</v>
      </c>
      <c r="I346" s="1">
        <f>H346*int_l_nhg/12</f>
        <v>-17.911111111108969</v>
      </c>
      <c r="J346" s="1">
        <f t="shared" si="62"/>
        <v>824804.10007465479</v>
      </c>
      <c r="K346" s="1">
        <f t="shared" si="63"/>
        <v>1274815.2762445805</v>
      </c>
      <c r="M346" s="48">
        <v>336</v>
      </c>
      <c r="N346" s="1">
        <f t="shared" si="70"/>
        <v>-166904.07361091246</v>
      </c>
      <c r="O346" s="1">
        <f>(N346+P$2)*int_a_nhg/12-P$3</f>
        <v>-170.48353046279078</v>
      </c>
      <c r="P346" s="1">
        <f t="shared" si="64"/>
        <v>824804.10007465479</v>
      </c>
      <c r="Q346" s="1">
        <f t="shared" si="65"/>
        <v>1654328.9069701773</v>
      </c>
      <c r="S346" s="48">
        <v>336</v>
      </c>
      <c r="T346" s="1">
        <f t="shared" si="71"/>
        <v>-165333.33333333116</v>
      </c>
      <c r="U346" s="1">
        <f>(T346+V$2)*int_l_nhg/12-V$3</f>
        <v>-169.12222222222033</v>
      </c>
      <c r="V346" s="1">
        <f t="shared" si="66"/>
        <v>824804.10007465479</v>
      </c>
      <c r="W346" s="1">
        <f t="shared" si="67"/>
        <v>1635025.7575350662</v>
      </c>
    </row>
    <row r="347" spans="1:23" x14ac:dyDescent="0.25">
      <c r="A347" s="48">
        <v>337</v>
      </c>
      <c r="B347" s="1">
        <f t="shared" si="68"/>
        <v>-22825.992394740089</v>
      </c>
      <c r="C347" s="1">
        <f>B347*int_a_nhg/12</f>
        <v>-19.782526742108079</v>
      </c>
      <c r="D347" s="1">
        <f t="shared" si="60"/>
        <v>827209.77869987255</v>
      </c>
      <c r="E347" s="1">
        <f t="shared" si="61"/>
        <v>1321345.0631008095</v>
      </c>
      <c r="G347" s="48">
        <v>337</v>
      </c>
      <c r="H347" s="1">
        <f t="shared" si="69"/>
        <v>-19805.555555553088</v>
      </c>
      <c r="I347" s="1">
        <f>H347*int_l_nhg/12</f>
        <v>-17.164814814812676</v>
      </c>
      <c r="J347" s="1">
        <f t="shared" si="62"/>
        <v>827209.77869987255</v>
      </c>
      <c r="K347" s="1">
        <f t="shared" si="63"/>
        <v>1282644.9912326266</v>
      </c>
      <c r="M347" s="48">
        <v>337</v>
      </c>
      <c r="N347" s="1">
        <f t="shared" si="70"/>
        <v>-166412.99619736878</v>
      </c>
      <c r="O347" s="1">
        <f>(N347+P$2)*int_a_nhg/12-P$3</f>
        <v>-170.05793003771959</v>
      </c>
      <c r="P347" s="1">
        <f t="shared" si="64"/>
        <v>827209.77869987255</v>
      </c>
      <c r="Q347" s="1">
        <f t="shared" si="65"/>
        <v>1664521.1621847674</v>
      </c>
      <c r="S347" s="48">
        <v>337</v>
      </c>
      <c r="T347" s="1">
        <f t="shared" si="71"/>
        <v>-164902.7777777756</v>
      </c>
      <c r="U347" s="1">
        <f>(T347+V$2)*int_l_nhg/12-V$3</f>
        <v>-168.74907407407218</v>
      </c>
      <c r="V347" s="1">
        <f t="shared" si="66"/>
        <v>827209.77869987255</v>
      </c>
      <c r="W347" s="1">
        <f t="shared" si="67"/>
        <v>1645171.1262506924</v>
      </c>
    </row>
    <row r="348" spans="1:23" x14ac:dyDescent="0.25">
      <c r="A348" s="48">
        <v>338</v>
      </c>
      <c r="B348" s="1">
        <f t="shared" si="68"/>
        <v>-21842.986366802608</v>
      </c>
      <c r="C348" s="1">
        <f>B348*int_a_nhg/12</f>
        <v>-18.930588184562261</v>
      </c>
      <c r="D348" s="1">
        <f t="shared" si="60"/>
        <v>829622.47388774715</v>
      </c>
      <c r="E348" s="1">
        <f t="shared" si="61"/>
        <v>1329313.3516398321</v>
      </c>
      <c r="G348" s="48">
        <v>338</v>
      </c>
      <c r="H348" s="1">
        <f t="shared" si="69"/>
        <v>-18944.444444441979</v>
      </c>
      <c r="I348" s="1">
        <f>H348*int_l_nhg/12</f>
        <v>-16.418518518516382</v>
      </c>
      <c r="J348" s="1">
        <f t="shared" si="62"/>
        <v>829622.47388774715</v>
      </c>
      <c r="K348" s="1">
        <f t="shared" si="63"/>
        <v>1290519.7228638534</v>
      </c>
      <c r="M348" s="48">
        <v>338</v>
      </c>
      <c r="N348" s="1">
        <f t="shared" si="70"/>
        <v>-165921.49318340002</v>
      </c>
      <c r="O348" s="1">
        <f>(N348+P$2)*int_a_nhg/12-P$3</f>
        <v>-169.63196075894666</v>
      </c>
      <c r="P348" s="1">
        <f t="shared" si="64"/>
        <v>829622.47388774715</v>
      </c>
      <c r="Q348" s="1">
        <f t="shared" si="65"/>
        <v>1674771.0458921664</v>
      </c>
      <c r="S348" s="48">
        <v>338</v>
      </c>
      <c r="T348" s="1">
        <f t="shared" si="71"/>
        <v>-164472.22222222004</v>
      </c>
      <c r="U348" s="1">
        <f>(T348+V$2)*int_l_nhg/12-V$3</f>
        <v>-168.37592592592401</v>
      </c>
      <c r="V348" s="1">
        <f t="shared" si="66"/>
        <v>829622.47388774715</v>
      </c>
      <c r="W348" s="1">
        <f t="shared" si="67"/>
        <v>1655374.2315041935</v>
      </c>
    </row>
    <row r="349" spans="1:23" x14ac:dyDescent="0.25">
      <c r="A349" s="48">
        <v>339</v>
      </c>
      <c r="B349" s="1">
        <f t="shared" si="68"/>
        <v>-20859.128400307582</v>
      </c>
      <c r="C349" s="1">
        <f>B349*int_a_nhg/12</f>
        <v>-18.077911280266569</v>
      </c>
      <c r="D349" s="1">
        <f t="shared" si="60"/>
        <v>832042.20610325306</v>
      </c>
      <c r="E349" s="1">
        <f t="shared" si="61"/>
        <v>1337326.6940407432</v>
      </c>
      <c r="G349" s="48">
        <v>339</v>
      </c>
      <c r="H349" s="1">
        <f t="shared" si="69"/>
        <v>-18083.333333330869</v>
      </c>
      <c r="I349" s="1">
        <f>H349*int_l_nhg/12</f>
        <v>-15.672222222220086</v>
      </c>
      <c r="J349" s="1">
        <f t="shared" si="62"/>
        <v>832042.20610325306</v>
      </c>
      <c r="K349" s="1">
        <f t="shared" si="63"/>
        <v>1298439.7256689065</v>
      </c>
      <c r="M349" s="48">
        <v>339</v>
      </c>
      <c r="N349" s="1">
        <f t="shared" si="70"/>
        <v>-165429.5642001525</v>
      </c>
      <c r="O349" s="1">
        <f>(N349+P$2)*int_a_nhg/12-P$3</f>
        <v>-169.20562230679883</v>
      </c>
      <c r="P349" s="1">
        <f t="shared" si="64"/>
        <v>832042.20610325306</v>
      </c>
      <c r="Q349" s="1">
        <f t="shared" si="65"/>
        <v>1685078.883932251</v>
      </c>
      <c r="S349" s="48">
        <v>339</v>
      </c>
      <c r="T349" s="1">
        <f t="shared" si="71"/>
        <v>-164041.66666666447</v>
      </c>
      <c r="U349" s="1">
        <f>(T349+V$2)*int_l_nhg/12-V$3</f>
        <v>-168.00277777777586</v>
      </c>
      <c r="V349" s="1">
        <f t="shared" si="66"/>
        <v>832042.20610325306</v>
      </c>
      <c r="W349" s="1">
        <f t="shared" si="67"/>
        <v>1665635.3997463491</v>
      </c>
    </row>
    <row r="350" spans="1:23" x14ac:dyDescent="0.25">
      <c r="A350" s="48">
        <v>340</v>
      </c>
      <c r="B350" s="1">
        <f t="shared" si="68"/>
        <v>-19874.41775690826</v>
      </c>
      <c r="C350" s="1">
        <f>B350*int_a_nhg/12</f>
        <v>-17.224495389320492</v>
      </c>
      <c r="D350" s="1">
        <f t="shared" si="60"/>
        <v>834468.99587105424</v>
      </c>
      <c r="E350" s="1">
        <f t="shared" si="61"/>
        <v>1345385.345044628</v>
      </c>
      <c r="G350" s="48">
        <v>340</v>
      </c>
      <c r="H350" s="1">
        <f t="shared" si="69"/>
        <v>-17222.22222221976</v>
      </c>
      <c r="I350" s="1">
        <f>H350*int_l_nhg/12</f>
        <v>-14.925925925923792</v>
      </c>
      <c r="J350" s="1">
        <f t="shared" si="62"/>
        <v>834468.99587105424</v>
      </c>
      <c r="K350" s="1">
        <f t="shared" si="63"/>
        <v>1306405.2556175843</v>
      </c>
      <c r="M350" s="48">
        <v>340</v>
      </c>
      <c r="N350" s="1">
        <f t="shared" si="70"/>
        <v>-164937.20887845283</v>
      </c>
      <c r="O350" s="1">
        <f>(N350+P$2)*int_a_nhg/12-P$3</f>
        <v>-168.77891436132577</v>
      </c>
      <c r="P350" s="1">
        <f t="shared" si="64"/>
        <v>834468.99587105424</v>
      </c>
      <c r="Q350" s="1">
        <f t="shared" si="65"/>
        <v>1695445.0039872441</v>
      </c>
      <c r="S350" s="48">
        <v>340</v>
      </c>
      <c r="T350" s="1">
        <f t="shared" si="71"/>
        <v>-163611.11111110891</v>
      </c>
      <c r="U350" s="1">
        <f>(T350+V$2)*int_l_nhg/12-V$3</f>
        <v>-167.62962962962771</v>
      </c>
      <c r="V350" s="1">
        <f t="shared" si="66"/>
        <v>834468.99587105424</v>
      </c>
      <c r="W350" s="1">
        <f t="shared" si="67"/>
        <v>1675954.9592737388</v>
      </c>
    </row>
    <row r="351" spans="1:23" x14ac:dyDescent="0.25">
      <c r="A351" s="48">
        <v>341</v>
      </c>
      <c r="B351" s="1">
        <f t="shared" si="68"/>
        <v>-18888.853697617993</v>
      </c>
      <c r="C351" s="1">
        <f>B351*int_a_nhg/12</f>
        <v>-16.370339871268929</v>
      </c>
      <c r="D351" s="1">
        <f t="shared" si="60"/>
        <v>836902.86377567821</v>
      </c>
      <c r="E351" s="1">
        <f t="shared" si="61"/>
        <v>1353489.5608329151</v>
      </c>
      <c r="G351" s="48">
        <v>341</v>
      </c>
      <c r="H351" s="1">
        <f t="shared" si="69"/>
        <v>-16361.111111108648</v>
      </c>
      <c r="I351" s="1">
        <f>H351*int_l_nhg/12</f>
        <v>-14.179629629627494</v>
      </c>
      <c r="J351" s="1">
        <f t="shared" si="62"/>
        <v>836902.86377567821</v>
      </c>
      <c r="K351" s="1">
        <f t="shared" si="63"/>
        <v>1314416.5701269759</v>
      </c>
      <c r="M351" s="48">
        <v>341</v>
      </c>
      <c r="N351" s="1">
        <f t="shared" si="70"/>
        <v>-164444.42684880769</v>
      </c>
      <c r="O351" s="1">
        <f>(N351+P$2)*int_a_nhg/12-P$3</f>
        <v>-168.35183660229998</v>
      </c>
      <c r="P351" s="1">
        <f t="shared" si="64"/>
        <v>836902.86377567821</v>
      </c>
      <c r="Q351" s="1">
        <f t="shared" si="65"/>
        <v>1705869.7355921313</v>
      </c>
      <c r="S351" s="48">
        <v>341</v>
      </c>
      <c r="T351" s="1">
        <f t="shared" si="71"/>
        <v>-163180.55555555335</v>
      </c>
      <c r="U351" s="1">
        <f>(T351+V$2)*int_l_nhg/12-V$3</f>
        <v>-167.25648148147957</v>
      </c>
      <c r="V351" s="1">
        <f t="shared" si="66"/>
        <v>836902.86377567821</v>
      </c>
      <c r="W351" s="1">
        <f t="shared" si="67"/>
        <v>1686333.2402391783</v>
      </c>
    </row>
    <row r="352" spans="1:23" x14ac:dyDescent="0.25">
      <c r="A352" s="48">
        <v>342</v>
      </c>
      <c r="B352" s="1">
        <f t="shared" si="68"/>
        <v>-17902.435482809673</v>
      </c>
      <c r="C352" s="1">
        <f>B352*int_a_nhg/12</f>
        <v>-15.515444085101715</v>
      </c>
      <c r="D352" s="1">
        <f t="shared" si="60"/>
        <v>839343.83046169067</v>
      </c>
      <c r="E352" s="1">
        <f t="shared" si="61"/>
        <v>1361639.5990355201</v>
      </c>
      <c r="G352" s="48">
        <v>342</v>
      </c>
      <c r="H352" s="1">
        <f t="shared" si="69"/>
        <v>-15499.999999997537</v>
      </c>
      <c r="I352" s="1">
        <f>H352*int_l_nhg/12</f>
        <v>-13.433333333331198</v>
      </c>
      <c r="J352" s="1">
        <f t="shared" si="62"/>
        <v>839343.83046169067</v>
      </c>
      <c r="K352" s="1">
        <f t="shared" si="63"/>
        <v>1322473.9280696441</v>
      </c>
      <c r="M352" s="48">
        <v>342</v>
      </c>
      <c r="N352" s="1">
        <f t="shared" si="70"/>
        <v>-163951.21774140352</v>
      </c>
      <c r="O352" s="1">
        <f>(N352+P$2)*int_a_nhg/12-P$3</f>
        <v>-167.92438870921637</v>
      </c>
      <c r="P352" s="1">
        <f t="shared" si="64"/>
        <v>839343.83046169067</v>
      </c>
      <c r="Q352" s="1">
        <f t="shared" si="65"/>
        <v>1716353.4101451372</v>
      </c>
      <c r="S352" s="48">
        <v>342</v>
      </c>
      <c r="T352" s="1">
        <f t="shared" si="71"/>
        <v>-162749.99999999779</v>
      </c>
      <c r="U352" s="1">
        <f>(T352+V$2)*int_l_nhg/12-V$3</f>
        <v>-166.88333333333139</v>
      </c>
      <c r="V352" s="1">
        <f t="shared" si="66"/>
        <v>839343.83046169067</v>
      </c>
      <c r="W352" s="1">
        <f t="shared" si="67"/>
        <v>1696770.574662216</v>
      </c>
    </row>
    <row r="353" spans="1:23" x14ac:dyDescent="0.25">
      <c r="A353" s="48">
        <v>343</v>
      </c>
      <c r="B353" s="1">
        <f t="shared" si="68"/>
        <v>-16915.162372215185</v>
      </c>
      <c r="C353" s="1">
        <f>B353*int_a_nhg/12</f>
        <v>-14.65980738925316</v>
      </c>
      <c r="D353" s="1">
        <f t="shared" si="60"/>
        <v>841791.91663387057</v>
      </c>
      <c r="E353" s="1">
        <f t="shared" si="61"/>
        <v>1369835.7187390355</v>
      </c>
      <c r="G353" s="48">
        <v>343</v>
      </c>
      <c r="H353" s="1">
        <f t="shared" si="69"/>
        <v>-14638.888888886426</v>
      </c>
      <c r="I353" s="1">
        <f>H353*int_l_nhg/12</f>
        <v>-12.687037037034903</v>
      </c>
      <c r="J353" s="1">
        <f t="shared" si="62"/>
        <v>841791.91663387057</v>
      </c>
      <c r="K353" s="1">
        <f t="shared" si="63"/>
        <v>1330577.5897818548</v>
      </c>
      <c r="M353" s="48">
        <v>343</v>
      </c>
      <c r="N353" s="1">
        <f t="shared" si="70"/>
        <v>-163457.58118610628</v>
      </c>
      <c r="O353" s="1">
        <f>(N353+P$2)*int_a_nhg/12-P$3</f>
        <v>-167.4965703612921</v>
      </c>
      <c r="P353" s="1">
        <f t="shared" si="64"/>
        <v>841791.91663387057</v>
      </c>
      <c r="Q353" s="1">
        <f t="shared" si="65"/>
        <v>1726896.3609182602</v>
      </c>
      <c r="S353" s="48">
        <v>343</v>
      </c>
      <c r="T353" s="1">
        <f t="shared" si="71"/>
        <v>-162319.44444444223</v>
      </c>
      <c r="U353" s="1">
        <f>(T353+V$2)*int_l_nhg/12-V$3</f>
        <v>-166.51018518518325</v>
      </c>
      <c r="V353" s="1">
        <f t="shared" si="66"/>
        <v>841791.91663387057</v>
      </c>
      <c r="W353" s="1">
        <f t="shared" si="67"/>
        <v>1707267.2964396868</v>
      </c>
    </row>
    <row r="354" spans="1:23" x14ac:dyDescent="0.25">
      <c r="A354" s="48">
        <v>344</v>
      </c>
      <c r="B354" s="1">
        <f t="shared" si="68"/>
        <v>-15927.03362492485</v>
      </c>
      <c r="C354" s="1">
        <f>B354*int_a_nhg/12</f>
        <v>-13.803429141601535</v>
      </c>
      <c r="D354" s="1">
        <f t="shared" si="60"/>
        <v>844247.14305738604</v>
      </c>
      <c r="E354" s="1">
        <f t="shared" si="61"/>
        <v>1378078.1804949671</v>
      </c>
      <c r="G354" s="48">
        <v>344</v>
      </c>
      <c r="H354" s="1">
        <f t="shared" si="69"/>
        <v>-13777.777777775314</v>
      </c>
      <c r="I354" s="1">
        <f>H354*int_l_nhg/12</f>
        <v>-11.940740740738605</v>
      </c>
      <c r="J354" s="1">
        <f t="shared" si="62"/>
        <v>844247.14305738604</v>
      </c>
      <c r="K354" s="1">
        <f t="shared" si="63"/>
        <v>1338727.817071853</v>
      </c>
      <c r="M354" s="48">
        <v>344</v>
      </c>
      <c r="N354" s="1">
        <f t="shared" si="70"/>
        <v>-162963.51681246111</v>
      </c>
      <c r="O354" s="1">
        <f>(N354+P$2)*int_a_nhg/12-P$3</f>
        <v>-167.06838123746627</v>
      </c>
      <c r="P354" s="1">
        <f t="shared" si="64"/>
        <v>844247.14305738604</v>
      </c>
      <c r="Q354" s="1">
        <f t="shared" si="65"/>
        <v>1737498.9230678666</v>
      </c>
      <c r="S354" s="48">
        <v>344</v>
      </c>
      <c r="T354" s="1">
        <f t="shared" si="71"/>
        <v>-161888.88888888666</v>
      </c>
      <c r="U354" s="1">
        <f>(T354+V$2)*int_l_nhg/12-V$3</f>
        <v>-166.1370370370351</v>
      </c>
      <c r="V354" s="1">
        <f t="shared" si="66"/>
        <v>844247.14305738604</v>
      </c>
      <c r="W354" s="1">
        <f t="shared" si="67"/>
        <v>1717823.7413563267</v>
      </c>
    </row>
    <row r="355" spans="1:23" x14ac:dyDescent="0.25">
      <c r="A355" s="48">
        <v>345</v>
      </c>
      <c r="B355" s="1">
        <f t="shared" si="68"/>
        <v>-14938.048499386863</v>
      </c>
      <c r="C355" s="1">
        <f>B355*int_a_nhg/12</f>
        <v>-12.946308699468615</v>
      </c>
      <c r="D355" s="1">
        <f t="shared" si="60"/>
        <v>846709.53055797005</v>
      </c>
      <c r="E355" s="1">
        <f t="shared" si="61"/>
        <v>1386367.246328017</v>
      </c>
      <c r="G355" s="48">
        <v>345</v>
      </c>
      <c r="H355" s="1">
        <f t="shared" si="69"/>
        <v>-12916.666666664203</v>
      </c>
      <c r="I355" s="1">
        <f>H355*int_l_nhg/12</f>
        <v>-11.194444444442309</v>
      </c>
      <c r="J355" s="1">
        <f t="shared" si="62"/>
        <v>846709.53055797005</v>
      </c>
      <c r="K355" s="1">
        <f t="shared" si="63"/>
        <v>1346924.8732281853</v>
      </c>
      <c r="M355" s="48">
        <v>345</v>
      </c>
      <c r="N355" s="1">
        <f t="shared" si="70"/>
        <v>-162469.0242496921</v>
      </c>
      <c r="O355" s="1">
        <f>(N355+P$2)*int_a_nhg/12-P$3</f>
        <v>-166.63982101639982</v>
      </c>
      <c r="P355" s="1">
        <f t="shared" si="64"/>
        <v>846709.53055797005</v>
      </c>
      <c r="Q355" s="1">
        <f t="shared" si="65"/>
        <v>1748161.433645346</v>
      </c>
      <c r="S355" s="48">
        <v>345</v>
      </c>
      <c r="T355" s="1">
        <f t="shared" si="71"/>
        <v>-161458.3333333311</v>
      </c>
      <c r="U355" s="1">
        <f>(T355+V$2)*int_l_nhg/12-V$3</f>
        <v>-165.76388888888695</v>
      </c>
      <c r="V355" s="1">
        <f t="shared" si="66"/>
        <v>846709.53055797005</v>
      </c>
      <c r="W355" s="1">
        <f t="shared" si="67"/>
        <v>1728440.2470954473</v>
      </c>
    </row>
    <row r="356" spans="1:23" x14ac:dyDescent="0.25">
      <c r="A356" s="48">
        <v>346</v>
      </c>
      <c r="B356" s="1">
        <f t="shared" si="68"/>
        <v>-13948.206253406745</v>
      </c>
      <c r="C356" s="1">
        <f>B356*int_a_nhg/12</f>
        <v>-12.088445419619177</v>
      </c>
      <c r="D356" s="1">
        <f t="shared" si="60"/>
        <v>849179.10002209747</v>
      </c>
      <c r="E356" s="1">
        <f t="shared" si="61"/>
        <v>1394703.1797444127</v>
      </c>
      <c r="G356" s="48">
        <v>346</v>
      </c>
      <c r="H356" s="1">
        <f t="shared" si="69"/>
        <v>-12055.555555553092</v>
      </c>
      <c r="I356" s="1">
        <f>H356*int_l_nhg/12</f>
        <v>-10.448148148146013</v>
      </c>
      <c r="J356" s="1">
        <f t="shared" si="62"/>
        <v>849179.10002209747</v>
      </c>
      <c r="K356" s="1">
        <f t="shared" si="63"/>
        <v>1355169.0230280708</v>
      </c>
      <c r="M356" s="48">
        <v>346</v>
      </c>
      <c r="N356" s="1">
        <f t="shared" si="70"/>
        <v>-161974.10312670204</v>
      </c>
      <c r="O356" s="1">
        <f>(N356+P$2)*int_a_nhg/12-P$3</f>
        <v>-166.21088937647511</v>
      </c>
      <c r="P356" s="1">
        <f t="shared" si="64"/>
        <v>849179.10002209747</v>
      </c>
      <c r="Q356" s="1">
        <f t="shared" si="65"/>
        <v>1758884.231607825</v>
      </c>
      <c r="S356" s="48">
        <v>346</v>
      </c>
      <c r="T356" s="1">
        <f t="shared" si="71"/>
        <v>-161027.77777777554</v>
      </c>
      <c r="U356" s="1">
        <f>(T356+V$2)*int_l_nhg/12-V$3</f>
        <v>-165.39074074073878</v>
      </c>
      <c r="V356" s="1">
        <f t="shared" si="66"/>
        <v>849179.10002209747</v>
      </c>
      <c r="W356" s="1">
        <f t="shared" si="67"/>
        <v>1739117.1532496712</v>
      </c>
    </row>
    <row r="357" spans="1:23" x14ac:dyDescent="0.25">
      <c r="A357" s="48">
        <v>347</v>
      </c>
      <c r="B357" s="1">
        <f t="shared" si="68"/>
        <v>-12957.506144146775</v>
      </c>
      <c r="C357" s="1">
        <f>B357*int_a_nhg/12</f>
        <v>-11.229838658260539</v>
      </c>
      <c r="D357" s="1">
        <f t="shared" si="60"/>
        <v>851655.8723971619</v>
      </c>
      <c r="E357" s="1">
        <f t="shared" si="61"/>
        <v>1403086.2457402844</v>
      </c>
      <c r="G357" s="48">
        <v>347</v>
      </c>
      <c r="H357" s="1">
        <f t="shared" si="69"/>
        <v>-11194.444444441981</v>
      </c>
      <c r="I357" s="1">
        <f>H357*int_l_nhg/12</f>
        <v>-9.7018518518497157</v>
      </c>
      <c r="J357" s="1">
        <f t="shared" si="62"/>
        <v>851655.8723971619</v>
      </c>
      <c r="K357" s="1">
        <f t="shared" si="63"/>
        <v>1363460.5327458167</v>
      </c>
      <c r="M357" s="48">
        <v>347</v>
      </c>
      <c r="N357" s="1">
        <f t="shared" si="70"/>
        <v>-161478.75307207205</v>
      </c>
      <c r="O357" s="1">
        <f>(N357+P$2)*int_a_nhg/12-P$3</f>
        <v>-165.78158599579578</v>
      </c>
      <c r="P357" s="1">
        <f t="shared" si="64"/>
        <v>851655.8723971619</v>
      </c>
      <c r="Q357" s="1">
        <f t="shared" si="65"/>
        <v>1769667.6578289438</v>
      </c>
      <c r="S357" s="48">
        <v>347</v>
      </c>
      <c r="T357" s="1">
        <f t="shared" si="71"/>
        <v>-160597.22222221998</v>
      </c>
      <c r="U357" s="1">
        <f>(T357+V$2)*int_l_nhg/12-V$3</f>
        <v>-165.01759259259063</v>
      </c>
      <c r="V357" s="1">
        <f t="shared" si="66"/>
        <v>851655.8723971619</v>
      </c>
      <c r="W357" s="1">
        <f t="shared" si="67"/>
        <v>1749854.8013317271</v>
      </c>
    </row>
    <row r="358" spans="1:23" x14ac:dyDescent="0.25">
      <c r="A358" s="48">
        <v>348</v>
      </c>
      <c r="B358" s="1">
        <f t="shared" si="68"/>
        <v>-11965.947428125448</v>
      </c>
      <c r="C358" s="1">
        <f>B358*int_a_nhg/12</f>
        <v>-10.370487771042054</v>
      </c>
      <c r="D358" s="1">
        <f t="shared" si="60"/>
        <v>854139.8686916536</v>
      </c>
      <c r="E358" s="1">
        <f t="shared" si="61"/>
        <v>1411516.710810089</v>
      </c>
      <c r="G358" s="48">
        <v>348</v>
      </c>
      <c r="H358" s="1">
        <f t="shared" si="69"/>
        <v>-10333.333333330869</v>
      </c>
      <c r="I358" s="1">
        <f>H358*int_l_nhg/12</f>
        <v>-8.9555555555534188</v>
      </c>
      <c r="J358" s="1">
        <f t="shared" si="62"/>
        <v>854139.8686916536</v>
      </c>
      <c r="K358" s="1">
        <f t="shared" si="63"/>
        <v>1371799.670161284</v>
      </c>
      <c r="M358" s="48">
        <v>348</v>
      </c>
      <c r="N358" s="1">
        <f t="shared" si="70"/>
        <v>-160982.97371406137</v>
      </c>
      <c r="O358" s="1">
        <f>(N358+P$2)*int_a_nhg/12-P$3</f>
        <v>-165.35191055218652</v>
      </c>
      <c r="P358" s="1">
        <f t="shared" si="64"/>
        <v>854139.8686916536</v>
      </c>
      <c r="Q358" s="1">
        <f t="shared" si="65"/>
        <v>1780512.0551096911</v>
      </c>
      <c r="S358" s="48">
        <v>348</v>
      </c>
      <c r="T358" s="1">
        <f t="shared" si="71"/>
        <v>-160166.66666666442</v>
      </c>
      <c r="U358" s="1">
        <f>(T358+V$2)*int_l_nhg/12-V$3</f>
        <v>-164.64444444444248</v>
      </c>
      <c r="V358" s="1">
        <f t="shared" si="66"/>
        <v>854139.8686916536</v>
      </c>
      <c r="W358" s="1">
        <f t="shared" si="67"/>
        <v>1760653.5347853058</v>
      </c>
    </row>
    <row r="359" spans="1:23" x14ac:dyDescent="0.25">
      <c r="A359" s="48">
        <v>349</v>
      </c>
      <c r="B359" s="1">
        <f t="shared" si="68"/>
        <v>-10973.529361216903</v>
      </c>
      <c r="C359" s="1">
        <f>B359*int_a_nhg/12</f>
        <v>-9.5103921130546478</v>
      </c>
      <c r="D359" s="1">
        <f t="shared" si="60"/>
        <v>856631.10997533763</v>
      </c>
      <c r="E359" s="1">
        <f t="shared" si="61"/>
        <v>1419994.8429550817</v>
      </c>
      <c r="G359" s="48">
        <v>349</v>
      </c>
      <c r="H359" s="1">
        <f t="shared" si="69"/>
        <v>-9472.2222222197579</v>
      </c>
      <c r="I359" s="1">
        <f>H359*int_l_nhg/12</f>
        <v>-8.2092592592571236</v>
      </c>
      <c r="J359" s="1">
        <f t="shared" si="62"/>
        <v>856631.10997533763</v>
      </c>
      <c r="K359" s="1">
        <f t="shared" si="63"/>
        <v>1380186.7045684003</v>
      </c>
      <c r="M359" s="48">
        <v>349</v>
      </c>
      <c r="N359" s="1">
        <f t="shared" si="70"/>
        <v>-160486.7646806071</v>
      </c>
      <c r="O359" s="1">
        <f>(N359+P$2)*int_a_nhg/12-P$3</f>
        <v>-164.92186272319282</v>
      </c>
      <c r="P359" s="1">
        <f t="shared" si="64"/>
        <v>856631.10997533763</v>
      </c>
      <c r="Q359" s="1">
        <f t="shared" si="65"/>
        <v>1791417.7681893024</v>
      </c>
      <c r="S359" s="48">
        <v>349</v>
      </c>
      <c r="T359" s="1">
        <f t="shared" si="71"/>
        <v>-159736.11111110885</v>
      </c>
      <c r="U359" s="1">
        <f>(T359+V$2)*int_l_nhg/12-V$3</f>
        <v>-164.27129629629434</v>
      </c>
      <c r="V359" s="1">
        <f t="shared" si="66"/>
        <v>856631.10997533763</v>
      </c>
      <c r="W359" s="1">
        <f t="shared" si="67"/>
        <v>1771513.6989959793</v>
      </c>
    </row>
    <row r="360" spans="1:23" x14ac:dyDescent="0.25">
      <c r="A360" s="48">
        <v>350</v>
      </c>
      <c r="B360" s="1">
        <f t="shared" si="68"/>
        <v>-9980.2511986503687</v>
      </c>
      <c r="C360" s="1">
        <f>B360*int_a_nhg/12</f>
        <v>-8.6495510388303192</v>
      </c>
      <c r="D360" s="1">
        <f t="shared" si="60"/>
        <v>859129.61737943243</v>
      </c>
      <c r="E360" s="1">
        <f t="shared" si="61"/>
        <v>1428520.9116918358</v>
      </c>
      <c r="G360" s="48">
        <v>350</v>
      </c>
      <c r="H360" s="1">
        <f t="shared" si="69"/>
        <v>-8611.1111111086466</v>
      </c>
      <c r="I360" s="1">
        <f>H360*int_l_nhg/12</f>
        <v>-7.4629629629608267</v>
      </c>
      <c r="J360" s="1">
        <f t="shared" si="62"/>
        <v>859129.61737943243</v>
      </c>
      <c r="K360" s="1">
        <f t="shared" si="63"/>
        <v>1388621.9067837198</v>
      </c>
      <c r="M360" s="48">
        <v>350</v>
      </c>
      <c r="N360" s="1">
        <f t="shared" si="70"/>
        <v>-159990.12559932383</v>
      </c>
      <c r="O360" s="1">
        <f>(N360+P$2)*int_a_nhg/12-P$3</f>
        <v>-164.49144218608063</v>
      </c>
      <c r="P360" s="1">
        <f t="shared" si="64"/>
        <v>859129.61737943243</v>
      </c>
      <c r="Q360" s="1">
        <f t="shared" si="65"/>
        <v>1802385.1437562192</v>
      </c>
      <c r="S360" s="48">
        <v>350</v>
      </c>
      <c r="T360" s="1">
        <f t="shared" si="71"/>
        <v>-159305.55555555329</v>
      </c>
      <c r="U360" s="1">
        <f>(T360+V$2)*int_l_nhg/12-V$3</f>
        <v>-163.89814814814616</v>
      </c>
      <c r="V360" s="1">
        <f t="shared" si="66"/>
        <v>859129.61737943243</v>
      </c>
      <c r="W360" s="1">
        <f t="shared" si="67"/>
        <v>1782435.6413021791</v>
      </c>
    </row>
    <row r="361" spans="1:23" x14ac:dyDescent="0.25">
      <c r="A361" s="48">
        <v>351</v>
      </c>
      <c r="B361" s="1">
        <f t="shared" si="68"/>
        <v>-8986.1121950096112</v>
      </c>
      <c r="C361" s="1">
        <f>B361*int_a_nhg/12</f>
        <v>-7.7879639023416622</v>
      </c>
      <c r="D361" s="1">
        <f t="shared" si="60"/>
        <v>861635.41209678911</v>
      </c>
      <c r="E361" s="1">
        <f t="shared" si="61"/>
        <v>1437095.1880608106</v>
      </c>
      <c r="G361" s="48">
        <v>351</v>
      </c>
      <c r="H361" s="1">
        <f t="shared" si="69"/>
        <v>-7749.9999999975353</v>
      </c>
      <c r="I361" s="1">
        <f>H361*int_l_nhg/12</f>
        <v>-6.7166666666645298</v>
      </c>
      <c r="J361" s="1">
        <f t="shared" si="62"/>
        <v>861635.41209678911</v>
      </c>
      <c r="K361" s="1">
        <f t="shared" si="63"/>
        <v>1397105.5491550332</v>
      </c>
      <c r="M361" s="48">
        <v>351</v>
      </c>
      <c r="N361" s="1">
        <f t="shared" si="70"/>
        <v>-159493.05609750343</v>
      </c>
      <c r="O361" s="1">
        <f>(N361+P$2)*int_a_nhg/12-P$3</f>
        <v>-164.06064861783631</v>
      </c>
      <c r="P361" s="1">
        <f t="shared" si="64"/>
        <v>861635.41209678911</v>
      </c>
      <c r="Q361" s="1">
        <f t="shared" si="65"/>
        <v>1813414.5304591097</v>
      </c>
      <c r="S361" s="48">
        <v>351</v>
      </c>
      <c r="T361" s="1">
        <f t="shared" si="71"/>
        <v>-158874.99999999773</v>
      </c>
      <c r="U361" s="1">
        <f>(T361+V$2)*int_l_nhg/12-V$3</f>
        <v>-163.52499999999802</v>
      </c>
      <c r="V361" s="1">
        <f t="shared" si="66"/>
        <v>861635.41209678911</v>
      </c>
      <c r="W361" s="1">
        <f t="shared" si="67"/>
        <v>1793419.7110062391</v>
      </c>
    </row>
    <row r="362" spans="1:23" x14ac:dyDescent="0.25">
      <c r="A362" s="48">
        <v>352</v>
      </c>
      <c r="B362" s="1">
        <f t="shared" si="68"/>
        <v>-7991.1116042323647</v>
      </c>
      <c r="C362" s="1">
        <f>B362*int_a_nhg/12</f>
        <v>-6.9256300570013822</v>
      </c>
      <c r="D362" s="1">
        <f t="shared" si="60"/>
        <v>864148.51538207137</v>
      </c>
      <c r="E362" s="1">
        <f t="shared" si="61"/>
        <v>1445717.9446349673</v>
      </c>
      <c r="G362" s="48">
        <v>352</v>
      </c>
      <c r="H362" s="1">
        <f t="shared" si="69"/>
        <v>-6888.888888886424</v>
      </c>
      <c r="I362" s="1">
        <f>H362*int_l_nhg/12</f>
        <v>-5.9703703703682338</v>
      </c>
      <c r="J362" s="1">
        <f t="shared" si="62"/>
        <v>864148.51538207137</v>
      </c>
      <c r="K362" s="1">
        <f t="shared" si="63"/>
        <v>1405637.9055700251</v>
      </c>
      <c r="M362" s="48">
        <v>352</v>
      </c>
      <c r="N362" s="1">
        <f t="shared" si="70"/>
        <v>-158995.5558021148</v>
      </c>
      <c r="O362" s="1">
        <f>(N362+P$2)*int_a_nhg/12-P$3</f>
        <v>-163.62948169516616</v>
      </c>
      <c r="P362" s="1">
        <f t="shared" si="64"/>
        <v>864148.51538207137</v>
      </c>
      <c r="Q362" s="1">
        <f t="shared" si="65"/>
        <v>1824506.2789179522</v>
      </c>
      <c r="S362" s="48">
        <v>352</v>
      </c>
      <c r="T362" s="1">
        <f t="shared" si="71"/>
        <v>-158444.44444444217</v>
      </c>
      <c r="U362" s="1">
        <f>(T362+V$2)*int_l_nhg/12-V$3</f>
        <v>-163.15185185184987</v>
      </c>
      <c r="V362" s="1">
        <f t="shared" si="66"/>
        <v>864148.51538207137</v>
      </c>
      <c r="W362" s="1">
        <f t="shared" si="67"/>
        <v>1804466.2593854992</v>
      </c>
    </row>
    <row r="363" spans="1:23" x14ac:dyDescent="0.25">
      <c r="A363" s="48">
        <v>353</v>
      </c>
      <c r="B363" s="1">
        <f t="shared" si="68"/>
        <v>-6995.2486796097783</v>
      </c>
      <c r="C363" s="1">
        <f>B363*int_a_nhg/12</f>
        <v>-6.0625488556618068</v>
      </c>
      <c r="D363" s="1">
        <f t="shared" si="60"/>
        <v>866668.94855193573</v>
      </c>
      <c r="E363" s="1">
        <f t="shared" si="61"/>
        <v>1454389.4555284344</v>
      </c>
      <c r="G363" s="48">
        <v>353</v>
      </c>
      <c r="H363" s="1">
        <f t="shared" si="69"/>
        <v>-6027.7777777753126</v>
      </c>
      <c r="I363" s="1">
        <f>H363*int_l_nhg/12</f>
        <v>-5.2240740740719369</v>
      </c>
      <c r="J363" s="1">
        <f t="shared" si="62"/>
        <v>866668.94855193573</v>
      </c>
      <c r="K363" s="1">
        <f t="shared" si="63"/>
        <v>1414219.2514649809</v>
      </c>
      <c r="M363" s="48">
        <v>353</v>
      </c>
      <c r="N363" s="1">
        <f t="shared" si="70"/>
        <v>-158497.6243398035</v>
      </c>
      <c r="O363" s="1">
        <f>(N363+P$2)*int_a_nhg/12-P$3</f>
        <v>-163.19794109449634</v>
      </c>
      <c r="P363" s="1">
        <f t="shared" si="64"/>
        <v>866668.94855193573</v>
      </c>
      <c r="Q363" s="1">
        <f t="shared" si="65"/>
        <v>1835660.7417351815</v>
      </c>
      <c r="S363" s="48">
        <v>353</v>
      </c>
      <c r="T363" s="1">
        <f t="shared" si="71"/>
        <v>-158013.88888888661</v>
      </c>
      <c r="U363" s="1">
        <f>(T363+V$2)*int_l_nhg/12-V$3</f>
        <v>-162.77870370370172</v>
      </c>
      <c r="V363" s="1">
        <f t="shared" si="66"/>
        <v>866668.94855193573</v>
      </c>
      <c r="W363" s="1">
        <f t="shared" si="67"/>
        <v>1815575.6397034728</v>
      </c>
    </row>
    <row r="364" spans="1:23" x14ac:dyDescent="0.25">
      <c r="A364" s="48">
        <v>354</v>
      </c>
      <c r="B364" s="1">
        <f t="shared" si="68"/>
        <v>-5998.522673785852</v>
      </c>
      <c r="C364" s="1">
        <f>B364*int_a_nhg/12</f>
        <v>-5.1987196506144047</v>
      </c>
      <c r="D364" s="1">
        <f t="shared" si="60"/>
        <v>869196.73298521223</v>
      </c>
      <c r="E364" s="1">
        <f t="shared" si="61"/>
        <v>1463109.9964052218</v>
      </c>
      <c r="G364" s="48">
        <v>354</v>
      </c>
      <c r="H364" s="1">
        <f t="shared" si="69"/>
        <v>-5166.6666666642013</v>
      </c>
      <c r="I364" s="1">
        <f>H364*int_l_nhg/12</f>
        <v>-4.4777777777756409</v>
      </c>
      <c r="J364" s="1">
        <f t="shared" si="62"/>
        <v>869196.73298521223</v>
      </c>
      <c r="K364" s="1">
        <f t="shared" si="63"/>
        <v>1422849.8638335427</v>
      </c>
      <c r="M364" s="48">
        <v>354</v>
      </c>
      <c r="N364" s="1">
        <f t="shared" si="70"/>
        <v>-157999.26133689153</v>
      </c>
      <c r="O364" s="1">
        <f>(N364+P$2)*int_a_nhg/12-P$3</f>
        <v>-162.76602649197264</v>
      </c>
      <c r="P364" s="1">
        <f t="shared" si="64"/>
        <v>869196.73298521223</v>
      </c>
      <c r="Q364" s="1">
        <f t="shared" si="65"/>
        <v>1846878.273506898</v>
      </c>
      <c r="S364" s="48">
        <v>354</v>
      </c>
      <c r="T364" s="1">
        <f t="shared" si="71"/>
        <v>-157583.33333333104</v>
      </c>
      <c r="U364" s="1">
        <f>(T364+V$2)*int_l_nhg/12-V$3</f>
        <v>-162.40555555555355</v>
      </c>
      <c r="V364" s="1">
        <f t="shared" si="66"/>
        <v>869196.73298521223</v>
      </c>
      <c r="W364" s="1">
        <f t="shared" si="67"/>
        <v>1826748.2072210766</v>
      </c>
    </row>
    <row r="365" spans="1:23" x14ac:dyDescent="0.25">
      <c r="A365" s="48">
        <v>355</v>
      </c>
      <c r="B365" s="1">
        <f t="shared" si="68"/>
        <v>-5000.9328387568785</v>
      </c>
      <c r="C365" s="1">
        <f>B365*int_a_nhg/12</f>
        <v>-4.3341417935892945</v>
      </c>
      <c r="D365" s="1">
        <f t="shared" si="60"/>
        <v>871731.89012308582</v>
      </c>
      <c r="E365" s="1">
        <f t="shared" si="61"/>
        <v>1471879.8444879833</v>
      </c>
      <c r="G365" s="48">
        <v>355</v>
      </c>
      <c r="H365" s="1">
        <f t="shared" si="69"/>
        <v>-4305.55555555309</v>
      </c>
      <c r="I365" s="1">
        <f>H365*int_l_nhg/12</f>
        <v>-3.7314814814793444</v>
      </c>
      <c r="J365" s="1">
        <f t="shared" si="62"/>
        <v>871731.89012308582</v>
      </c>
      <c r="K365" s="1">
        <f t="shared" si="63"/>
        <v>1431530.0212355147</v>
      </c>
      <c r="M365" s="48">
        <v>355</v>
      </c>
      <c r="N365" s="1">
        <f t="shared" si="70"/>
        <v>-157500.46641937704</v>
      </c>
      <c r="O365" s="1">
        <f>(N365+P$2)*int_a_nhg/12-P$3</f>
        <v>-162.33373756346009</v>
      </c>
      <c r="P365" s="1">
        <f t="shared" si="64"/>
        <v>871731.89012308582</v>
      </c>
      <c r="Q365" s="1">
        <f t="shared" si="65"/>
        <v>1858159.2308341395</v>
      </c>
      <c r="S365" s="48">
        <v>355</v>
      </c>
      <c r="T365" s="1">
        <f t="shared" si="71"/>
        <v>-157152.77777777548</v>
      </c>
      <c r="U365" s="1">
        <f>(T365+V$2)*int_l_nhg/12-V$3</f>
        <v>-162.0324074074054</v>
      </c>
      <c r="V365" s="1">
        <f t="shared" si="66"/>
        <v>871731.89012308582</v>
      </c>
      <c r="W365" s="1">
        <f t="shared" si="67"/>
        <v>1837984.3192079235</v>
      </c>
    </row>
    <row r="366" spans="1:23" x14ac:dyDescent="0.25">
      <c r="A366" s="48">
        <v>356</v>
      </c>
      <c r="B366" s="1">
        <f t="shared" si="68"/>
        <v>-4002.4784258708801</v>
      </c>
      <c r="C366" s="1">
        <f>B366*int_a_nhg/12</f>
        <v>-3.4688146357547627</v>
      </c>
      <c r="D366" s="1">
        <f t="shared" si="60"/>
        <v>874274.44146927819</v>
      </c>
      <c r="E366" s="1">
        <f t="shared" si="61"/>
        <v>1480699.2785668301</v>
      </c>
      <c r="G366" s="48">
        <v>356</v>
      </c>
      <c r="H366" s="1">
        <f t="shared" si="69"/>
        <v>-3444.4444444419787</v>
      </c>
      <c r="I366" s="1">
        <f>H366*int_l_nhg/12</f>
        <v>-2.9851851851830484</v>
      </c>
      <c r="J366" s="1">
        <f t="shared" si="62"/>
        <v>874274.44146927819</v>
      </c>
      <c r="K366" s="1">
        <f t="shared" si="63"/>
        <v>1440260.0038057193</v>
      </c>
      <c r="M366" s="48">
        <v>356</v>
      </c>
      <c r="N366" s="1">
        <f t="shared" si="70"/>
        <v>-157001.23921293404</v>
      </c>
      <c r="O366" s="1">
        <f>(N366+P$2)*int_a_nhg/12-P$3</f>
        <v>-161.90107398454282</v>
      </c>
      <c r="P366" s="1">
        <f t="shared" si="64"/>
        <v>874274.44146927819</v>
      </c>
      <c r="Q366" s="1">
        <f t="shared" si="65"/>
        <v>1869503.9723342184</v>
      </c>
      <c r="S366" s="48">
        <v>356</v>
      </c>
      <c r="T366" s="1">
        <f t="shared" si="71"/>
        <v>-156722.22222221992</v>
      </c>
      <c r="U366" s="1">
        <f>(T366+V$2)*int_l_nhg/12-V$3</f>
        <v>-161.65925925925725</v>
      </c>
      <c r="V366" s="1">
        <f t="shared" si="66"/>
        <v>874274.44146927819</v>
      </c>
      <c r="W366" s="1">
        <f t="shared" si="67"/>
        <v>1849284.3349536816</v>
      </c>
    </row>
    <row r="367" spans="1:23" x14ac:dyDescent="0.25">
      <c r="A367" s="48">
        <v>357</v>
      </c>
      <c r="B367" s="1">
        <f t="shared" si="68"/>
        <v>-3003.1586858270471</v>
      </c>
      <c r="C367" s="1">
        <f>B367*int_a_nhg/12</f>
        <v>-2.6027375277167741</v>
      </c>
      <c r="D367" s="1">
        <f t="shared" si="60"/>
        <v>876824.40859023028</v>
      </c>
      <c r="E367" s="1">
        <f t="shared" si="61"/>
        <v>1489568.5790081935</v>
      </c>
      <c r="G367" s="48">
        <v>357</v>
      </c>
      <c r="H367" s="1">
        <f t="shared" si="69"/>
        <v>-2583.3333333308674</v>
      </c>
      <c r="I367" s="1">
        <f>H367*int_l_nhg/12</f>
        <v>-2.2388888888867515</v>
      </c>
      <c r="J367" s="1">
        <f t="shared" si="62"/>
        <v>876824.40859023028</v>
      </c>
      <c r="K367" s="1">
        <f t="shared" si="63"/>
        <v>1449040.0932629018</v>
      </c>
      <c r="M367" s="48">
        <v>357</v>
      </c>
      <c r="N367" s="1">
        <f t="shared" si="70"/>
        <v>-156501.57934291213</v>
      </c>
      <c r="O367" s="1">
        <f>(N367+P$2)*int_a_nhg/12-P$3</f>
        <v>-161.46803543052383</v>
      </c>
      <c r="P367" s="1">
        <f t="shared" si="64"/>
        <v>876824.40859023028</v>
      </c>
      <c r="Q367" s="1">
        <f t="shared" si="65"/>
        <v>1880912.8586521212</v>
      </c>
      <c r="S367" s="48">
        <v>357</v>
      </c>
      <c r="T367" s="1">
        <f t="shared" si="71"/>
        <v>-156291.66666666436</v>
      </c>
      <c r="U367" s="1">
        <f>(T367+V$2)*int_l_nhg/12-V$3</f>
        <v>-161.28611111110911</v>
      </c>
      <c r="V367" s="1">
        <f t="shared" si="66"/>
        <v>876824.40859023028</v>
      </c>
      <c r="W367" s="1">
        <f t="shared" si="67"/>
        <v>1860648.6157794942</v>
      </c>
    </row>
    <row r="368" spans="1:23" x14ac:dyDescent="0.25">
      <c r="A368" s="48">
        <v>358</v>
      </c>
      <c r="B368" s="1">
        <f t="shared" si="68"/>
        <v>-2002.972868675176</v>
      </c>
      <c r="C368" s="1">
        <f>B368*int_a_nhg/12</f>
        <v>-1.7359098195184857</v>
      </c>
      <c r="D368" s="1">
        <f t="shared" si="60"/>
        <v>879381.81311528513</v>
      </c>
      <c r="E368" s="1">
        <f t="shared" si="61"/>
        <v>1498488.0277637369</v>
      </c>
      <c r="G368" s="48">
        <v>358</v>
      </c>
      <c r="H368" s="1">
        <f t="shared" si="69"/>
        <v>-1722.2222222197563</v>
      </c>
      <c r="I368" s="1">
        <f>H368*int_l_nhg/12</f>
        <v>-1.4925925925904553</v>
      </c>
      <c r="J368" s="1">
        <f t="shared" si="62"/>
        <v>879381.81311528513</v>
      </c>
      <c r="K368" s="1">
        <f t="shared" si="63"/>
        <v>1457870.5729186861</v>
      </c>
      <c r="M368" s="48">
        <v>358</v>
      </c>
      <c r="N368" s="1">
        <f t="shared" si="70"/>
        <v>-156001.48643433617</v>
      </c>
      <c r="O368" s="1">
        <f>(N368+P$2)*int_a_nhg/12-P$3</f>
        <v>-161.03462157642468</v>
      </c>
      <c r="P368" s="1">
        <f t="shared" si="64"/>
        <v>879381.81311528513</v>
      </c>
      <c r="Q368" s="1">
        <f t="shared" si="65"/>
        <v>1892386.2524719737</v>
      </c>
      <c r="S368" s="48">
        <v>358</v>
      </c>
      <c r="T368" s="1">
        <f t="shared" si="71"/>
        <v>-155861.1111111088</v>
      </c>
      <c r="U368" s="1">
        <f>(T368+V$2)*int_l_nhg/12-V$3</f>
        <v>-160.91296296296093</v>
      </c>
      <c r="V368" s="1">
        <f t="shared" si="66"/>
        <v>879381.81311528513</v>
      </c>
      <c r="W368" s="1">
        <f t="shared" si="67"/>
        <v>1872077.5250494673</v>
      </c>
    </row>
    <row r="369" spans="1:23" x14ac:dyDescent="0.25">
      <c r="A369" s="48">
        <v>359</v>
      </c>
      <c r="B369" s="1">
        <f t="shared" si="68"/>
        <v>-1001.9202238151065</v>
      </c>
      <c r="C369" s="1">
        <f>B369*int_a_nhg/12</f>
        <v>-0.86833086063975895</v>
      </c>
      <c r="D369" s="1">
        <f t="shared" si="60"/>
        <v>881946.67673687136</v>
      </c>
      <c r="E369" s="1">
        <f t="shared" si="61"/>
        <v>1507457.9083793196</v>
      </c>
      <c r="G369" s="48">
        <v>359</v>
      </c>
      <c r="H369" s="1">
        <f t="shared" si="69"/>
        <v>-861.11111110864522</v>
      </c>
      <c r="I369" s="1">
        <f>H369*int_l_nhg/12</f>
        <v>-0.74629629629415917</v>
      </c>
      <c r="J369" s="1">
        <f t="shared" si="62"/>
        <v>881946.67673687136</v>
      </c>
      <c r="K369" s="1">
        <f t="shared" si="63"/>
        <v>1466751.7276865807</v>
      </c>
      <c r="M369" s="48">
        <v>359</v>
      </c>
      <c r="N369" s="1">
        <f t="shared" si="70"/>
        <v>-155500.96011190614</v>
      </c>
      <c r="O369" s="1">
        <f>(N369+P$2)*int_a_nhg/12-P$3</f>
        <v>-160.6008320969853</v>
      </c>
      <c r="P369" s="1">
        <f t="shared" si="64"/>
        <v>881946.67673687136</v>
      </c>
      <c r="Q369" s="1">
        <f t="shared" si="65"/>
        <v>1903924.5185285707</v>
      </c>
      <c r="S369" s="48">
        <v>359</v>
      </c>
      <c r="T369" s="1">
        <f t="shared" si="71"/>
        <v>-155430.55555555323</v>
      </c>
      <c r="U369" s="1">
        <f>(T369+V$2)*int_l_nhg/12-V$3</f>
        <v>-160.53981481481279</v>
      </c>
      <c r="V369" s="1">
        <f t="shared" si="66"/>
        <v>881946.67673687136</v>
      </c>
      <c r="W369" s="1">
        <f t="shared" si="67"/>
        <v>1883571.4281822206</v>
      </c>
    </row>
    <row r="370" spans="1:23" x14ac:dyDescent="0.25">
      <c r="A370" s="48">
        <v>360</v>
      </c>
      <c r="B370" s="1">
        <f t="shared" si="68"/>
        <v>3.841677087557116E-9</v>
      </c>
      <c r="C370" s="1">
        <f>B370*int_a_nhg/12</f>
        <v>3.3294534758828341E-12</v>
      </c>
      <c r="D370" s="1">
        <f t="shared" si="60"/>
        <v>884519.02121068723</v>
      </c>
      <c r="E370" s="1">
        <f t="shared" si="61"/>
        <v>1516478.5060040106</v>
      </c>
      <c r="G370" s="48">
        <v>360</v>
      </c>
      <c r="H370" s="1">
        <f t="shared" si="69"/>
        <v>2.4658675101818517E-9</v>
      </c>
      <c r="I370" s="1">
        <f>H370*int_l_nhg/12</f>
        <v>2.1370851754909379E-12</v>
      </c>
      <c r="J370" s="1">
        <f t="shared" si="62"/>
        <v>884519.02121068723</v>
      </c>
      <c r="K370" s="1">
        <f t="shared" si="63"/>
        <v>1475683.8440910375</v>
      </c>
      <c r="M370" s="48">
        <v>360</v>
      </c>
      <c r="N370" s="1">
        <f t="shared" si="70"/>
        <v>-154999.99999999665</v>
      </c>
      <c r="O370" s="1">
        <f>(N370+P$2)*int_a_nhg/12-P$3</f>
        <v>-160.16666666666376</v>
      </c>
      <c r="P370" s="1">
        <f t="shared" si="64"/>
        <v>884519.02121068723</v>
      </c>
      <c r="Q370" s="1">
        <f t="shared" si="65"/>
        <v>1915528.0236189703</v>
      </c>
      <c r="S370" s="48">
        <v>360</v>
      </c>
      <c r="T370" s="1">
        <f t="shared" si="71"/>
        <v>-154999.99999999767</v>
      </c>
      <c r="U370" s="1">
        <f>(T370+V$2)*int_l_nhg/12-V$3</f>
        <v>-160.16666666666464</v>
      </c>
      <c r="V370" s="1">
        <f t="shared" si="66"/>
        <v>884519.02121068723</v>
      </c>
      <c r="W370" s="1">
        <f t="shared" si="67"/>
        <v>1895130.6926625031</v>
      </c>
    </row>
  </sheetData>
  <mergeCells count="27"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  <mergeCell ref="A3:B3"/>
    <mergeCell ref="G3:H3"/>
    <mergeCell ref="M3:N3"/>
    <mergeCell ref="S3:T3"/>
    <mergeCell ref="A4:B4"/>
    <mergeCell ref="M4:N4"/>
    <mergeCell ref="S4:T4"/>
    <mergeCell ref="A1:E1"/>
    <mergeCell ref="G1:K1"/>
    <mergeCell ref="M1:Q1"/>
    <mergeCell ref="S1:W1"/>
    <mergeCell ref="A2:B2"/>
    <mergeCell ref="G2:H2"/>
    <mergeCell ref="M2:N2"/>
    <mergeCell ref="S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34</vt:i4>
      </vt:variant>
    </vt:vector>
  </HeadingPairs>
  <TitlesOfParts>
    <vt:vector size="41" baseType="lpstr">
      <vt:lpstr>Investeren of Lenen</vt:lpstr>
      <vt:lpstr>100% LTV</vt:lpstr>
      <vt:lpstr>90% LTV</vt:lpstr>
      <vt:lpstr>80% LTV</vt:lpstr>
      <vt:lpstr>70% LTV</vt:lpstr>
      <vt:lpstr>60% LTV</vt:lpstr>
      <vt:lpstr>NHG</vt:lpstr>
      <vt:lpstr>eigen_geld</vt:lpstr>
      <vt:lpstr>groei_spaargeld</vt:lpstr>
      <vt:lpstr>groei_woning</vt:lpstr>
      <vt:lpstr>inleg</vt:lpstr>
      <vt:lpstr>int_a_100</vt:lpstr>
      <vt:lpstr>int_a_50</vt:lpstr>
      <vt:lpstr>int_a_60</vt:lpstr>
      <vt:lpstr>int_a_70</vt:lpstr>
      <vt:lpstr>int_a_80</vt:lpstr>
      <vt:lpstr>int_a_90</vt:lpstr>
      <vt:lpstr>int_a_nhg</vt:lpstr>
      <vt:lpstr>int_l_100</vt:lpstr>
      <vt:lpstr>int_l_50</vt:lpstr>
      <vt:lpstr>int_l_60</vt:lpstr>
      <vt:lpstr>int_l_70</vt:lpstr>
      <vt:lpstr>int_l_80</vt:lpstr>
      <vt:lpstr>int_l_90</vt:lpstr>
      <vt:lpstr>int_l_nhg</vt:lpstr>
      <vt:lpstr>intonly_100</vt:lpstr>
      <vt:lpstr>intonly_50</vt:lpstr>
      <vt:lpstr>intonly_60</vt:lpstr>
      <vt:lpstr>intonly_70</vt:lpstr>
      <vt:lpstr>intonly_80</vt:lpstr>
      <vt:lpstr>intonly_90</vt:lpstr>
      <vt:lpstr>intonly_nhg</vt:lpstr>
      <vt:lpstr>maximale_hypotheek</vt:lpstr>
      <vt:lpstr>overwaarde</vt:lpstr>
      <vt:lpstr>perc_100</vt:lpstr>
      <vt:lpstr>perc_50</vt:lpstr>
      <vt:lpstr>perc_60</vt:lpstr>
      <vt:lpstr>perc_70</vt:lpstr>
      <vt:lpstr>perc_80</vt:lpstr>
      <vt:lpstr>perc_90</vt:lpstr>
      <vt:lpstr>woningwaarde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Huppie</dc:creator>
  <cp:lastModifiedBy>Huppie</cp:lastModifiedBy>
  <dcterms:created xsi:type="dcterms:W3CDTF">2020-02-18T20:09:46Z</dcterms:created>
  <dcterms:modified xsi:type="dcterms:W3CDTF">2020-11-01T19:16:47Z</dcterms:modified>
</cp:coreProperties>
</file>