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820" yWindow="520" windowWidth="25600" windowHeight="16060"/>
  </bookViews>
  <sheets>
    <sheet name="Timesheet" sheetId="1" r:id="rId1"/>
  </sheets>
  <definedNames>
    <definedName name="_xlnm.Print_Area" localSheetId="0">Timesheet!$B$1:$J$34</definedName>
    <definedName name="valuevx">42.314159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" i="1" l="1"/>
  <c r="G16" i="1"/>
  <c r="J29" i="1"/>
  <c r="G28" i="1"/>
  <c r="G27" i="1"/>
  <c r="G26" i="1"/>
  <c r="G25" i="1"/>
  <c r="G24" i="1"/>
  <c r="G23" i="1"/>
  <c r="G22" i="1"/>
  <c r="I22" i="1"/>
  <c r="H22" i="1"/>
  <c r="J20" i="1"/>
  <c r="J30" i="1"/>
  <c r="G19" i="1"/>
  <c r="G18" i="1"/>
  <c r="G17" i="1"/>
  <c r="G15" i="1"/>
  <c r="G13" i="1"/>
  <c r="I13" i="1"/>
  <c r="B13" i="1"/>
  <c r="B14" i="1"/>
  <c r="B15" i="1"/>
  <c r="B16" i="1"/>
  <c r="B17" i="1"/>
  <c r="B18" i="1"/>
  <c r="B19" i="1"/>
  <c r="B22" i="1"/>
  <c r="B23" i="1"/>
  <c r="B24" i="1"/>
  <c r="B25" i="1"/>
  <c r="B26" i="1"/>
  <c r="B27" i="1"/>
  <c r="B28" i="1"/>
  <c r="L3" i="1"/>
  <c r="O10" i="1"/>
  <c r="I23" i="1"/>
  <c r="H23" i="1"/>
  <c r="L5" i="1"/>
  <c r="P5" i="1"/>
  <c r="M6" i="1"/>
  <c r="Q6" i="1"/>
  <c r="N7" i="1"/>
  <c r="R7" i="1"/>
  <c r="O8" i="1"/>
  <c r="L9" i="1"/>
  <c r="P9" i="1"/>
  <c r="M10" i="1"/>
  <c r="Q10" i="1"/>
  <c r="H13" i="1"/>
  <c r="O5" i="1"/>
  <c r="L6" i="1"/>
  <c r="P6" i="1"/>
  <c r="M7" i="1"/>
  <c r="Q7" i="1"/>
  <c r="N8" i="1"/>
  <c r="R8" i="1"/>
  <c r="O9" i="1"/>
  <c r="L10" i="1"/>
  <c r="P10" i="1"/>
  <c r="M5" i="1"/>
  <c r="Q5" i="1"/>
  <c r="N6" i="1"/>
  <c r="R6" i="1"/>
  <c r="O7" i="1"/>
  <c r="L8" i="1"/>
  <c r="P8" i="1"/>
  <c r="M9" i="1"/>
  <c r="Q9" i="1"/>
  <c r="N10" i="1"/>
  <c r="R10" i="1"/>
  <c r="N5" i="1"/>
  <c r="R5" i="1"/>
  <c r="O6" i="1"/>
  <c r="L7" i="1"/>
  <c r="P7" i="1"/>
  <c r="M8" i="1"/>
  <c r="Q8" i="1"/>
  <c r="N9" i="1"/>
  <c r="R9" i="1"/>
  <c r="I14" i="1"/>
  <c r="I24" i="1"/>
  <c r="H14" i="1"/>
  <c r="H24" i="1"/>
  <c r="I25" i="1"/>
  <c r="I15" i="1"/>
  <c r="H15" i="1"/>
  <c r="H25" i="1"/>
  <c r="I26" i="1"/>
  <c r="I16" i="1"/>
  <c r="H26" i="1"/>
  <c r="H16" i="1"/>
  <c r="I17" i="1"/>
  <c r="H17" i="1"/>
  <c r="I27" i="1"/>
  <c r="I18" i="1"/>
  <c r="H18" i="1"/>
  <c r="I19" i="1"/>
  <c r="H27" i="1"/>
  <c r="I28" i="1"/>
  <c r="H28" i="1"/>
  <c r="H29" i="1"/>
  <c r="I29" i="1"/>
  <c r="H19" i="1"/>
  <c r="H20" i="1"/>
  <c r="I20" i="1"/>
  <c r="H30" i="1"/>
  <c r="I30" i="1"/>
</calcChain>
</file>

<file path=xl/comments1.xml><?xml version="1.0" encoding="utf-8"?>
<comments xmlns="http://schemas.openxmlformats.org/spreadsheetml/2006/main">
  <authors>
    <author>Jana</author>
    <author>Pam Leslie</author>
  </authors>
  <commentList>
    <comment ref="Q2" authorId="0">
      <text>
        <r>
          <rPr>
            <b/>
            <sz val="9"/>
            <color indexed="81"/>
            <rFont val="Tahoma"/>
            <family val="2"/>
          </rPr>
          <t>Pam: Enter Month as a number to get a calendar view...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1">
      <text>
        <r>
          <rPr>
            <b/>
            <sz val="9"/>
            <color indexed="81"/>
            <rFont val="Tahoma"/>
            <family val="2"/>
          </rPr>
          <t>Pam Leslie:</t>
        </r>
        <r>
          <rPr>
            <sz val="9"/>
            <color indexed="81"/>
            <rFont val="Tahoma"/>
            <family val="2"/>
          </rPr>
          <t xml:space="preserve">
Enter begin date of pay period (Sunday)
Day/Dates will automatically populate!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Pam: Enter pay period ending date which is a Saturday.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Pam: 
Enter LUNCH in minutes:  30, 45, 60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Pam: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Tahoma"/>
            <family val="2"/>
          </rPr>
          <t xml:space="preserve">Enter in Military Time format.
</t>
        </r>
      </text>
    </comment>
  </commentList>
</comments>
</file>

<file path=xl/sharedStrings.xml><?xml version="1.0" encoding="utf-8"?>
<sst xmlns="http://schemas.openxmlformats.org/spreadsheetml/2006/main" count="42" uniqueCount="35">
  <si>
    <t>Biweekly Employee Time Sheet</t>
  </si>
  <si>
    <t>Reference</t>
  </si>
  <si>
    <t>Month:</t>
  </si>
  <si>
    <t>Su</t>
  </si>
  <si>
    <t>M</t>
  </si>
  <si>
    <t>Tu</t>
  </si>
  <si>
    <t>W</t>
  </si>
  <si>
    <t>Th</t>
  </si>
  <si>
    <t>F</t>
  </si>
  <si>
    <t>Sa</t>
  </si>
  <si>
    <t>Overtime Options</t>
  </si>
  <si>
    <t>Employee Name:</t>
  </si>
  <si>
    <t>After:</t>
  </si>
  <si>
    <t>Hrs</t>
  </si>
  <si>
    <t>Day of Week</t>
  </si>
  <si>
    <t>Time
In</t>
  </si>
  <si>
    <t>Time
Out</t>
  </si>
  <si>
    <t>Total
Hrs</t>
  </si>
  <si>
    <r>
      <t>Regular</t>
    </r>
    <r>
      <rPr>
        <sz val="10"/>
        <color indexed="9"/>
        <rFont val="Trebuchet MS"/>
        <family val="2"/>
      </rPr>
      <t xml:space="preserve">
Hrs</t>
    </r>
  </si>
  <si>
    <r>
      <t>Overtime</t>
    </r>
    <r>
      <rPr>
        <sz val="10"/>
        <color indexed="9"/>
        <rFont val="Trebuchet MS"/>
        <family val="2"/>
      </rPr>
      <t xml:space="preserve">
Hrs</t>
    </r>
  </si>
  <si>
    <t>Employee Signature</t>
  </si>
  <si>
    <t>Date</t>
  </si>
  <si>
    <t xml:space="preserve"> </t>
  </si>
  <si>
    <t>Total Hrs Week 1</t>
  </si>
  <si>
    <t>Total Hrs Week 2</t>
  </si>
  <si>
    <t>Total Hours</t>
  </si>
  <si>
    <t>Imagine It Studios, LLC</t>
  </si>
  <si>
    <t>Approval Signature</t>
  </si>
  <si>
    <t>(*Start on Sunday)</t>
  </si>
  <si>
    <t>After Hrs</t>
  </si>
  <si>
    <t>LUNCH
(minutes)</t>
  </si>
  <si>
    <r>
      <t xml:space="preserve">*Pay Period </t>
    </r>
    <r>
      <rPr>
        <b/>
        <sz val="10"/>
        <rFont val="Trebuchet MS"/>
        <family val="2"/>
      </rPr>
      <t>Begin</t>
    </r>
    <r>
      <rPr>
        <sz val="10"/>
        <rFont val="Trebuchet MS"/>
        <family val="2"/>
      </rPr>
      <t>:</t>
    </r>
  </si>
  <si>
    <t>Pay Period Ends:</t>
  </si>
  <si>
    <t>(Ends on Saturday)</t>
  </si>
  <si>
    <t>Huriel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</si>
</sst>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mmmm\ yyyy"/>
    <numFmt numFmtId="166" formatCode="d"/>
    <numFmt numFmtId="167" formatCode="ddd\ m/d"/>
    <numFmt numFmtId="168" formatCode="[$-409]h:mm\ AM/PM;@"/>
    <numFmt numFmtId="169" formatCode="ddd\ m/d/yy"/>
  </numFmts>
  <fonts count="26" x14ac:knownFonts="1">
    <font>
      <sz val="10"/>
      <name val="Trebuchet MS"/>
      <family val="2"/>
    </font>
    <font>
      <sz val="8"/>
      <name val="Tahoma"/>
      <family val="2"/>
    </font>
    <font>
      <sz val="10"/>
      <name val="Trebuchet MS"/>
      <family val="2"/>
    </font>
    <font>
      <b/>
      <sz val="18"/>
      <color indexed="60"/>
      <name val="Trebuchet MS"/>
      <family val="2"/>
    </font>
    <font>
      <sz val="10"/>
      <name val="Tahoma"/>
      <family val="2"/>
    </font>
    <font>
      <u/>
      <sz val="10"/>
      <color indexed="12"/>
      <name val="Arial"/>
      <family val="2"/>
    </font>
    <font>
      <u/>
      <sz val="8"/>
      <color indexed="12"/>
      <name val="Trebuchet MS"/>
      <family val="2"/>
    </font>
    <font>
      <sz val="10"/>
      <name val="Verdana"/>
      <family val="2"/>
    </font>
    <font>
      <i/>
      <sz val="8"/>
      <name val="Trebuchet MS"/>
      <family val="2"/>
    </font>
    <font>
      <b/>
      <sz val="12"/>
      <color indexed="9"/>
      <name val="Trebuchet MS"/>
      <family val="2"/>
    </font>
    <font>
      <b/>
      <sz val="16"/>
      <name val="Trebuchet MS"/>
      <family val="2"/>
    </font>
    <font>
      <b/>
      <sz val="10"/>
      <name val="Trebuchet MS"/>
      <family val="2"/>
    </font>
    <font>
      <sz val="10"/>
      <color indexed="22"/>
      <name val="Trebuchet MS"/>
      <family val="2"/>
    </font>
    <font>
      <sz val="8"/>
      <name val="Trebuchet MS"/>
      <family val="2"/>
    </font>
    <font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Arial"/>
      <family val="2"/>
    </font>
    <font>
      <sz val="9"/>
      <name val="Trebuchet MS"/>
      <family val="2"/>
    </font>
    <font>
      <sz val="10"/>
      <name val="Arial"/>
      <family val="2"/>
    </font>
    <font>
      <b/>
      <sz val="8"/>
      <name val="Trebuchet MS"/>
      <family val="2"/>
    </font>
    <font>
      <b/>
      <sz val="9"/>
      <name val="Trebuchet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3" tint="-0.499984740745262"/>
      <name val="Trebuchet MS"/>
      <family val="2"/>
    </font>
    <font>
      <sz val="8"/>
      <color rgb="FF000000"/>
      <name val="Tahoma"/>
      <family val="2"/>
    </font>
    <font>
      <u/>
      <sz val="10"/>
      <color theme="11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164" fontId="7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8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0" xfId="0" applyFont="1" applyProtection="1"/>
    <xf numFmtId="0" fontId="5" fillId="0" borderId="0" xfId="2" applyAlignment="1" applyProtection="1"/>
    <xf numFmtId="0" fontId="6" fillId="0" borderId="0" xfId="2" applyFont="1" applyAlignment="1" applyProtection="1"/>
    <xf numFmtId="0" fontId="2" fillId="0" borderId="0" xfId="0" applyFont="1" applyProtection="1"/>
    <xf numFmtId="0" fontId="8" fillId="0" borderId="0" xfId="0" applyFont="1" applyProtection="1"/>
    <xf numFmtId="0" fontId="0" fillId="0" borderId="0" xfId="0" applyProtection="1"/>
    <xf numFmtId="0" fontId="0" fillId="0" borderId="0" xfId="0" applyAlignment="1" applyProtection="1">
      <alignment horizontal="right"/>
    </xf>
    <xf numFmtId="0" fontId="1" fillId="0" borderId="0" xfId="1" applyNumberFormat="1" applyFont="1" applyFill="1" applyAlignment="1">
      <alignment horizontal="left"/>
    </xf>
    <xf numFmtId="0" fontId="10" fillId="0" borderId="0" xfId="0" applyFont="1" applyAlignment="1" applyProtection="1">
      <protection locked="0"/>
    </xf>
    <xf numFmtId="0" fontId="2" fillId="4" borderId="4" xfId="0" applyFont="1" applyFill="1" applyBorder="1" applyAlignment="1" applyProtection="1">
      <alignment horizontal="center"/>
    </xf>
    <xf numFmtId="0" fontId="2" fillId="4" borderId="0" xfId="0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center"/>
    </xf>
    <xf numFmtId="0" fontId="11" fillId="0" borderId="0" xfId="0" applyFont="1" applyProtection="1"/>
    <xf numFmtId="0" fontId="2" fillId="0" borderId="0" xfId="0" applyFont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center"/>
    </xf>
    <xf numFmtId="0" fontId="12" fillId="0" borderId="0" xfId="0" applyFont="1" applyProtection="1">
      <protection locked="0"/>
    </xf>
    <xf numFmtId="0" fontId="2" fillId="0" borderId="0" xfId="0" applyFont="1" applyAlignment="1" applyProtection="1">
      <protection locked="0"/>
    </xf>
    <xf numFmtId="0" fontId="13" fillId="0" borderId="0" xfId="0" applyFont="1" applyAlignment="1" applyProtection="1">
      <alignment horizontal="right"/>
    </xf>
    <xf numFmtId="0" fontId="0" fillId="0" borderId="8" xfId="0" applyBorder="1" applyAlignment="1" applyProtection="1">
      <alignment horizontal="center"/>
      <protection locked="0"/>
    </xf>
    <xf numFmtId="0" fontId="13" fillId="0" borderId="0" xfId="0" applyFont="1" applyProtection="1"/>
    <xf numFmtId="0" fontId="0" fillId="0" borderId="0" xfId="0" applyAlignment="1" applyProtection="1">
      <alignment vertical="center"/>
    </xf>
    <xf numFmtId="0" fontId="14" fillId="3" borderId="6" xfId="0" applyFont="1" applyFill="1" applyBorder="1" applyAlignment="1" applyProtection="1">
      <alignment horizontal="center" vertical="center" wrapText="1"/>
    </xf>
    <xf numFmtId="0" fontId="15" fillId="3" borderId="6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horizontal="right" vertical="center"/>
    </xf>
    <xf numFmtId="168" fontId="2" fillId="0" borderId="8" xfId="3" applyNumberFormat="1" applyFont="1" applyFill="1" applyBorder="1" applyAlignment="1" applyProtection="1">
      <alignment horizontal="center" vertical="center"/>
      <protection locked="0"/>
    </xf>
    <xf numFmtId="0" fontId="2" fillId="0" borderId="8" xfId="3" applyNumberFormat="1" applyFont="1" applyFill="1" applyBorder="1" applyAlignment="1" applyProtection="1">
      <alignment horizontal="center" vertical="center"/>
      <protection locked="0"/>
    </xf>
    <xf numFmtId="2" fontId="2" fillId="2" borderId="9" xfId="0" applyNumberFormat="1" applyFont="1" applyFill="1" applyBorder="1" applyAlignment="1" applyProtection="1">
      <alignment horizontal="center" vertical="center"/>
    </xf>
    <xf numFmtId="2" fontId="2" fillId="0" borderId="8" xfId="0" applyNumberFormat="1" applyFont="1" applyBorder="1" applyAlignment="1" applyProtection="1">
      <alignment horizontal="center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4" fontId="17" fillId="0" borderId="6" xfId="0" applyNumberFormat="1" applyFont="1" applyBorder="1" applyAlignment="1" applyProtection="1">
      <protection locked="0"/>
    </xf>
    <xf numFmtId="0" fontId="2" fillId="0" borderId="10" xfId="0" applyFont="1" applyBorder="1" applyAlignment="1" applyProtection="1"/>
    <xf numFmtId="0" fontId="17" fillId="0" borderId="6" xfId="0" applyFont="1" applyBorder="1" applyAlignment="1" applyProtection="1">
      <protection locked="0"/>
    </xf>
    <xf numFmtId="0" fontId="11" fillId="0" borderId="0" xfId="0" applyFont="1" applyAlignment="1" applyProtection="1">
      <alignment horizontal="right" vertical="center"/>
    </xf>
    <xf numFmtId="0" fontId="0" fillId="0" borderId="0" xfId="0" applyFont="1" applyAlignment="1" applyProtection="1">
      <alignment horizontal="right" vertical="center"/>
    </xf>
    <xf numFmtId="4" fontId="2" fillId="2" borderId="8" xfId="0" applyNumberFormat="1" applyFont="1" applyFill="1" applyBorder="1" applyAlignment="1">
      <alignment horizontal="center" vertical="center"/>
    </xf>
    <xf numFmtId="2" fontId="2" fillId="2" borderId="8" xfId="0" applyNumberFormat="1" applyFont="1" applyFill="1" applyBorder="1" applyAlignment="1" applyProtection="1">
      <alignment horizontal="center" vertical="center"/>
    </xf>
    <xf numFmtId="0" fontId="0" fillId="0" borderId="0" xfId="0" applyFill="1" applyProtection="1"/>
    <xf numFmtId="2" fontId="2" fillId="0" borderId="13" xfId="0" applyNumberFormat="1" applyFont="1" applyBorder="1" applyAlignment="1" applyProtection="1">
      <alignment horizontal="center" vertical="center"/>
    </xf>
    <xf numFmtId="2" fontId="2" fillId="0" borderId="13" xfId="0" applyNumberFormat="1" applyFont="1" applyBorder="1" applyAlignment="1" applyProtection="1">
      <alignment horizontal="center" vertical="center"/>
      <protection locked="0"/>
    </xf>
    <xf numFmtId="0" fontId="13" fillId="5" borderId="8" xfId="0" applyFont="1" applyFill="1" applyBorder="1" applyAlignment="1" applyProtection="1">
      <alignment horizontal="center" vertical="center" wrapText="1"/>
    </xf>
    <xf numFmtId="167" fontId="11" fillId="7" borderId="12" xfId="0" applyNumberFormat="1" applyFont="1" applyFill="1" applyBorder="1" applyAlignment="1" applyProtection="1">
      <alignment horizontal="left" vertical="center"/>
    </xf>
    <xf numFmtId="0" fontId="0" fillId="7" borderId="0" xfId="0" applyFont="1" applyFill="1" applyProtection="1"/>
    <xf numFmtId="4" fontId="17" fillId="0" borderId="0" xfId="1" applyNumberFormat="1" applyFont="1" applyFill="1" applyAlignment="1" applyProtection="1">
      <alignment horizontal="right" vertical="center"/>
    </xf>
    <xf numFmtId="2" fontId="2" fillId="5" borderId="8" xfId="0" applyNumberFormat="1" applyFont="1" applyFill="1" applyBorder="1" applyAlignment="1" applyProtection="1">
      <alignment horizontal="center" vertical="center"/>
    </xf>
    <xf numFmtId="0" fontId="0" fillId="0" borderId="14" xfId="0" applyBorder="1" applyProtection="1"/>
    <xf numFmtId="4" fontId="2" fillId="2" borderId="9" xfId="0" applyNumberFormat="1" applyFont="1" applyFill="1" applyBorder="1" applyAlignment="1">
      <alignment horizontal="center" vertical="center"/>
    </xf>
    <xf numFmtId="4" fontId="2" fillId="2" borderId="11" xfId="0" applyNumberFormat="1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 applyProtection="1">
      <alignment horizontal="center" vertical="center"/>
    </xf>
    <xf numFmtId="2" fontId="2" fillId="2" borderId="16" xfId="0" applyNumberFormat="1" applyFont="1" applyFill="1" applyBorder="1" applyAlignment="1" applyProtection="1">
      <alignment horizontal="center" vertical="center"/>
    </xf>
    <xf numFmtId="2" fontId="2" fillId="6" borderId="8" xfId="1" applyNumberFormat="1" applyFont="1" applyFill="1" applyBorder="1" applyAlignment="1" applyProtection="1">
      <alignment horizontal="center" vertical="center"/>
      <protection locked="0"/>
    </xf>
    <xf numFmtId="169" fontId="11" fillId="2" borderId="0" xfId="0" applyNumberFormat="1" applyFont="1" applyFill="1" applyAlignment="1" applyProtection="1">
      <alignment horizontal="left" vertical="center"/>
    </xf>
    <xf numFmtId="169" fontId="11" fillId="2" borderId="11" xfId="0" applyNumberFormat="1" applyFont="1" applyFill="1" applyBorder="1" applyAlignment="1" applyProtection="1">
      <alignment horizontal="left" vertical="center"/>
    </xf>
    <xf numFmtId="0" fontId="19" fillId="0" borderId="0" xfId="0" applyFont="1" applyAlignment="1" applyProtection="1">
      <alignment horizontal="center"/>
    </xf>
    <xf numFmtId="0" fontId="20" fillId="6" borderId="8" xfId="0" applyFont="1" applyFill="1" applyBorder="1" applyAlignment="1" applyProtection="1">
      <alignment horizontal="center" vertical="center" wrapText="1"/>
    </xf>
    <xf numFmtId="2" fontId="0" fillId="0" borderId="8" xfId="0" applyNumberFormat="1" applyBorder="1" applyAlignment="1" applyProtection="1">
      <alignment horizontal="center" vertical="center"/>
      <protection locked="0"/>
    </xf>
    <xf numFmtId="0" fontId="23" fillId="3" borderId="6" xfId="0" applyFont="1" applyFill="1" applyBorder="1" applyAlignment="1" applyProtection="1">
      <alignment horizontal="center" vertical="center" wrapText="1"/>
    </xf>
    <xf numFmtId="0" fontId="0" fillId="0" borderId="10" xfId="0" applyBorder="1" applyProtection="1"/>
    <xf numFmtId="0" fontId="0" fillId="0" borderId="8" xfId="3" applyNumberFormat="1" applyFont="1" applyFill="1" applyBorder="1" applyAlignment="1" applyProtection="1">
      <alignment horizontal="center" vertical="center"/>
      <protection locked="0"/>
    </xf>
    <xf numFmtId="168" fontId="0" fillId="0" borderId="15" xfId="0" applyNumberFormat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168" fontId="0" fillId="0" borderId="11" xfId="0" applyNumberFormat="1" applyBorder="1" applyAlignment="1" applyProtection="1">
      <alignment horizontal="center" vertical="center"/>
      <protection locked="0"/>
    </xf>
    <xf numFmtId="14" fontId="11" fillId="0" borderId="6" xfId="0" applyNumberFormat="1" applyFont="1" applyBorder="1" applyAlignment="1" applyProtection="1">
      <alignment horizontal="center"/>
      <protection locked="0"/>
    </xf>
    <xf numFmtId="0" fontId="19" fillId="0" borderId="10" xfId="0" applyFont="1" applyBorder="1" applyAlignment="1" applyProtection="1">
      <alignment horizontal="center"/>
    </xf>
    <xf numFmtId="0" fontId="0" fillId="0" borderId="10" xfId="0" applyFont="1" applyBorder="1" applyAlignment="1" applyProtection="1">
      <alignment horizontal="left"/>
    </xf>
    <xf numFmtId="0" fontId="2" fillId="0" borderId="10" xfId="0" applyFont="1" applyBorder="1" applyAlignment="1" applyProtection="1">
      <alignment horizontal="left"/>
    </xf>
    <xf numFmtId="0" fontId="3" fillId="2" borderId="0" xfId="0" applyFont="1" applyFill="1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165" fontId="9" fillId="3" borderId="1" xfId="0" applyNumberFormat="1" applyFont="1" applyFill="1" applyBorder="1" applyAlignment="1" applyProtection="1">
      <alignment horizontal="center"/>
    </xf>
    <xf numFmtId="165" fontId="9" fillId="3" borderId="3" xfId="0" applyNumberFormat="1" applyFont="1" applyFill="1" applyBorder="1" applyAlignment="1" applyProtection="1">
      <alignment horizontal="center"/>
    </xf>
    <xf numFmtId="165" fontId="9" fillId="3" borderId="2" xfId="0" applyNumberFormat="1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</cellXfs>
  <cellStyles count="16">
    <cellStyle name="Comma" xfId="1" builtinId="3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2" builtinId="8"/>
    <cellStyle name="Normal" xfId="0" builtinId="0"/>
    <cellStyle name="Normal 2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U$5" lockText="1" noThreeD="1"/>
</file>

<file path=xl/ctrlProps/ctrlProp2.xml><?xml version="1.0" encoding="utf-8"?>
<formControlPr xmlns="http://schemas.microsoft.com/office/spreadsheetml/2009/9/main" objectType="CheckBox" checked="Checked" fmlaLink="$U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4</xdr:row>
          <xdr:rowOff>0</xdr:rowOff>
        </xdr:from>
        <xdr:to>
          <xdr:col>20</xdr:col>
          <xdr:colOff>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25400</xdr:colOff>
          <xdr:row>7</xdr:row>
          <xdr:rowOff>0</xdr:rowOff>
        </xdr:from>
        <xdr:to>
          <xdr:col>20</xdr:col>
          <xdr:colOff>0</xdr:colOff>
          <xdr:row>8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nl-N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Weekly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V35"/>
  <sheetViews>
    <sheetView showGridLines="0" tabSelected="1" workbookViewId="0">
      <selection activeCell="W28" sqref="W28"/>
    </sheetView>
  </sheetViews>
  <sheetFormatPr baseColWidth="10" defaultColWidth="9.1640625" defaultRowHeight="12" x14ac:dyDescent="0"/>
  <cols>
    <col min="1" max="1" width="2.83203125" style="6" customWidth="1"/>
    <col min="2" max="2" width="14.5" style="6" customWidth="1"/>
    <col min="3" max="5" width="9.6640625" style="6" customWidth="1"/>
    <col min="6" max="6" width="2.5" style="6" customWidth="1"/>
    <col min="7" max="7" width="8.6640625" style="6" customWidth="1"/>
    <col min="8" max="8" width="8.83203125" style="6" customWidth="1"/>
    <col min="9" max="9" width="9.1640625" style="6" customWidth="1"/>
    <col min="10" max="10" width="8" style="6" customWidth="1"/>
    <col min="11" max="11" width="9.1640625" style="6"/>
    <col min="12" max="19" width="3.1640625" style="6" customWidth="1"/>
    <col min="20" max="20" width="10.33203125" style="6" customWidth="1"/>
    <col min="21" max="16384" width="9.1640625" style="6"/>
  </cols>
  <sheetData>
    <row r="1" spans="2:22" s="1" customFormat="1" ht="32.25" customHeight="1">
      <c r="B1" s="66" t="s">
        <v>0</v>
      </c>
      <c r="C1" s="66"/>
      <c r="D1" s="66"/>
      <c r="E1" s="66"/>
      <c r="F1" s="66"/>
      <c r="G1" s="66"/>
      <c r="H1" s="66"/>
      <c r="I1" s="66"/>
      <c r="J1" s="66"/>
      <c r="T1" s="2"/>
    </row>
    <row r="2" spans="2:22" s="1" customFormat="1" ht="15" customHeight="1">
      <c r="B2" s="3"/>
      <c r="C2" s="4"/>
      <c r="D2" s="4"/>
      <c r="E2" s="4"/>
      <c r="F2" s="4"/>
      <c r="G2" s="4"/>
      <c r="H2" s="4"/>
      <c r="I2" s="4"/>
      <c r="J2" s="4"/>
      <c r="L2" s="5" t="s">
        <v>1</v>
      </c>
      <c r="M2" s="6"/>
      <c r="N2" s="6"/>
      <c r="O2" s="6"/>
      <c r="P2" s="7" t="s">
        <v>2</v>
      </c>
      <c r="Q2" s="67">
        <v>11</v>
      </c>
      <c r="R2" s="68"/>
      <c r="T2" s="8"/>
    </row>
    <row r="3" spans="2:22" ht="15">
      <c r="B3" s="4"/>
      <c r="C3" s="4"/>
      <c r="D3" s="4"/>
      <c r="E3" s="4"/>
      <c r="F3" s="4"/>
      <c r="G3" s="4"/>
      <c r="H3" s="4"/>
      <c r="I3" s="4"/>
      <c r="J3" s="4"/>
      <c r="L3" s="69">
        <f ca="1">DATE(YEAR(TODAY()),Q2,1)</f>
        <v>42675</v>
      </c>
      <c r="M3" s="70"/>
      <c r="N3" s="70"/>
      <c r="O3" s="70"/>
      <c r="P3" s="70"/>
      <c r="Q3" s="70"/>
      <c r="R3" s="71"/>
    </row>
    <row r="4" spans="2:22" ht="20">
      <c r="B4" s="9" t="s">
        <v>26</v>
      </c>
      <c r="C4" s="9"/>
      <c r="D4" s="9"/>
      <c r="E4" s="9"/>
      <c r="F4" s="4"/>
      <c r="G4" s="4"/>
      <c r="H4" s="4"/>
      <c r="I4" s="4"/>
      <c r="J4" s="4"/>
      <c r="L4" s="10" t="s">
        <v>3</v>
      </c>
      <c r="M4" s="11" t="s">
        <v>4</v>
      </c>
      <c r="N4" s="11" t="s">
        <v>5</v>
      </c>
      <c r="O4" s="11" t="s">
        <v>6</v>
      </c>
      <c r="P4" s="11" t="s">
        <v>7</v>
      </c>
      <c r="Q4" s="11" t="s">
        <v>8</v>
      </c>
      <c r="R4" s="12" t="s">
        <v>9</v>
      </c>
      <c r="T4" s="13" t="s">
        <v>10</v>
      </c>
    </row>
    <row r="5" spans="2:22">
      <c r="B5" s="72"/>
      <c r="C5" s="72"/>
      <c r="D5" s="72"/>
      <c r="E5" s="4"/>
      <c r="G5" s="14" t="s">
        <v>11</v>
      </c>
      <c r="H5" s="73" t="s">
        <v>34</v>
      </c>
      <c r="I5" s="74"/>
      <c r="J5" s="74"/>
      <c r="L5" s="15" t="str">
        <f t="shared" ref="L5:R10" ca="1" si="0">IF(MONTH($L$3)&lt;&gt;MONTH($L$3-WEEKDAY($L$3,1)+(ROW(L5)-ROW($L$5))*7+(COLUMN(L5)-COLUMN($L$5)+1)),"",$L$3-WEEKDAY($L$3,1)+(ROW(L5)-ROW($L$5))*7+(COLUMN(L5)-COLUMN($L$5)+1))</f>
        <v/>
      </c>
      <c r="M5" s="15" t="str">
        <f t="shared" ca="1" si="0"/>
        <v/>
      </c>
      <c r="N5" s="15">
        <f t="shared" ca="1" si="0"/>
        <v>42675</v>
      </c>
      <c r="O5" s="15">
        <f t="shared" ca="1" si="0"/>
        <v>42676</v>
      </c>
      <c r="P5" s="15">
        <f t="shared" ca="1" si="0"/>
        <v>42677</v>
      </c>
      <c r="Q5" s="15">
        <f t="shared" ca="1" si="0"/>
        <v>42678</v>
      </c>
      <c r="R5" s="15">
        <f t="shared" ca="1" si="0"/>
        <v>42679</v>
      </c>
      <c r="U5" s="16" t="b">
        <v>0</v>
      </c>
    </row>
    <row r="6" spans="2:22">
      <c r="B6" s="17"/>
      <c r="C6" s="17"/>
      <c r="D6" s="17"/>
      <c r="J6" s="57"/>
      <c r="L6" s="15">
        <f t="shared" ca="1" si="0"/>
        <v>42680</v>
      </c>
      <c r="M6" s="15">
        <f t="shared" ca="1" si="0"/>
        <v>42681</v>
      </c>
      <c r="N6" s="15">
        <f t="shared" ca="1" si="0"/>
        <v>42682</v>
      </c>
      <c r="O6" s="15">
        <f t="shared" ca="1" si="0"/>
        <v>42683</v>
      </c>
      <c r="P6" s="15">
        <f t="shared" ca="1" si="0"/>
        <v>42684</v>
      </c>
      <c r="Q6" s="15">
        <f t="shared" ca="1" si="0"/>
        <v>42685</v>
      </c>
      <c r="R6" s="15">
        <f t="shared" ca="1" si="0"/>
        <v>42686</v>
      </c>
      <c r="T6" s="18" t="s">
        <v>12</v>
      </c>
      <c r="U6" s="19">
        <v>8</v>
      </c>
      <c r="V6" s="20" t="s">
        <v>13</v>
      </c>
    </row>
    <row r="7" spans="2:22">
      <c r="B7" s="17"/>
      <c r="C7" s="17"/>
      <c r="D7" s="17"/>
      <c r="E7" s="4"/>
      <c r="G7" s="7" t="s">
        <v>31</v>
      </c>
      <c r="H7" s="62">
        <v>42694</v>
      </c>
      <c r="I7" s="62"/>
      <c r="J7" s="62"/>
      <c r="L7" s="15">
        <f t="shared" ca="1" si="0"/>
        <v>42687</v>
      </c>
      <c r="M7" s="15">
        <f t="shared" ca="1" si="0"/>
        <v>42688</v>
      </c>
      <c r="N7" s="15">
        <f t="shared" ca="1" si="0"/>
        <v>42689</v>
      </c>
      <c r="O7" s="15">
        <f t="shared" ca="1" si="0"/>
        <v>42690</v>
      </c>
      <c r="P7" s="15">
        <f t="shared" ca="1" si="0"/>
        <v>42691</v>
      </c>
      <c r="Q7" s="15">
        <f t="shared" ca="1" si="0"/>
        <v>42692</v>
      </c>
      <c r="R7" s="15">
        <f t="shared" ca="1" si="0"/>
        <v>42693</v>
      </c>
    </row>
    <row r="8" spans="2:22">
      <c r="B8" s="17"/>
      <c r="C8" s="17"/>
      <c r="D8" s="17"/>
      <c r="E8" s="4"/>
      <c r="F8" s="4"/>
      <c r="G8" s="53"/>
      <c r="H8" s="63" t="s">
        <v>28</v>
      </c>
      <c r="I8" s="63"/>
      <c r="J8" s="63"/>
      <c r="L8" s="15">
        <f t="shared" ca="1" si="0"/>
        <v>42694</v>
      </c>
      <c r="M8" s="15">
        <f t="shared" ca="1" si="0"/>
        <v>42695</v>
      </c>
      <c r="N8" s="15">
        <f t="shared" ca="1" si="0"/>
        <v>42696</v>
      </c>
      <c r="O8" s="15">
        <f t="shared" ca="1" si="0"/>
        <v>42697</v>
      </c>
      <c r="P8" s="15">
        <f t="shared" ca="1" si="0"/>
        <v>42698</v>
      </c>
      <c r="Q8" s="15">
        <f t="shared" ca="1" si="0"/>
        <v>42699</v>
      </c>
      <c r="R8" s="15">
        <f t="shared" ca="1" si="0"/>
        <v>42700</v>
      </c>
      <c r="U8" s="16" t="b">
        <v>1</v>
      </c>
    </row>
    <row r="9" spans="2:22">
      <c r="B9" s="17"/>
      <c r="C9" s="17"/>
      <c r="D9" s="17"/>
      <c r="E9" s="4"/>
      <c r="G9" s="7" t="s">
        <v>32</v>
      </c>
      <c r="H9" s="62">
        <v>42707</v>
      </c>
      <c r="I9" s="62"/>
      <c r="J9" s="62"/>
      <c r="L9" s="15">
        <f t="shared" ca="1" si="0"/>
        <v>42701</v>
      </c>
      <c r="M9" s="15">
        <f t="shared" ca="1" si="0"/>
        <v>42702</v>
      </c>
      <c r="N9" s="15">
        <f t="shared" ca="1" si="0"/>
        <v>42703</v>
      </c>
      <c r="O9" s="15">
        <f t="shared" ca="1" si="0"/>
        <v>42704</v>
      </c>
      <c r="P9" s="15" t="str">
        <f t="shared" ca="1" si="0"/>
        <v/>
      </c>
      <c r="Q9" s="15" t="str">
        <f t="shared" ca="1" si="0"/>
        <v/>
      </c>
      <c r="R9" s="15" t="str">
        <f t="shared" ca="1" si="0"/>
        <v/>
      </c>
      <c r="T9" s="18" t="s">
        <v>12</v>
      </c>
      <c r="U9" s="19">
        <v>40</v>
      </c>
      <c r="V9" s="20" t="s">
        <v>13</v>
      </c>
    </row>
    <row r="10" spans="2:22">
      <c r="B10" s="4"/>
      <c r="C10" s="4"/>
      <c r="D10" s="4"/>
      <c r="E10" s="4"/>
      <c r="F10" s="4"/>
      <c r="G10" s="53"/>
      <c r="H10" s="63" t="s">
        <v>33</v>
      </c>
      <c r="I10" s="63"/>
      <c r="J10" s="63"/>
      <c r="L10" s="15" t="str">
        <f t="shared" ca="1" si="0"/>
        <v/>
      </c>
      <c r="M10" s="15" t="str">
        <f t="shared" ca="1" si="0"/>
        <v/>
      </c>
      <c r="N10" s="15" t="str">
        <f t="shared" ca="1" si="0"/>
        <v/>
      </c>
      <c r="O10" s="15" t="str">
        <f t="shared" ca="1" si="0"/>
        <v/>
      </c>
      <c r="P10" s="15" t="str">
        <f t="shared" ca="1" si="0"/>
        <v/>
      </c>
      <c r="Q10" s="15" t="str">
        <f t="shared" ca="1" si="0"/>
        <v/>
      </c>
      <c r="R10" s="15" t="str">
        <f t="shared" ca="1" si="0"/>
        <v/>
      </c>
      <c r="T10" s="21"/>
    </row>
    <row r="11" spans="2:22" s="21" customFormat="1" ht="27.75" customHeight="1">
      <c r="B11" s="22" t="s">
        <v>14</v>
      </c>
      <c r="C11" s="23" t="s">
        <v>15</v>
      </c>
      <c r="D11" s="56" t="s">
        <v>30</v>
      </c>
      <c r="E11" s="23" t="s">
        <v>16</v>
      </c>
      <c r="G11" s="22" t="s">
        <v>17</v>
      </c>
      <c r="H11" s="23" t="s">
        <v>18</v>
      </c>
      <c r="I11" s="23" t="s">
        <v>19</v>
      </c>
      <c r="J11" s="23" t="s">
        <v>29</v>
      </c>
      <c r="K11" s="24"/>
    </row>
    <row r="12" spans="2:22" hidden="1"/>
    <row r="13" spans="2:22" ht="24" customHeight="1">
      <c r="B13" s="51">
        <f>H7</f>
        <v>42694</v>
      </c>
      <c r="C13" s="25"/>
      <c r="D13" s="26">
        <v>0</v>
      </c>
      <c r="E13" s="25"/>
      <c r="G13" s="35">
        <f t="shared" ref="G13:G19" si="1">ROUND(IF((OR(C13="",E13="")),0,IF((E13&lt;C13),((E13-C13)*24)+24,(E13-C13)*24)-D13/60),2)</f>
        <v>0</v>
      </c>
      <c r="H13" s="36">
        <f t="shared" ref="H13:H19" si="2">G13-I13</f>
        <v>0</v>
      </c>
      <c r="I13" s="28">
        <f>MAX(IF($U$8,MAX(0,SUM(H$12:H12)+G13-$U$9),0),IF($U$5,IF(G13&gt;$U$6,G13-$U$6,0),0))</f>
        <v>0</v>
      </c>
      <c r="J13" s="29"/>
      <c r="K13" s="24"/>
      <c r="M13" s="21"/>
      <c r="N13" s="21"/>
      <c r="O13" s="21"/>
      <c r="P13" s="21"/>
      <c r="Q13" s="21"/>
      <c r="R13" s="21"/>
    </row>
    <row r="14" spans="2:22" ht="24" customHeight="1">
      <c r="B14" s="51">
        <f t="shared" ref="B14:B19" si="3">B13+1</f>
        <v>42695</v>
      </c>
      <c r="C14" s="59">
        <v>0.29166666666666669</v>
      </c>
      <c r="D14" s="60">
        <v>150</v>
      </c>
      <c r="E14" s="61">
        <v>0.70833333333333337</v>
      </c>
      <c r="G14" s="35">
        <f t="shared" si="1"/>
        <v>7.5</v>
      </c>
      <c r="H14" s="36">
        <f t="shared" si="2"/>
        <v>7.5</v>
      </c>
      <c r="I14" s="28">
        <f>MAX(IF($U$8,MAX(0,SUM(H$12:H13)+G14-$U$9),0),IF($U$5,IF(G14&gt;$U$6,G14-$U$6,0),0))</f>
        <v>0</v>
      </c>
      <c r="J14" s="29"/>
      <c r="K14" s="24"/>
    </row>
    <row r="15" spans="2:22" ht="24" customHeight="1">
      <c r="B15" s="51">
        <f t="shared" si="3"/>
        <v>42696</v>
      </c>
      <c r="C15" s="59">
        <v>0.52083333333333337</v>
      </c>
      <c r="D15" s="60">
        <v>0</v>
      </c>
      <c r="E15" s="61">
        <v>0.70833333333333337</v>
      </c>
      <c r="G15" s="35">
        <f t="shared" si="1"/>
        <v>4.5</v>
      </c>
      <c r="H15" s="36">
        <f t="shared" si="2"/>
        <v>4.5</v>
      </c>
      <c r="I15" s="28">
        <f>MAX(IF($U$8,MAX(0,SUM(H$12:H14)+G15-$U$9),0),IF($U$5,IF(G15&gt;$U$6,G15-$U$6,0),0))</f>
        <v>0</v>
      </c>
      <c r="J15" s="29"/>
      <c r="K15" s="24"/>
    </row>
    <row r="16" spans="2:22" ht="24" customHeight="1">
      <c r="B16" s="51">
        <f t="shared" si="3"/>
        <v>42697</v>
      </c>
      <c r="C16" s="59"/>
      <c r="D16" s="60"/>
      <c r="E16" s="61"/>
      <c r="G16" s="35">
        <f t="shared" si="1"/>
        <v>0</v>
      </c>
      <c r="H16" s="36">
        <f t="shared" si="2"/>
        <v>0</v>
      </c>
      <c r="I16" s="28">
        <f>MAX(IF($U$8,MAX(0,SUM(H$12:H15)+G16-$U$9),0),IF($U$5,IF(G16&gt;$U$6,G16-$U$6,0),0))</f>
        <v>0</v>
      </c>
      <c r="J16" s="29"/>
      <c r="K16" s="24"/>
    </row>
    <row r="17" spans="2:18" ht="24" customHeight="1">
      <c r="B17" s="51">
        <f t="shared" si="3"/>
        <v>42698</v>
      </c>
      <c r="C17" s="59"/>
      <c r="D17" s="60"/>
      <c r="E17" s="61"/>
      <c r="G17" s="35">
        <f t="shared" si="1"/>
        <v>0</v>
      </c>
      <c r="H17" s="36">
        <f t="shared" si="2"/>
        <v>0</v>
      </c>
      <c r="I17" s="28">
        <f>MAX(IF($U$8,MAX(0,SUM(H$12:H16)+G17-$U$9),0),IF($U$5,IF(G17&gt;$U$6,G17-$U$6,0),0))</f>
        <v>0</v>
      </c>
      <c r="J17" s="55"/>
      <c r="K17" s="24"/>
    </row>
    <row r="18" spans="2:18" ht="24" customHeight="1">
      <c r="B18" s="51">
        <f t="shared" si="3"/>
        <v>42699</v>
      </c>
      <c r="C18" s="59"/>
      <c r="D18" s="60"/>
      <c r="E18" s="61"/>
      <c r="G18" s="35">
        <f t="shared" si="1"/>
        <v>0</v>
      </c>
      <c r="H18" s="36">
        <f t="shared" si="2"/>
        <v>0</v>
      </c>
      <c r="I18" s="28">
        <f>MAX(IF($U$8,MAX(0,SUM(H$12:H17)+G18-$U$9),0),IF($U$5,IF(G18&gt;$U$6,G18-$U$6,0),0))</f>
        <v>0</v>
      </c>
      <c r="J18" s="29"/>
      <c r="K18" s="24"/>
    </row>
    <row r="19" spans="2:18" ht="24" customHeight="1">
      <c r="B19" s="52">
        <f t="shared" si="3"/>
        <v>42700</v>
      </c>
      <c r="C19" s="25"/>
      <c r="D19" s="26"/>
      <c r="E19" s="25"/>
      <c r="G19" s="35">
        <f t="shared" si="1"/>
        <v>0</v>
      </c>
      <c r="H19" s="36">
        <f t="shared" si="2"/>
        <v>0</v>
      </c>
      <c r="I19" s="28">
        <f>MAX(IF($U$8,MAX(0,SUM(H$12:H18)+G19-$U$9),0),IF($U$5,IF(G19&gt;$U$6,G19-$U$6,0),0))</f>
        <v>0</v>
      </c>
      <c r="J19" s="29"/>
      <c r="K19" s="24"/>
    </row>
    <row r="20" spans="2:18" ht="26.25" customHeight="1">
      <c r="B20" s="41"/>
      <c r="C20" s="42"/>
      <c r="D20" s="42"/>
      <c r="E20" s="42"/>
      <c r="F20" s="37"/>
      <c r="G20" s="40" t="s">
        <v>23</v>
      </c>
      <c r="H20" s="44">
        <f>SUM(H13:H19)</f>
        <v>12</v>
      </c>
      <c r="I20" s="44">
        <f>SUM(I13:I19)</f>
        <v>0</v>
      </c>
      <c r="J20" s="44">
        <f>SUM(J13:J19)</f>
        <v>0</v>
      </c>
      <c r="K20" s="24"/>
    </row>
    <row r="21" spans="2:18" hidden="1">
      <c r="G21" s="45"/>
    </row>
    <row r="22" spans="2:18" ht="24" customHeight="1">
      <c r="B22" s="51">
        <f>B19+1</f>
        <v>42701</v>
      </c>
      <c r="C22" s="25"/>
      <c r="D22" s="26"/>
      <c r="E22" s="25"/>
      <c r="G22" s="46">
        <f t="shared" ref="G22:G28" si="4">ROUND(IF((OR(C22="",E22="")),0,IF((E22&lt;C22),((E22-C22)*24)+24,(E22-C22)*24)-D22/60),2)</f>
        <v>0</v>
      </c>
      <c r="H22" s="48">
        <f t="shared" ref="H22:H28" si="5">G22-I22</f>
        <v>0</v>
      </c>
      <c r="I22" s="28">
        <f>MAX(IF($U$8,MAX(0,SUM(H$21:H21)+G22-$U$9),0),IF($U$5,IF(G22&gt;$U$6,G22-$U$6,0),0))</f>
        <v>0</v>
      </c>
      <c r="J22" s="29"/>
      <c r="K22" s="24"/>
      <c r="M22" s="21"/>
      <c r="N22" s="21"/>
      <c r="O22" s="21"/>
      <c r="P22" s="21"/>
      <c r="Q22" s="21"/>
      <c r="R22" s="21"/>
    </row>
    <row r="23" spans="2:18" ht="24" customHeight="1">
      <c r="B23" s="51">
        <f>B22+1</f>
        <v>42702</v>
      </c>
      <c r="C23" s="59">
        <v>0.3125</v>
      </c>
      <c r="D23" s="60">
        <v>150</v>
      </c>
      <c r="E23" s="61">
        <v>0.70833333333333337</v>
      </c>
      <c r="G23" s="46">
        <f t="shared" si="4"/>
        <v>7</v>
      </c>
      <c r="H23" s="36">
        <f t="shared" si="5"/>
        <v>7</v>
      </c>
      <c r="I23" s="28">
        <f>MAX(IF($U$8,MAX(0,SUM(H$21:H22)+G23-$U$9),0),IF($U$5,IF(G23&gt;$U$6,G23-$U$6,0),0))</f>
        <v>0</v>
      </c>
      <c r="J23" s="29"/>
      <c r="K23" s="24"/>
    </row>
    <row r="24" spans="2:18" ht="24" customHeight="1">
      <c r="B24" s="51">
        <f t="shared" ref="B24:B28" si="6">B23+1</f>
        <v>42703</v>
      </c>
      <c r="C24" s="59">
        <v>0.52083333333333337</v>
      </c>
      <c r="D24" s="60">
        <v>0</v>
      </c>
      <c r="E24" s="61">
        <v>0.70833333333333337</v>
      </c>
      <c r="G24" s="46">
        <f t="shared" si="4"/>
        <v>4.5</v>
      </c>
      <c r="H24" s="36">
        <f t="shared" si="5"/>
        <v>4.5</v>
      </c>
      <c r="I24" s="28">
        <f>MAX(IF($U$8,MAX(0,SUM(H$21:H23)+G24-$U$9),0),IF($U$5,IF(G24&gt;$U$6,G24-$U$6,0),0))</f>
        <v>0</v>
      </c>
      <c r="J24" s="29"/>
      <c r="K24" s="24"/>
    </row>
    <row r="25" spans="2:18" ht="24" customHeight="1">
      <c r="B25" s="51">
        <f t="shared" si="6"/>
        <v>42704</v>
      </c>
      <c r="C25" s="59">
        <v>0.3125</v>
      </c>
      <c r="D25" s="60">
        <v>150</v>
      </c>
      <c r="E25" s="61">
        <v>0.70833333333333337</v>
      </c>
      <c r="G25" s="46">
        <f t="shared" si="4"/>
        <v>7</v>
      </c>
      <c r="H25" s="49">
        <f t="shared" si="5"/>
        <v>7</v>
      </c>
      <c r="I25" s="28">
        <f>MAX(IF($U$8,MAX(0,SUM(H$21:H24)+G25-$U$9),0),IF($U$5,IF(G25&gt;$U$6,G25-$U$6,0),0))</f>
        <v>0</v>
      </c>
      <c r="J25" s="29"/>
      <c r="K25" s="24"/>
    </row>
    <row r="26" spans="2:18" ht="24" customHeight="1">
      <c r="B26" s="51">
        <f t="shared" si="6"/>
        <v>42705</v>
      </c>
      <c r="C26" s="59">
        <v>0.52083333333333337</v>
      </c>
      <c r="D26" s="60">
        <v>0</v>
      </c>
      <c r="E26" s="61">
        <v>0.70833333333333337</v>
      </c>
      <c r="G26" s="46">
        <f t="shared" si="4"/>
        <v>4.5</v>
      </c>
      <c r="H26" s="36">
        <f t="shared" si="5"/>
        <v>4.5</v>
      </c>
      <c r="I26" s="28">
        <f>MAX(IF($U$8,MAX(0,SUM(H$21:H25)+G26-$U$9),0),IF($U$5,IF(G26&gt;$U$6,G26-$U$6,0),0))</f>
        <v>0</v>
      </c>
      <c r="J26" s="29"/>
      <c r="K26" s="24"/>
    </row>
    <row r="27" spans="2:18" ht="24" customHeight="1">
      <c r="B27" s="51">
        <f t="shared" si="6"/>
        <v>42706</v>
      </c>
      <c r="C27" s="59">
        <v>0.5625</v>
      </c>
      <c r="D27" s="60">
        <v>0</v>
      </c>
      <c r="E27" s="61">
        <v>0.70833333333333337</v>
      </c>
      <c r="G27" s="46">
        <f t="shared" si="4"/>
        <v>3.5</v>
      </c>
      <c r="H27" s="36">
        <f t="shared" si="5"/>
        <v>3.5</v>
      </c>
      <c r="I27" s="28">
        <f>MAX(IF($U$8,MAX(0,SUM(H$21:H26)+G27-$U$9),0),IF($U$5,IF(G27&gt;$U$6,G27-$U$6,0),0))</f>
        <v>0</v>
      </c>
      <c r="J27" s="29"/>
      <c r="K27" s="24"/>
    </row>
    <row r="28" spans="2:18" ht="24" customHeight="1">
      <c r="B28" s="51">
        <f t="shared" si="6"/>
        <v>42707</v>
      </c>
      <c r="C28" s="25"/>
      <c r="D28" s="58"/>
      <c r="E28" s="25"/>
      <c r="G28" s="47">
        <f t="shared" si="4"/>
        <v>0</v>
      </c>
      <c r="H28" s="27">
        <f t="shared" si="5"/>
        <v>0</v>
      </c>
      <c r="I28" s="38">
        <f>MAX(IF($U$8,MAX(0,SUM(H$21:H27)+G28-$U$9),0),IF($U$5,IF(G28&gt;$U$6,G28-$U$6,0),0))</f>
        <v>0</v>
      </c>
      <c r="J28" s="39"/>
      <c r="K28" s="24"/>
    </row>
    <row r="29" spans="2:18" ht="26.25" customHeight="1">
      <c r="B29" s="4"/>
      <c r="C29" s="4"/>
      <c r="D29" s="4"/>
      <c r="E29" s="4"/>
      <c r="G29" s="40" t="s">
        <v>24</v>
      </c>
      <c r="H29" s="44">
        <f>SUM(H22:H28)</f>
        <v>26.5</v>
      </c>
      <c r="I29" s="44">
        <f>SUM(I22:I28)</f>
        <v>0</v>
      </c>
      <c r="J29" s="44">
        <f>SUM(J22:J28)</f>
        <v>0</v>
      </c>
      <c r="K29" s="24"/>
    </row>
    <row r="30" spans="2:18" ht="32.25" customHeight="1">
      <c r="B30" s="4"/>
      <c r="C30" s="4"/>
      <c r="D30" s="4"/>
      <c r="E30" s="4"/>
      <c r="G30" s="54" t="s">
        <v>25</v>
      </c>
      <c r="H30" s="50">
        <f>H20+H29</f>
        <v>38.5</v>
      </c>
      <c r="I30" s="50">
        <f t="shared" ref="I30:J30" si="7">I20+I29</f>
        <v>0</v>
      </c>
      <c r="J30" s="50">
        <f t="shared" si="7"/>
        <v>0</v>
      </c>
      <c r="K30" s="24"/>
    </row>
    <row r="31" spans="2:18" ht="24" customHeight="1">
      <c r="B31" s="75" t="s">
        <v>34</v>
      </c>
      <c r="C31" s="76"/>
      <c r="D31" s="76"/>
      <c r="E31" s="30">
        <v>42707</v>
      </c>
      <c r="G31" s="34" t="s">
        <v>22</v>
      </c>
      <c r="H31" s="43" t="s">
        <v>22</v>
      </c>
      <c r="I31" s="43" t="s">
        <v>22</v>
      </c>
      <c r="J31" s="43" t="s">
        <v>22</v>
      </c>
      <c r="K31" s="24"/>
    </row>
    <row r="32" spans="2:18">
      <c r="B32" s="65" t="s">
        <v>20</v>
      </c>
      <c r="C32" s="65"/>
      <c r="D32" s="65"/>
      <c r="E32" s="31" t="s">
        <v>21</v>
      </c>
      <c r="F32" s="4"/>
      <c r="G32" s="4"/>
      <c r="H32" s="4"/>
      <c r="I32" s="4"/>
      <c r="J32" s="4"/>
    </row>
    <row r="33" spans="2:10" ht="26.25" customHeight="1">
      <c r="B33" s="76"/>
      <c r="C33" s="76"/>
      <c r="D33" s="76"/>
      <c r="E33" s="32"/>
      <c r="F33" s="4"/>
      <c r="G33" s="4"/>
      <c r="H33" s="4"/>
      <c r="J33" s="33"/>
    </row>
    <row r="34" spans="2:10">
      <c r="B34" s="64" t="s">
        <v>27</v>
      </c>
      <c r="C34" s="65"/>
      <c r="D34" s="65"/>
      <c r="E34" s="31" t="s">
        <v>21</v>
      </c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</sheetData>
  <mergeCells count="13">
    <mergeCell ref="H9:J9"/>
    <mergeCell ref="H10:J10"/>
    <mergeCell ref="B34:D34"/>
    <mergeCell ref="B1:J1"/>
    <mergeCell ref="Q2:R2"/>
    <mergeCell ref="L3:R3"/>
    <mergeCell ref="B5:D5"/>
    <mergeCell ref="H5:J5"/>
    <mergeCell ref="H7:J7"/>
    <mergeCell ref="B31:D31"/>
    <mergeCell ref="B32:D32"/>
    <mergeCell ref="B33:D33"/>
    <mergeCell ref="H8:J8"/>
  </mergeCells>
  <dataValidations count="1">
    <dataValidation type="time" allowBlank="1" showInputMessage="1" showErrorMessage="1" errorTitle="Incorrect Time Format" error="Please use the following format for entering the time: 12:00 AM" sqref="C28 E19 E28 C22 E22 E13 C13 C19">
      <formula1>0</formula1>
      <formula2>0.999988425925926</formula2>
    </dataValidation>
  </dataValidations>
  <printOptions horizontalCentered="1"/>
  <pageMargins left="0.5" right="0.5" top="0.5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19</xdr:col>
                    <xdr:colOff>25400</xdr:colOff>
                    <xdr:row>4</xdr:row>
                    <xdr:rowOff>0</xdr:rowOff>
                  </from>
                  <to>
                    <xdr:col>20</xdr:col>
                    <xdr:colOff>0</xdr:colOff>
                    <xdr:row>5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19</xdr:col>
                    <xdr:colOff>25400</xdr:colOff>
                    <xdr:row>7</xdr:row>
                    <xdr:rowOff>0</xdr:rowOff>
                  </from>
                  <to>
                    <xdr:col>20</xdr:col>
                    <xdr:colOff>0</xdr:colOff>
                    <xdr:row>8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Bickmore Risk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Leslie</dc:creator>
  <cp:lastModifiedBy>Nic</cp:lastModifiedBy>
  <cp:lastPrinted>2014-09-02T14:35:12Z</cp:lastPrinted>
  <dcterms:created xsi:type="dcterms:W3CDTF">2014-03-05T22:36:57Z</dcterms:created>
  <dcterms:modified xsi:type="dcterms:W3CDTF">2016-12-02T22:47:21Z</dcterms:modified>
</cp:coreProperties>
</file>