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Yuri\Projects\DSS_164_buyout_percentage_from_calls_count\"/>
    </mc:Choice>
  </mc:AlternateContent>
  <bookViews>
    <workbookView xWindow="0" yWindow="0" windowWidth="24075" windowHeight="11310"/>
  </bookViews>
  <sheets>
    <sheet name="Result 1" sheetId="1" r:id="rId1"/>
    <sheet name="Query" sheetId="2" r:id="rId2"/>
  </sheet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</calcChain>
</file>

<file path=xl/sharedStrings.xml><?xml version="1.0" encoding="utf-8"?>
<sst xmlns="http://schemas.openxmlformats.org/spreadsheetml/2006/main" count="11" uniqueCount="11">
  <si>
    <t>buyout_percentage</t>
  </si>
  <si>
    <t>lead_qty</t>
  </si>
  <si>
    <t>call_duration_sec</t>
  </si>
  <si>
    <t>SELECT
    --orders_and_calls_table.lifetime AS days_before_approve,
    orders_and_calls_table.calls_count_between_new_and_approved,
    COUNT(CASE WHEN is_buyout = 1 THEN orders_and_calls_table.order_id END)/COUNT(CASE WHEN status_group = 'approved' THEN orders_and_calls_table.order_id END)*100 AS buyout_percentage,
    COUNT(DISTINCT orders_and_calls_table.order_id) AS lead_qty,
    SUM(orders_and_calls_table.call_duration_sec) AS call_duration_sec
FROM umberto_report_power_bi AS stat
INNER JOIN
    (
    SELECT erp_order_id     AS order_id,
        SUM(total_count) AS calls_count_between_new_and_approved,
        new_final_table.lifetime,
        SUM(billsec_sum) AS call_duration_sec
    FROM calls_by_day_count
    INNER JOIN
        (
        SELECT
           final_table.order_id  AS order_id,
           final_date - new_date AS lifetime,
           new_date,
           final_date,
           new_status,
           final_status
        FROM
            (
            SELECT
                DISTINCT order_id,
                TO_TIMESTAMP(created_at)::DATE AS final_date,
                "new" AS final_status
            FROM erp_order_log_status
            WHERE
                "new" = 6
                AND TO_TIMESTAMP(created_at)::DATE BETWEEN '2022-01-01' AND '2022-08-01'
            ) AS final_table
            INNER JOIN
                (
                SELECT
                    DISTINCT order_id,
                    TO_TIMESTAMP(created_at)::DATE AS new_date,
                    "new"                          AS new_status
                FROM erp_order_log_status
                WHERE
                    "new" IN (1, 2, 3, 30)
                    AND TO_TIMESTAMP(created_at)::DATE BETWEEN '2022-01-01' AND '2022-08-01'
                ) AS new_table
                    ON final_table.order_id = new_table.order_id
        ) AS new_final_table
            ON calls_by_day_count.erp_order_id = new_final_table.order_id
    WHERE day BETWEEN new_final_table.new_date AND new_final_table.final_date
    GROUP BY erp_order_id, new_final_table.lifetime
    ) AS orders_and_calls_table
        ON stat.order_id = orders_and_calls_table.order_id
GROUP BY
    --orders_and_calls_table.lifetime,
    orders_and_calls_table.calls_count_between_new_and_approved
HAVING
    COUNT(CASE WHEN status_group = 'approved' THEN orders_and_calls_table.order_id END) &gt; 0
    --AND orders_and_calls_table.lifetime &lt;= 14
    AND orders_and_calls_table.calls_count_between_new_and_approved &lt;= 20
ORDER BY
    --orders_and_calls_table.lifetime,
    orders_and_calls_table.calls_count_between_new_and_approved</t>
  </si>
  <si>
    <t>%_call_duration</t>
  </si>
  <si>
    <t>call_attempt</t>
  </si>
  <si>
    <t>%_lead_qty</t>
  </si>
  <si>
    <t>calls_count</t>
  </si>
  <si>
    <t>%_calls_count</t>
  </si>
  <si>
    <t>efficient_ratio</t>
  </si>
  <si>
    <t>%_efficient_ratio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</si>
</sst>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056938699081067"/>
          <c:y val="3.24075014816696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0832356835722353E-2"/>
          <c:y val="0.23842132891283327"/>
          <c:w val="0.93089908843185443"/>
          <c:h val="0.61973145462080392"/>
        </c:manualLayout>
      </c:layout>
      <c:lineChart>
        <c:grouping val="standard"/>
        <c:varyColors val="0"/>
        <c:ser>
          <c:idx val="0"/>
          <c:order val="0"/>
          <c:tx>
            <c:strRef>
              <c:f>'Result 1'!$L$3</c:f>
              <c:strCache>
                <c:ptCount val="1"/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'Result 1'!$K$4:$K$20</c:f>
              <c:numCache>
                <c:formatCode>General</c:formatCode>
                <c:ptCount val="17"/>
              </c:numCache>
            </c:numRef>
          </c:cat>
          <c:val>
            <c:numRef>
              <c:f>('Result 1'!$L$4:$L$20,'Result 1'!$J$1:$J$21)</c:f>
              <c:numCache>
                <c:formatCode>General</c:formatCode>
                <c:ptCount val="38"/>
                <c:pt idx="17">
                  <c:v>0</c:v>
                </c:pt>
                <c:pt idx="18" formatCode="0.00">
                  <c:v>45.584274877604216</c:v>
                </c:pt>
                <c:pt idx="19" formatCode="0.00">
                  <c:v>13.152694911818507</c:v>
                </c:pt>
                <c:pt idx="20" formatCode="0.00">
                  <c:v>8.9910608837135602</c:v>
                </c:pt>
                <c:pt idx="21" formatCode="0.00">
                  <c:v>6.3027001042260711</c:v>
                </c:pt>
                <c:pt idx="22" formatCode="0.00">
                  <c:v>4.8279401493396072</c:v>
                </c:pt>
                <c:pt idx="23" formatCode="0.00">
                  <c:v>3.5800315934106743</c:v>
                </c:pt>
                <c:pt idx="24" formatCode="0.00">
                  <c:v>3.0263552781773244</c:v>
                </c:pt>
                <c:pt idx="25" formatCode="0.00">
                  <c:v>2.3767825762386741</c:v>
                </c:pt>
                <c:pt idx="26" formatCode="0.00">
                  <c:v>2.0519655664339322</c:v>
                </c:pt>
                <c:pt idx="27" formatCode="0.00">
                  <c:v>1.7119297827022033</c:v>
                </c:pt>
                <c:pt idx="28" formatCode="0.00">
                  <c:v>1.4552697128897356</c:v>
                </c:pt>
                <c:pt idx="29" formatCode="0.00">
                  <c:v>1.2381065059236782</c:v>
                </c:pt>
                <c:pt idx="30" formatCode="0.00">
                  <c:v>1.0693084771967971</c:v>
                </c:pt>
                <c:pt idx="31" formatCode="0.00">
                  <c:v>0.94834873978754652</c:v>
                </c:pt>
                <c:pt idx="32" formatCode="0.00">
                  <c:v>0.81892333144903895</c:v>
                </c:pt>
                <c:pt idx="33" formatCode="0.00">
                  <c:v>0.7259225975741822</c:v>
                </c:pt>
                <c:pt idx="34" formatCode="0.00">
                  <c:v>0.64511876434845083</c:v>
                </c:pt>
                <c:pt idx="35" formatCode="0.00">
                  <c:v>0.55014708767908571</c:v>
                </c:pt>
                <c:pt idx="36" formatCode="0.00">
                  <c:v>0.50162057968096641</c:v>
                </c:pt>
                <c:pt idx="37" formatCode="0.00">
                  <c:v>0.44149847980575263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49-443E-B076-9C4B2C3481DF}"/>
            </c:ext>
          </c:extLst>
        </c:ser>
        <c:ser>
          <c:idx val="1"/>
          <c:order val="1"/>
          <c:tx>
            <c:strRef>
              <c:f>'Result 1'!$M$3</c:f>
              <c:strCache>
                <c:ptCount val="1"/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'Result 1'!$K$4:$K$20</c:f>
              <c:numCache>
                <c:formatCode>General</c:formatCode>
                <c:ptCount val="17"/>
              </c:numCache>
            </c:numRef>
          </c:cat>
          <c:val>
            <c:numRef>
              <c:f>'Result 1'!$M$4:$M$20</c:f>
              <c:numCache>
                <c:formatCode>General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49-443E-B076-9C4B2C3481DF}"/>
            </c:ext>
          </c:extLst>
        </c:ser>
        <c:ser>
          <c:idx val="2"/>
          <c:order val="2"/>
          <c:tx>
            <c:strRef>
              <c:f>'Result 1'!$N$3</c:f>
              <c:strCache>
                <c:ptCount val="1"/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'Result 1'!$K$4:$K$20</c:f>
              <c:numCache>
                <c:formatCode>General</c:formatCode>
                <c:ptCount val="17"/>
              </c:numCache>
            </c:numRef>
          </c:cat>
          <c:val>
            <c:numRef>
              <c:f>'Result 1'!$N$4:$N$20</c:f>
              <c:numCache>
                <c:formatCode>General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49-443E-B076-9C4B2C3481DF}"/>
            </c:ext>
          </c:extLst>
        </c:ser>
        <c:ser>
          <c:idx val="3"/>
          <c:order val="3"/>
          <c:tx>
            <c:strRef>
              <c:f>'Result 1'!$O$3</c:f>
              <c:strCache>
                <c:ptCount val="1"/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'Result 1'!$K$4:$K$20</c:f>
              <c:numCache>
                <c:formatCode>General</c:formatCode>
                <c:ptCount val="17"/>
              </c:numCache>
            </c:numRef>
          </c:cat>
          <c:val>
            <c:numRef>
              <c:f>'Result 1'!$O$4:$O$20</c:f>
              <c:numCache>
                <c:formatCode>General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49-443E-B076-9C4B2C3481DF}"/>
            </c:ext>
          </c:extLst>
        </c:ser>
        <c:ser>
          <c:idx val="4"/>
          <c:order val="4"/>
          <c:tx>
            <c:strRef>
              <c:f>'Result 1'!$P$3</c:f>
              <c:strCache>
                <c:ptCount val="1"/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'Result 1'!$K$4:$K$20</c:f>
              <c:numCache>
                <c:formatCode>General</c:formatCode>
                <c:ptCount val="17"/>
              </c:numCache>
            </c:numRef>
          </c:cat>
          <c:val>
            <c:numRef>
              <c:f>'Result 1'!$P$4:$P$20</c:f>
              <c:numCache>
                <c:formatCode>General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49-443E-B076-9C4B2C3481DF}"/>
            </c:ext>
          </c:extLst>
        </c:ser>
        <c:ser>
          <c:idx val="5"/>
          <c:order val="5"/>
          <c:tx>
            <c:strRef>
              <c:f>'Result 1'!$Q$3</c:f>
              <c:strCache>
                <c:ptCount val="1"/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'Result 1'!$K$4:$K$20</c:f>
              <c:numCache>
                <c:formatCode>General</c:formatCode>
                <c:ptCount val="17"/>
              </c:numCache>
            </c:numRef>
          </c:cat>
          <c:val>
            <c:numRef>
              <c:f>'Result 1'!$Q$4:$Q$20</c:f>
              <c:numCache>
                <c:formatCode>General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49-443E-B076-9C4B2C3481DF}"/>
            </c:ext>
          </c:extLst>
        </c:ser>
        <c:ser>
          <c:idx val="6"/>
          <c:order val="6"/>
          <c:tx>
            <c:strRef>
              <c:f>'Result 1'!$R$3</c:f>
              <c:strCache>
                <c:ptCount val="1"/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'Result 1'!$K$4:$K$20</c:f>
              <c:numCache>
                <c:formatCode>General</c:formatCode>
                <c:ptCount val="17"/>
              </c:numCache>
            </c:numRef>
          </c:cat>
          <c:val>
            <c:numRef>
              <c:f>'Result 1'!$R$4:$R$20</c:f>
              <c:numCache>
                <c:formatCode>General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49-443E-B076-9C4B2C3481DF}"/>
            </c:ext>
          </c:extLst>
        </c:ser>
        <c:ser>
          <c:idx val="7"/>
          <c:order val="7"/>
          <c:tx>
            <c:strRef>
              <c:f>'Result 1'!$J$1</c:f>
              <c:strCache>
                <c:ptCount val="1"/>
                <c:pt idx="0">
                  <c:v>%_call_duration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'Result 1'!$K$4:$K$20</c:f>
              <c:numCache>
                <c:formatCode>General</c:formatCode>
                <c:ptCount val="17"/>
              </c:numCache>
            </c:numRef>
          </c:cat>
          <c:val>
            <c:numRef>
              <c:f>'Result 1'!$J$2:$J$21</c:f>
              <c:numCache>
                <c:formatCode>0.00</c:formatCode>
                <c:ptCount val="20"/>
                <c:pt idx="0">
                  <c:v>45.584274877604216</c:v>
                </c:pt>
                <c:pt idx="1">
                  <c:v>13.152694911818507</c:v>
                </c:pt>
                <c:pt idx="2">
                  <c:v>8.9910608837135602</c:v>
                </c:pt>
                <c:pt idx="3">
                  <c:v>6.3027001042260711</c:v>
                </c:pt>
                <c:pt idx="4">
                  <c:v>4.8279401493396072</c:v>
                </c:pt>
                <c:pt idx="5">
                  <c:v>3.5800315934106743</c:v>
                </c:pt>
                <c:pt idx="6">
                  <c:v>3.0263552781773244</c:v>
                </c:pt>
                <c:pt idx="7">
                  <c:v>2.3767825762386741</c:v>
                </c:pt>
                <c:pt idx="8">
                  <c:v>2.0519655664339322</c:v>
                </c:pt>
                <c:pt idx="9">
                  <c:v>1.7119297827022033</c:v>
                </c:pt>
                <c:pt idx="10">
                  <c:v>1.4552697128897356</c:v>
                </c:pt>
                <c:pt idx="11">
                  <c:v>1.2381065059236782</c:v>
                </c:pt>
                <c:pt idx="12">
                  <c:v>1.0693084771967971</c:v>
                </c:pt>
                <c:pt idx="13">
                  <c:v>0.94834873978754652</c:v>
                </c:pt>
                <c:pt idx="14">
                  <c:v>0.81892333144903895</c:v>
                </c:pt>
                <c:pt idx="15">
                  <c:v>0.7259225975741822</c:v>
                </c:pt>
                <c:pt idx="16">
                  <c:v>0.64511876434845083</c:v>
                </c:pt>
                <c:pt idx="17">
                  <c:v>0.55014708767908571</c:v>
                </c:pt>
                <c:pt idx="18">
                  <c:v>0.50162057968096641</c:v>
                </c:pt>
                <c:pt idx="19">
                  <c:v>0.44149847980575263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149-443E-B076-9C4B2C3481DF}"/>
            </c:ext>
          </c:extLst>
        </c:ser>
        <c:ser>
          <c:idx val="9"/>
          <c:order val="8"/>
          <c:tx>
            <c:strRef>
              <c:f>'Result 1'!$F$1</c:f>
              <c:strCache>
                <c:ptCount val="1"/>
                <c:pt idx="0">
                  <c:v>%_calls_count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'Result 1'!$K$4:$K$20</c:f>
              <c:numCache>
                <c:formatCode>General</c:formatCode>
                <c:ptCount val="17"/>
              </c:numCache>
            </c:numRef>
          </c:cat>
          <c:val>
            <c:numRef>
              <c:f>'Result 1'!$F$2:$F$21</c:f>
              <c:numCache>
                <c:formatCode>0.00</c:formatCode>
                <c:ptCount val="20"/>
                <c:pt idx="0">
                  <c:v>16.45608117316435</c:v>
                </c:pt>
                <c:pt idx="1">
                  <c:v>8.7310213639513155</c:v>
                </c:pt>
                <c:pt idx="2">
                  <c:v>8.4590287165514315</c:v>
                </c:pt>
                <c:pt idx="3">
                  <c:v>7.5345980098822078</c:v>
                </c:pt>
                <c:pt idx="4">
                  <c:v>6.892464875984647</c:v>
                </c:pt>
                <c:pt idx="5">
                  <c:v>5.8629048030515971</c:v>
                </c:pt>
                <c:pt idx="6">
                  <c:v>5.635694348740671</c:v>
                </c:pt>
                <c:pt idx="7">
                  <c:v>4.8775052803776529</c:v>
                </c:pt>
                <c:pt idx="8">
                  <c:v>4.6277483188147857</c:v>
                </c:pt>
                <c:pt idx="9">
                  <c:v>4.183417151508225</c:v>
                </c:pt>
                <c:pt idx="10">
                  <c:v>3.8164326978390264</c:v>
                </c:pt>
                <c:pt idx="11">
                  <c:v>3.4687669905744603</c:v>
                </c:pt>
                <c:pt idx="12">
                  <c:v>3.1880952528962578</c:v>
                </c:pt>
                <c:pt idx="13">
                  <c:v>2.9710701772590618</c:v>
                </c:pt>
                <c:pt idx="14">
                  <c:v>2.6937457471262172</c:v>
                </c:pt>
                <c:pt idx="15">
                  <c:v>2.4815981767693986</c:v>
                </c:pt>
                <c:pt idx="16">
                  <c:v>2.3168150081793852</c:v>
                </c:pt>
                <c:pt idx="17">
                  <c:v>2.0670580466165176</c:v>
                </c:pt>
                <c:pt idx="18">
                  <c:v>1.9465788843232676</c:v>
                </c:pt>
                <c:pt idx="19">
                  <c:v>1.789374976389527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149-443E-B076-9C4B2C3481DF}"/>
            </c:ext>
          </c:extLst>
        </c:ser>
        <c:ser>
          <c:idx val="10"/>
          <c:order val="9"/>
          <c:tx>
            <c:strRef>
              <c:f>'Result 1'!$D$1</c:f>
              <c:strCache>
                <c:ptCount val="1"/>
                <c:pt idx="0">
                  <c:v>%_lead_qty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'Result 1'!$K$4:$K$20</c:f>
              <c:numCache>
                <c:formatCode>General</c:formatCode>
                <c:ptCount val="17"/>
              </c:numCache>
            </c:numRef>
          </c:cat>
          <c:val>
            <c:numRef>
              <c:f>'Result 1'!$D$2:$D$21</c:f>
              <c:numCache>
                <c:formatCode>0.00</c:formatCode>
                <c:ptCount val="20"/>
                <c:pt idx="0">
                  <c:v>51.266523802394424</c:v>
                </c:pt>
                <c:pt idx="1">
                  <c:v>13.600112622929938</c:v>
                </c:pt>
                <c:pt idx="2">
                  <c:v>8.7842905909947842</c:v>
                </c:pt>
                <c:pt idx="3">
                  <c:v>5.8682356411350787</c:v>
                </c:pt>
                <c:pt idx="4">
                  <c:v>4.2944940645779281</c:v>
                </c:pt>
                <c:pt idx="5">
                  <c:v>3.0441709812719688</c:v>
                </c:pt>
                <c:pt idx="6">
                  <c:v>2.5081692591541511</c:v>
                </c:pt>
                <c:pt idx="7">
                  <c:v>1.8993946517515772</c:v>
                </c:pt>
                <c:pt idx="8">
                  <c:v>1.6018973090419379</c:v>
                </c:pt>
                <c:pt idx="9">
                  <c:v>1.3032826753606801</c:v>
                </c:pt>
                <c:pt idx="10">
                  <c:v>1.0808672859438091</c:v>
                </c:pt>
                <c:pt idx="11">
                  <c:v>0.90053652312457133</c:v>
                </c:pt>
                <c:pt idx="12">
                  <c:v>0.76400356639278133</c:v>
                </c:pt>
                <c:pt idx="13">
                  <c:v>0.66113831093909803</c:v>
                </c:pt>
                <c:pt idx="14">
                  <c:v>0.55946483252180768</c:v>
                </c:pt>
                <c:pt idx="15">
                  <c:v>0.48319110219264627</c:v>
                </c:pt>
                <c:pt idx="16">
                  <c:v>0.42457056921505842</c:v>
                </c:pt>
                <c:pt idx="17">
                  <c:v>0.35775656911226766</c:v>
                </c:pt>
                <c:pt idx="18">
                  <c:v>0.31917278755903949</c:v>
                </c:pt>
                <c:pt idx="19">
                  <c:v>0.27872685438644712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149-443E-B076-9C4B2C348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0863752"/>
        <c:axId val="230863424"/>
      </c:lineChart>
      <c:catAx>
        <c:axId val="23086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863424"/>
        <c:crosses val="autoZero"/>
        <c:auto val="1"/>
        <c:lblAlgn val="ctr"/>
        <c:lblOffset val="100"/>
        <c:noMultiLvlLbl val="0"/>
      </c:catAx>
      <c:valAx>
        <c:axId val="2308634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30863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0</xdr:row>
      <xdr:rowOff>57149</xdr:rowOff>
    </xdr:from>
    <xdr:to>
      <xdr:col>19</xdr:col>
      <xdr:colOff>200025</xdr:colOff>
      <xdr:row>20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D12" sqref="D12"/>
    </sheetView>
  </sheetViews>
  <sheetFormatPr defaultRowHeight="15" x14ac:dyDescent="0.25"/>
  <cols>
    <col min="1" max="1" width="12.140625" bestFit="1" customWidth="1"/>
    <col min="2" max="2" width="18.5703125" style="1" bestFit="1" customWidth="1"/>
    <col min="3" max="3" width="8.7109375" bestFit="1" customWidth="1"/>
    <col min="4" max="4" width="11.28515625" bestFit="1" customWidth="1"/>
    <col min="5" max="5" width="10.85546875" customWidth="1"/>
    <col min="6" max="6" width="13.5703125" bestFit="1" customWidth="1"/>
    <col min="7" max="7" width="13.85546875" bestFit="1" customWidth="1"/>
    <col min="8" max="8" width="16.42578125" bestFit="1" customWidth="1"/>
    <col min="9" max="9" width="16.5703125" bestFit="1" customWidth="1"/>
    <col min="10" max="10" width="15.28515625" bestFit="1" customWidth="1"/>
  </cols>
  <sheetData>
    <row r="1" spans="1:10" x14ac:dyDescent="0.25">
      <c r="A1" t="s">
        <v>5</v>
      </c>
      <c r="B1" s="1" t="s">
        <v>0</v>
      </c>
      <c r="C1" t="s">
        <v>1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2</v>
      </c>
      <c r="J1" t="s">
        <v>4</v>
      </c>
    </row>
    <row r="2" spans="1:10" x14ac:dyDescent="0.25">
      <c r="A2">
        <v>1</v>
      </c>
      <c r="B2" s="1">
        <v>57.557136059420898</v>
      </c>
      <c r="C2">
        <v>688270</v>
      </c>
      <c r="D2" s="1">
        <f>C2/SUM($C$2:$C$21)*100</f>
        <v>51.266523802394424</v>
      </c>
      <c r="E2" s="2">
        <f>A2*C2</f>
        <v>688270</v>
      </c>
      <c r="F2" s="1">
        <f>E2/SUM($E$2:$E$21)*100</f>
        <v>16.45608117316435</v>
      </c>
      <c r="G2" s="1">
        <f>D2/F2</f>
        <v>3.1153543339344352</v>
      </c>
      <c r="H2" s="1">
        <f>G2/$G$2*100</f>
        <v>100</v>
      </c>
      <c r="I2">
        <v>368732211</v>
      </c>
      <c r="J2" s="1">
        <f>I2/SUM($I$2:$I$21)*100</f>
        <v>45.584274877604216</v>
      </c>
    </row>
    <row r="3" spans="1:10" x14ac:dyDescent="0.25">
      <c r="A3">
        <v>2</v>
      </c>
      <c r="B3" s="1">
        <v>54.863458968474902</v>
      </c>
      <c r="C3">
        <v>182586</v>
      </c>
      <c r="D3" s="1">
        <f t="shared" ref="D3:D21" si="0">C3/SUM($C$2:$C$21)*100</f>
        <v>13.600112622929938</v>
      </c>
      <c r="E3" s="2">
        <f t="shared" ref="E3:E21" si="1">A3*C3</f>
        <v>365172</v>
      </c>
      <c r="F3" s="1">
        <f t="shared" ref="F3:F21" si="2">E3/SUM($E$2:$E$21)*100</f>
        <v>8.7310213639513155</v>
      </c>
      <c r="G3" s="1">
        <f t="shared" ref="G3:G21" si="3">D3/F3</f>
        <v>1.5576771669672178</v>
      </c>
      <c r="H3" s="1">
        <f t="shared" ref="H3:H21" si="4">G3/$G$2*100</f>
        <v>50.000000000000014</v>
      </c>
      <c r="I3">
        <v>106392441</v>
      </c>
      <c r="J3" s="1">
        <f t="shared" ref="J3:J21" si="5">I3/SUM($I$2:$I$21)*100</f>
        <v>13.152694911818507</v>
      </c>
    </row>
    <row r="4" spans="1:10" x14ac:dyDescent="0.25">
      <c r="A4">
        <v>3</v>
      </c>
      <c r="B4" s="1">
        <v>54.430693478296703</v>
      </c>
      <c r="C4">
        <v>117932</v>
      </c>
      <c r="D4" s="1">
        <f t="shared" si="0"/>
        <v>8.7842905909947842</v>
      </c>
      <c r="E4" s="2">
        <f t="shared" si="1"/>
        <v>353796</v>
      </c>
      <c r="F4" s="1">
        <f t="shared" si="2"/>
        <v>8.4590287165514315</v>
      </c>
      <c r="G4" s="1">
        <f t="shared" si="3"/>
        <v>1.0384514446448121</v>
      </c>
      <c r="H4" s="1">
        <f t="shared" si="4"/>
        <v>33.333333333333343</v>
      </c>
      <c r="I4">
        <v>72728891</v>
      </c>
      <c r="J4" s="1">
        <f t="shared" si="5"/>
        <v>8.9910608837135602</v>
      </c>
    </row>
    <row r="5" spans="1:10" x14ac:dyDescent="0.25">
      <c r="A5">
        <v>4</v>
      </c>
      <c r="B5" s="1">
        <v>54.066412091103402</v>
      </c>
      <c r="C5">
        <v>78783</v>
      </c>
      <c r="D5" s="1">
        <f t="shared" si="0"/>
        <v>5.8682356411350787</v>
      </c>
      <c r="E5" s="2">
        <f t="shared" si="1"/>
        <v>315132</v>
      </c>
      <c r="F5" s="1">
        <f t="shared" si="2"/>
        <v>7.5345980098822078</v>
      </c>
      <c r="G5" s="1">
        <f t="shared" si="3"/>
        <v>0.77883858348360901</v>
      </c>
      <c r="H5" s="1">
        <f t="shared" si="4"/>
        <v>25.000000000000007</v>
      </c>
      <c r="I5">
        <v>50982681</v>
      </c>
      <c r="J5" s="1">
        <f t="shared" si="5"/>
        <v>6.3027001042260711</v>
      </c>
    </row>
    <row r="6" spans="1:10" x14ac:dyDescent="0.25">
      <c r="A6">
        <v>5</v>
      </c>
      <c r="B6" s="1">
        <v>53.602993464494901</v>
      </c>
      <c r="C6">
        <v>57655</v>
      </c>
      <c r="D6" s="1">
        <f t="shared" si="0"/>
        <v>4.2944940645779281</v>
      </c>
      <c r="E6" s="2">
        <f t="shared" si="1"/>
        <v>288275</v>
      </c>
      <c r="F6" s="1">
        <f t="shared" si="2"/>
        <v>6.892464875984647</v>
      </c>
      <c r="G6" s="1">
        <f t="shared" si="3"/>
        <v>0.62307086678688706</v>
      </c>
      <c r="H6" s="1">
        <f t="shared" si="4"/>
        <v>20</v>
      </c>
      <c r="I6">
        <v>39053315</v>
      </c>
      <c r="J6" s="1">
        <f t="shared" si="5"/>
        <v>4.8279401493396072</v>
      </c>
    </row>
    <row r="7" spans="1:10" x14ac:dyDescent="0.25">
      <c r="A7">
        <v>6</v>
      </c>
      <c r="B7" s="1">
        <v>53.107924312200197</v>
      </c>
      <c r="C7">
        <v>40869</v>
      </c>
      <c r="D7" s="1">
        <f t="shared" si="0"/>
        <v>3.0441709812719688</v>
      </c>
      <c r="E7" s="2">
        <f t="shared" si="1"/>
        <v>245214</v>
      </c>
      <c r="F7" s="1">
        <f t="shared" si="2"/>
        <v>5.8629048030515971</v>
      </c>
      <c r="G7" s="1">
        <f t="shared" si="3"/>
        <v>0.51922572232240594</v>
      </c>
      <c r="H7" s="1">
        <f t="shared" si="4"/>
        <v>16.666666666666668</v>
      </c>
      <c r="I7">
        <v>28958955</v>
      </c>
      <c r="J7" s="1">
        <f t="shared" si="5"/>
        <v>3.5800315934106743</v>
      </c>
    </row>
    <row r="8" spans="1:10" x14ac:dyDescent="0.25">
      <c r="A8">
        <v>7</v>
      </c>
      <c r="B8" s="1">
        <v>53.163859822023802</v>
      </c>
      <c r="C8">
        <v>33673</v>
      </c>
      <c r="D8" s="1">
        <f t="shared" si="0"/>
        <v>2.5081692591541511</v>
      </c>
      <c r="E8" s="2">
        <f t="shared" si="1"/>
        <v>235711</v>
      </c>
      <c r="F8" s="1">
        <f t="shared" si="2"/>
        <v>5.635694348740671</v>
      </c>
      <c r="G8" s="1">
        <f t="shared" si="3"/>
        <v>0.44505061913349087</v>
      </c>
      <c r="H8" s="1">
        <f t="shared" si="4"/>
        <v>14.28571428571429</v>
      </c>
      <c r="I8">
        <v>24480255</v>
      </c>
      <c r="J8" s="1">
        <f t="shared" si="5"/>
        <v>3.0263552781773244</v>
      </c>
    </row>
    <row r="9" spans="1:10" x14ac:dyDescent="0.25">
      <c r="A9">
        <v>8</v>
      </c>
      <c r="B9" s="1">
        <v>53.072968618123198</v>
      </c>
      <c r="C9">
        <v>25500</v>
      </c>
      <c r="D9" s="1">
        <f t="shared" si="0"/>
        <v>1.8993946517515772</v>
      </c>
      <c r="E9" s="2">
        <f t="shared" si="1"/>
        <v>204000</v>
      </c>
      <c r="F9" s="1">
        <f t="shared" si="2"/>
        <v>4.8775052803776529</v>
      </c>
      <c r="G9" s="1">
        <f t="shared" si="3"/>
        <v>0.38941929174180451</v>
      </c>
      <c r="H9" s="1">
        <f t="shared" si="4"/>
        <v>12.500000000000004</v>
      </c>
      <c r="I9">
        <v>19225847</v>
      </c>
      <c r="J9" s="1">
        <f t="shared" si="5"/>
        <v>2.3767825762386741</v>
      </c>
    </row>
    <row r="10" spans="1:10" x14ac:dyDescent="0.25">
      <c r="A10">
        <v>9</v>
      </c>
      <c r="B10" s="1">
        <v>52.618170237932702</v>
      </c>
      <c r="C10">
        <v>21506</v>
      </c>
      <c r="D10" s="1">
        <f t="shared" si="0"/>
        <v>1.6018973090419379</v>
      </c>
      <c r="E10" s="2">
        <f t="shared" si="1"/>
        <v>193554</v>
      </c>
      <c r="F10" s="1">
        <f t="shared" si="2"/>
        <v>4.6277483188147857</v>
      </c>
      <c r="G10" s="1">
        <f t="shared" si="3"/>
        <v>0.34615048154827066</v>
      </c>
      <c r="H10" s="1">
        <f t="shared" si="4"/>
        <v>11.111111111111112</v>
      </c>
      <c r="I10">
        <v>16598395</v>
      </c>
      <c r="J10" s="1">
        <f t="shared" si="5"/>
        <v>2.0519655664339322</v>
      </c>
    </row>
    <row r="11" spans="1:10" x14ac:dyDescent="0.25">
      <c r="A11">
        <v>10</v>
      </c>
      <c r="B11" s="1">
        <v>51.958092890358003</v>
      </c>
      <c r="C11">
        <v>17497</v>
      </c>
      <c r="D11" s="1">
        <f t="shared" si="0"/>
        <v>1.3032826753606801</v>
      </c>
      <c r="E11" s="2">
        <f t="shared" si="1"/>
        <v>174970</v>
      </c>
      <c r="F11" s="1">
        <f t="shared" si="2"/>
        <v>4.183417151508225</v>
      </c>
      <c r="G11" s="1">
        <f t="shared" si="3"/>
        <v>0.31153543339344358</v>
      </c>
      <c r="H11" s="1">
        <f t="shared" si="4"/>
        <v>10.000000000000002</v>
      </c>
      <c r="I11">
        <v>13847838</v>
      </c>
      <c r="J11" s="1">
        <f t="shared" si="5"/>
        <v>1.7119297827022033</v>
      </c>
    </row>
    <row r="12" spans="1:10" x14ac:dyDescent="0.25">
      <c r="A12">
        <v>11</v>
      </c>
      <c r="B12" s="1">
        <v>51.691474966170503</v>
      </c>
      <c r="C12">
        <v>14511</v>
      </c>
      <c r="D12" s="1">
        <f t="shared" si="0"/>
        <v>1.0808672859438091</v>
      </c>
      <c r="E12" s="2">
        <f t="shared" si="1"/>
        <v>159621</v>
      </c>
      <c r="F12" s="1">
        <f t="shared" si="2"/>
        <v>3.8164326978390264</v>
      </c>
      <c r="G12" s="1">
        <f t="shared" si="3"/>
        <v>0.28321403035767595</v>
      </c>
      <c r="H12" s="1">
        <f t="shared" si="4"/>
        <v>9.0909090909090917</v>
      </c>
      <c r="I12">
        <v>11771709</v>
      </c>
      <c r="J12" s="1">
        <f t="shared" si="5"/>
        <v>1.4552697128897356</v>
      </c>
    </row>
    <row r="13" spans="1:10" x14ac:dyDescent="0.25">
      <c r="A13">
        <v>12</v>
      </c>
      <c r="B13" s="1">
        <v>51.173556403800802</v>
      </c>
      <c r="C13">
        <v>12090</v>
      </c>
      <c r="D13" s="1">
        <f t="shared" si="0"/>
        <v>0.90053652312457133</v>
      </c>
      <c r="E13" s="2">
        <f t="shared" si="1"/>
        <v>145080</v>
      </c>
      <c r="F13" s="1">
        <f t="shared" si="2"/>
        <v>3.4687669905744603</v>
      </c>
      <c r="G13" s="1">
        <f t="shared" si="3"/>
        <v>0.25961286116120302</v>
      </c>
      <c r="H13" s="1">
        <f t="shared" si="4"/>
        <v>8.3333333333333357</v>
      </c>
      <c r="I13">
        <v>10015071</v>
      </c>
      <c r="J13" s="1">
        <f t="shared" si="5"/>
        <v>1.2381065059236782</v>
      </c>
    </row>
    <row r="14" spans="1:10" x14ac:dyDescent="0.25">
      <c r="A14">
        <v>13</v>
      </c>
      <c r="B14" s="1">
        <v>52.479220406993399</v>
      </c>
      <c r="C14">
        <v>10257</v>
      </c>
      <c r="D14" s="1">
        <f t="shared" si="0"/>
        <v>0.76400356639278133</v>
      </c>
      <c r="E14" s="2">
        <f t="shared" si="1"/>
        <v>133341</v>
      </c>
      <c r="F14" s="1">
        <f t="shared" si="2"/>
        <v>3.1880952528962578</v>
      </c>
      <c r="G14" s="1">
        <f t="shared" si="3"/>
        <v>0.23964264107187966</v>
      </c>
      <c r="H14" s="1">
        <f t="shared" si="4"/>
        <v>7.6923076923076925</v>
      </c>
      <c r="I14">
        <v>8649660</v>
      </c>
      <c r="J14" s="1">
        <f t="shared" si="5"/>
        <v>1.0693084771967971</v>
      </c>
    </row>
    <row r="15" spans="1:10" x14ac:dyDescent="0.25">
      <c r="A15">
        <v>14</v>
      </c>
      <c r="B15" s="1">
        <v>51.090446141923998</v>
      </c>
      <c r="C15">
        <v>8876</v>
      </c>
      <c r="D15" s="1">
        <f t="shared" si="0"/>
        <v>0.66113831093909803</v>
      </c>
      <c r="E15" s="2">
        <f t="shared" si="1"/>
        <v>124264</v>
      </c>
      <c r="F15" s="1">
        <f t="shared" si="2"/>
        <v>2.9710701772590618</v>
      </c>
      <c r="G15" s="1">
        <f t="shared" si="3"/>
        <v>0.22252530956674546</v>
      </c>
      <c r="H15" s="1">
        <f t="shared" si="4"/>
        <v>7.142857142857145</v>
      </c>
      <c r="I15">
        <v>7671214</v>
      </c>
      <c r="J15" s="1">
        <f t="shared" si="5"/>
        <v>0.94834873978754652</v>
      </c>
    </row>
    <row r="16" spans="1:10" x14ac:dyDescent="0.25">
      <c r="A16">
        <v>15</v>
      </c>
      <c r="B16" s="1">
        <v>51.043717999212198</v>
      </c>
      <c r="C16">
        <v>7511</v>
      </c>
      <c r="D16" s="1">
        <f t="shared" si="0"/>
        <v>0.55946483252180768</v>
      </c>
      <c r="E16" s="2">
        <f t="shared" si="1"/>
        <v>112665</v>
      </c>
      <c r="F16" s="1">
        <f t="shared" si="2"/>
        <v>2.6937457471262172</v>
      </c>
      <c r="G16" s="1">
        <f t="shared" si="3"/>
        <v>0.20769028892896238</v>
      </c>
      <c r="H16" s="1">
        <f t="shared" si="4"/>
        <v>6.6666666666666679</v>
      </c>
      <c r="I16">
        <v>6624289</v>
      </c>
      <c r="J16" s="1">
        <f t="shared" si="5"/>
        <v>0.81892333144903895</v>
      </c>
    </row>
    <row r="17" spans="1:10" x14ac:dyDescent="0.25">
      <c r="A17">
        <v>16</v>
      </c>
      <c r="B17" s="1">
        <v>50.167071688942798</v>
      </c>
      <c r="C17">
        <v>6487</v>
      </c>
      <c r="D17" s="1">
        <f t="shared" si="0"/>
        <v>0.48319110219264627</v>
      </c>
      <c r="E17" s="2">
        <f t="shared" si="1"/>
        <v>103792</v>
      </c>
      <c r="F17" s="1">
        <f t="shared" si="2"/>
        <v>2.4815981767693986</v>
      </c>
      <c r="G17" s="1">
        <f t="shared" si="3"/>
        <v>0.19470964587090225</v>
      </c>
      <c r="H17" s="1">
        <f t="shared" si="4"/>
        <v>6.2500000000000018</v>
      </c>
      <c r="I17">
        <v>5872004</v>
      </c>
      <c r="J17" s="1">
        <f t="shared" si="5"/>
        <v>0.7259225975741822</v>
      </c>
    </row>
    <row r="18" spans="1:10" x14ac:dyDescent="0.25">
      <c r="A18">
        <v>17</v>
      </c>
      <c r="B18" s="1">
        <v>51.385041551246502</v>
      </c>
      <c r="C18">
        <v>5700</v>
      </c>
      <c r="D18" s="1">
        <f t="shared" si="0"/>
        <v>0.42457056921505842</v>
      </c>
      <c r="E18" s="2">
        <f t="shared" si="1"/>
        <v>96900</v>
      </c>
      <c r="F18" s="1">
        <f t="shared" si="2"/>
        <v>2.3168150081793852</v>
      </c>
      <c r="G18" s="1">
        <f t="shared" si="3"/>
        <v>0.18325613729026094</v>
      </c>
      <c r="H18" s="1">
        <f t="shared" si="4"/>
        <v>5.8823529411764719</v>
      </c>
      <c r="I18">
        <v>5218380</v>
      </c>
      <c r="J18" s="1">
        <f t="shared" si="5"/>
        <v>0.64511876434845083</v>
      </c>
    </row>
    <row r="19" spans="1:10" x14ac:dyDescent="0.25">
      <c r="A19">
        <v>18</v>
      </c>
      <c r="B19" s="1">
        <v>48.639246981788403</v>
      </c>
      <c r="C19">
        <v>4803</v>
      </c>
      <c r="D19" s="1">
        <f t="shared" si="0"/>
        <v>0.35775656911226766</v>
      </c>
      <c r="E19" s="2">
        <f t="shared" si="1"/>
        <v>86454</v>
      </c>
      <c r="F19" s="1">
        <f t="shared" si="2"/>
        <v>2.0670580466165176</v>
      </c>
      <c r="G19" s="1">
        <f t="shared" si="3"/>
        <v>0.17307524077413536</v>
      </c>
      <c r="H19" s="1">
        <f t="shared" si="4"/>
        <v>5.555555555555558</v>
      </c>
      <c r="I19">
        <v>4450152</v>
      </c>
      <c r="J19" s="1">
        <f t="shared" si="5"/>
        <v>0.55014708767908571</v>
      </c>
    </row>
    <row r="20" spans="1:10" x14ac:dyDescent="0.25">
      <c r="A20">
        <v>19</v>
      </c>
      <c r="B20" s="1">
        <v>49.931161083065597</v>
      </c>
      <c r="C20">
        <v>4285</v>
      </c>
      <c r="D20" s="1">
        <f t="shared" si="0"/>
        <v>0.31917278755903949</v>
      </c>
      <c r="E20" s="2">
        <f t="shared" si="1"/>
        <v>81415</v>
      </c>
      <c r="F20" s="1">
        <f t="shared" si="2"/>
        <v>1.9465788843232676</v>
      </c>
      <c r="G20" s="1">
        <f t="shared" si="3"/>
        <v>0.16396601757549661</v>
      </c>
      <c r="H20" s="1">
        <f t="shared" si="4"/>
        <v>5.2631578947368434</v>
      </c>
      <c r="I20">
        <v>4057620</v>
      </c>
      <c r="J20" s="1">
        <f t="shared" si="5"/>
        <v>0.50162057968096641</v>
      </c>
    </row>
    <row r="21" spans="1:10" x14ac:dyDescent="0.25">
      <c r="A21">
        <v>20</v>
      </c>
      <c r="B21" s="1">
        <v>48.802946593001799</v>
      </c>
      <c r="C21">
        <v>3742</v>
      </c>
      <c r="D21" s="1">
        <f t="shared" si="0"/>
        <v>0.27872685438644712</v>
      </c>
      <c r="E21" s="2">
        <f t="shared" si="1"/>
        <v>74840</v>
      </c>
      <c r="F21" s="1">
        <f t="shared" si="2"/>
        <v>1.789374976389527</v>
      </c>
      <c r="G21" s="1">
        <f t="shared" si="3"/>
        <v>0.15576771669672182</v>
      </c>
      <c r="H21" s="1">
        <f t="shared" si="4"/>
        <v>5.0000000000000018</v>
      </c>
      <c r="I21">
        <v>3571291</v>
      </c>
      <c r="J21" s="1">
        <f t="shared" si="5"/>
        <v>0.44149847980575263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Result 1</vt:lpstr>
      <vt:lpstr>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Yuriy Raznitsyn</dc:creator>
  <cp:lastModifiedBy>Yuriy Raznitsyn</cp:lastModifiedBy>
  <dcterms:created xsi:type="dcterms:W3CDTF">2022-08-08T14:19:14Z</dcterms:created>
  <dcterms:modified xsi:type="dcterms:W3CDTF">2022-08-08T14:36:18Z</dcterms:modified>
</cp:coreProperties>
</file>