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AF393549-9C37-44A3-A4A2-FC0C70991D6F}" xr6:coauthVersionLast="45" xr6:coauthVersionMax="45" xr10:uidLastSave="{00000000-0000-0000-0000-000000000000}"/>
  <bookViews>
    <workbookView xWindow="927" yWindow="867" windowWidth="19200" windowHeight="10073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2" i="2"/>
  <c r="D49" i="5" a="1"/>
  <c r="D32" i="5" a="1"/>
  <c r="D31" i="5" a="1"/>
  <c r="D49" i="5" l="1"/>
  <c r="D32" i="5"/>
  <c r="D31" i="5"/>
  <c r="B15" i="3" l="1" a="1"/>
  <c r="B15" i="3" s="1"/>
  <c r="B8" i="3" l="1" a="1"/>
  <c r="B10" i="3" a="1"/>
  <c r="B10" i="3" s="1"/>
  <c r="B17" i="3" a="1"/>
  <c r="B17" i="3" s="1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6" i="5"/>
  <c r="D42" i="5"/>
  <c r="D15" i="5"/>
  <c r="D11" i="5"/>
  <c r="D7" i="5"/>
  <c r="D28" i="5"/>
  <c r="D24" i="5"/>
  <c r="D45" i="5"/>
  <c r="D41" i="5"/>
  <c r="D14" i="5"/>
  <c r="D10" i="5"/>
  <c r="D13" i="5"/>
  <c r="D9" i="5"/>
  <c r="D27" i="5"/>
  <c r="D23" i="5"/>
  <c r="D48" i="5"/>
  <c r="D44" i="5"/>
  <c r="D40" i="5"/>
  <c r="D25" i="5"/>
  <c r="D30" i="5"/>
  <c r="D26" i="5"/>
  <c r="D29" i="5"/>
  <c r="D47" i="5"/>
  <c r="D43" i="5"/>
  <c r="D12" i="5"/>
  <c r="D8" i="5"/>
  <c r="F36" i="5" l="1"/>
  <c r="F19" i="5"/>
  <c r="F3" i="5"/>
  <c r="B8" i="3"/>
  <c r="B12" i="3" a="1"/>
  <c r="B12" i="3" s="1"/>
  <c r="C3" i="2"/>
  <c r="C2" i="2"/>
  <c r="E3" i="3" l="1"/>
  <c r="B3" i="2" l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<sst xmlns="http://schemas.openxmlformats.org/spreadsheetml/2006/main" count="757" uniqueCount="308">
  <si>
    <t>firebaseproject</t>
  </si>
  <si>
    <t>token</t>
  </si>
  <si>
    <t>displaylist</t>
  </si>
  <si>
    <t>startat</t>
  </si>
  <si>
    <t>endat</t>
  </si>
  <si>
    <t>assetbookid</t>
  </si>
  <si>
    <t>groceryblocks</t>
  </si>
  <si>
    <t>handtop</t>
  </si>
  <si>
    <t>PublishList</t>
  </si>
  <si>
    <t>1bW1M68Otec7on6QAUOde4v_5s3G_7aJo9cKdD9Wb9to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</si>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</sst>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ublishConfig"/>
      <sheetName val="PublishList"/>
    </sheetNames>
    <definedNames>
      <definedName name="getStringForRang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Repo.xlsm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Repo.xlsm]Fixture Assets'!$D$2:$T$56</v>
          </cell>
        </row>
        <row r="4">
          <cell r="A4" t="str">
            <v>Assets Repo.xlsm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Repo.xlsm]Fixture Assets'!$D$58:$M$78</v>
          </cell>
        </row>
        <row r="5">
          <cell r="A5" t="str">
            <v>Assets Repo.xlsm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Repo.xlsm]Fixture Assets'!$D$81:$V$125</v>
          </cell>
        </row>
        <row r="16">
          <cell r="A16" t="str">
            <v>Assets Repo.xlsm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Repo.xlsm]Meat Assets'!$D$2:$T$20</v>
          </cell>
        </row>
        <row r="17">
          <cell r="A17" t="str">
            <v>Assets Repo.xlsm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Repo.xlsm]Meat Assets'!$D$22:$AO$40</v>
          </cell>
        </row>
        <row r="18">
          <cell r="A18" t="str">
            <v>Assets Repo.xlsm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Repo.xlsm]Food Assets'!$D$2:$T$41</v>
          </cell>
        </row>
        <row r="19">
          <cell r="A19" t="str">
            <v>Assets Repo.xlsm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Repo.xlsm]Food Assets'!$D$45:$AO$84</v>
          </cell>
        </row>
        <row r="20">
          <cell r="A20" t="str">
            <v>Assets Repo.xlsm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Repo.xlsm]Bread And Dairy Assets'!$D$2:$T$18</v>
          </cell>
        </row>
        <row r="21">
          <cell r="A21" t="str">
            <v>Assets Repo.xlsm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Repo.xlsm]Bread And Dairy Assets'!$D$21:$AO$37</v>
          </cell>
        </row>
        <row r="22">
          <cell r="A22" t="str">
            <v>Assets Repo.xlsm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Repo.xlsm]Produce Assets'!$D$2:$T$31</v>
          </cell>
        </row>
        <row r="23">
          <cell r="A23" t="str">
            <v>Assets Repo.xlsm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Repo.xlsm]Produce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tabSelected="1" workbookViewId="0"/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6"/>
      <c r="F2" s="4" t="s">
        <v>9</v>
      </c>
    </row>
    <row r="4" spans="1:6"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F3" sqref="F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8.41015625" customWidth="1"/>
    <col min="5" max="5" width="13.1171875" customWidth="1"/>
    <col min="6" max="6" width="26.05859375" customWidth="1"/>
  </cols>
  <sheetData>
    <row r="1" spans="1:26">
      <c r="A1" s="1" t="s">
        <v>10</v>
      </c>
      <c r="B1" s="1" t="s">
        <v>11</v>
      </c>
      <c r="C1" s="1" t="s">
        <v>12</v>
      </c>
      <c r="D1" s="2" t="s">
        <v>13</v>
      </c>
      <c r="E1" s="1" t="s">
        <v>14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15</v>
      </c>
      <c r="B2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2" s="5" t="str">
        <f>'Circuit Ranges'!F3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  <c r="D2" s="4" t="s">
        <v>15</v>
      </c>
      <c r="E2" s="7"/>
      <c r="F2" s="8" t="str">
        <f>"https://" &amp; PublishConfig!$A$2 &amp; ".web.app/display/?name=" &amp; _xlfn.ENCODEURL(A2)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16</v>
      </c>
      <c r="B3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3" s="5" t="str">
        <f>'Circuit Ranges'!F3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  <c r="D3" s="4" t="s">
        <v>16</v>
      </c>
      <c r="E3" s="7"/>
      <c r="F3" s="8" t="str">
        <f>"https://" &amp; PublishConfig!$A$2 &amp; ".web.app/display/?name=" &amp; _xlfn.ENCODEURL(A3)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17</v>
      </c>
      <c r="E3" s="11" t="str">
        <f>_xlfn.TEXTJOIN("||||", FALSE, F8:F18)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18</v>
      </c>
      <c r="C7" s="2" t="s">
        <v>19</v>
      </c>
      <c r="D7" s="2" t="s">
        <v>20</v>
      </c>
      <c r="E7" s="2" t="s">
        <v>21</v>
      </c>
      <c r="F7" s="2"/>
    </row>
    <row r="8" spans="2:9">
      <c r="B8" s="11" t="str" cm="1">
        <f t="array" ref="B8:F9">'[2]Asset Inventory'!$A$22:$E$23</f>
        <v>Assets Repo.xlsm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Repo.xlsm]Produce Assets'!$D$2:$T$31</v>
      </c>
      <c r="G8" s="9"/>
      <c r="H8" s="11"/>
      <c r="I8" s="11"/>
    </row>
    <row r="9" spans="2:9">
      <c r="B9" s="9" t="str">
        <v>Assets Repo.xlsm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Repo.xlsm]Produce Assets'!$D$47:$AS$76</v>
      </c>
      <c r="G9" s="11"/>
      <c r="H9" s="11"/>
      <c r="I9" s="11"/>
    </row>
    <row r="10" spans="2:9">
      <c r="B10" s="11" t="str" cm="1">
        <f t="array" ref="B10:F11">'[2]Asset Inventory'!$A$20:$E$21</f>
        <v>Assets Repo.xlsm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Repo.xlsm]Bread And Dairy Assets'!$D$2:$T$18</v>
      </c>
      <c r="G10" s="11"/>
      <c r="H10" s="11"/>
      <c r="I10" s="11"/>
    </row>
    <row r="11" spans="2:9">
      <c r="B11" s="9" t="str">
        <v>Assets Repo.xlsm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Repo.xlsm]Bread And Dairy Assets'!$D$21:$AO$37</v>
      </c>
      <c r="G11" s="11"/>
      <c r="H11" s="11"/>
      <c r="I11" s="11"/>
    </row>
    <row r="12" spans="2:9">
      <c r="B12" s="11" t="str" cm="1">
        <f t="array" ref="B12:F14">'[2]Asset Inventory'!$A$3:$E$5</f>
        <v>Assets Repo.xlsm</v>
      </c>
      <c r="C12" t="str">
        <v>Fixture Assets</v>
      </c>
      <c r="D12" s="12" t="str">
        <v>$D$2:$T$56</v>
      </c>
      <c r="E12" s="5" t="str">
        <v>meshes</v>
      </c>
      <c r="F12" s="11" t="str">
        <v>'[Assets Repo.xlsm]Fixture Assets'!$D$2:$T$56</v>
      </c>
      <c r="G12" s="11"/>
      <c r="H12" s="11"/>
      <c r="I12" s="11"/>
    </row>
    <row r="13" spans="2:9">
      <c r="B13" s="9" t="str">
        <v>Assets Repo.xlsm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Repo.xlsm]Fixture Assets'!$D$58:$M$78</v>
      </c>
      <c r="G13" s="11"/>
      <c r="H13" s="11"/>
      <c r="I13" s="11"/>
    </row>
    <row r="14" spans="2:9">
      <c r="B14" s="9" t="str">
        <v>Assets Repo.xlsm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Repo.xlsm]Fixture Assets'!$D$81:$V$125</v>
      </c>
      <c r="G14" s="11"/>
      <c r="H14" s="11"/>
      <c r="I14" s="11"/>
    </row>
    <row r="15" spans="2:9">
      <c r="B15" s="11" t="str" cm="1">
        <f t="array" ref="B15:F16">'[2]Asset Inventory'!$A$18:$E$19</f>
        <v>Assets Repo.xlsm</v>
      </c>
      <c r="C15" t="str">
        <v>Food Assets</v>
      </c>
      <c r="D15" s="12" t="str">
        <v>$D$2:$T$41</v>
      </c>
      <c r="E15" s="5" t="str">
        <v>meshes</v>
      </c>
      <c r="F15" s="11" t="str">
        <v>'[Assets Repo.xlsm]Food Assets'!$D$2:$T$41</v>
      </c>
      <c r="G15" s="11"/>
      <c r="H15" s="11"/>
      <c r="I15" s="11"/>
    </row>
    <row r="16" spans="2:9">
      <c r="B16" s="9" t="str">
        <v>Assets Repo.xlsm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Repo.xlsm]Food Assets'!$D$45:$AO$84</v>
      </c>
      <c r="G16" s="11"/>
      <c r="H16" s="11"/>
      <c r="I16" s="11"/>
    </row>
    <row r="17" spans="2:9">
      <c r="B17" s="11" t="str" cm="1">
        <f t="array" ref="B17:F18">'[2]Asset Inventory'!$A$16:$E$17</f>
        <v>Assets Repo.xlsm</v>
      </c>
      <c r="C17" t="str">
        <v>Meat Assets</v>
      </c>
      <c r="D17" s="11" t="str">
        <v>$D$2:$T$20</v>
      </c>
      <c r="E17" s="11" t="str">
        <v>meshes</v>
      </c>
      <c r="F17" s="11" t="str">
        <v>'[Assets Repo.xlsm]Meat Assets'!$D$2:$T$20</v>
      </c>
      <c r="G17" s="11"/>
      <c r="H17" s="11"/>
      <c r="I17" s="11"/>
    </row>
    <row r="18" spans="2:9">
      <c r="B18" s="9" t="str">
        <v>Assets Repo.xlsm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Repo.xlsm]Meat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22</v>
      </c>
      <c r="B1" s="5"/>
      <c r="C1" s="13" t="s">
        <v>23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25</v>
      </c>
      <c r="C3" s="2" t="s">
        <v>26</v>
      </c>
      <c r="D3" s="5" t="s">
        <v>27</v>
      </c>
      <c r="E3" s="5" t="s">
        <v>10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46</v>
      </c>
      <c r="Y3" s="5" t="s">
        <v>47</v>
      </c>
      <c r="Z3" s="5" t="s">
        <v>48</v>
      </c>
      <c r="AA3" s="5" t="s">
        <v>49</v>
      </c>
      <c r="AB3" s="5" t="s">
        <v>50</v>
      </c>
      <c r="AC3" s="5" t="s">
        <v>51</v>
      </c>
      <c r="AD3" s="5" t="s">
        <v>52</v>
      </c>
      <c r="AE3" s="5" t="s">
        <v>53</v>
      </c>
      <c r="AF3" s="5" t="s">
        <v>54</v>
      </c>
      <c r="AG3" s="5" t="s">
        <v>55</v>
      </c>
      <c r="AH3" s="5" t="s">
        <v>56</v>
      </c>
      <c r="AI3" s="5" t="s">
        <v>57</v>
      </c>
      <c r="AJ3" s="5" t="s">
        <v>58</v>
      </c>
      <c r="AK3" s="5" t="s">
        <v>59</v>
      </c>
      <c r="AL3" s="5" t="s">
        <v>60</v>
      </c>
      <c r="AM3" s="5" t="s">
        <v>61</v>
      </c>
      <c r="AN3" s="5" t="s">
        <v>62</v>
      </c>
      <c r="AO3" s="5" t="s">
        <v>63</v>
      </c>
      <c r="AP3" s="5" t="s">
        <v>64</v>
      </c>
      <c r="AQ3" s="5" t="s">
        <v>65</v>
      </c>
      <c r="AR3" s="5" t="s">
        <v>66</v>
      </c>
      <c r="AS3" s="5" t="s">
        <v>67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68</v>
      </c>
      <c r="E4" s="5" t="s">
        <v>69</v>
      </c>
      <c r="F4" s="5" t="s">
        <v>70</v>
      </c>
      <c r="G4" s="15">
        <v>400</v>
      </c>
      <c r="H4" s="5"/>
      <c r="I4" s="15">
        <v>1</v>
      </c>
      <c r="J4" s="15">
        <v>1</v>
      </c>
      <c r="K4" s="5" t="s">
        <v>71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72</v>
      </c>
      <c r="X4" s="15">
        <v>3</v>
      </c>
      <c r="Y4" s="15">
        <v>3</v>
      </c>
      <c r="Z4" s="5" t="s">
        <v>72</v>
      </c>
      <c r="AA4" s="15">
        <v>3</v>
      </c>
      <c r="AB4" s="15">
        <v>3</v>
      </c>
      <c r="AC4" s="5" t="s">
        <v>72</v>
      </c>
      <c r="AD4" s="15"/>
      <c r="AE4" s="15"/>
      <c r="AF4" s="5"/>
      <c r="AG4" s="15">
        <v>3</v>
      </c>
      <c r="AH4" s="15">
        <v>3</v>
      </c>
      <c r="AI4" s="5" t="s">
        <v>73</v>
      </c>
      <c r="AJ4" s="15">
        <v>1</v>
      </c>
      <c r="AK4" s="15">
        <v>1</v>
      </c>
      <c r="AL4" s="5" t="s">
        <v>74</v>
      </c>
      <c r="AM4" s="5" t="s">
        <v>75</v>
      </c>
      <c r="AN4" s="5" t="s">
        <v>76</v>
      </c>
      <c r="AO4" s="5" t="s">
        <v>77</v>
      </c>
      <c r="AP4" s="5" t="s">
        <v>78</v>
      </c>
      <c r="AQ4" s="5" t="s">
        <v>76</v>
      </c>
      <c r="AR4" s="5" t="s">
        <v>79</v>
      </c>
      <c r="AS4" s="16" t="s">
        <v>80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81</v>
      </c>
      <c r="C6" s="2" t="s">
        <v>26</v>
      </c>
      <c r="D6" s="5" t="s">
        <v>27</v>
      </c>
      <c r="E6" s="5" t="s">
        <v>10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45</v>
      </c>
      <c r="X6" s="5" t="s">
        <v>46</v>
      </c>
      <c r="Y6" s="5" t="s">
        <v>47</v>
      </c>
      <c r="Z6" s="5" t="s">
        <v>48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53</v>
      </c>
      <c r="AF6" s="5" t="s">
        <v>54</v>
      </c>
      <c r="AG6" s="5" t="s">
        <v>55</v>
      </c>
      <c r="AH6" s="5" t="s">
        <v>56</v>
      </c>
      <c r="AI6" s="5" t="s">
        <v>57</v>
      </c>
      <c r="AJ6" s="5" t="s">
        <v>58</v>
      </c>
      <c r="AK6" s="5" t="s">
        <v>59</v>
      </c>
      <c r="AL6" s="5" t="s">
        <v>60</v>
      </c>
      <c r="AM6" s="5" t="s">
        <v>61</v>
      </c>
      <c r="AN6" s="5" t="s">
        <v>62</v>
      </c>
      <c r="AO6" s="5" t="s">
        <v>63</v>
      </c>
      <c r="AP6" s="5" t="s">
        <v>64</v>
      </c>
      <c r="AQ6" s="5" t="s">
        <v>65</v>
      </c>
      <c r="AR6" s="5" t="s">
        <v>66</v>
      </c>
      <c r="AS6" s="5" t="s">
        <v>67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68</v>
      </c>
      <c r="E7" s="5" t="s">
        <v>69</v>
      </c>
      <c r="F7" s="5" t="s">
        <v>70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73</v>
      </c>
      <c r="AJ7" s="5"/>
      <c r="AK7" s="5"/>
      <c r="AL7" s="5"/>
      <c r="AM7" s="5" t="s">
        <v>75</v>
      </c>
      <c r="AN7" s="5" t="s">
        <v>76</v>
      </c>
      <c r="AO7" s="5" t="s">
        <v>77</v>
      </c>
      <c r="AP7" s="5" t="s">
        <v>82</v>
      </c>
      <c r="AQ7" s="5" t="s">
        <v>76</v>
      </c>
      <c r="AR7" s="5" t="s">
        <v>81</v>
      </c>
      <c r="AS7" s="16" t="s">
        <v>83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84</v>
      </c>
      <c r="C9" s="2" t="s">
        <v>26</v>
      </c>
      <c r="D9" s="5" t="s">
        <v>27</v>
      </c>
      <c r="E9" s="5" t="s">
        <v>10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  <c r="AB9" s="5" t="s">
        <v>50</v>
      </c>
      <c r="AC9" s="5" t="s">
        <v>51</v>
      </c>
      <c r="AD9" s="5" t="s">
        <v>52</v>
      </c>
      <c r="AE9" s="5" t="s">
        <v>53</v>
      </c>
      <c r="AF9" s="5" t="s">
        <v>54</v>
      </c>
      <c r="AG9" s="5" t="s">
        <v>55</v>
      </c>
      <c r="AH9" s="5" t="s">
        <v>56</v>
      </c>
      <c r="AI9" s="5" t="s">
        <v>57</v>
      </c>
      <c r="AJ9" s="5" t="s">
        <v>58</v>
      </c>
      <c r="AK9" s="5" t="s">
        <v>59</v>
      </c>
      <c r="AL9" s="5" t="s">
        <v>60</v>
      </c>
      <c r="AM9" s="5" t="s">
        <v>61</v>
      </c>
      <c r="AN9" s="5" t="s">
        <v>62</v>
      </c>
      <c r="AO9" s="5" t="s">
        <v>63</v>
      </c>
      <c r="AP9" s="5" t="s">
        <v>64</v>
      </c>
      <c r="AQ9" s="5" t="s">
        <v>65</v>
      </c>
      <c r="AR9" s="5" t="s">
        <v>66</v>
      </c>
      <c r="AS9" s="5" t="s">
        <v>67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68</v>
      </c>
      <c r="E10" s="5" t="s">
        <v>69</v>
      </c>
      <c r="F10" s="5" t="s">
        <v>70</v>
      </c>
      <c r="G10" s="15">
        <v>400</v>
      </c>
      <c r="H10" s="5"/>
      <c r="I10" s="15">
        <v>1</v>
      </c>
      <c r="J10" s="15">
        <v>1</v>
      </c>
      <c r="K10" s="5" t="s">
        <v>85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72</v>
      </c>
      <c r="X10" s="15">
        <v>3</v>
      </c>
      <c r="Y10" s="15">
        <v>3</v>
      </c>
      <c r="Z10" s="5" t="s">
        <v>72</v>
      </c>
      <c r="AA10" s="15">
        <v>3</v>
      </c>
      <c r="AB10" s="15">
        <v>3</v>
      </c>
      <c r="AC10" s="5" t="s">
        <v>72</v>
      </c>
      <c r="AD10" s="15"/>
      <c r="AE10" s="15"/>
      <c r="AF10" s="5"/>
      <c r="AG10" s="15">
        <v>3</v>
      </c>
      <c r="AH10" s="15">
        <v>3</v>
      </c>
      <c r="AI10" s="5" t="s">
        <v>73</v>
      </c>
      <c r="AJ10" s="15">
        <v>1</v>
      </c>
      <c r="AK10" s="15">
        <v>1</v>
      </c>
      <c r="AL10" s="5" t="s">
        <v>74</v>
      </c>
      <c r="AM10" s="5" t="s">
        <v>75</v>
      </c>
      <c r="AN10" s="5" t="s">
        <v>76</v>
      </c>
      <c r="AO10" s="5" t="s">
        <v>77</v>
      </c>
      <c r="AP10" s="5"/>
      <c r="AQ10" s="5" t="s">
        <v>76</v>
      </c>
      <c r="AR10" s="5"/>
      <c r="AS10" s="16" t="s">
        <v>86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87</v>
      </c>
      <c r="B13" s="5"/>
      <c r="C13" s="14" t="s">
        <v>88</v>
      </c>
      <c r="D13" s="5"/>
      <c r="E13" s="13" t="s">
        <v>89</v>
      </c>
      <c r="F13" s="5"/>
      <c r="G13" s="5"/>
      <c r="H13" s="13" t="s">
        <v>90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26</v>
      </c>
      <c r="D14" s="5" t="s">
        <v>27</v>
      </c>
      <c r="E14" s="5" t="s">
        <v>10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34</v>
      </c>
      <c r="K14" s="5" t="s">
        <v>35</v>
      </c>
      <c r="L14" s="5" t="s">
        <v>36</v>
      </c>
      <c r="M14" s="5" t="s">
        <v>95</v>
      </c>
      <c r="N14" s="5" t="s">
        <v>96</v>
      </c>
      <c r="O14" s="5" t="s">
        <v>97</v>
      </c>
      <c r="P14" s="5" t="s">
        <v>98</v>
      </c>
      <c r="Q14" s="5" t="s">
        <v>99</v>
      </c>
      <c r="R14" s="5" t="s">
        <v>100</v>
      </c>
      <c r="S14" s="5" t="s">
        <v>101</v>
      </c>
      <c r="T14" s="5" t="s">
        <v>102</v>
      </c>
      <c r="U14" s="5" t="s">
        <v>103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104</v>
      </c>
      <c r="E15" s="17" t="s">
        <v>105</v>
      </c>
      <c r="F15" s="4" t="s">
        <v>106</v>
      </c>
      <c r="G15" s="4" t="s">
        <v>107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104</v>
      </c>
      <c r="E16" s="17" t="s">
        <v>105</v>
      </c>
      <c r="F16" s="4" t="s">
        <v>106</v>
      </c>
      <c r="G16" s="4" t="s">
        <v>107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104</v>
      </c>
      <c r="E17" s="17" t="s">
        <v>105</v>
      </c>
      <c r="F17" s="4" t="s">
        <v>106</v>
      </c>
      <c r="G17" s="4" t="s">
        <v>107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104</v>
      </c>
      <c r="E18" s="17" t="s">
        <v>105</v>
      </c>
      <c r="F18" s="4" t="s">
        <v>106</v>
      </c>
      <c r="G18" s="4" t="s">
        <v>107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104</v>
      </c>
      <c r="E19" s="5" t="s">
        <v>108</v>
      </c>
      <c r="F19" s="4" t="s">
        <v>106</v>
      </c>
      <c r="G19" s="5" t="s">
        <v>109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110</v>
      </c>
      <c r="Q19" s="12" t="s">
        <v>111</v>
      </c>
      <c r="R19" s="5" t="s">
        <v>110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104</v>
      </c>
      <c r="E20" s="4" t="s">
        <v>112</v>
      </c>
      <c r="F20" s="4" t="s">
        <v>106</v>
      </c>
      <c r="G20" s="4" t="s">
        <v>107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113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104</v>
      </c>
      <c r="E21" s="4" t="s">
        <v>112</v>
      </c>
      <c r="F21" s="4" t="s">
        <v>106</v>
      </c>
      <c r="G21" s="4" t="s">
        <v>107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113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104</v>
      </c>
      <c r="E22" s="4" t="s">
        <v>112</v>
      </c>
      <c r="F22" s="4" t="s">
        <v>106</v>
      </c>
      <c r="G22" s="4" t="s">
        <v>107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113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104</v>
      </c>
      <c r="E23" s="4" t="s">
        <v>112</v>
      </c>
      <c r="F23" s="4" t="s">
        <v>106</v>
      </c>
      <c r="G23" s="4" t="s">
        <v>107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113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104</v>
      </c>
      <c r="E24" s="4" t="s">
        <v>114</v>
      </c>
      <c r="F24" s="4" t="s">
        <v>106</v>
      </c>
      <c r="G24" s="4" t="s">
        <v>109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104</v>
      </c>
      <c r="E25" s="4" t="s">
        <v>114</v>
      </c>
      <c r="F25" s="4" t="s">
        <v>106</v>
      </c>
      <c r="G25" s="4" t="s">
        <v>109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104</v>
      </c>
      <c r="E26" s="17" t="s">
        <v>115</v>
      </c>
      <c r="F26" s="4" t="s">
        <v>106</v>
      </c>
      <c r="G26" s="4" t="s">
        <v>107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113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104</v>
      </c>
      <c r="E27" s="17" t="s">
        <v>116</v>
      </c>
      <c r="F27" s="4" t="s">
        <v>106</v>
      </c>
      <c r="G27" s="4" t="s">
        <v>107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110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104</v>
      </c>
      <c r="E28" s="17" t="s">
        <v>117</v>
      </c>
      <c r="F28" s="4" t="s">
        <v>106</v>
      </c>
      <c r="G28" s="4" t="s">
        <v>107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118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104</v>
      </c>
      <c r="E29" s="17" t="s">
        <v>119</v>
      </c>
      <c r="F29" s="4" t="s">
        <v>106</v>
      </c>
      <c r="G29" s="4" t="s">
        <v>107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110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120</v>
      </c>
      <c r="B31" s="5"/>
      <c r="C31" s="13" t="s">
        <v>121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26</v>
      </c>
      <c r="D32" s="5" t="s">
        <v>27</v>
      </c>
      <c r="E32" s="5" t="s">
        <v>10</v>
      </c>
      <c r="F32" s="5" t="s">
        <v>122</v>
      </c>
      <c r="G32" s="5" t="s">
        <v>123</v>
      </c>
      <c r="H32" s="5" t="s">
        <v>124</v>
      </c>
      <c r="I32" s="5" t="s">
        <v>125</v>
      </c>
      <c r="J32" s="5" t="s">
        <v>126</v>
      </c>
      <c r="K32" s="5" t="s">
        <v>127</v>
      </c>
      <c r="L32" s="5" t="s">
        <v>128</v>
      </c>
      <c r="M32" s="5" t="s">
        <v>129</v>
      </c>
      <c r="N32" s="5" t="s">
        <v>130</v>
      </c>
      <c r="O32" s="5" t="s">
        <v>131</v>
      </c>
      <c r="P32" s="5" t="s">
        <v>132</v>
      </c>
      <c r="Q32" s="5" t="s">
        <v>95</v>
      </c>
      <c r="R32" s="5" t="s">
        <v>96</v>
      </c>
      <c r="S32" s="5" t="s">
        <v>97</v>
      </c>
      <c r="T32" s="5" t="s">
        <v>67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65</v>
      </c>
      <c r="E33" s="5" t="s">
        <v>133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110</v>
      </c>
      <c r="Q33" s="15">
        <v>-50</v>
      </c>
      <c r="R33" s="15">
        <v>5</v>
      </c>
      <c r="S33" s="15">
        <v>0</v>
      </c>
      <c r="T33" s="5" t="s">
        <v>134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26</v>
      </c>
      <c r="D35" s="5" t="s">
        <v>27</v>
      </c>
      <c r="E35" s="5" t="s">
        <v>92</v>
      </c>
      <c r="F35" s="5" t="s">
        <v>10</v>
      </c>
      <c r="G35" s="5" t="s">
        <v>124</v>
      </c>
      <c r="H35" s="5" t="s">
        <v>135</v>
      </c>
      <c r="I35" s="5" t="s">
        <v>129</v>
      </c>
      <c r="J35" s="5" t="s">
        <v>130</v>
      </c>
      <c r="K35" s="5" t="s">
        <v>131</v>
      </c>
      <c r="L35" s="5" t="s">
        <v>125</v>
      </c>
      <c r="M35" s="5" t="s">
        <v>122</v>
      </c>
      <c r="N35" s="5" t="s">
        <v>91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104</v>
      </c>
      <c r="E36" s="5" t="s">
        <v>136</v>
      </c>
      <c r="F36" s="5" t="s">
        <v>137</v>
      </c>
      <c r="G36" s="15" t="s">
        <v>138</v>
      </c>
      <c r="H36" s="5" t="s">
        <v>139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140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104</v>
      </c>
      <c r="E37" s="5" t="s">
        <v>136</v>
      </c>
      <c r="F37" s="5" t="s">
        <v>141</v>
      </c>
      <c r="G37" s="5" t="s">
        <v>142</v>
      </c>
      <c r="H37" s="5" t="s">
        <v>143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140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144</v>
      </c>
      <c r="B39" s="5"/>
      <c r="C39" s="14" t="s">
        <v>145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26</v>
      </c>
      <c r="D40" s="5" t="s">
        <v>27</v>
      </c>
      <c r="E40" s="5" t="s">
        <v>10</v>
      </c>
      <c r="F40" s="5" t="s">
        <v>34</v>
      </c>
      <c r="G40" s="5" t="s">
        <v>35</v>
      </c>
      <c r="H40" s="5" t="s">
        <v>36</v>
      </c>
      <c r="I40" s="5" t="s">
        <v>61</v>
      </c>
      <c r="J40" s="5" t="s">
        <v>91</v>
      </c>
      <c r="K40" s="5" t="s">
        <v>95</v>
      </c>
      <c r="L40" s="5" t="s">
        <v>96</v>
      </c>
      <c r="M40" s="5" t="s">
        <v>97</v>
      </c>
      <c r="N40" s="5" t="s">
        <v>98</v>
      </c>
      <c r="O40" s="5" t="s">
        <v>99</v>
      </c>
      <c r="P40" s="5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107</v>
      </c>
      <c r="E41" s="5" t="s">
        <v>146</v>
      </c>
      <c r="F41" s="15">
        <v>5</v>
      </c>
      <c r="G41" s="15">
        <v>3</v>
      </c>
      <c r="H41" s="15">
        <v>5</v>
      </c>
      <c r="I41" s="5" t="s">
        <v>147</v>
      </c>
      <c r="J41" s="5" t="s">
        <v>140</v>
      </c>
      <c r="K41" s="6">
        <v>-28</v>
      </c>
      <c r="L41" s="15">
        <v>5</v>
      </c>
      <c r="M41" s="6">
        <v>20</v>
      </c>
      <c r="N41" s="5"/>
      <c r="O41" s="5" t="s">
        <v>110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27</v>
      </c>
      <c r="E43" s="5" t="s">
        <v>10</v>
      </c>
      <c r="F43" s="5" t="s">
        <v>94</v>
      </c>
      <c r="G43" s="5" t="s">
        <v>91</v>
      </c>
      <c r="H43" s="5" t="s">
        <v>148</v>
      </c>
      <c r="I43" s="5" t="s">
        <v>149</v>
      </c>
      <c r="J43" s="5" t="s">
        <v>150</v>
      </c>
      <c r="K43" s="5" t="s">
        <v>95</v>
      </c>
      <c r="L43" s="5" t="s">
        <v>96</v>
      </c>
      <c r="M43" s="5" t="s">
        <v>97</v>
      </c>
      <c r="N43" s="5" t="s">
        <v>101</v>
      </c>
      <c r="O43" s="5" t="s">
        <v>102</v>
      </c>
      <c r="P43" s="5" t="s">
        <v>103</v>
      </c>
      <c r="Q43" s="5" t="s">
        <v>98</v>
      </c>
      <c r="R43" s="5" t="s">
        <v>99</v>
      </c>
      <c r="S43" s="5" t="s">
        <v>100</v>
      </c>
      <c r="T43" s="5" t="s">
        <v>151</v>
      </c>
      <c r="U43" s="5" t="s">
        <v>152</v>
      </c>
      <c r="V43" s="5" t="s">
        <v>153</v>
      </c>
      <c r="W43" s="5" t="s">
        <v>61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154</v>
      </c>
      <c r="E44" s="5" t="s">
        <v>155</v>
      </c>
      <c r="F44" s="5" t="s">
        <v>156</v>
      </c>
      <c r="G44" s="5" t="s">
        <v>146</v>
      </c>
      <c r="H44" s="5" t="s">
        <v>157</v>
      </c>
      <c r="I44" s="16" t="s">
        <v>158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110</v>
      </c>
      <c r="R44" s="5" t="s">
        <v>118</v>
      </c>
      <c r="S44" s="5" t="s">
        <v>159</v>
      </c>
      <c r="T44" s="5" t="s">
        <v>95</v>
      </c>
      <c r="U44" s="5" t="s">
        <v>95</v>
      </c>
      <c r="V44" s="5" t="s">
        <v>95</v>
      </c>
      <c r="W44" s="5" t="s">
        <v>160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27</v>
      </c>
      <c r="E46" s="5" t="s">
        <v>92</v>
      </c>
      <c r="F46" s="5" t="s">
        <v>161</v>
      </c>
      <c r="G46" s="5" t="s">
        <v>63</v>
      </c>
      <c r="H46" s="5" t="s">
        <v>10</v>
      </c>
      <c r="I46" s="5" t="s">
        <v>91</v>
      </c>
      <c r="J46" s="5" t="s">
        <v>95</v>
      </c>
      <c r="K46" s="5" t="s">
        <v>96</v>
      </c>
      <c r="L46" s="5" t="s">
        <v>97</v>
      </c>
      <c r="M46" s="5" t="s">
        <v>98</v>
      </c>
      <c r="N46" s="5" t="s">
        <v>99</v>
      </c>
      <c r="O46" s="5" t="s">
        <v>100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162</v>
      </c>
      <c r="E47" s="5" t="s">
        <v>107</v>
      </c>
      <c r="F47" s="15">
        <v>20</v>
      </c>
      <c r="G47" s="19" t="str">
        <f>"35%"</f>
        <v>35%</v>
      </c>
      <c r="H47" s="5" t="s">
        <v>146</v>
      </c>
      <c r="I47" s="5" t="s">
        <v>140</v>
      </c>
      <c r="J47" s="6">
        <v>28</v>
      </c>
      <c r="K47" s="5"/>
      <c r="L47" s="5"/>
      <c r="M47" s="5"/>
      <c r="N47" s="5" t="s">
        <v>110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162</v>
      </c>
      <c r="E48" s="5" t="s">
        <v>107</v>
      </c>
      <c r="F48" s="15">
        <v>21</v>
      </c>
      <c r="G48" s="19" t="str">
        <f>"38%"</f>
        <v>38%</v>
      </c>
      <c r="H48" s="5" t="s">
        <v>146</v>
      </c>
      <c r="I48" s="5" t="s">
        <v>140</v>
      </c>
      <c r="J48" s="6">
        <v>30</v>
      </c>
      <c r="K48" s="5"/>
      <c r="L48" s="5"/>
      <c r="M48" s="5"/>
      <c r="N48" s="5" t="s">
        <v>159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162</v>
      </c>
      <c r="E49" s="5" t="s">
        <v>107</v>
      </c>
      <c r="F49" s="15">
        <v>30</v>
      </c>
      <c r="G49" s="19" t="str">
        <f>"50%"</f>
        <v>50%</v>
      </c>
      <c r="H49" s="5" t="s">
        <v>146</v>
      </c>
      <c r="I49" s="5" t="s">
        <v>140</v>
      </c>
      <c r="J49" s="6">
        <v>28</v>
      </c>
      <c r="K49" s="5"/>
      <c r="L49" s="6">
        <v>-15</v>
      </c>
      <c r="M49" s="5"/>
      <c r="N49" s="5" t="s">
        <v>159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162</v>
      </c>
      <c r="E50" s="5" t="s">
        <v>107</v>
      </c>
      <c r="F50" s="15">
        <v>31</v>
      </c>
      <c r="G50" s="19" t="str">
        <f>"52%"</f>
        <v>52%</v>
      </c>
      <c r="H50" s="5" t="s">
        <v>146</v>
      </c>
      <c r="I50" s="5" t="s">
        <v>140</v>
      </c>
      <c r="J50" s="6">
        <v>28</v>
      </c>
      <c r="K50" s="5"/>
      <c r="L50" s="6">
        <v>-20</v>
      </c>
      <c r="M50" s="5"/>
      <c r="N50" s="5" t="s">
        <v>113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162</v>
      </c>
      <c r="E51" s="5" t="s">
        <v>107</v>
      </c>
      <c r="F51" s="15">
        <v>40</v>
      </c>
      <c r="G51" s="19" t="str">
        <f>"85%"</f>
        <v>85%</v>
      </c>
      <c r="H51" s="5" t="s">
        <v>146</v>
      </c>
      <c r="I51" s="5" t="s">
        <v>140</v>
      </c>
      <c r="J51" s="6">
        <v>-28</v>
      </c>
      <c r="K51" s="5"/>
      <c r="L51" s="6">
        <v>-20</v>
      </c>
      <c r="M51" s="5"/>
      <c r="N51" s="5" t="s">
        <v>113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162</v>
      </c>
      <c r="E52" s="5" t="s">
        <v>107</v>
      </c>
      <c r="F52" s="15">
        <v>41</v>
      </c>
      <c r="G52" s="19" t="str">
        <f>"87%"</f>
        <v>87%</v>
      </c>
      <c r="H52" s="5" t="s">
        <v>146</v>
      </c>
      <c r="I52" s="5" t="s">
        <v>140</v>
      </c>
      <c r="J52" s="6">
        <v>-30</v>
      </c>
      <c r="K52" s="5"/>
      <c r="L52" s="6">
        <v>-20</v>
      </c>
      <c r="M52" s="5"/>
      <c r="N52" s="5" t="s">
        <v>118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162</v>
      </c>
      <c r="E53" s="5" t="s">
        <v>107</v>
      </c>
      <c r="F53" s="15">
        <v>50</v>
      </c>
      <c r="G53" s="15" t="str">
        <f>"98%"</f>
        <v>98%</v>
      </c>
      <c r="H53" s="5" t="s">
        <v>146</v>
      </c>
      <c r="I53" s="5" t="s">
        <v>140</v>
      </c>
      <c r="J53" s="6">
        <v>-28</v>
      </c>
      <c r="K53" s="5"/>
      <c r="L53" s="6">
        <v>20</v>
      </c>
      <c r="M53" s="5"/>
      <c r="N53" s="5" t="s">
        <v>118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162</v>
      </c>
      <c r="E54" s="5" t="s">
        <v>107</v>
      </c>
      <c r="F54" s="15">
        <v>70</v>
      </c>
      <c r="G54" s="15" t="str">
        <f>"100%"</f>
        <v>100%</v>
      </c>
      <c r="H54" s="5" t="s">
        <v>146</v>
      </c>
      <c r="I54" s="5" t="s">
        <v>140</v>
      </c>
      <c r="J54" s="6">
        <v>-28</v>
      </c>
      <c r="K54" s="5"/>
      <c r="L54" s="6">
        <v>20</v>
      </c>
      <c r="M54" s="5"/>
      <c r="N54" s="5" t="s">
        <v>163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164</v>
      </c>
      <c r="B56" s="5"/>
      <c r="C56" s="14" t="s">
        <v>165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26</v>
      </c>
      <c r="D57" s="5" t="s">
        <v>27</v>
      </c>
      <c r="E57" s="5" t="s">
        <v>10</v>
      </c>
      <c r="F57" s="5" t="s">
        <v>61</v>
      </c>
      <c r="G57" s="5" t="s">
        <v>67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107</v>
      </c>
      <c r="E58" s="5" t="s">
        <v>166</v>
      </c>
      <c r="F58" s="5" t="s">
        <v>167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168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169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169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170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170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169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169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170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170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171</v>
      </c>
      <c r="B87" s="5"/>
      <c r="C87" s="14" t="s">
        <v>172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26</v>
      </c>
      <c r="D88" s="5" t="s">
        <v>27</v>
      </c>
      <c r="E88" s="5" t="s">
        <v>10</v>
      </c>
      <c r="F88" s="5" t="s">
        <v>61</v>
      </c>
      <c r="G88" s="5" t="s">
        <v>67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107</v>
      </c>
      <c r="E89" s="5" t="s">
        <v>173</v>
      </c>
      <c r="F89" s="5" t="s">
        <v>174</v>
      </c>
      <c r="G89" s="16" t="s">
        <v>175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107</v>
      </c>
      <c r="E90" s="5" t="s">
        <v>176</v>
      </c>
      <c r="F90" s="5" t="s">
        <v>174</v>
      </c>
      <c r="G90" s="16" t="s">
        <v>177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107</v>
      </c>
      <c r="E91" s="5" t="s">
        <v>178</v>
      </c>
      <c r="F91" s="5" t="s">
        <v>174</v>
      </c>
      <c r="G91" s="16" t="s">
        <v>179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107</v>
      </c>
      <c r="E92" s="5" t="s">
        <v>180</v>
      </c>
      <c r="F92" s="5" t="s">
        <v>174</v>
      </c>
      <c r="G92" s="16" t="s">
        <v>181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107</v>
      </c>
      <c r="E93" s="5" t="s">
        <v>182</v>
      </c>
      <c r="F93" s="5" t="s">
        <v>174</v>
      </c>
      <c r="G93" s="16" t="s">
        <v>183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107</v>
      </c>
      <c r="E94" s="5" t="s">
        <v>184</v>
      </c>
      <c r="F94" s="5" t="s">
        <v>174</v>
      </c>
      <c r="G94" s="16" t="s">
        <v>185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107</v>
      </c>
      <c r="E95" s="5" t="s">
        <v>186</v>
      </c>
      <c r="F95" s="5" t="s">
        <v>174</v>
      </c>
      <c r="G95" s="16" t="s">
        <v>187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107</v>
      </c>
      <c r="E96" s="5" t="s">
        <v>188</v>
      </c>
      <c r="F96" s="5" t="s">
        <v>174</v>
      </c>
      <c r="G96" s="16" t="s">
        <v>189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107</v>
      </c>
      <c r="E97" s="5" t="s">
        <v>190</v>
      </c>
      <c r="F97" s="5" t="s">
        <v>174</v>
      </c>
      <c r="G97" s="16" t="s">
        <v>191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107</v>
      </c>
      <c r="E98" s="5" t="s">
        <v>192</v>
      </c>
      <c r="F98" s="5" t="s">
        <v>174</v>
      </c>
      <c r="G98" s="16" t="s">
        <v>193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107</v>
      </c>
      <c r="E99" s="5" t="s">
        <v>194</v>
      </c>
      <c r="F99" s="5" t="s">
        <v>174</v>
      </c>
      <c r="G99" s="16" t="s">
        <v>195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107</v>
      </c>
      <c r="E100" s="5" t="s">
        <v>196</v>
      </c>
      <c r="F100" s="5" t="s">
        <v>174</v>
      </c>
      <c r="G100" s="16" t="s">
        <v>197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107</v>
      </c>
      <c r="E101" s="5" t="s">
        <v>198</v>
      </c>
      <c r="F101" s="5" t="s">
        <v>174</v>
      </c>
      <c r="G101" s="16" t="s">
        <v>199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49"/>
  <sheetViews>
    <sheetView topLeftCell="A19" workbookViewId="0">
      <selection activeCell="F36" sqref="F36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>
      <c r="A1" s="5"/>
      <c r="B1" s="5"/>
      <c r="C1" s="5"/>
      <c r="D1" s="5"/>
      <c r="E1" s="5"/>
      <c r="F1" s="5"/>
    </row>
    <row r="2" spans="1:7">
      <c r="A2" s="5"/>
      <c r="B2" s="2" t="s">
        <v>200</v>
      </c>
      <c r="C2" s="5"/>
      <c r="D2" s="5"/>
      <c r="E2" s="5"/>
    </row>
    <row r="3" spans="1:7">
      <c r="A3" s="5"/>
      <c r="B3" s="5"/>
      <c r="C3" s="5"/>
      <c r="D3" s="5"/>
      <c r="E3" s="2" t="s">
        <v>17</v>
      </c>
      <c r="F3" s="11" t="str">
        <f>_xlfn.TEXTJOIN("||||", FALSE, D7:D15)</f>
        <v>'[Isle Circuit.xlsx]Circuit'!$D$9:$AS$10||||'[Isle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</v>
      </c>
    </row>
    <row r="4" spans="1:7">
      <c r="A4" s="5"/>
      <c r="B4" s="5"/>
      <c r="C4" s="5"/>
      <c r="D4" s="5"/>
      <c r="E4" s="2"/>
      <c r="G4" s="11"/>
    </row>
    <row r="5" spans="1:7">
      <c r="A5" s="5"/>
      <c r="B5" s="5"/>
      <c r="C5" s="5"/>
      <c r="D5" s="5"/>
      <c r="E5" s="2"/>
      <c r="F5" s="11"/>
    </row>
    <row r="6" spans="1:7">
      <c r="A6" s="5"/>
      <c r="B6" s="5"/>
      <c r="C6" s="2"/>
      <c r="D6" s="2" t="s">
        <v>201</v>
      </c>
      <c r="E6" s="5"/>
      <c r="G6" s="11"/>
    </row>
    <row r="7" spans="1:7">
      <c r="A7" s="5"/>
      <c r="B7" s="5"/>
      <c r="C7" s="5"/>
      <c r="D7" s="5" t="str">
        <f>[1]!getStringForRange(Circuit!D$9:AS$10)</f>
        <v>'[Isle Circuit.xlsx]Circuit'!$D$9:$AS$10</v>
      </c>
      <c r="E7" s="5"/>
      <c r="F7" s="11"/>
    </row>
    <row r="8" spans="1:7">
      <c r="A8" s="5"/>
      <c r="B8" s="5"/>
      <c r="C8" s="5"/>
      <c r="D8" s="5" t="str">
        <f>[1]!getStringForRange(Circuit!D14:U29)</f>
        <v>'[Isle Circuit.xlsx]Circuit'!$D$14:$U$29</v>
      </c>
      <c r="E8" s="5"/>
      <c r="F8" s="11"/>
    </row>
    <row r="9" spans="1:7">
      <c r="A9" s="5"/>
      <c r="B9" s="5"/>
      <c r="C9" s="5"/>
      <c r="D9" s="5" t="str">
        <f>[1]!getStringForRange(Circuit!D$32:S$33)</f>
        <v>'[Isle Circuit.xlsx]Circuit'!$D$32:$S$33</v>
      </c>
      <c r="E9" s="5"/>
      <c r="F9" s="11"/>
    </row>
    <row r="10" spans="1:7">
      <c r="A10" s="5"/>
      <c r="B10" s="5"/>
      <c r="C10" s="5"/>
      <c r="D10" s="5" t="str">
        <f>[1]!getStringForRange(Circuit!D$35:N$37)</f>
        <v>'[Isle Circuit.xlsx]Circuit'!$D$35:$N$37</v>
      </c>
      <c r="E10" s="5"/>
      <c r="F10" s="11"/>
    </row>
    <row r="11" spans="1:7">
      <c r="A11" s="5"/>
      <c r="B11" s="5"/>
      <c r="C11" s="5"/>
      <c r="D11" s="5" t="str">
        <f>[1]!getStringForRange(Circuit!D$57:G$58)</f>
        <v>'[Isle Circuit.xlsx]Circuit'!$D$57:$G$58</v>
      </c>
      <c r="E11" s="5"/>
      <c r="F11" s="11"/>
    </row>
    <row r="12" spans="1:7">
      <c r="A12" s="5"/>
      <c r="B12" s="5"/>
      <c r="C12" s="5"/>
      <c r="D12" s="5" t="str">
        <f>[1]!getStringForRange(Circuit!D$40:P$41)</f>
        <v>'[Isle Circuit.xlsx]Circuit'!$D$40:$P$41</v>
      </c>
      <c r="E12" s="5"/>
      <c r="F12" s="11"/>
    </row>
    <row r="13" spans="1:7">
      <c r="A13" s="5"/>
      <c r="B13" s="5"/>
      <c r="C13" s="5"/>
      <c r="D13" s="5" t="str">
        <f>[1]!getStringForRange(Circuit!D$43:W$44)</f>
        <v>'[Isle Circuit.xlsx]Circuit'!$D$43:$W$44</v>
      </c>
      <c r="E13" s="5"/>
      <c r="F13" s="11"/>
    </row>
    <row r="14" spans="1:7">
      <c r="D14" s="5" t="str">
        <f>[1]!getStringForRange(Circuit!D$46:N$54)</f>
        <v>'[Isle Circuit.xlsx]Circuit'!$D$46:$N$54</v>
      </c>
      <c r="E14" s="5"/>
      <c r="F14" s="11"/>
    </row>
    <row r="15" spans="1:7">
      <c r="D15" s="5" t="str">
        <f>[1]!getStringForRange(Circuit!D$88:G$101)</f>
        <v>'[Isle Circuit.xlsx]Circuit'!$D$88:$G$101</v>
      </c>
      <c r="E15" s="5"/>
      <c r="F15" s="11"/>
    </row>
    <row r="17" spans="1:7">
      <c r="A17" s="5"/>
      <c r="B17" s="5"/>
      <c r="C17" s="5"/>
      <c r="D17" s="5"/>
      <c r="E17" s="5"/>
      <c r="F17" s="5"/>
    </row>
    <row r="18" spans="1:7">
      <c r="A18" s="5"/>
      <c r="B18" s="1" t="s">
        <v>202</v>
      </c>
      <c r="C18" s="5"/>
      <c r="D18" s="5"/>
      <c r="E18" s="5"/>
    </row>
    <row r="19" spans="1:7">
      <c r="A19" s="5"/>
      <c r="B19" s="5"/>
      <c r="C19" s="5"/>
      <c r="D19" s="5"/>
      <c r="E19" s="2" t="s">
        <v>17</v>
      </c>
      <c r="F19" s="11" t="str">
        <f>_xlfn.TEXTJOIN("||||", FALSE, D23:D32)</f>
        <v>'[Isle Circuit.xlsx]Circuit'!$D$3:$AS$4||||'[Isle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Circuit.xlsx]Circuit'!$D$88:$G$101||||'[Assets Repo.xlsm]Song Data'!$D$2:$G$10</v>
      </c>
    </row>
    <row r="20" spans="1:7">
      <c r="A20" s="5"/>
      <c r="B20" s="5"/>
      <c r="C20" s="5"/>
      <c r="D20" s="5"/>
      <c r="E20" s="2"/>
      <c r="G20" s="11"/>
    </row>
    <row r="21" spans="1:7">
      <c r="A21" s="5"/>
      <c r="B21" s="5"/>
      <c r="C21" s="5"/>
      <c r="D21" s="5"/>
      <c r="E21" s="2"/>
      <c r="F21" s="11"/>
    </row>
    <row r="22" spans="1:7">
      <c r="A22" s="5"/>
      <c r="B22" s="5"/>
      <c r="C22" s="2"/>
      <c r="D22" s="2" t="s">
        <v>201</v>
      </c>
      <c r="E22" s="5"/>
      <c r="G22" s="11"/>
    </row>
    <row r="23" spans="1:7">
      <c r="A23" s="5"/>
      <c r="B23" s="5"/>
      <c r="C23" s="5"/>
      <c r="D23" s="5" t="str">
        <f>[1]!getStringForRange(Circuit!D3:AS4)</f>
        <v>'[Isle Circuit.xlsx]Circuit'!$D$3:$AS$4</v>
      </c>
      <c r="E23" s="5"/>
      <c r="F23" s="11"/>
    </row>
    <row r="24" spans="1:7">
      <c r="A24" s="5"/>
      <c r="B24" s="5"/>
      <c r="C24" s="5"/>
      <c r="D24" s="5" t="str">
        <f>[1]!getStringForRange(Circuit!D$14:U$29)</f>
        <v>'[Isle Circuit.xlsx]Circuit'!$D$14:$U$29</v>
      </c>
      <c r="E24" s="5"/>
      <c r="F24" s="11"/>
    </row>
    <row r="25" spans="1:7">
      <c r="A25" s="5"/>
      <c r="B25" s="5"/>
      <c r="C25" s="5"/>
      <c r="D25" s="5" t="str">
        <f>[1]!getStringForRange(Circuit!D$32:S$33)</f>
        <v>'[Isle Circuit.xlsx]Circuit'!$D$32:$S$33</v>
      </c>
      <c r="E25" s="5"/>
      <c r="F25" s="11"/>
    </row>
    <row r="26" spans="1:7">
      <c r="A26" s="5"/>
      <c r="B26" s="5"/>
      <c r="C26" s="5"/>
      <c r="D26" s="5" t="str">
        <f>[1]!getStringForRange(Circuit!D$35:N$37)</f>
        <v>'[Isle Circuit.xlsx]Circuit'!$D$35:$N$37</v>
      </c>
      <c r="E26" s="5"/>
      <c r="F26" s="11"/>
    </row>
    <row r="27" spans="1:7">
      <c r="A27" s="5"/>
      <c r="B27" s="5"/>
      <c r="C27" s="5"/>
      <c r="D27" s="5" t="str">
        <f>[1]!getStringForRange(Circuit!D$57:G$58)</f>
        <v>'[Isle Circuit.xlsx]Circuit'!$D$57:$G$58</v>
      </c>
      <c r="E27" s="5"/>
      <c r="F27" s="11"/>
    </row>
    <row r="28" spans="1:7">
      <c r="A28" s="5"/>
      <c r="B28" s="5"/>
      <c r="C28" s="5"/>
      <c r="D28" s="5" t="str">
        <f>[1]!getStringForRange(Circuit!D$40:P$41)</f>
        <v>'[Isle Circuit.xlsx]Circuit'!$D$40:$P$41</v>
      </c>
      <c r="E28" s="5"/>
      <c r="F28" s="11"/>
    </row>
    <row r="29" spans="1:7">
      <c r="A29" s="5"/>
      <c r="B29" s="5"/>
      <c r="C29" s="5"/>
      <c r="D29" s="5" t="str">
        <f>[1]!getStringForRange(Circuit!D$43:W$44)</f>
        <v>'[Isle Circuit.xlsx]Circuit'!$D$43:$W$44</v>
      </c>
      <c r="E29" s="5"/>
      <c r="F29" s="11"/>
    </row>
    <row r="30" spans="1:7">
      <c r="D30" s="5" t="str">
        <f>[1]!getStringForRange(Circuit!D$46:N$54)</f>
        <v>'[Isle Circuit.xlsx]Circuit'!$D$46:$N$54</v>
      </c>
      <c r="E30" s="5"/>
      <c r="F30" s="11"/>
    </row>
    <row r="31" spans="1:7">
      <c r="D31" s="5" t="str" cm="1">
        <f t="array" ref="D31">[1]!getStringForRange(Circuit!D$88:G$101)</f>
        <v>'[Isle Circuit.xlsx]Circuit'!$D$88:$G$101</v>
      </c>
      <c r="E31" s="5"/>
      <c r="F31" s="11"/>
    </row>
    <row r="32" spans="1:7">
      <c r="C32" s="9"/>
      <c r="D32" s="9" t="str" cm="1">
        <f t="array" ref="D32">[1]!getStringForRange('[2]Song Data'!$D$2:$G$10)</f>
        <v>'[Assets Repo.xlsm]Song Data'!$D$2:$G$10</v>
      </c>
      <c r="E32" s="11"/>
      <c r="F32" s="11"/>
    </row>
    <row r="34" spans="1:7">
      <c r="A34" s="5"/>
      <c r="B34" s="5"/>
      <c r="C34" s="5"/>
      <c r="D34" s="5"/>
      <c r="E34" s="5"/>
      <c r="F34" s="5"/>
    </row>
    <row r="35" spans="1:7">
      <c r="A35" s="5"/>
      <c r="B35" s="1" t="s">
        <v>203</v>
      </c>
      <c r="C35" s="5"/>
      <c r="D35" s="5"/>
      <c r="E35" s="5"/>
    </row>
    <row r="36" spans="1:7">
      <c r="A36" s="5"/>
      <c r="B36" s="5"/>
      <c r="C36" s="5"/>
      <c r="D36" s="5"/>
      <c r="E36" s="2" t="s">
        <v>17</v>
      </c>
      <c r="F36" s="11" t="str">
        <f>_xlfn.TEXTJOIN("||||", FALSE, D40:D49)</f>
        <v>'[Isle Circuit.xlsx]Circuit'!$D$6:$AS$7||||'[Isle Circuit.xlsx]Circuit'!$D$14:$U$29||||'[Isle Circuit.xlsx]Circuit'!$D$32:$S$33||||'[Isle Circuit.xlsx]Circuit'!$D$35:$N$37||||'[Isle Circuit.xlsx]Circuit'!$D$57:$G$58||||'[Isle Circuit.xlsx]Circuit'!$D$40:$P$41||||'[Isle Circuit.xlsx]Circuit'!$D$43:$W$44||||'[Isle Circuit.xlsx]Circuit'!$D$46:$N$54||||'[Isle Circuit.xlsx]Circuit'!$D$88:$G$101||||'[Assets Repo.xlsm]Song Data'!$D$27:$G$35</v>
      </c>
    </row>
    <row r="37" spans="1:7">
      <c r="A37" s="5"/>
      <c r="B37" s="5"/>
      <c r="C37" s="5"/>
      <c r="D37" s="5"/>
      <c r="E37" s="2"/>
      <c r="G37" s="11"/>
    </row>
    <row r="38" spans="1:7">
      <c r="A38" s="5"/>
      <c r="B38" s="5"/>
      <c r="C38" s="5"/>
      <c r="D38" s="5"/>
      <c r="E38" s="2"/>
      <c r="F38" s="11"/>
    </row>
    <row r="39" spans="1:7">
      <c r="A39" s="5"/>
      <c r="B39" s="5"/>
      <c r="C39" s="2"/>
      <c r="D39" s="2" t="s">
        <v>201</v>
      </c>
      <c r="E39" s="5"/>
      <c r="G39" s="11"/>
    </row>
    <row r="40" spans="1:7">
      <c r="A40" s="5"/>
      <c r="B40" s="5"/>
      <c r="C40" s="5"/>
      <c r="D40" s="5" t="str">
        <f>[1]!getStringForRange(Circuit!D6:AS7)</f>
        <v>'[Isle Circuit.xlsx]Circuit'!$D$6:$AS$7</v>
      </c>
      <c r="E40" s="5"/>
      <c r="F40" s="11"/>
    </row>
    <row r="41" spans="1:7">
      <c r="A41" s="5"/>
      <c r="B41" s="5"/>
      <c r="C41" s="5"/>
      <c r="D41" s="5" t="str">
        <f>[1]!getStringForRange(Circuit!D$14:U$29)</f>
        <v>'[Isle Circuit.xlsx]Circuit'!$D$14:$U$29</v>
      </c>
      <c r="E41" s="5"/>
      <c r="F41" s="11"/>
    </row>
    <row r="42" spans="1:7">
      <c r="A42" s="5"/>
      <c r="B42" s="5"/>
      <c r="C42" s="5"/>
      <c r="D42" s="5" t="str">
        <f>[1]!getStringForRange(Circuit!D$32:S$33)</f>
        <v>'[Isle Circuit.xlsx]Circuit'!$D$32:$S$33</v>
      </c>
      <c r="E42" s="5"/>
      <c r="F42" s="11"/>
    </row>
    <row r="43" spans="1:7">
      <c r="A43" s="5"/>
      <c r="B43" s="5"/>
      <c r="C43" s="5"/>
      <c r="D43" s="5" t="str">
        <f>[1]!getStringForRange(Circuit!D$35:N$37)</f>
        <v>'[Isle Circuit.xlsx]Circuit'!$D$35:$N$37</v>
      </c>
      <c r="E43" s="5"/>
      <c r="F43" s="11"/>
    </row>
    <row r="44" spans="1:7">
      <c r="A44" s="5"/>
      <c r="B44" s="5"/>
      <c r="C44" s="5"/>
      <c r="D44" s="5" t="str">
        <f>[1]!getStringForRange(Circuit!D$57:G$58)</f>
        <v>'[Isle Circuit.xlsx]Circuit'!$D$57:$G$58</v>
      </c>
      <c r="E44" s="5"/>
      <c r="F44" s="11"/>
    </row>
    <row r="45" spans="1:7">
      <c r="A45" s="5"/>
      <c r="B45" s="5"/>
      <c r="C45" s="5"/>
      <c r="D45" s="5" t="str">
        <f>[1]!getStringForRange(Circuit!D$40:P$41)</f>
        <v>'[Isle Circuit.xlsx]Circuit'!$D$40:$P$41</v>
      </c>
      <c r="E45" s="5"/>
      <c r="F45" s="11"/>
    </row>
    <row r="46" spans="1:7">
      <c r="A46" s="5"/>
      <c r="B46" s="5"/>
      <c r="C46" s="5"/>
      <c r="D46" s="5" t="str">
        <f>[1]!getStringForRange(Circuit!D$43:W$44)</f>
        <v>'[Isle Circuit.xlsx]Circuit'!$D$43:$W$44</v>
      </c>
      <c r="E46" s="5"/>
      <c r="F46" s="11"/>
    </row>
    <row r="47" spans="1:7">
      <c r="D47" s="5" t="str">
        <f>[1]!getStringForRange(Circuit!D$46:N$54)</f>
        <v>'[Isle Circuit.xlsx]Circuit'!$D$46:$N$54</v>
      </c>
      <c r="E47" s="5"/>
      <c r="F47" s="11"/>
    </row>
    <row r="48" spans="1:7">
      <c r="D48" s="5" t="str">
        <f>[1]!getStringForRange(Circuit!D$88:G$101)</f>
        <v>'[Isle Circuit.xlsx]Circuit'!$D$88:$G$101</v>
      </c>
      <c r="E48" s="5"/>
      <c r="F48" s="11"/>
    </row>
    <row r="49" spans="3:6">
      <c r="C49" s="9"/>
      <c r="D49" s="11" t="str" cm="1">
        <f t="array" ref="D49">[1]!getStringForRange('[2]Song Data'!$D$27:$G$35)</f>
        <v>'[Assets Repo.xlsm]Song Data'!$D$27:$G$35</v>
      </c>
      <c r="E49" s="11"/>
      <c r="F4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27</v>
      </c>
      <c r="B1" s="21" t="s">
        <v>107</v>
      </c>
      <c r="C1" s="21" t="s">
        <v>204</v>
      </c>
      <c r="D1" s="21" t="s">
        <v>35</v>
      </c>
      <c r="E1" s="21" t="s">
        <v>205</v>
      </c>
      <c r="F1" s="21" t="s">
        <v>206</v>
      </c>
      <c r="G1" s="21" t="s">
        <v>94</v>
      </c>
      <c r="H1" s="21" t="s">
        <v>10</v>
      </c>
      <c r="I1" s="21" t="s">
        <v>207</v>
      </c>
      <c r="J1" s="21" t="s">
        <v>208</v>
      </c>
      <c r="K1" s="21" t="s">
        <v>98</v>
      </c>
      <c r="L1" s="21" t="s">
        <v>99</v>
      </c>
      <c r="M1" s="21" t="s">
        <v>100</v>
      </c>
      <c r="N1" s="21" t="s">
        <v>209</v>
      </c>
      <c r="O1" s="21" t="s">
        <v>210</v>
      </c>
      <c r="P1" s="21" t="s">
        <v>211</v>
      </c>
      <c r="Q1" s="21" t="s">
        <v>212</v>
      </c>
      <c r="R1" s="21" t="s">
        <v>34</v>
      </c>
      <c r="S1" s="21" t="s">
        <v>95</v>
      </c>
      <c r="T1" s="21" t="s">
        <v>96</v>
      </c>
      <c r="U1" s="21" t="s">
        <v>97</v>
      </c>
    </row>
    <row r="2" spans="1:21">
      <c r="A2" s="21" t="s">
        <v>213</v>
      </c>
      <c r="B2" s="21" t="s">
        <v>214</v>
      </c>
      <c r="E2" s="21" t="s">
        <v>215</v>
      </c>
      <c r="F2" s="21">
        <v>100</v>
      </c>
      <c r="H2" s="21" t="s">
        <v>216</v>
      </c>
      <c r="I2" s="21">
        <v>0.69</v>
      </c>
      <c r="J2" s="21" t="s">
        <v>217</v>
      </c>
      <c r="M2" s="21" t="s">
        <v>169</v>
      </c>
      <c r="N2" s="21" t="s">
        <v>216</v>
      </c>
      <c r="O2" s="21" t="s">
        <v>216</v>
      </c>
      <c r="S2" s="21">
        <v>-16</v>
      </c>
      <c r="T2" s="21">
        <v>7</v>
      </c>
      <c r="U2" s="21">
        <v>5</v>
      </c>
    </row>
    <row r="3" spans="1:21">
      <c r="A3" s="21" t="s">
        <v>213</v>
      </c>
      <c r="B3" s="21" t="s">
        <v>218</v>
      </c>
      <c r="E3" s="21" t="s">
        <v>219</v>
      </c>
      <c r="F3" s="21">
        <v>200</v>
      </c>
      <c r="H3" s="21" t="s">
        <v>220</v>
      </c>
      <c r="I3" s="21">
        <v>0.5</v>
      </c>
      <c r="J3" s="21" t="s">
        <v>221</v>
      </c>
      <c r="N3" s="21" t="s">
        <v>220</v>
      </c>
      <c r="O3" s="21" t="s">
        <v>220</v>
      </c>
      <c r="S3" s="21">
        <v>-11</v>
      </c>
      <c r="T3" s="21">
        <v>11</v>
      </c>
      <c r="U3" s="21">
        <v>-32.5</v>
      </c>
    </row>
    <row r="4" spans="1:21">
      <c r="A4" s="21" t="s">
        <v>213</v>
      </c>
      <c r="B4" s="21" t="s">
        <v>222</v>
      </c>
      <c r="E4" s="21" t="s">
        <v>223</v>
      </c>
      <c r="F4" s="21">
        <v>300</v>
      </c>
      <c r="H4" s="21" t="s">
        <v>224</v>
      </c>
      <c r="I4" s="21">
        <v>0.99</v>
      </c>
      <c r="J4" s="21" t="s">
        <v>225</v>
      </c>
      <c r="M4" s="21" t="s">
        <v>169</v>
      </c>
      <c r="N4" s="21" t="s">
        <v>224</v>
      </c>
      <c r="O4" s="21" t="s">
        <v>224</v>
      </c>
      <c r="S4" s="21">
        <v>7</v>
      </c>
      <c r="T4" s="21">
        <v>7</v>
      </c>
      <c r="U4" s="21">
        <v>5</v>
      </c>
    </row>
    <row r="5" spans="1:21">
      <c r="A5" s="21" t="s">
        <v>213</v>
      </c>
      <c r="B5" s="21" t="s">
        <v>226</v>
      </c>
      <c r="E5" s="21" t="s">
        <v>227</v>
      </c>
      <c r="F5" s="21">
        <v>400</v>
      </c>
      <c r="H5" s="21" t="s">
        <v>228</v>
      </c>
      <c r="I5" s="21">
        <v>0.59</v>
      </c>
      <c r="J5" s="21" t="s">
        <v>229</v>
      </c>
      <c r="N5" s="21" t="s">
        <v>228</v>
      </c>
      <c r="O5" s="21" t="s">
        <v>228</v>
      </c>
      <c r="S5" s="21">
        <v>4</v>
      </c>
      <c r="T5" s="21">
        <v>8</v>
      </c>
      <c r="U5" s="21">
        <v>26</v>
      </c>
    </row>
    <row r="6" spans="1:21">
      <c r="A6" s="21" t="s">
        <v>213</v>
      </c>
      <c r="B6" s="21" t="s">
        <v>230</v>
      </c>
      <c r="E6" s="21" t="s">
        <v>231</v>
      </c>
      <c r="F6" s="21">
        <v>500</v>
      </c>
      <c r="H6" s="21" t="s">
        <v>232</v>
      </c>
      <c r="I6" s="21">
        <v>0.49</v>
      </c>
      <c r="J6" s="21" t="s">
        <v>233</v>
      </c>
      <c r="N6" s="21" t="s">
        <v>232</v>
      </c>
      <c r="O6" s="21" t="s">
        <v>232</v>
      </c>
      <c r="S6" s="21">
        <v>13.5</v>
      </c>
      <c r="T6" s="21">
        <v>11</v>
      </c>
      <c r="U6" s="21">
        <v>-32.5</v>
      </c>
    </row>
    <row r="7" spans="1:21">
      <c r="A7" s="21" t="s">
        <v>213</v>
      </c>
      <c r="B7" s="21" t="s">
        <v>234</v>
      </c>
      <c r="E7" s="21" t="s">
        <v>235</v>
      </c>
      <c r="F7" s="21">
        <v>600</v>
      </c>
      <c r="H7" s="21" t="s">
        <v>236</v>
      </c>
      <c r="I7" s="21">
        <v>1.59</v>
      </c>
      <c r="J7" s="21" t="s">
        <v>237</v>
      </c>
      <c r="N7" s="21" t="s">
        <v>236</v>
      </c>
      <c r="O7" s="21" t="s">
        <v>236</v>
      </c>
      <c r="S7" s="21">
        <v>34</v>
      </c>
      <c r="T7" s="21">
        <v>8</v>
      </c>
      <c r="U7" s="21">
        <v>26</v>
      </c>
    </row>
    <row r="8" spans="1:21">
      <c r="A8" s="21" t="s">
        <v>213</v>
      </c>
      <c r="B8" s="21" t="s">
        <v>238</v>
      </c>
      <c r="E8" s="21" t="s">
        <v>239</v>
      </c>
      <c r="F8" s="21">
        <v>700</v>
      </c>
      <c r="H8" s="21" t="s">
        <v>240</v>
      </c>
      <c r="I8" s="21">
        <v>0.79</v>
      </c>
      <c r="J8" s="21" t="s">
        <v>241</v>
      </c>
      <c r="N8" s="21" t="s">
        <v>240</v>
      </c>
      <c r="O8" s="21" t="s">
        <v>240</v>
      </c>
      <c r="S8" s="21">
        <v>43</v>
      </c>
      <c r="T8" s="21">
        <v>2</v>
      </c>
      <c r="U8" s="21">
        <v>21</v>
      </c>
    </row>
    <row r="9" spans="1:21">
      <c r="A9" s="21" t="s">
        <v>213</v>
      </c>
      <c r="B9" s="21" t="s">
        <v>242</v>
      </c>
      <c r="E9" s="21" t="s">
        <v>243</v>
      </c>
      <c r="F9" s="21">
        <v>800</v>
      </c>
      <c r="H9" s="21" t="s">
        <v>244</v>
      </c>
      <c r="I9" s="21">
        <v>1.99</v>
      </c>
      <c r="J9" s="21" t="s">
        <v>245</v>
      </c>
      <c r="N9" s="21" t="s">
        <v>244</v>
      </c>
      <c r="O9" s="21" t="s">
        <v>244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27</v>
      </c>
      <c r="B1" s="21" t="s">
        <v>107</v>
      </c>
      <c r="C1" s="21" t="s">
        <v>204</v>
      </c>
      <c r="D1" s="21" t="s">
        <v>35</v>
      </c>
      <c r="E1" s="21" t="s">
        <v>205</v>
      </c>
      <c r="F1" s="21" t="s">
        <v>206</v>
      </c>
      <c r="G1" s="21" t="s">
        <v>94</v>
      </c>
      <c r="H1" s="21" t="s">
        <v>10</v>
      </c>
      <c r="I1" s="21" t="s">
        <v>207</v>
      </c>
      <c r="J1" s="21" t="s">
        <v>208</v>
      </c>
      <c r="K1" s="21" t="s">
        <v>98</v>
      </c>
      <c r="L1" s="21" t="s">
        <v>99</v>
      </c>
      <c r="M1" s="21" t="s">
        <v>100</v>
      </c>
      <c r="N1" s="21" t="s">
        <v>209</v>
      </c>
      <c r="O1" s="21" t="s">
        <v>210</v>
      </c>
      <c r="P1" s="21" t="s">
        <v>211</v>
      </c>
      <c r="Q1" s="21" t="s">
        <v>212</v>
      </c>
      <c r="R1" s="21" t="s">
        <v>34</v>
      </c>
      <c r="S1" s="21" t="s">
        <v>95</v>
      </c>
      <c r="T1" s="21" t="s">
        <v>96</v>
      </c>
      <c r="U1" s="21" t="s">
        <v>97</v>
      </c>
    </row>
    <row r="2" spans="1:21">
      <c r="A2" s="21" t="s">
        <v>213</v>
      </c>
      <c r="B2" s="21" t="s">
        <v>246</v>
      </c>
      <c r="E2" s="21" t="s">
        <v>247</v>
      </c>
      <c r="F2" s="21">
        <v>100</v>
      </c>
      <c r="H2" s="21" t="s">
        <v>248</v>
      </c>
      <c r="I2" s="21">
        <v>1.99</v>
      </c>
      <c r="J2" s="21" t="s">
        <v>249</v>
      </c>
      <c r="N2" s="21" t="s">
        <v>248</v>
      </c>
      <c r="O2" s="21" t="s">
        <v>248</v>
      </c>
      <c r="S2" s="21">
        <v>-33.5</v>
      </c>
      <c r="T2" s="21">
        <v>11</v>
      </c>
      <c r="U2" s="21">
        <v>30</v>
      </c>
    </row>
    <row r="3" spans="1:21">
      <c r="A3" s="21" t="s">
        <v>213</v>
      </c>
      <c r="B3" s="21" t="s">
        <v>250</v>
      </c>
      <c r="E3" s="21" t="s">
        <v>251</v>
      </c>
      <c r="F3" s="21">
        <v>200</v>
      </c>
      <c r="H3" s="21" t="s">
        <v>252</v>
      </c>
      <c r="I3" s="21">
        <v>1.89</v>
      </c>
      <c r="J3" s="21" t="s">
        <v>253</v>
      </c>
      <c r="M3" s="21" t="s">
        <v>169</v>
      </c>
      <c r="N3" s="21" t="s">
        <v>252</v>
      </c>
      <c r="O3" s="21" t="s">
        <v>252</v>
      </c>
      <c r="S3" s="21">
        <v>-16</v>
      </c>
      <c r="T3" s="21">
        <v>7</v>
      </c>
      <c r="U3" s="21">
        <v>-5</v>
      </c>
    </row>
    <row r="4" spans="1:21">
      <c r="A4" s="21" t="s">
        <v>213</v>
      </c>
      <c r="B4" s="21" t="s">
        <v>254</v>
      </c>
      <c r="E4" s="21" t="s">
        <v>255</v>
      </c>
      <c r="F4" s="21">
        <v>300</v>
      </c>
      <c r="H4" s="21" t="s">
        <v>256</v>
      </c>
      <c r="I4" s="21">
        <v>3.99</v>
      </c>
      <c r="J4" s="21" t="s">
        <v>257</v>
      </c>
      <c r="N4" s="21" t="s">
        <v>256</v>
      </c>
      <c r="O4" s="21" t="s">
        <v>256</v>
      </c>
      <c r="S4" s="21">
        <v>-18.5</v>
      </c>
      <c r="T4" s="21">
        <v>11</v>
      </c>
      <c r="U4" s="21">
        <v>30</v>
      </c>
    </row>
    <row r="5" spans="1:21">
      <c r="A5" s="21" t="s">
        <v>213</v>
      </c>
      <c r="B5" s="21" t="s">
        <v>258</v>
      </c>
      <c r="E5" s="21" t="s">
        <v>259</v>
      </c>
      <c r="F5" s="21">
        <v>400</v>
      </c>
      <c r="H5" s="21" t="s">
        <v>260</v>
      </c>
      <c r="I5" s="21">
        <v>9.99</v>
      </c>
      <c r="J5" s="21" t="s">
        <v>261</v>
      </c>
      <c r="M5" s="21" t="s">
        <v>170</v>
      </c>
      <c r="N5" s="21" t="s">
        <v>260</v>
      </c>
      <c r="O5" s="21" t="s">
        <v>260</v>
      </c>
      <c r="S5" s="21">
        <v>-8.5</v>
      </c>
      <c r="T5" s="21">
        <v>7</v>
      </c>
      <c r="U5" s="21">
        <v>5</v>
      </c>
    </row>
    <row r="6" spans="1:21">
      <c r="A6" s="21" t="s">
        <v>213</v>
      </c>
      <c r="B6" s="21" t="s">
        <v>262</v>
      </c>
      <c r="E6" s="21" t="s">
        <v>263</v>
      </c>
      <c r="F6" s="21">
        <v>500</v>
      </c>
      <c r="H6" s="21" t="s">
        <v>264</v>
      </c>
      <c r="I6" s="21">
        <v>9.99</v>
      </c>
      <c r="J6" s="21" t="s">
        <v>261</v>
      </c>
      <c r="N6" s="21" t="s">
        <v>264</v>
      </c>
      <c r="O6" s="21" t="s">
        <v>264</v>
      </c>
      <c r="S6" s="21">
        <v>-11</v>
      </c>
      <c r="T6" s="21">
        <v>11</v>
      </c>
      <c r="U6" s="21">
        <v>-32.5</v>
      </c>
    </row>
    <row r="7" spans="1:21">
      <c r="A7" s="21" t="s">
        <v>213</v>
      </c>
      <c r="B7" s="21" t="s">
        <v>265</v>
      </c>
      <c r="E7" s="21" t="s">
        <v>266</v>
      </c>
      <c r="F7" s="21">
        <v>600</v>
      </c>
      <c r="H7" s="21" t="s">
        <v>267</v>
      </c>
      <c r="I7" s="21">
        <v>9.99</v>
      </c>
      <c r="J7" s="21" t="s">
        <v>261</v>
      </c>
      <c r="M7" s="21" t="s">
        <v>169</v>
      </c>
      <c r="N7" s="21" t="s">
        <v>267</v>
      </c>
      <c r="O7" s="21" t="s">
        <v>267</v>
      </c>
      <c r="S7" s="21">
        <v>7</v>
      </c>
      <c r="T7" s="21">
        <v>7</v>
      </c>
      <c r="U7" s="21">
        <v>5</v>
      </c>
    </row>
    <row r="8" spans="1:21">
      <c r="A8" s="21" t="s">
        <v>213</v>
      </c>
      <c r="B8" s="21" t="s">
        <v>268</v>
      </c>
      <c r="E8" s="21" t="s">
        <v>269</v>
      </c>
      <c r="F8" s="21">
        <v>700</v>
      </c>
      <c r="H8" s="21" t="s">
        <v>270</v>
      </c>
      <c r="I8" s="21">
        <v>0.99</v>
      </c>
      <c r="J8" s="21" t="s">
        <v>271</v>
      </c>
      <c r="N8" s="21" t="s">
        <v>270</v>
      </c>
      <c r="O8" s="21" t="s">
        <v>270</v>
      </c>
      <c r="S8" s="21">
        <v>5.5</v>
      </c>
      <c r="T8" s="21">
        <v>11</v>
      </c>
      <c r="U8" s="21">
        <v>-32.5</v>
      </c>
    </row>
    <row r="9" spans="1:21">
      <c r="A9" s="21" t="s">
        <v>213</v>
      </c>
      <c r="B9" s="21" t="s">
        <v>272</v>
      </c>
      <c r="E9" s="21" t="s">
        <v>273</v>
      </c>
      <c r="F9" s="21">
        <v>800</v>
      </c>
      <c r="H9" s="21" t="s">
        <v>274</v>
      </c>
      <c r="I9" s="21">
        <v>0.79</v>
      </c>
      <c r="J9" s="21" t="s">
        <v>241</v>
      </c>
      <c r="N9" s="21" t="s">
        <v>274</v>
      </c>
      <c r="O9" s="21" t="s">
        <v>274</v>
      </c>
      <c r="S9" s="21">
        <v>11.5</v>
      </c>
      <c r="T9" s="21">
        <v>11</v>
      </c>
      <c r="U9" s="21">
        <v>30</v>
      </c>
    </row>
    <row r="10" spans="1:21">
      <c r="A10" s="21" t="s">
        <v>213</v>
      </c>
      <c r="B10" s="21" t="s">
        <v>275</v>
      </c>
      <c r="E10" s="21" t="s">
        <v>276</v>
      </c>
      <c r="F10" s="21">
        <v>900</v>
      </c>
      <c r="H10" s="21" t="s">
        <v>277</v>
      </c>
      <c r="I10" s="21">
        <v>3.99</v>
      </c>
      <c r="J10" s="22">
        <v>3.99</v>
      </c>
      <c r="M10" s="21" t="s">
        <v>170</v>
      </c>
      <c r="N10" s="21" t="s">
        <v>277</v>
      </c>
      <c r="O10" s="21" t="s">
        <v>277</v>
      </c>
      <c r="S10" s="21">
        <v>13.25</v>
      </c>
      <c r="T10" s="21">
        <v>7</v>
      </c>
      <c r="U10" s="21">
        <v>-5</v>
      </c>
    </row>
    <row r="11" spans="1:21">
      <c r="A11" s="21" t="s">
        <v>213</v>
      </c>
      <c r="B11" s="21" t="s">
        <v>278</v>
      </c>
      <c r="E11" s="21" t="s">
        <v>279</v>
      </c>
      <c r="F11" s="21">
        <v>1000</v>
      </c>
      <c r="H11" s="21" t="s">
        <v>280</v>
      </c>
      <c r="I11" s="21">
        <v>1.29</v>
      </c>
      <c r="J11" s="21" t="s">
        <v>281</v>
      </c>
      <c r="N11" s="21" t="s">
        <v>280</v>
      </c>
      <c r="O11" s="21" t="s">
        <v>280</v>
      </c>
      <c r="S11" s="21">
        <v>13.5</v>
      </c>
      <c r="T11" s="21">
        <v>11</v>
      </c>
      <c r="U11" s="21">
        <v>-32.5</v>
      </c>
    </row>
    <row r="12" spans="1:21">
      <c r="A12" s="21" t="s">
        <v>213</v>
      </c>
      <c r="B12" s="21" t="s">
        <v>282</v>
      </c>
      <c r="E12" s="21" t="s">
        <v>283</v>
      </c>
      <c r="F12" s="21">
        <v>1100</v>
      </c>
      <c r="H12" s="21" t="s">
        <v>284</v>
      </c>
      <c r="I12" s="21">
        <v>0.59</v>
      </c>
      <c r="J12" s="21" t="s">
        <v>285</v>
      </c>
      <c r="N12" s="21" t="s">
        <v>284</v>
      </c>
      <c r="O12" s="21" t="s">
        <v>284</v>
      </c>
      <c r="S12" s="21">
        <v>19</v>
      </c>
      <c r="T12" s="21">
        <v>8</v>
      </c>
      <c r="U12" s="21">
        <v>26</v>
      </c>
    </row>
    <row r="13" spans="1:21">
      <c r="A13" s="21" t="s">
        <v>213</v>
      </c>
      <c r="B13" s="21" t="s">
        <v>286</v>
      </c>
      <c r="E13" s="21" t="s">
        <v>287</v>
      </c>
      <c r="F13" s="21">
        <v>1200</v>
      </c>
      <c r="H13" s="21" t="s">
        <v>288</v>
      </c>
      <c r="I13" s="21">
        <v>1.89</v>
      </c>
      <c r="J13" s="21" t="s">
        <v>253</v>
      </c>
      <c r="N13" s="21" t="s">
        <v>288</v>
      </c>
      <c r="O13" s="21" t="s">
        <v>288</v>
      </c>
      <c r="S13" s="21">
        <v>26.5</v>
      </c>
      <c r="T13" s="21">
        <v>11</v>
      </c>
      <c r="U13" s="21">
        <v>30</v>
      </c>
    </row>
    <row r="14" spans="1:21">
      <c r="A14" s="21" t="s">
        <v>213</v>
      </c>
      <c r="B14" s="21" t="s">
        <v>289</v>
      </c>
      <c r="E14" s="21" t="s">
        <v>290</v>
      </c>
      <c r="F14" s="21">
        <v>1300</v>
      </c>
      <c r="H14" s="21" t="s">
        <v>291</v>
      </c>
      <c r="I14" s="21">
        <v>0.79</v>
      </c>
      <c r="J14" s="21" t="s">
        <v>292</v>
      </c>
      <c r="N14" s="21" t="s">
        <v>291</v>
      </c>
      <c r="O14" s="21" t="s">
        <v>291</v>
      </c>
      <c r="S14" s="21">
        <v>34</v>
      </c>
      <c r="T14" s="21">
        <v>8</v>
      </c>
      <c r="U14" s="21">
        <v>26</v>
      </c>
    </row>
    <row r="15" spans="1:21">
      <c r="A15" s="21" t="s">
        <v>213</v>
      </c>
      <c r="B15" s="21" t="s">
        <v>293</v>
      </c>
      <c r="E15" s="21" t="s">
        <v>294</v>
      </c>
      <c r="F15" s="21">
        <v>1400</v>
      </c>
      <c r="H15" s="21" t="s">
        <v>295</v>
      </c>
      <c r="I15" s="21">
        <v>1</v>
      </c>
      <c r="J15" s="21" t="s">
        <v>296</v>
      </c>
      <c r="N15" s="21" t="s">
        <v>295</v>
      </c>
      <c r="O15" s="21" t="s">
        <v>295</v>
      </c>
      <c r="S15" s="21">
        <v>46</v>
      </c>
      <c r="T15" s="21">
        <v>11</v>
      </c>
      <c r="U15" s="21">
        <v>27</v>
      </c>
    </row>
    <row r="16" spans="1:21">
      <c r="A16" s="21" t="s">
        <v>213</v>
      </c>
      <c r="B16" s="21" t="s">
        <v>297</v>
      </c>
      <c r="E16" s="21" t="s">
        <v>298</v>
      </c>
      <c r="F16" s="21">
        <v>1500</v>
      </c>
      <c r="H16" s="21" t="s">
        <v>299</v>
      </c>
      <c r="I16" s="21">
        <v>1.29</v>
      </c>
      <c r="J16" s="21" t="s">
        <v>281</v>
      </c>
      <c r="N16" s="21" t="s">
        <v>299</v>
      </c>
      <c r="O16" s="21" t="s">
        <v>299</v>
      </c>
      <c r="S16" s="21">
        <v>43</v>
      </c>
      <c r="T16" s="21">
        <v>2</v>
      </c>
      <c r="U16" s="21">
        <v>21</v>
      </c>
    </row>
    <row r="17" spans="1:21">
      <c r="A17" s="21" t="s">
        <v>213</v>
      </c>
      <c r="B17" s="21" t="s">
        <v>300</v>
      </c>
      <c r="E17" s="21" t="s">
        <v>301</v>
      </c>
      <c r="F17" s="21">
        <v>1600</v>
      </c>
      <c r="H17" s="21" t="s">
        <v>302</v>
      </c>
      <c r="I17" s="21">
        <v>2.5</v>
      </c>
      <c r="J17" s="21" t="s">
        <v>303</v>
      </c>
      <c r="N17" s="21" t="s">
        <v>302</v>
      </c>
      <c r="O17" s="21" t="s">
        <v>302</v>
      </c>
      <c r="S17" s="21">
        <v>46</v>
      </c>
      <c r="T17" s="21">
        <v>11</v>
      </c>
      <c r="U17" s="21">
        <v>15</v>
      </c>
    </row>
    <row r="18" spans="1:21">
      <c r="A18" s="21" t="s">
        <v>213</v>
      </c>
      <c r="B18" s="21" t="s">
        <v>304</v>
      </c>
      <c r="E18" s="21" t="s">
        <v>305</v>
      </c>
      <c r="F18" s="21">
        <v>1700</v>
      </c>
      <c r="H18" s="21" t="s">
        <v>306</v>
      </c>
      <c r="I18" s="21">
        <v>1</v>
      </c>
      <c r="J18" s="21" t="s">
        <v>307</v>
      </c>
      <c r="N18" s="21" t="s">
        <v>306</v>
      </c>
      <c r="O18" s="21" t="s">
        <v>306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2020-08-01T19:21:26Z</dcterms:modified>
</cp:coreProperties>
</file>