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6"/>
  <workbookPr filterPrivacy="1"/>
  <xr:revisionPtr revIDLastSave="0" documentId="13_ncr:1_{081EA9ED-5D27-4B35-927C-DC809DEE8A3A}" xr6:coauthVersionLast="36" xr6:coauthVersionMax="36" xr10:uidLastSave="{00000000-0000-0000-0000-000000000000}"/>
  <workbookProtection workbookAlgorithmName="SHA-512" workbookHashValue="+QzIwnywJUPMtS233y9AvdZvxOAkZ8EmTflsOXd2u1JX22+YXgrYehrMt0YG5tIoQkKVli5OfJ6qRTpzh4cJew==" workbookSaltValue="lKK4N4hHKjuBe8bKVbXmkg==" workbookSpinCount="100000" lockStructure="1"/>
  <bookViews>
    <workbookView xWindow="0" yWindow="0" windowWidth="20490" windowHeight="7545" firstSheet="3" activeTab="3" xr2:uid="{00000000-000D-0000-FFFF-FFFF00000000}"/>
  </bookViews>
  <sheets>
    <sheet name="Sheet1 (3)" sheetId="4" state="hidden" r:id="rId1"/>
    <sheet name="Sheet1 (2)" sheetId="3" state="hidden" r:id="rId2"/>
    <sheet name="Reflection Builder (2)" sheetId="6" state="hidden" r:id="rId3"/>
    <sheet name="Reflection Builder" sheetId="5" r:id="rId4"/>
    <sheet name="Sheet2" sheetId="2" state="hidden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5" l="1"/>
  <c r="N8" i="5"/>
  <c r="C33" i="6" l="1"/>
  <c r="C31" i="6"/>
  <c r="C29" i="6"/>
  <c r="C27" i="6"/>
  <c r="N23" i="6"/>
  <c r="C23" i="6"/>
  <c r="C22" i="6"/>
  <c r="N22" i="6" s="1"/>
  <c r="C21" i="6"/>
  <c r="N21" i="6" s="1"/>
  <c r="C20" i="6"/>
  <c r="N20" i="6" s="1"/>
  <c r="N10" i="6"/>
  <c r="N9" i="6"/>
  <c r="N8" i="6"/>
  <c r="N7" i="6"/>
  <c r="Q4" i="6" l="1"/>
  <c r="C34" i="5"/>
  <c r="C32" i="5"/>
  <c r="C30" i="5"/>
  <c r="C28" i="5"/>
  <c r="C24" i="5"/>
  <c r="N24" i="5" s="1"/>
  <c r="C23" i="5"/>
  <c r="N23" i="5" s="1"/>
  <c r="C22" i="5"/>
  <c r="N22" i="5" s="1"/>
  <c r="C21" i="5"/>
  <c r="N21" i="5" s="1"/>
  <c r="H10" i="5"/>
  <c r="N9" i="5"/>
  <c r="H8" i="5"/>
  <c r="N7" i="5"/>
  <c r="Q4" i="5" l="1"/>
  <c r="C33" i="4"/>
  <c r="C31" i="4"/>
  <c r="C29" i="4"/>
  <c r="C27" i="4"/>
  <c r="C23" i="4"/>
  <c r="N23" i="4" s="1"/>
  <c r="C22" i="4"/>
  <c r="N22" i="4" s="1"/>
  <c r="C21" i="4"/>
  <c r="N21" i="4" s="1"/>
  <c r="C20" i="4"/>
  <c r="N20" i="4" s="1"/>
  <c r="H10" i="4"/>
  <c r="N10" i="4" s="1"/>
  <c r="N9" i="4"/>
  <c r="N8" i="4"/>
  <c r="N7" i="4"/>
  <c r="Q4" i="4" l="1"/>
  <c r="P4" i="3" l="1"/>
</calcChain>
</file>

<file path=xl/sharedStrings.xml><?xml version="1.0" encoding="utf-8"?>
<sst xmlns="http://schemas.openxmlformats.org/spreadsheetml/2006/main" count="220" uniqueCount="123">
  <si>
    <t>What is your total attendance so far? (ProPortal)</t>
  </si>
  <si>
    <t>What is your total punctuality so far? (ProPortal)</t>
  </si>
  <si>
    <t>Attendance and Punctuality</t>
  </si>
  <si>
    <t>Reflection Builder</t>
  </si>
  <si>
    <t>Academic Progress</t>
  </si>
  <si>
    <t>What have you learned so far in this unit?</t>
  </si>
  <si>
    <t>What assessment grades/marks have you achieved so far? (ProPortal/Markbook/TurnItIn)</t>
  </si>
  <si>
    <t>Type the unit number and title for your first subject to review (ProPortal/Markbook/TurnItIn)</t>
  </si>
  <si>
    <t>My Reflection</t>
  </si>
  <si>
    <t>What would you like to improve? - How will you do it? (Based on feedback from this unit)</t>
  </si>
  <si>
    <t>Half Term 1</t>
  </si>
  <si>
    <t>Reflection Period</t>
  </si>
  <si>
    <t>%</t>
  </si>
  <si>
    <t xml:space="preserve">Answer the following questions about the previous half term (the last 5-7 weeks). Answer in full sentences </t>
  </si>
  <si>
    <t>Once you have completed the questions on the left hand side of this document, copy the text from the box below into the appropriate reflection box on your ILP</t>
  </si>
  <si>
    <t>Do you feel like you will achieve your target garde for this unit? Why?</t>
  </si>
  <si>
    <t>Target: What grade do you expect/want to achieve in this unit?</t>
  </si>
  <si>
    <t>Half Term 2</t>
  </si>
  <si>
    <t>Half Term 3</t>
  </si>
  <si>
    <t>Half Term 4</t>
  </si>
  <si>
    <t>Half Term 5</t>
  </si>
  <si>
    <t>Half Term 6</t>
  </si>
  <si>
    <t>How do you plan to improve in the next half term? (5-7 weeks)</t>
  </si>
  <si>
    <t>How will you improve your attendance and punctuality in the next half term?</t>
  </si>
  <si>
    <t>Units</t>
  </si>
  <si>
    <t>Unit 3</t>
  </si>
  <si>
    <t>Unit 4</t>
  </si>
  <si>
    <t>Unit 5</t>
  </si>
  <si>
    <t>Unit 6</t>
  </si>
  <si>
    <t>Unit 9</t>
  </si>
  <si>
    <t>Unit 10</t>
  </si>
  <si>
    <t>Unit 12</t>
  </si>
  <si>
    <t>Unit 13</t>
  </si>
  <si>
    <t>Unit 14</t>
  </si>
  <si>
    <t>Unit 15</t>
  </si>
  <si>
    <t>Unit 16</t>
  </si>
  <si>
    <t>Unit 17</t>
  </si>
  <si>
    <t>Unit 18</t>
  </si>
  <si>
    <t>Unit 19</t>
  </si>
  <si>
    <t>Unit 20</t>
  </si>
  <si>
    <t>Has this improved since you last reflection/half term?</t>
  </si>
  <si>
    <t>Y/N</t>
  </si>
  <si>
    <t>Yes</t>
  </si>
  <si>
    <t>No</t>
  </si>
  <si>
    <t xml:space="preserve">Select 4 units that you would that you want to review (Include Maths/English where applicable) </t>
  </si>
  <si>
    <t>Unit 2 (EXAM) Global Information</t>
  </si>
  <si>
    <t>Maths</t>
  </si>
  <si>
    <t>English</t>
  </si>
  <si>
    <t>Review the Units/Subjects that you have chosen in the table below</t>
  </si>
  <si>
    <t>Why/how will you achieve this grade?</t>
  </si>
  <si>
    <t>Target Grade</t>
  </si>
  <si>
    <t>What would you like to improve?</t>
  </si>
  <si>
    <t>Subject/Topic</t>
  </si>
  <si>
    <t>Grades</t>
  </si>
  <si>
    <t>P</t>
  </si>
  <si>
    <t>M</t>
  </si>
  <si>
    <t>What have you covered/learned so far?</t>
  </si>
  <si>
    <t>How will youmake the improvements?</t>
  </si>
  <si>
    <t>3rd Choice</t>
  </si>
  <si>
    <t>4th Choice</t>
  </si>
  <si>
    <t>How will you improve/maintain your attendance and punctuality in the next half term?</t>
  </si>
  <si>
    <t>Work Experience</t>
  </si>
  <si>
    <t>WEX HT1</t>
  </si>
  <si>
    <t>WEX HT2+</t>
  </si>
  <si>
    <t>Have you ever participated in work experience? Where? When? Could this place be used again?</t>
  </si>
  <si>
    <t>How many days work experience will you need to complete this year? (Ask tutor if unsure)</t>
  </si>
  <si>
    <t>Ideally, What type of work experience would you like to do?</t>
  </si>
  <si>
    <t>How are you going to find a work experience placement?</t>
  </si>
  <si>
    <t>Have you started/completed a work experience placement yet? Where? How many days so far?</t>
  </si>
  <si>
    <t>What have you learned/achieved so far in the work experience process? (Finding, Applying, Participating)</t>
  </si>
  <si>
    <t>Do you feel ready for the work place? Why? What do you need to improve on?</t>
  </si>
  <si>
    <t>. This is a strength of mine because I have not missed any lessons</t>
  </si>
  <si>
    <t>. This is good because it is in line with college expectations</t>
  </si>
  <si>
    <t>. This is below college expectations and needs some work</t>
  </si>
  <si>
    <t>. This is below college expectations and needs to be improved</t>
  </si>
  <si>
    <t>. This is significantly below college expectations and needs to be improved</t>
  </si>
  <si>
    <t xml:space="preserve">Reflection for </t>
  </si>
  <si>
    <t>d</t>
  </si>
  <si>
    <t>Same</t>
  </si>
  <si>
    <t>pass</t>
  </si>
  <si>
    <t>merit</t>
  </si>
  <si>
    <t>distinction</t>
  </si>
  <si>
    <t>Unit 1 (EXAM)</t>
  </si>
  <si>
    <t>Has this improved since your last reflection/half term?</t>
  </si>
  <si>
    <t>I have learned…</t>
  </si>
  <si>
    <t>I would like to improve…</t>
  </si>
  <si>
    <t>I will make this improvement by…</t>
  </si>
  <si>
    <t>WEX</t>
  </si>
  <si>
    <t>45 (CDF)</t>
  </si>
  <si>
    <t>come to lessons</t>
  </si>
  <si>
    <t>my attendance</t>
  </si>
  <si>
    <t>getting an earlier bus on Wednesdays</t>
  </si>
  <si>
    <t xml:space="preserve">exam technique </t>
  </si>
  <si>
    <t>exam technique</t>
  </si>
  <si>
    <t>completing past papers</t>
  </si>
  <si>
    <t>To improve/maintain my attendance and punctuality I will...</t>
  </si>
  <si>
    <t>How will you make this improvement? - I will make this improvement by…</t>
  </si>
  <si>
    <t>Unit 1 (EXAM) Principles of Computer Science</t>
  </si>
  <si>
    <t>Unit 2 (EXAM) Fundamentals of Computer Systems</t>
  </si>
  <si>
    <t>Unit 7 IT Systems Security</t>
  </si>
  <si>
    <t>Unit 8 Business Applications of Social Media</t>
  </si>
  <si>
    <t>Unit 11 Digital Graphics</t>
  </si>
  <si>
    <t>Unit 22</t>
  </si>
  <si>
    <t>Unit 24</t>
  </si>
  <si>
    <t>Unit 25</t>
  </si>
  <si>
    <t>Unit 21 Virtualisation</t>
  </si>
  <si>
    <t>Unit 23 Systems Methodology</t>
  </si>
  <si>
    <t xml:space="preserve">come to college early, wake up early, catch an earlier bus </t>
  </si>
  <si>
    <t>more about software and hardware</t>
  </si>
  <si>
    <t>nothing</t>
  </si>
  <si>
    <t>everything</t>
  </si>
  <si>
    <t>my knowledge on protocols</t>
  </si>
  <si>
    <t>revising</t>
  </si>
  <si>
    <t>how to use the basics of photoshop</t>
  </si>
  <si>
    <t>my skills with the more obscure tools in photoshop</t>
  </si>
  <si>
    <t>messing around with photoshop in my spare time and make cool pictures</t>
  </si>
  <si>
    <t>how companies use advertisements to get their messages across</t>
  </si>
  <si>
    <t>my knowledge of how to cater to a specific audience</t>
  </si>
  <si>
    <t>looking over PDF's and doing revision</t>
  </si>
  <si>
    <t>yes. Rochdale mind. At the start of year 11. I am currentlky working here again for my mandatory work experience for my course</t>
  </si>
  <si>
    <t>Coding or software engineering, or maintenance and fixing broken computers in a repair shop.</t>
  </si>
  <si>
    <t>I have already found one.</t>
  </si>
  <si>
    <t>revising and trying to get a better teacher who actually tries to teach and is helpful instead of being a sarcastic naughtywoman.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</si>
</sst>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theme="8"/>
      </left>
      <right style="thin">
        <color theme="0"/>
      </right>
      <top style="medium">
        <color theme="8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8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8"/>
      </top>
      <bottom/>
      <diagonal/>
    </border>
    <border>
      <left style="thin">
        <color theme="0"/>
      </left>
      <right style="medium">
        <color theme="8"/>
      </right>
      <top style="medium">
        <color theme="8"/>
      </top>
      <bottom style="thin">
        <color theme="0"/>
      </bottom>
      <diagonal/>
    </border>
    <border>
      <left style="medium">
        <color theme="8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theme="8"/>
      </right>
      <top style="thin">
        <color theme="0"/>
      </top>
      <bottom style="thin">
        <color theme="0"/>
      </bottom>
      <diagonal/>
    </border>
    <border>
      <left/>
      <right style="medium">
        <color theme="8"/>
      </right>
      <top style="thin">
        <color theme="0"/>
      </top>
      <bottom style="thin">
        <color theme="0"/>
      </bottom>
      <diagonal/>
    </border>
    <border>
      <left style="medium">
        <color theme="8"/>
      </left>
      <right style="thin">
        <color theme="0"/>
      </right>
      <top style="thin">
        <color theme="0"/>
      </top>
      <bottom style="medium">
        <color theme="8"/>
      </bottom>
      <diagonal/>
    </border>
    <border>
      <left style="thin">
        <color theme="0"/>
      </left>
      <right/>
      <top style="thin">
        <color theme="0"/>
      </top>
      <bottom style="medium">
        <color theme="8"/>
      </bottom>
      <diagonal/>
    </border>
    <border>
      <left style="thin">
        <color theme="0"/>
      </left>
      <right style="thin">
        <color theme="0"/>
      </right>
      <top/>
      <bottom style="medium">
        <color theme="8"/>
      </bottom>
      <diagonal/>
    </border>
    <border>
      <left/>
      <right style="medium">
        <color theme="8"/>
      </right>
      <top style="thin">
        <color theme="0"/>
      </top>
      <bottom style="medium">
        <color theme="8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medium">
        <color rgb="FF7030A0"/>
      </left>
      <right style="thin">
        <color theme="0"/>
      </right>
      <top style="medium">
        <color rgb="FF7030A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rgb="FF7030A0"/>
      </top>
      <bottom style="thin">
        <color theme="0"/>
      </bottom>
      <diagonal/>
    </border>
    <border>
      <left style="thin">
        <color theme="0"/>
      </left>
      <right style="medium">
        <color rgb="FF7030A0"/>
      </right>
      <top style="medium">
        <color rgb="FF7030A0"/>
      </top>
      <bottom style="thin">
        <color theme="0"/>
      </bottom>
      <diagonal/>
    </border>
    <border>
      <left style="medium">
        <color rgb="FF7030A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rgb="FF7030A0"/>
      </right>
      <top style="thin">
        <color theme="0"/>
      </top>
      <bottom style="thin">
        <color theme="0"/>
      </bottom>
      <diagonal/>
    </border>
    <border>
      <left/>
      <right style="medium">
        <color rgb="FF7030A0"/>
      </right>
      <top style="thin">
        <color theme="0"/>
      </top>
      <bottom style="thin">
        <color theme="0"/>
      </bottom>
      <diagonal/>
    </border>
    <border>
      <left style="medium">
        <color rgb="FF7030A0"/>
      </left>
      <right style="thin">
        <color theme="0"/>
      </right>
      <top style="thin">
        <color theme="0"/>
      </top>
      <bottom style="medium">
        <color rgb="FF7030A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rgb="FF7030A0"/>
      </bottom>
      <diagonal/>
    </border>
    <border>
      <left style="thin">
        <color theme="0"/>
      </left>
      <right style="thin">
        <color theme="0"/>
      </right>
      <top/>
      <bottom style="medium">
        <color rgb="FF7030A0"/>
      </bottom>
      <diagonal/>
    </border>
    <border>
      <left style="thin">
        <color theme="0"/>
      </left>
      <right style="medium">
        <color rgb="FF7030A0"/>
      </right>
      <top style="thin">
        <color theme="0"/>
      </top>
      <bottom style="medium">
        <color rgb="FF7030A0"/>
      </bottom>
      <diagonal/>
    </border>
    <border>
      <left style="thin">
        <color theme="0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9" tint="-0.249977111117893"/>
      </left>
      <right style="thin">
        <color theme="0"/>
      </right>
      <top style="medium">
        <color theme="9" tint="-0.249977111117893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9" tint="-0.249977111117893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9" tint="-0.249977111117893"/>
      </top>
      <bottom/>
      <diagonal/>
    </border>
    <border>
      <left style="thin">
        <color theme="0"/>
      </left>
      <right style="medium">
        <color theme="9" tint="-0.249977111117893"/>
      </right>
      <top style="medium">
        <color theme="9" tint="-0.249977111117893"/>
      </top>
      <bottom style="thin">
        <color theme="0"/>
      </bottom>
      <diagonal/>
    </border>
    <border>
      <left style="medium">
        <color theme="9" tint="-0.249977111117893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theme="9" tint="-0.249977111117893"/>
      </right>
      <top style="thin">
        <color theme="0"/>
      </top>
      <bottom style="thin">
        <color theme="0"/>
      </bottom>
      <diagonal/>
    </border>
    <border>
      <left style="medium">
        <color theme="9" tint="-0.249977111117893"/>
      </left>
      <right/>
      <top style="thin">
        <color theme="0"/>
      </top>
      <bottom style="thin">
        <color theme="0"/>
      </bottom>
      <diagonal/>
    </border>
    <border>
      <left/>
      <right style="medium">
        <color theme="9" tint="-0.249977111117893"/>
      </right>
      <top style="thin">
        <color theme="0"/>
      </top>
      <bottom style="thin">
        <color theme="0"/>
      </bottom>
      <diagonal/>
    </border>
    <border>
      <left style="medium">
        <color theme="9" tint="-0.249977111117893"/>
      </left>
      <right style="thin">
        <color theme="0"/>
      </right>
      <top style="thin">
        <color theme="0"/>
      </top>
      <bottom style="medium">
        <color theme="9" tint="-0.249977111117893"/>
      </bottom>
      <diagonal/>
    </border>
    <border>
      <left style="thin">
        <color theme="0"/>
      </left>
      <right/>
      <top/>
      <bottom style="medium">
        <color theme="9" tint="-0.249977111117893"/>
      </bottom>
      <diagonal/>
    </border>
    <border>
      <left style="thin">
        <color theme="0"/>
      </left>
      <right style="thin">
        <color theme="0"/>
      </right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 style="thin">
        <color theme="0"/>
      </top>
      <bottom style="medium">
        <color theme="9" tint="-0.249977111117893"/>
      </bottom>
      <diagonal/>
    </border>
    <border>
      <left style="medium">
        <color theme="7" tint="-0.249977111117893"/>
      </left>
      <right style="thin">
        <color theme="0"/>
      </right>
      <top style="medium">
        <color theme="7" tint="-0.249977111117893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7" tint="-0.249977111117893"/>
      </top>
      <bottom style="thin">
        <color theme="0"/>
      </bottom>
      <diagonal/>
    </border>
    <border>
      <left style="thin">
        <color theme="0"/>
      </left>
      <right style="medium">
        <color theme="7" tint="-0.249977111117893"/>
      </right>
      <top style="medium">
        <color theme="7" tint="-0.249977111117893"/>
      </top>
      <bottom style="thin">
        <color theme="0"/>
      </bottom>
      <diagonal/>
    </border>
    <border>
      <left style="medium">
        <color theme="7" tint="-0.249977111117893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theme="7" tint="-0.249977111117893"/>
      </right>
      <top/>
      <bottom style="thin">
        <color theme="0"/>
      </bottom>
      <diagonal/>
    </border>
    <border>
      <left style="medium">
        <color theme="7" tint="-0.249977111117893"/>
      </left>
      <right/>
      <top/>
      <bottom style="thin">
        <color theme="0"/>
      </bottom>
      <diagonal/>
    </border>
    <border>
      <left style="medium">
        <color theme="7" tint="-0.249977111117893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theme="7" tint="-0.249977111117893"/>
      </right>
      <top style="thin">
        <color theme="0"/>
      </top>
      <bottom style="thin">
        <color theme="0"/>
      </bottom>
      <diagonal/>
    </border>
    <border>
      <left style="medium">
        <color theme="7" tint="-0.249977111117893"/>
      </left>
      <right/>
      <top style="thin">
        <color theme="0"/>
      </top>
      <bottom style="thin">
        <color theme="0"/>
      </bottom>
      <diagonal/>
    </border>
    <border>
      <left/>
      <right style="medium">
        <color theme="7" tint="-0.249977111117893"/>
      </right>
      <top style="thin">
        <color theme="0"/>
      </top>
      <bottom style="thin">
        <color theme="0"/>
      </bottom>
      <diagonal/>
    </border>
    <border>
      <left style="medium">
        <color theme="7" tint="-0.249977111117893"/>
      </left>
      <right style="thin">
        <color theme="0"/>
      </right>
      <top style="thin">
        <color theme="0"/>
      </top>
      <bottom style="medium">
        <color theme="7" tint="-0.249977111117893"/>
      </bottom>
      <diagonal/>
    </border>
    <border>
      <left style="thin">
        <color theme="0"/>
      </left>
      <right style="thin">
        <color theme="0"/>
      </right>
      <top/>
      <bottom style="medium">
        <color theme="7" tint="-0.249977111117893"/>
      </bottom>
      <diagonal/>
    </border>
    <border>
      <left style="thin">
        <color theme="0"/>
      </left>
      <right style="medium">
        <color theme="7" tint="-0.249977111117893"/>
      </right>
      <top style="thin">
        <color theme="0"/>
      </top>
      <bottom style="medium">
        <color theme="7" tint="-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theme="7" tint="-0.249977111117893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medium">
        <color theme="8" tint="-0.249977111117893"/>
      </left>
      <right/>
      <top style="medium">
        <color theme="8" tint="-0.249977111117893"/>
      </top>
      <bottom style="medium">
        <color theme="8" tint="-0.249977111117893"/>
      </bottom>
      <diagonal/>
    </border>
    <border>
      <left/>
      <right/>
      <top style="medium">
        <color theme="8" tint="-0.249977111117893"/>
      </top>
      <bottom style="medium">
        <color theme="8" tint="-0.249977111117893"/>
      </bottom>
      <diagonal/>
    </border>
    <border>
      <left/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/>
      <top/>
      <bottom style="thin">
        <color theme="9" tint="-0.249977111117893"/>
      </bottom>
      <diagonal/>
    </border>
    <border>
      <left/>
      <right/>
      <top/>
      <bottom style="thin">
        <color theme="9" tint="-0.249977111117893"/>
      </bottom>
      <diagonal/>
    </border>
    <border>
      <left/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/>
      <top style="thin">
        <color theme="9" tint="-0.249977111117893"/>
      </top>
      <bottom style="thin">
        <color theme="0"/>
      </bottom>
      <diagonal/>
    </border>
    <border>
      <left/>
      <right/>
      <top style="thin">
        <color theme="9" tint="-0.249977111117893"/>
      </top>
      <bottom style="thin">
        <color theme="0"/>
      </bottom>
      <diagonal/>
    </border>
    <border>
      <left/>
      <right style="thin">
        <color theme="9" tint="-0.249977111117893"/>
      </right>
      <top style="thin">
        <color theme="9" tint="-0.249977111117893"/>
      </top>
      <bottom style="thin">
        <color theme="0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7" tint="-0.499984740745262"/>
      </left>
      <right style="thin">
        <color indexed="64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indexed="64"/>
      </left>
      <right style="thin">
        <color theme="7" tint="-0.499984740745262"/>
      </right>
      <top style="thin">
        <color theme="7" tint="-0.499984740745262"/>
      </top>
      <bottom style="thin">
        <color indexed="64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thin">
        <color indexed="64"/>
      </bottom>
      <diagonal/>
    </border>
    <border>
      <left style="thin">
        <color theme="7" tint="-0.499984740745262"/>
      </left>
      <right style="thin">
        <color indexed="64"/>
      </right>
      <top style="thin">
        <color theme="7" tint="-0.499984740745262"/>
      </top>
      <bottom style="thin">
        <color indexed="64"/>
      </bottom>
      <diagonal/>
    </border>
    <border>
      <left style="thin">
        <color indexed="64"/>
      </left>
      <right style="thin">
        <color theme="7" tint="-0.499984740745262"/>
      </right>
      <top/>
      <bottom style="thin">
        <color theme="7" tint="-0.499984740745262"/>
      </bottom>
      <diagonal/>
    </border>
    <border>
      <left style="thin">
        <color theme="7" tint="-0.499984740745262"/>
      </left>
      <right style="thin">
        <color theme="7" tint="-0.499984740745262"/>
      </right>
      <top/>
      <bottom style="thin">
        <color theme="7" tint="-0.499984740745262"/>
      </bottom>
      <diagonal/>
    </border>
    <border>
      <left style="thin">
        <color theme="7" tint="-0.499984740745262"/>
      </left>
      <right style="thin">
        <color indexed="64"/>
      </right>
      <top/>
      <bottom style="thin">
        <color theme="7" tint="-0.499984740745262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medium">
        <color rgb="FF7030A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32">
    <xf numFmtId="0" fontId="0" fillId="0" borderId="0" xfId="0"/>
    <xf numFmtId="0" fontId="2" fillId="0" borderId="2" xfId="0" applyFont="1" applyBorder="1"/>
    <xf numFmtId="0" fontId="0" fillId="0" borderId="2" xfId="0" applyBorder="1"/>
    <xf numFmtId="0" fontId="0" fillId="0" borderId="4" xfId="0" applyBorder="1"/>
    <xf numFmtId="0" fontId="0" fillId="2" borderId="1" xfId="0" applyFill="1" applyBorder="1"/>
    <xf numFmtId="0" fontId="0" fillId="0" borderId="3" xfId="0" applyBorder="1"/>
    <xf numFmtId="49" fontId="0" fillId="0" borderId="1" xfId="0" applyNumberFormat="1" applyBorder="1" applyAlignment="1" applyProtection="1">
      <alignment horizontal="center"/>
      <protection locked="0"/>
    </xf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0" fillId="0" borderId="7" xfId="0" applyBorder="1" applyAlignment="1">
      <alignment horizontal="left"/>
    </xf>
    <xf numFmtId="0" fontId="0" fillId="0" borderId="7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 applyAlignment="1">
      <alignment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 applyAlignment="1" applyProtection="1">
      <alignment horizontal="center" vertical="center" wrapText="1"/>
      <protection locked="0"/>
    </xf>
    <xf numFmtId="0" fontId="0" fillId="0" borderId="25" xfId="0" applyBorder="1"/>
    <xf numFmtId="0" fontId="0" fillId="0" borderId="26" xfId="0" applyBorder="1"/>
    <xf numFmtId="0" fontId="0" fillId="0" borderId="7" xfId="0" applyBorder="1" applyAlignment="1" applyProtection="1">
      <alignment horizontal="center" vertical="center" wrapText="1"/>
      <protection locked="0"/>
    </xf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3" xfId="0" applyBorder="1"/>
    <xf numFmtId="0" fontId="0" fillId="0" borderId="32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1" xfId="0" applyBorder="1" applyProtection="1">
      <protection locked="0"/>
    </xf>
    <xf numFmtId="0" fontId="0" fillId="0" borderId="1" xfId="0" applyBorder="1" applyProtection="1">
      <protection locked="0"/>
    </xf>
    <xf numFmtId="0" fontId="1" fillId="0" borderId="0" xfId="0" applyFont="1"/>
    <xf numFmtId="0" fontId="0" fillId="0" borderId="1" xfId="0" applyNumberForma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0" fillId="0" borderId="2" xfId="0" applyBorder="1" applyProtection="1"/>
    <xf numFmtId="0" fontId="2" fillId="0" borderId="2" xfId="0" applyFont="1" applyBorder="1" applyProtection="1"/>
    <xf numFmtId="0" fontId="0" fillId="0" borderId="3" xfId="0" applyBorder="1" applyProtection="1"/>
    <xf numFmtId="0" fontId="0" fillId="2" borderId="1" xfId="0" applyFill="1" applyBorder="1" applyProtection="1"/>
    <xf numFmtId="0" fontId="0" fillId="0" borderId="4" xfId="0" applyBorder="1" applyProtection="1"/>
    <xf numFmtId="0" fontId="0" fillId="0" borderId="8" xfId="0" applyBorder="1" applyProtection="1"/>
    <xf numFmtId="0" fontId="0" fillId="0" borderId="7" xfId="0" applyBorder="1" applyAlignment="1" applyProtection="1">
      <alignment horizontal="left"/>
    </xf>
    <xf numFmtId="0" fontId="0" fillId="0" borderId="43" xfId="0" applyBorder="1" applyProtection="1"/>
    <xf numFmtId="0" fontId="0" fillId="0" borderId="5" xfId="0" applyBorder="1" applyProtection="1"/>
    <xf numFmtId="0" fontId="0" fillId="0" borderId="7" xfId="0" applyBorder="1" applyProtection="1"/>
    <xf numFmtId="0" fontId="0" fillId="0" borderId="26" xfId="0" applyBorder="1" applyProtection="1"/>
    <xf numFmtId="0" fontId="0" fillId="0" borderId="7" xfId="0" applyBorder="1" applyAlignment="1" applyProtection="1">
      <alignment horizontal="center" vertical="center" wrapText="1"/>
    </xf>
    <xf numFmtId="0" fontId="0" fillId="0" borderId="27" xfId="0" applyBorder="1" applyProtection="1"/>
    <xf numFmtId="0" fontId="1" fillId="0" borderId="29" xfId="0" applyFont="1" applyBorder="1" applyProtection="1"/>
    <xf numFmtId="0" fontId="0" fillId="0" borderId="29" xfId="0" applyBorder="1" applyProtection="1"/>
    <xf numFmtId="0" fontId="0" fillId="0" borderId="30" xfId="0" applyBorder="1" applyProtection="1"/>
    <xf numFmtId="0" fontId="0" fillId="0" borderId="6" xfId="0" applyBorder="1" applyProtection="1"/>
    <xf numFmtId="0" fontId="0" fillId="0" borderId="46" xfId="0" applyBorder="1" applyProtection="1"/>
    <xf numFmtId="0" fontId="0" fillId="0" borderId="45" xfId="0" applyBorder="1" applyProtection="1"/>
    <xf numFmtId="0" fontId="0" fillId="0" borderId="31" xfId="0" applyBorder="1" applyProtection="1"/>
    <xf numFmtId="0" fontId="0" fillId="0" borderId="44" xfId="0" applyBorder="1" applyProtection="1"/>
    <xf numFmtId="0" fontId="0" fillId="0" borderId="32" xfId="0" applyBorder="1" applyProtection="1"/>
    <xf numFmtId="0" fontId="0" fillId="0" borderId="34" xfId="0" applyBorder="1" applyProtection="1"/>
    <xf numFmtId="0" fontId="0" fillId="0" borderId="37" xfId="0" applyBorder="1" applyProtection="1"/>
    <xf numFmtId="0" fontId="0" fillId="0" borderId="51" xfId="0" applyBorder="1" applyProtection="1"/>
    <xf numFmtId="0" fontId="0" fillId="0" borderId="52" xfId="0" applyBorder="1" applyProtection="1"/>
    <xf numFmtId="0" fontId="0" fillId="0" borderId="53" xfId="0" applyBorder="1" applyProtection="1"/>
    <xf numFmtId="0" fontId="0" fillId="0" borderId="54" xfId="0" applyBorder="1" applyProtection="1"/>
    <xf numFmtId="0" fontId="0" fillId="0" borderId="55" xfId="0" applyBorder="1" applyProtection="1"/>
    <xf numFmtId="0" fontId="0" fillId="0" borderId="56" xfId="0" applyBorder="1" applyProtection="1"/>
    <xf numFmtId="0" fontId="0" fillId="0" borderId="57" xfId="0" applyBorder="1" applyAlignment="1" applyProtection="1">
      <alignment vertical="center"/>
    </xf>
    <xf numFmtId="0" fontId="0" fillId="0" borderId="58" xfId="0" applyBorder="1" applyProtection="1"/>
    <xf numFmtId="0" fontId="0" fillId="0" borderId="59" xfId="0" applyBorder="1" applyProtection="1"/>
    <xf numFmtId="0" fontId="0" fillId="0" borderId="60" xfId="0" applyBorder="1" applyAlignment="1" applyProtection="1">
      <alignment horizontal="center" vertical="center" wrapText="1"/>
    </xf>
    <xf numFmtId="0" fontId="0" fillId="0" borderId="61" xfId="0" applyBorder="1" applyProtection="1"/>
    <xf numFmtId="0" fontId="1" fillId="0" borderId="63" xfId="0" applyFont="1" applyBorder="1" applyProtection="1"/>
    <xf numFmtId="0" fontId="0" fillId="0" borderId="63" xfId="0" applyBorder="1" applyProtection="1"/>
    <xf numFmtId="0" fontId="0" fillId="0" borderId="64" xfId="0" applyBorder="1" applyProtection="1"/>
    <xf numFmtId="0" fontId="0" fillId="0" borderId="65" xfId="0" applyBorder="1" applyProtection="1"/>
    <xf numFmtId="0" fontId="0" fillId="0" borderId="66" xfId="0" applyBorder="1" applyProtection="1"/>
    <xf numFmtId="0" fontId="0" fillId="0" borderId="67" xfId="0" applyBorder="1" applyProtection="1"/>
    <xf numFmtId="0" fontId="0" fillId="0" borderId="68" xfId="0" applyBorder="1" applyProtection="1"/>
    <xf numFmtId="0" fontId="0" fillId="0" borderId="69" xfId="0" applyBorder="1" applyProtection="1"/>
    <xf numFmtId="0" fontId="0" fillId="0" borderId="70" xfId="0" applyBorder="1" applyProtection="1"/>
    <xf numFmtId="0" fontId="0" fillId="0" borderId="71" xfId="0" applyBorder="1" applyProtection="1"/>
    <xf numFmtId="0" fontId="0" fillId="0" borderId="72" xfId="0" applyBorder="1" applyProtection="1"/>
    <xf numFmtId="0" fontId="0" fillId="0" borderId="73" xfId="0" applyBorder="1" applyProtection="1"/>
    <xf numFmtId="0" fontId="0" fillId="0" borderId="74" xfId="0" applyBorder="1" applyProtection="1"/>
    <xf numFmtId="0" fontId="0" fillId="0" borderId="35" xfId="0" applyBorder="1" applyProtection="1"/>
    <xf numFmtId="0" fontId="0" fillId="0" borderId="1" xfId="0" applyBorder="1" applyAlignment="1" applyProtection="1">
      <alignment vertical="center" wrapText="1"/>
      <protection locked="0"/>
    </xf>
    <xf numFmtId="0" fontId="0" fillId="0" borderId="75" xfId="0" applyBorder="1" applyAlignment="1" applyProtection="1">
      <alignment vertical="center" wrapText="1"/>
      <protection locked="0"/>
    </xf>
    <xf numFmtId="0" fontId="0" fillId="0" borderId="76" xfId="0" applyBorder="1" applyAlignment="1" applyProtection="1">
      <alignment vertical="center" wrapText="1"/>
    </xf>
    <xf numFmtId="164" fontId="0" fillId="0" borderId="1" xfId="0" applyNumberFormat="1" applyBorder="1" applyAlignment="1" applyProtection="1">
      <alignment horizontal="center"/>
      <protection locked="0"/>
    </xf>
    <xf numFmtId="0" fontId="0" fillId="0" borderId="8" xfId="0" applyBorder="1" applyAlignment="1" applyProtection="1">
      <alignment vertical="top" wrapText="1"/>
    </xf>
    <xf numFmtId="0" fontId="3" fillId="0" borderId="3" xfId="0" applyFont="1" applyBorder="1" applyProtection="1"/>
    <xf numFmtId="0" fontId="3" fillId="0" borderId="8" xfId="0" applyFont="1" applyBorder="1" applyProtection="1"/>
    <xf numFmtId="0" fontId="3" fillId="0" borderId="8" xfId="0" applyFont="1" applyBorder="1" applyAlignment="1" applyProtection="1">
      <alignment vertical="top" wrapText="1"/>
    </xf>
    <xf numFmtId="0" fontId="0" fillId="0" borderId="83" xfId="0" applyBorder="1" applyProtection="1"/>
    <xf numFmtId="0" fontId="0" fillId="0" borderId="84" xfId="0" applyBorder="1" applyProtection="1"/>
    <xf numFmtId="0" fontId="0" fillId="0" borderId="87" xfId="0" applyBorder="1" applyAlignment="1" applyProtection="1">
      <alignment horizontal="center" vertical="center"/>
      <protection locked="0"/>
    </xf>
    <xf numFmtId="0" fontId="0" fillId="0" borderId="87" xfId="0" applyBorder="1" applyProtection="1"/>
    <xf numFmtId="0" fontId="1" fillId="0" borderId="40" xfId="0" applyFont="1" applyBorder="1" applyAlignment="1" applyProtection="1"/>
    <xf numFmtId="0" fontId="0" fillId="0" borderId="5" xfId="0" applyBorder="1" applyProtection="1"/>
    <xf numFmtId="0" fontId="0" fillId="0" borderId="7" xfId="0" applyBorder="1" applyProtection="1"/>
    <xf numFmtId="0" fontId="0" fillId="0" borderId="55" xfId="0" applyBorder="1" applyProtection="1"/>
    <xf numFmtId="0" fontId="1" fillId="0" borderId="63" xfId="0" applyFont="1" applyBorder="1" applyProtection="1"/>
    <xf numFmtId="0" fontId="0" fillId="0" borderId="76" xfId="0" applyBorder="1" applyAlignment="1" applyProtection="1">
      <alignment vertical="center" wrapText="1"/>
    </xf>
    <xf numFmtId="0" fontId="1" fillId="0" borderId="29" xfId="0" applyFont="1" applyBorder="1" applyProtection="1"/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75" xfId="0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1" fillId="0" borderId="29" xfId="0" applyFont="1" applyBorder="1" applyProtection="1"/>
    <xf numFmtId="0" fontId="0" fillId="0" borderId="76" xfId="0" applyBorder="1" applyAlignment="1" applyProtection="1">
      <alignment vertical="center" wrapText="1"/>
    </xf>
    <xf numFmtId="0" fontId="0" fillId="0" borderId="5" xfId="0" applyBorder="1" applyProtection="1"/>
    <xf numFmtId="0" fontId="0" fillId="0" borderId="7" xfId="0" applyBorder="1" applyProtection="1"/>
    <xf numFmtId="0" fontId="0" fillId="0" borderId="55" xfId="0" applyBorder="1" applyProtection="1"/>
    <xf numFmtId="0" fontId="1" fillId="0" borderId="63" xfId="0" applyFont="1" applyBorder="1" applyProtection="1"/>
    <xf numFmtId="0" fontId="6" fillId="0" borderId="3" xfId="0" applyFont="1" applyBorder="1" applyProtection="1"/>
    <xf numFmtId="0" fontId="6" fillId="0" borderId="8" xfId="0" applyFont="1" applyBorder="1" applyProtection="1"/>
    <xf numFmtId="0" fontId="6" fillId="0" borderId="8" xfId="0" applyFont="1" applyBorder="1" applyAlignment="1" applyProtection="1">
      <alignment vertical="top" wrapText="1"/>
    </xf>
    <xf numFmtId="0" fontId="0" fillId="0" borderId="57" xfId="0" applyBorder="1" applyProtection="1"/>
    <xf numFmtId="164" fontId="5" fillId="0" borderId="91" xfId="0" applyNumberFormat="1" applyFont="1" applyBorder="1" applyAlignment="1" applyProtection="1">
      <alignment horizontal="center"/>
      <protection locked="0"/>
    </xf>
    <xf numFmtId="0" fontId="5" fillId="0" borderId="91" xfId="0" applyNumberFormat="1" applyFont="1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 vertical="center"/>
    </xf>
    <xf numFmtId="0" fontId="0" fillId="0" borderId="99" xfId="0" applyBorder="1" applyProtection="1"/>
    <xf numFmtId="0" fontId="7" fillId="0" borderId="98" xfId="0" applyFont="1" applyBorder="1" applyAlignment="1" applyProtection="1">
      <alignment horizontal="center" vertical="center"/>
      <protection locked="0"/>
    </xf>
    <xf numFmtId="0" fontId="7" fillId="0" borderId="98" xfId="0" applyFont="1" applyBorder="1" applyAlignment="1" applyProtection="1">
      <alignment horizontal="center" vertical="center" wrapText="1"/>
      <protection locked="0"/>
    </xf>
    <xf numFmtId="0" fontId="7" fillId="0" borderId="103" xfId="0" applyFont="1" applyBorder="1" applyAlignment="1" applyProtection="1">
      <alignment horizontal="center" vertical="center" wrapText="1"/>
      <protection locked="0"/>
    </xf>
    <xf numFmtId="0" fontId="7" fillId="0" borderId="106" xfId="0" applyFont="1" applyBorder="1" applyAlignment="1" applyProtection="1">
      <alignment horizontal="center" vertical="center" wrapText="1"/>
      <protection locked="0"/>
    </xf>
    <xf numFmtId="0" fontId="0" fillId="0" borderId="109" xfId="0" applyBorder="1" applyProtection="1"/>
    <xf numFmtId="0" fontId="0" fillId="0" borderId="33" xfId="0" applyBorder="1" applyProtection="1"/>
    <xf numFmtId="0" fontId="0" fillId="0" borderId="36" xfId="0" applyBorder="1" applyProtection="1"/>
    <xf numFmtId="0" fontId="1" fillId="0" borderId="2" xfId="0" applyFont="1" applyBorder="1" applyAlignment="1" applyProtection="1">
      <alignment wrapText="1"/>
    </xf>
    <xf numFmtId="0" fontId="0" fillId="0" borderId="2" xfId="0" applyBorder="1" applyAlignment="1" applyProtection="1">
      <alignment wrapText="1"/>
    </xf>
    <xf numFmtId="0" fontId="0" fillId="0" borderId="5" xfId="0" applyBorder="1" applyAlignment="1" applyProtection="1">
      <alignment wrapText="1"/>
    </xf>
    <xf numFmtId="0" fontId="1" fillId="0" borderId="42" xfId="0" applyFont="1" applyBorder="1" applyAlignment="1" applyProtection="1"/>
    <xf numFmtId="0" fontId="1" fillId="0" borderId="40" xfId="0" applyFont="1" applyBorder="1" applyAlignment="1" applyProtection="1"/>
    <xf numFmtId="0" fontId="0" fillId="0" borderId="42" xfId="0" applyBorder="1" applyAlignment="1" applyProtection="1">
      <alignment horizontal="left" vertical="top"/>
      <protection locked="0"/>
    </xf>
    <xf numFmtId="0" fontId="0" fillId="0" borderId="40" xfId="0" applyBorder="1" applyAlignment="1" applyProtection="1">
      <alignment horizontal="left" vertical="top"/>
      <protection locked="0"/>
    </xf>
    <xf numFmtId="0" fontId="0" fillId="0" borderId="41" xfId="0" applyBorder="1" applyAlignment="1" applyProtection="1">
      <alignment horizontal="left" vertical="top"/>
      <protection locked="0"/>
    </xf>
    <xf numFmtId="0" fontId="0" fillId="0" borderId="77" xfId="0" applyBorder="1" applyAlignment="1" applyProtection="1">
      <alignment horizontal="left" vertical="top" wrapText="1"/>
      <protection locked="0"/>
    </xf>
    <xf numFmtId="0" fontId="0" fillId="0" borderId="78" xfId="0" applyBorder="1" applyAlignment="1" applyProtection="1">
      <alignment horizontal="left" vertical="top" wrapText="1"/>
      <protection locked="0"/>
    </xf>
    <xf numFmtId="0" fontId="0" fillId="0" borderId="75" xfId="0" applyBorder="1" applyAlignment="1" applyProtection="1">
      <alignment horizontal="left" vertical="top" wrapText="1"/>
      <protection locked="0"/>
    </xf>
    <xf numFmtId="0" fontId="1" fillId="0" borderId="50" xfId="0" applyFont="1" applyBorder="1" applyProtection="1"/>
    <xf numFmtId="0" fontId="1" fillId="0" borderId="51" xfId="0" applyFont="1" applyBorder="1" applyProtection="1"/>
    <xf numFmtId="0" fontId="0" fillId="0" borderId="3" xfId="0" applyBorder="1" applyAlignment="1" applyProtection="1"/>
    <xf numFmtId="0" fontId="0" fillId="0" borderId="8" xfId="0" applyBorder="1" applyAlignment="1" applyProtection="1"/>
    <xf numFmtId="0" fontId="0" fillId="0" borderId="4" xfId="0" applyBorder="1" applyAlignment="1" applyProtection="1"/>
    <xf numFmtId="0" fontId="0" fillId="0" borderId="5" xfId="0" applyBorder="1" applyProtection="1"/>
    <xf numFmtId="0" fontId="0" fillId="0" borderId="7" xfId="0" applyBorder="1" applyProtection="1"/>
    <xf numFmtId="0" fontId="0" fillId="0" borderId="55" xfId="0" applyBorder="1" applyProtection="1"/>
    <xf numFmtId="0" fontId="0" fillId="0" borderId="47" xfId="0" applyBorder="1" applyAlignment="1" applyProtection="1">
      <alignment horizontal="center"/>
      <protection locked="0"/>
    </xf>
    <xf numFmtId="0" fontId="0" fillId="0" borderId="48" xfId="0" applyBorder="1" applyAlignment="1" applyProtection="1">
      <alignment horizontal="center"/>
      <protection locked="0"/>
    </xf>
    <xf numFmtId="0" fontId="0" fillId="0" borderId="49" xfId="0" applyBorder="1" applyAlignment="1" applyProtection="1">
      <alignment horizontal="center"/>
      <protection locked="0"/>
    </xf>
    <xf numFmtId="0" fontId="1" fillId="0" borderId="62" xfId="0" applyFont="1" applyBorder="1" applyProtection="1"/>
    <xf numFmtId="0" fontId="1" fillId="0" borderId="63" xfId="0" applyFont="1" applyBorder="1" applyProtection="1"/>
    <xf numFmtId="0" fontId="0" fillId="0" borderId="1" xfId="0" applyBorder="1" applyProtection="1">
      <protection locked="0"/>
    </xf>
    <xf numFmtId="0" fontId="0" fillId="0" borderId="76" xfId="0" applyBorder="1" applyAlignment="1" applyProtection="1">
      <alignment vertical="center"/>
    </xf>
    <xf numFmtId="0" fontId="0" fillId="0" borderId="76" xfId="0" applyBorder="1" applyAlignment="1" applyProtection="1">
      <alignment vertical="center" wrapText="1"/>
    </xf>
    <xf numFmtId="0" fontId="0" fillId="0" borderId="75" xfId="0" applyBorder="1" applyAlignment="1" applyProtection="1">
      <alignment vertical="center" wrapText="1"/>
    </xf>
    <xf numFmtId="0" fontId="0" fillId="0" borderId="75" xfId="0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1" fillId="0" borderId="28" xfId="0" applyFont="1" applyBorder="1" applyProtection="1"/>
    <xf numFmtId="0" fontId="1" fillId="0" borderId="29" xfId="0" applyFont="1" applyBorder="1" applyProtection="1"/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2" xfId="0" applyBorder="1"/>
    <xf numFmtId="0" fontId="0" fillId="0" borderId="7" xfId="0" applyBorder="1"/>
    <xf numFmtId="0" fontId="0" fillId="0" borderId="32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1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1" fillId="0" borderId="42" xfId="0" applyFont="1" applyBorder="1" applyAlignment="1"/>
    <xf numFmtId="0" fontId="1" fillId="0" borderId="40" xfId="0" applyFont="1" applyBorder="1" applyAlignment="1"/>
    <xf numFmtId="0" fontId="1" fillId="0" borderId="39" xfId="0" applyFont="1" applyBorder="1" applyAlignment="1"/>
    <xf numFmtId="0" fontId="0" fillId="0" borderId="38" xfId="0" applyBorder="1" applyAlignment="1" applyProtection="1">
      <alignment horizontal="left" vertical="top"/>
      <protection locked="0"/>
    </xf>
    <xf numFmtId="0" fontId="0" fillId="0" borderId="11" xfId="0" applyBorder="1" applyAlignment="1" applyProtection="1">
      <alignment vertical="top" wrapText="1"/>
      <protection locked="0"/>
    </xf>
    <xf numFmtId="0" fontId="0" fillId="0" borderId="14" xfId="0" applyBorder="1" applyAlignment="1" applyProtection="1">
      <alignment vertical="top" wrapText="1"/>
      <protection locked="0"/>
    </xf>
    <xf numFmtId="0" fontId="0" fillId="0" borderId="12" xfId="0" applyBorder="1" applyAlignment="1" applyProtection="1">
      <alignment vertical="top" wrapText="1"/>
      <protection locked="0"/>
    </xf>
    <xf numFmtId="0" fontId="0" fillId="0" borderId="13" xfId="0" applyBorder="1" applyAlignment="1" applyProtection="1">
      <alignment vertical="top" wrapText="1"/>
      <protection locked="0"/>
    </xf>
    <xf numFmtId="0" fontId="1" fillId="0" borderId="15" xfId="0" applyFont="1" applyBorder="1"/>
    <xf numFmtId="0" fontId="1" fillId="0" borderId="16" xfId="0" applyFont="1" applyBorder="1"/>
    <xf numFmtId="0" fontId="0" fillId="0" borderId="3" xfId="0" applyBorder="1"/>
    <xf numFmtId="0" fontId="0" fillId="0" borderId="20" xfId="0" applyBorder="1"/>
    <xf numFmtId="0" fontId="1" fillId="0" borderId="28" xfId="0" applyFont="1" applyBorder="1"/>
    <xf numFmtId="0" fontId="1" fillId="0" borderId="29" xfId="0" applyFont="1" applyBorder="1"/>
    <xf numFmtId="0" fontId="0" fillId="0" borderId="47" xfId="0" applyBorder="1" applyAlignment="1" applyProtection="1">
      <alignment horizontal="center" vertical="center"/>
      <protection locked="0"/>
    </xf>
    <xf numFmtId="0" fontId="0" fillId="0" borderId="48" xfId="0" applyBorder="1" applyAlignment="1" applyProtection="1">
      <alignment horizontal="center" vertical="center"/>
      <protection locked="0"/>
    </xf>
    <xf numFmtId="0" fontId="0" fillId="0" borderId="49" xfId="0" applyBorder="1" applyAlignment="1" applyProtection="1">
      <alignment horizontal="center" vertical="center"/>
      <protection locked="0"/>
    </xf>
    <xf numFmtId="0" fontId="0" fillId="0" borderId="47" xfId="0" applyBorder="1" applyAlignment="1" applyProtection="1">
      <alignment horizontal="center" vertical="center" wrapText="1"/>
    </xf>
    <xf numFmtId="0" fontId="0" fillId="0" borderId="49" xfId="0" applyBorder="1" applyAlignment="1" applyProtection="1">
      <alignment horizontal="center" vertical="center" wrapText="1"/>
    </xf>
    <xf numFmtId="0" fontId="0" fillId="0" borderId="47" xfId="0" applyBorder="1" applyAlignment="1" applyProtection="1">
      <alignment horizontal="center" vertical="center" wrapText="1"/>
      <protection locked="0"/>
    </xf>
    <xf numFmtId="0" fontId="0" fillId="0" borderId="48" xfId="0" applyBorder="1" applyAlignment="1" applyProtection="1">
      <alignment horizontal="center" vertical="center" wrapText="1"/>
      <protection locked="0"/>
    </xf>
    <xf numFmtId="0" fontId="0" fillId="0" borderId="49" xfId="0" applyBorder="1" applyAlignment="1" applyProtection="1">
      <alignment horizontal="center" vertical="center" wrapText="1"/>
      <protection locked="0"/>
    </xf>
    <xf numFmtId="0" fontId="0" fillId="0" borderId="81" xfId="0" applyBorder="1" applyAlignment="1" applyProtection="1">
      <alignment vertical="center" wrapText="1"/>
    </xf>
    <xf numFmtId="0" fontId="0" fillId="0" borderId="82" xfId="0" applyBorder="1" applyAlignment="1" applyProtection="1">
      <alignment vertical="center" wrapText="1"/>
    </xf>
    <xf numFmtId="0" fontId="0" fillId="0" borderId="85" xfId="0" applyBorder="1" applyAlignment="1" applyProtection="1">
      <alignment vertical="center" wrapText="1"/>
    </xf>
    <xf numFmtId="0" fontId="0" fillId="0" borderId="79" xfId="0" applyBorder="1" applyAlignment="1" applyProtection="1">
      <alignment horizontal="center" vertical="center" wrapText="1"/>
    </xf>
    <xf numFmtId="0" fontId="0" fillId="0" borderId="80" xfId="0" applyBorder="1" applyAlignment="1" applyProtection="1">
      <alignment horizontal="center" vertical="center" wrapText="1"/>
    </xf>
    <xf numFmtId="0" fontId="0" fillId="0" borderId="75" xfId="0" applyBorder="1" applyAlignment="1" applyProtection="1">
      <alignment horizontal="center" vertical="center" wrapText="1"/>
      <protection locked="0"/>
    </xf>
    <xf numFmtId="0" fontId="0" fillId="0" borderId="79" xfId="0" applyBorder="1" applyAlignment="1" applyProtection="1">
      <alignment horizontal="center" vertical="center" wrapText="1"/>
      <protection locked="0"/>
    </xf>
    <xf numFmtId="0" fontId="0" fillId="0" borderId="86" xfId="0" applyBorder="1" applyAlignment="1" applyProtection="1">
      <alignment horizontal="center" vertical="center" wrapText="1"/>
      <protection locked="0"/>
    </xf>
    <xf numFmtId="0" fontId="0" fillId="0" borderId="80" xfId="0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4" fillId="0" borderId="88" xfId="0" applyFont="1" applyBorder="1" applyAlignment="1" applyProtection="1">
      <alignment horizontal="left" vertical="top"/>
      <protection locked="0"/>
    </xf>
    <xf numFmtId="0" fontId="4" fillId="0" borderId="89" xfId="0" applyFont="1" applyBorder="1" applyAlignment="1" applyProtection="1">
      <alignment horizontal="left" vertical="top"/>
      <protection locked="0"/>
    </xf>
    <xf numFmtId="0" fontId="4" fillId="0" borderId="90" xfId="0" applyFont="1" applyBorder="1" applyAlignment="1" applyProtection="1">
      <alignment horizontal="left" vertical="top"/>
      <protection locked="0"/>
    </xf>
    <xf numFmtId="0" fontId="8" fillId="0" borderId="108" xfId="0" applyFont="1" applyBorder="1" applyAlignment="1" applyProtection="1">
      <alignment horizontal="center" vertical="center"/>
      <protection locked="0"/>
    </xf>
    <xf numFmtId="0" fontId="0" fillId="0" borderId="102" xfId="0" applyBorder="1" applyAlignment="1" applyProtection="1">
      <alignment vertical="center" wrapText="1"/>
    </xf>
    <xf numFmtId="0" fontId="0" fillId="0" borderId="103" xfId="0" applyBorder="1" applyAlignment="1" applyProtection="1">
      <alignment vertical="center" wrapText="1"/>
    </xf>
    <xf numFmtId="0" fontId="7" fillId="0" borderId="103" xfId="0" applyFont="1" applyBorder="1" applyAlignment="1" applyProtection="1">
      <alignment horizontal="center" vertical="center" wrapText="1"/>
      <protection locked="0"/>
    </xf>
    <xf numFmtId="0" fontId="7" fillId="0" borderId="104" xfId="0" applyFont="1" applyBorder="1" applyAlignment="1" applyProtection="1">
      <alignment horizontal="center" vertical="center" wrapText="1"/>
      <protection locked="0"/>
    </xf>
    <xf numFmtId="0" fontId="0" fillId="0" borderId="100" xfId="0" applyBorder="1" applyAlignment="1" applyProtection="1">
      <alignment vertical="center" wrapText="1"/>
    </xf>
    <xf numFmtId="0" fontId="0" fillId="0" borderId="98" xfId="0" applyBorder="1" applyAlignment="1" applyProtection="1">
      <alignment vertical="center" wrapText="1"/>
    </xf>
    <xf numFmtId="0" fontId="7" fillId="0" borderId="98" xfId="0" applyFont="1" applyBorder="1" applyAlignment="1" applyProtection="1">
      <alignment horizontal="center" vertical="center" wrapText="1"/>
      <protection locked="0"/>
    </xf>
    <xf numFmtId="0" fontId="7" fillId="0" borderId="101" xfId="0" applyFont="1" applyBorder="1" applyAlignment="1" applyProtection="1">
      <alignment horizontal="center" vertical="center" wrapText="1"/>
      <protection locked="0"/>
    </xf>
    <xf numFmtId="0" fontId="0" fillId="0" borderId="105" xfId="0" applyBorder="1" applyAlignment="1" applyProtection="1">
      <alignment vertical="center" wrapText="1"/>
    </xf>
    <xf numFmtId="0" fontId="0" fillId="0" borderId="106" xfId="0" applyBorder="1" applyAlignment="1" applyProtection="1">
      <alignment vertical="center" wrapText="1"/>
    </xf>
    <xf numFmtId="0" fontId="7" fillId="0" borderId="106" xfId="0" applyFont="1" applyBorder="1" applyAlignment="1" applyProtection="1">
      <alignment horizontal="center" vertical="center" wrapText="1"/>
      <protection locked="0"/>
    </xf>
    <xf numFmtId="0" fontId="7" fillId="0" borderId="107" xfId="0" applyFont="1" applyBorder="1" applyAlignment="1" applyProtection="1">
      <alignment horizontal="center" vertical="center" wrapText="1"/>
      <protection locked="0"/>
    </xf>
    <xf numFmtId="0" fontId="1" fillId="0" borderId="88" xfId="0" applyFont="1" applyBorder="1" applyAlignment="1" applyProtection="1"/>
    <xf numFmtId="0" fontId="1" fillId="0" borderId="89" xfId="0" applyFont="1" applyBorder="1" applyAlignment="1" applyProtection="1"/>
    <xf numFmtId="0" fontId="5" fillId="0" borderId="92" xfId="0" applyFont="1" applyBorder="1" applyAlignment="1" applyProtection="1">
      <alignment horizontal="center" vertical="center"/>
      <protection locked="0"/>
    </xf>
    <xf numFmtId="0" fontId="5" fillId="0" borderId="93" xfId="0" applyFont="1" applyBorder="1" applyAlignment="1" applyProtection="1">
      <alignment horizontal="center" vertical="center"/>
      <protection locked="0"/>
    </xf>
    <xf numFmtId="0" fontId="5" fillId="0" borderId="94" xfId="0" applyFont="1" applyBorder="1" applyAlignment="1" applyProtection="1">
      <alignment horizontal="center" vertical="center"/>
      <protection locked="0"/>
    </xf>
    <xf numFmtId="0" fontId="7" fillId="0" borderId="98" xfId="0" applyFont="1" applyBorder="1" applyAlignment="1" applyProtection="1">
      <alignment horizontal="center" vertical="center"/>
      <protection locked="0"/>
    </xf>
    <xf numFmtId="0" fontId="0" fillId="0" borderId="95" xfId="0" applyBorder="1" applyAlignment="1" applyProtection="1">
      <alignment horizontal="left"/>
    </xf>
    <xf numFmtId="0" fontId="0" fillId="0" borderId="96" xfId="0" applyBorder="1" applyAlignment="1" applyProtection="1">
      <alignment horizontal="left"/>
    </xf>
    <xf numFmtId="0" fontId="0" fillId="0" borderId="97" xfId="0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1C149-9A27-4C34-8BBA-C16D5CFEC3FD}">
  <dimension ref="A1:R36"/>
  <sheetViews>
    <sheetView zoomScale="80" zoomScaleNormal="80" workbookViewId="0">
      <selection activeCell="H8" sqref="H8"/>
    </sheetView>
  </sheetViews>
  <sheetFormatPr defaultColWidth="9.140625" defaultRowHeight="15" x14ac:dyDescent="0.25"/>
  <cols>
    <col min="1" max="1" width="9.140625" style="41"/>
    <col min="2" max="2" width="4.85546875" style="41" customWidth="1"/>
    <col min="3" max="4" width="9.140625" style="41"/>
    <col min="5" max="5" width="20.28515625" style="41" customWidth="1"/>
    <col min="6" max="6" width="8.140625" style="41" customWidth="1"/>
    <col min="7" max="7" width="9.140625" style="41"/>
    <col min="8" max="8" width="12.42578125" style="41" customWidth="1"/>
    <col min="9" max="9" width="10.42578125" style="41" customWidth="1"/>
    <col min="10" max="10" width="12.28515625" style="41" customWidth="1"/>
    <col min="11" max="11" width="9.140625" style="41" customWidth="1"/>
    <col min="12" max="12" width="11.5703125" style="41" customWidth="1"/>
    <col min="13" max="13" width="4.85546875" style="41" customWidth="1"/>
    <col min="14" max="14" width="31.28515625" style="43" customWidth="1"/>
    <col min="15" max="15" width="2" style="44" customWidth="1"/>
    <col min="16" max="16" width="9.140625" style="45"/>
    <col min="17" max="17" width="82.28515625" style="41" customWidth="1"/>
    <col min="18" max="16384" width="9.140625" style="41"/>
  </cols>
  <sheetData>
    <row r="1" spans="1:18" ht="18.75" x14ac:dyDescent="0.3">
      <c r="B1" s="42" t="s">
        <v>3</v>
      </c>
      <c r="O1" s="44">
        <v>1</v>
      </c>
      <c r="Q1" s="42" t="s">
        <v>8</v>
      </c>
    </row>
    <row r="2" spans="1:18" x14ac:dyDescent="0.25">
      <c r="B2" s="133" t="s">
        <v>13</v>
      </c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O2" s="44">
        <v>1</v>
      </c>
      <c r="Q2" s="134" t="s">
        <v>14</v>
      </c>
    </row>
    <row r="3" spans="1:18" ht="15.75" thickBot="1" x14ac:dyDescent="0.3"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O3" s="44">
        <v>1</v>
      </c>
      <c r="Q3" s="135"/>
    </row>
    <row r="4" spans="1:18" ht="15.75" customHeight="1" thickBot="1" x14ac:dyDescent="0.3">
      <c r="A4" s="43"/>
      <c r="B4" s="136" t="s">
        <v>11</v>
      </c>
      <c r="C4" s="137"/>
      <c r="D4" s="137"/>
      <c r="E4" s="138" t="s">
        <v>19</v>
      </c>
      <c r="F4" s="139"/>
      <c r="G4" s="139"/>
      <c r="H4" s="139"/>
      <c r="I4" s="139"/>
      <c r="J4" s="139"/>
      <c r="K4" s="139"/>
      <c r="L4" s="139"/>
      <c r="M4" s="140"/>
      <c r="N4" s="46" t="s">
        <v>76</v>
      </c>
      <c r="O4" s="44">
        <v>1</v>
      </c>
      <c r="P4" s="46"/>
      <c r="Q4" s="141" t="str">
        <f>N4&amp;E4&amp;CHAR(10)&amp;CHAR(10)&amp;"My total attendance is "&amp;H7&amp;I7&amp;N7&amp;N8&amp;CHAR(10)&amp;"My total punctuality is "&amp;H9&amp;I9&amp;N9&amp;CHAR(10)&amp;C12&amp;CHAR(10)&amp;CHAR(10)&amp;N20&amp;CHAR(10)&amp;N21&amp;CHAR(10)&amp;N21&amp;CHAR(10)&amp;N22&amp;CHAR(10)&amp;N23&amp;CHAR(10)&amp;CHAR(10)&amp;"For my work experience I need to complete "&amp;C28&amp;" days. "&amp;C30&amp;CHAR(10)&amp;C32&amp;CHAR(10)&amp;C34</f>
        <v>Reflection for Half Term 4
My total attendance is 90%. This is below college expectations and needs some work. My Attendance has improved since my last review
My total punctuality is 90%. This is below college expectations and needs some work
1
For Maths
2
 I am aiming to achieve M
3. 4. 5
For English
6
 I am aiming to achieve 4
7. 8. 9
For English
6
 I am aiming to achieve 4
7. 8. 9
For Unit 2 (EXAM) Global Information
1
 I am aiming to achieve P
2. 3. 4
For Unit 3
1
 I am aiming to achieve d
2. 3. 4
For my work experience I need to complete 45 days. 1
2
3</v>
      </c>
      <c r="R4" s="45"/>
    </row>
    <row r="5" spans="1:18" ht="9" customHeight="1" thickBot="1" x14ac:dyDescent="0.3">
      <c r="B5" s="50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O5" s="44">
        <v>1</v>
      </c>
      <c r="P5" s="46"/>
      <c r="Q5" s="142"/>
      <c r="R5" s="45"/>
    </row>
    <row r="6" spans="1:18" x14ac:dyDescent="0.25">
      <c r="A6" s="43"/>
      <c r="B6" s="144" t="s">
        <v>2</v>
      </c>
      <c r="C6" s="145"/>
      <c r="D6" s="145"/>
      <c r="E6" s="145"/>
      <c r="F6" s="145"/>
      <c r="G6" s="65"/>
      <c r="H6" s="65"/>
      <c r="I6" s="66"/>
      <c r="J6" s="65"/>
      <c r="K6" s="65"/>
      <c r="L6" s="65"/>
      <c r="M6" s="67"/>
      <c r="N6" s="46"/>
      <c r="O6" s="44">
        <v>1</v>
      </c>
      <c r="P6" s="46"/>
      <c r="Q6" s="142"/>
      <c r="R6" s="45"/>
    </row>
    <row r="7" spans="1:18" x14ac:dyDescent="0.25">
      <c r="A7" s="43"/>
      <c r="B7" s="68">
        <v>1</v>
      </c>
      <c r="C7" s="146" t="s">
        <v>0</v>
      </c>
      <c r="D7" s="147"/>
      <c r="E7" s="147"/>
      <c r="F7" s="147"/>
      <c r="G7" s="148"/>
      <c r="H7" s="93">
        <v>90</v>
      </c>
      <c r="I7" s="45" t="s">
        <v>12</v>
      </c>
      <c r="M7" s="69"/>
      <c r="N7" s="46" t="str">
        <f>VLOOKUP(H7,Sheet2!K2:L9,2)</f>
        <v>. This is below college expectations and needs some work</v>
      </c>
      <c r="O7" s="44">
        <v>1</v>
      </c>
      <c r="P7" s="46"/>
      <c r="Q7" s="142"/>
      <c r="R7" s="45"/>
    </row>
    <row r="8" spans="1:18" x14ac:dyDescent="0.25">
      <c r="A8" s="43"/>
      <c r="B8" s="68">
        <v>2</v>
      </c>
      <c r="C8" s="146" t="s">
        <v>40</v>
      </c>
      <c r="D8" s="147"/>
      <c r="E8" s="147"/>
      <c r="F8" s="147"/>
      <c r="G8" s="147"/>
      <c r="H8" s="39" t="s">
        <v>42</v>
      </c>
      <c r="I8" s="45"/>
      <c r="M8" s="69"/>
      <c r="N8" s="46" t="str">
        <f>IF(H8="Yes",". My Attendance has improved since my last review",IF(H8="No","My attendance has not improved since my last review",IF(H8="Same",". My attendance is the same as it was for my last review","")))</f>
        <v>. My Attendance has improved since my last review</v>
      </c>
      <c r="O8" s="44">
        <v>1</v>
      </c>
      <c r="P8" s="46"/>
      <c r="Q8" s="142"/>
      <c r="R8" s="45"/>
    </row>
    <row r="9" spans="1:18" x14ac:dyDescent="0.25">
      <c r="A9" s="43"/>
      <c r="B9" s="68">
        <v>3</v>
      </c>
      <c r="C9" s="146" t="s">
        <v>1</v>
      </c>
      <c r="D9" s="147"/>
      <c r="E9" s="147"/>
      <c r="F9" s="147"/>
      <c r="G9" s="148"/>
      <c r="H9" s="93">
        <v>90</v>
      </c>
      <c r="I9" s="45" t="s">
        <v>12</v>
      </c>
      <c r="M9" s="69"/>
      <c r="N9" s="46" t="str">
        <f>VLOOKUP(H9,Sheet2!K4:L11,2)</f>
        <v>. This is below college expectations and needs some work</v>
      </c>
      <c r="O9" s="44">
        <v>1</v>
      </c>
      <c r="P9" s="46"/>
      <c r="Q9" s="142"/>
      <c r="R9" s="45"/>
    </row>
    <row r="10" spans="1:18" x14ac:dyDescent="0.25">
      <c r="A10" s="43"/>
      <c r="B10" s="68">
        <v>4</v>
      </c>
      <c r="C10" s="146" t="s">
        <v>40</v>
      </c>
      <c r="D10" s="147"/>
      <c r="E10" s="147"/>
      <c r="F10" s="147"/>
      <c r="G10" s="147"/>
      <c r="H10" s="39" t="str">
        <f>IF(E4="Half Term 1","n/a","")</f>
        <v/>
      </c>
      <c r="I10" s="48"/>
      <c r="K10" s="49"/>
      <c r="L10" s="49"/>
      <c r="M10" s="69"/>
      <c r="N10" s="46" t="str">
        <f>IF(H10="Yes",". My punctuality has improved since my last review",IF(H10="No","My punctuality has not improved since my last review",IF(H10="Same",". My punctuailty is the same as it was for my last review","")))</f>
        <v/>
      </c>
      <c r="O10" s="44">
        <v>1</v>
      </c>
      <c r="P10" s="46"/>
      <c r="Q10" s="142"/>
      <c r="R10" s="45"/>
    </row>
    <row r="11" spans="1:18" x14ac:dyDescent="0.25">
      <c r="A11" s="43"/>
      <c r="B11" s="68">
        <v>5</v>
      </c>
      <c r="C11" s="149" t="s">
        <v>60</v>
      </c>
      <c r="D11" s="149"/>
      <c r="E11" s="149"/>
      <c r="F11" s="149"/>
      <c r="G11" s="149"/>
      <c r="H11" s="149"/>
      <c r="I11" s="150"/>
      <c r="J11" s="149"/>
      <c r="K11" s="149"/>
      <c r="L11" s="149"/>
      <c r="M11" s="151"/>
      <c r="N11" s="46"/>
      <c r="O11" s="44">
        <v>1</v>
      </c>
      <c r="P11" s="46"/>
      <c r="Q11" s="142"/>
      <c r="R11" s="45"/>
    </row>
    <row r="12" spans="1:18" ht="45" customHeight="1" x14ac:dyDescent="0.25">
      <c r="A12" s="43"/>
      <c r="B12" s="70"/>
      <c r="C12" s="152">
        <v>1</v>
      </c>
      <c r="D12" s="153"/>
      <c r="E12" s="153"/>
      <c r="F12" s="153"/>
      <c r="G12" s="153"/>
      <c r="H12" s="153"/>
      <c r="I12" s="153"/>
      <c r="J12" s="153"/>
      <c r="K12" s="153"/>
      <c r="L12" s="154"/>
      <c r="M12" s="71"/>
      <c r="N12" s="46"/>
      <c r="O12" s="44">
        <v>1</v>
      </c>
      <c r="P12" s="46"/>
      <c r="Q12" s="142"/>
      <c r="R12" s="45"/>
    </row>
    <row r="13" spans="1:18" ht="18" customHeight="1" thickBot="1" x14ac:dyDescent="0.3">
      <c r="A13" s="43"/>
      <c r="B13" s="72"/>
      <c r="C13" s="73"/>
      <c r="D13" s="74"/>
      <c r="E13" s="74"/>
      <c r="F13" s="74"/>
      <c r="G13" s="74"/>
      <c r="H13" s="74"/>
      <c r="I13" s="74"/>
      <c r="J13" s="74"/>
      <c r="K13" s="74"/>
      <c r="L13" s="74"/>
      <c r="M13" s="75"/>
      <c r="N13" s="46"/>
      <c r="O13" s="44">
        <v>1</v>
      </c>
      <c r="P13" s="46"/>
      <c r="Q13" s="142"/>
      <c r="R13" s="45"/>
    </row>
    <row r="14" spans="1:18" ht="9" customHeight="1" thickBot="1" x14ac:dyDescent="0.3">
      <c r="B14" s="50"/>
      <c r="C14" s="51"/>
      <c r="D14" s="52"/>
      <c r="E14" s="52"/>
      <c r="F14" s="52"/>
      <c r="G14" s="52"/>
      <c r="H14" s="52"/>
      <c r="I14" s="52"/>
      <c r="J14" s="52"/>
      <c r="K14" s="52"/>
      <c r="L14" s="52"/>
      <c r="M14" s="53"/>
      <c r="O14" s="44">
        <v>1</v>
      </c>
      <c r="P14" s="46"/>
      <c r="Q14" s="142"/>
      <c r="R14" s="45"/>
    </row>
    <row r="15" spans="1:18" x14ac:dyDescent="0.25">
      <c r="A15" s="43"/>
      <c r="B15" s="155" t="s">
        <v>4</v>
      </c>
      <c r="C15" s="156"/>
      <c r="D15" s="156"/>
      <c r="E15" s="76"/>
      <c r="F15" s="77"/>
      <c r="G15" s="77"/>
      <c r="H15" s="77"/>
      <c r="I15" s="77"/>
      <c r="J15" s="77"/>
      <c r="K15" s="77"/>
      <c r="L15" s="77"/>
      <c r="M15" s="78"/>
      <c r="N15" s="46"/>
      <c r="O15" s="44">
        <v>1</v>
      </c>
      <c r="P15" s="46"/>
      <c r="Q15" s="142"/>
      <c r="R15" s="45"/>
    </row>
    <row r="16" spans="1:18" x14ac:dyDescent="0.25">
      <c r="A16" s="43"/>
      <c r="B16" s="79">
        <v>6</v>
      </c>
      <c r="C16" s="50" t="s">
        <v>44</v>
      </c>
      <c r="D16" s="50"/>
      <c r="E16" s="50"/>
      <c r="F16" s="50"/>
      <c r="G16" s="50"/>
      <c r="H16" s="50"/>
      <c r="I16" s="50"/>
      <c r="J16" s="50"/>
      <c r="K16" s="49"/>
      <c r="L16" s="57"/>
      <c r="M16" s="80"/>
      <c r="N16" s="46"/>
      <c r="O16" s="44">
        <v>1</v>
      </c>
      <c r="P16" s="46"/>
      <c r="Q16" s="142"/>
      <c r="R16" s="45"/>
    </row>
    <row r="17" spans="1:18" x14ac:dyDescent="0.25">
      <c r="A17" s="43"/>
      <c r="B17" s="81"/>
      <c r="C17" s="157" t="s">
        <v>46</v>
      </c>
      <c r="D17" s="157"/>
      <c r="E17" s="37" t="s">
        <v>47</v>
      </c>
      <c r="F17" s="58"/>
      <c r="G17" s="157" t="s">
        <v>45</v>
      </c>
      <c r="H17" s="157"/>
      <c r="I17" s="157" t="s">
        <v>25</v>
      </c>
      <c r="J17" s="157"/>
      <c r="K17" s="59"/>
      <c r="L17" s="50"/>
      <c r="M17" s="80"/>
      <c r="N17" s="46"/>
      <c r="O17" s="44">
        <v>1</v>
      </c>
      <c r="P17" s="46"/>
      <c r="Q17" s="142"/>
      <c r="R17" s="45"/>
    </row>
    <row r="18" spans="1:18" x14ac:dyDescent="0.25">
      <c r="A18" s="43"/>
      <c r="B18" s="82">
        <v>7</v>
      </c>
      <c r="C18" s="50" t="s">
        <v>48</v>
      </c>
      <c r="D18" s="50"/>
      <c r="E18" s="50"/>
      <c r="F18" s="61"/>
      <c r="G18" s="50"/>
      <c r="H18" s="50"/>
      <c r="I18" s="50"/>
      <c r="J18" s="50"/>
      <c r="K18" s="61"/>
      <c r="L18" s="49"/>
      <c r="M18" s="83"/>
      <c r="N18" s="46"/>
      <c r="O18" s="44">
        <v>1</v>
      </c>
      <c r="P18" s="46"/>
      <c r="Q18" s="142"/>
      <c r="R18" s="45"/>
    </row>
    <row r="19" spans="1:18" ht="43.5" customHeight="1" thickBot="1" x14ac:dyDescent="0.3">
      <c r="A19" s="43"/>
      <c r="B19" s="84"/>
      <c r="C19" s="158" t="s">
        <v>52</v>
      </c>
      <c r="D19" s="158"/>
      <c r="E19" s="92" t="s">
        <v>56</v>
      </c>
      <c r="F19" s="92" t="s">
        <v>50</v>
      </c>
      <c r="G19" s="159" t="s">
        <v>49</v>
      </c>
      <c r="H19" s="159"/>
      <c r="I19" s="159" t="s">
        <v>51</v>
      </c>
      <c r="J19" s="159"/>
      <c r="K19" s="159" t="s">
        <v>57</v>
      </c>
      <c r="L19" s="159"/>
      <c r="M19" s="85"/>
      <c r="N19" s="46"/>
      <c r="O19" s="44">
        <v>1</v>
      </c>
      <c r="P19" s="46"/>
      <c r="Q19" s="142"/>
      <c r="R19" s="45"/>
    </row>
    <row r="20" spans="1:18" ht="69.95" customHeight="1" x14ac:dyDescent="0.25">
      <c r="A20" s="43"/>
      <c r="B20" s="84"/>
      <c r="C20" s="160" t="str">
        <f>C17</f>
        <v>Maths</v>
      </c>
      <c r="D20" s="160"/>
      <c r="E20" s="91">
        <v>2</v>
      </c>
      <c r="F20" s="91" t="s">
        <v>55</v>
      </c>
      <c r="G20" s="161">
        <v>3</v>
      </c>
      <c r="H20" s="161"/>
      <c r="I20" s="161">
        <v>4</v>
      </c>
      <c r="J20" s="161"/>
      <c r="K20" s="161">
        <v>5</v>
      </c>
      <c r="L20" s="161"/>
      <c r="M20" s="85"/>
      <c r="N20" s="94" t="str">
        <f>"For "&amp;C20&amp;CHAR(10)&amp;E20&amp;CHAR(10)&amp;" I am aiming to achieve "&amp;F20&amp;CHAR(10)&amp;G20&amp;". "&amp;I20&amp;". "&amp;K20&amp;CHAR(10)&amp;CHAR(10)</f>
        <v xml:space="preserve">For Maths
2
 I am aiming to achieve M
3. 4. 5
</v>
      </c>
      <c r="O20" s="44">
        <v>1</v>
      </c>
      <c r="P20" s="46"/>
      <c r="Q20" s="142"/>
      <c r="R20" s="45"/>
    </row>
    <row r="21" spans="1:18" ht="69.95" customHeight="1" x14ac:dyDescent="0.25">
      <c r="A21" s="43"/>
      <c r="B21" s="84"/>
      <c r="C21" s="162" t="str">
        <f>E17</f>
        <v>English</v>
      </c>
      <c r="D21" s="162"/>
      <c r="E21" s="90">
        <v>6</v>
      </c>
      <c r="F21" s="90">
        <v>4</v>
      </c>
      <c r="G21" s="163">
        <v>7</v>
      </c>
      <c r="H21" s="163"/>
      <c r="I21" s="163">
        <v>8</v>
      </c>
      <c r="J21" s="163"/>
      <c r="K21" s="163">
        <v>9</v>
      </c>
      <c r="L21" s="163"/>
      <c r="M21" s="85"/>
      <c r="N21" s="94" t="str">
        <f>"For "&amp;C21&amp;CHAR(10)&amp;E21&amp;CHAR(10)&amp;" I am aiming to achieve "&amp;F21&amp;CHAR(10)&amp;G21&amp;". "&amp;I21&amp;". "&amp;K21&amp;CHAR(10)&amp;CHAR(10)</f>
        <v xml:space="preserve">For English
6
 I am aiming to achieve 4
7. 8. 9
</v>
      </c>
      <c r="O21" s="44">
        <v>1</v>
      </c>
      <c r="P21" s="46"/>
      <c r="Q21" s="142"/>
      <c r="R21" s="45"/>
    </row>
    <row r="22" spans="1:18" ht="69.95" customHeight="1" x14ac:dyDescent="0.25">
      <c r="A22" s="43"/>
      <c r="B22" s="84"/>
      <c r="C22" s="162" t="str">
        <f>G17</f>
        <v>Unit 2 (EXAM) Global Information</v>
      </c>
      <c r="D22" s="162"/>
      <c r="E22" s="90">
        <v>1</v>
      </c>
      <c r="F22" s="90" t="s">
        <v>54</v>
      </c>
      <c r="G22" s="163">
        <v>2</v>
      </c>
      <c r="H22" s="163"/>
      <c r="I22" s="163">
        <v>3</v>
      </c>
      <c r="J22" s="163"/>
      <c r="K22" s="163">
        <v>4</v>
      </c>
      <c r="L22" s="163"/>
      <c r="M22" s="85"/>
      <c r="N22" s="94" t="str">
        <f>"For "&amp;C22&amp;CHAR(10)&amp;E22&amp;CHAR(10)&amp;" I am aiming to achieve "&amp;F22&amp;CHAR(10)&amp;G22&amp;". "&amp;I22&amp;". "&amp;K22&amp;CHAR(10)&amp;CHAR(10)</f>
        <v xml:space="preserve">For Unit 2 (EXAM) Global Information
1
 I am aiming to achieve P
2. 3. 4
</v>
      </c>
      <c r="O22" s="44">
        <v>1</v>
      </c>
      <c r="P22" s="46"/>
      <c r="Q22" s="142"/>
      <c r="R22" s="45"/>
    </row>
    <row r="23" spans="1:18" ht="69.95" customHeight="1" x14ac:dyDescent="0.25">
      <c r="A23" s="43"/>
      <c r="B23" s="84"/>
      <c r="C23" s="162" t="str">
        <f>I17</f>
        <v>Unit 3</v>
      </c>
      <c r="D23" s="162"/>
      <c r="E23" s="90">
        <v>1</v>
      </c>
      <c r="F23" s="90" t="s">
        <v>77</v>
      </c>
      <c r="G23" s="163">
        <v>2</v>
      </c>
      <c r="H23" s="163"/>
      <c r="I23" s="163">
        <v>3</v>
      </c>
      <c r="J23" s="163"/>
      <c r="K23" s="163">
        <v>4</v>
      </c>
      <c r="L23" s="163"/>
      <c r="M23" s="85"/>
      <c r="N23" s="94" t="str">
        <f>"For "&amp;C23&amp;CHAR(10)&amp;E23&amp;CHAR(10)&amp;" I am aiming to achieve "&amp;F23&amp;CHAR(10)&amp;G23&amp;". "&amp;I23&amp;". "&amp;K23&amp;CHAR(10)&amp;CHAR(10)</f>
        <v xml:space="preserve">For Unit 3
1
 I am aiming to achieve d
2. 3. 4
</v>
      </c>
      <c r="O23" s="44">
        <v>1</v>
      </c>
      <c r="P23" s="46"/>
      <c r="Q23" s="142"/>
      <c r="R23" s="45"/>
    </row>
    <row r="24" spans="1:18" ht="15.75" thickBot="1" x14ac:dyDescent="0.3">
      <c r="A24" s="43"/>
      <c r="B24" s="86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8"/>
      <c r="N24" s="46"/>
      <c r="O24" s="44">
        <v>1</v>
      </c>
      <c r="P24" s="46"/>
      <c r="Q24" s="142"/>
      <c r="R24" s="45"/>
    </row>
    <row r="25" spans="1:18" ht="9" customHeight="1" thickBot="1" x14ac:dyDescent="0.3"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O25" s="44">
        <v>1</v>
      </c>
      <c r="P25" s="46"/>
      <c r="Q25" s="142"/>
      <c r="R25" s="45"/>
    </row>
    <row r="26" spans="1:18" x14ac:dyDescent="0.25">
      <c r="A26" s="43"/>
      <c r="B26" s="164" t="s">
        <v>61</v>
      </c>
      <c r="C26" s="165"/>
      <c r="D26" s="165"/>
      <c r="E26" s="54"/>
      <c r="F26" s="55"/>
      <c r="G26" s="55"/>
      <c r="H26" s="55"/>
      <c r="I26" s="55"/>
      <c r="J26" s="55"/>
      <c r="K26" s="55"/>
      <c r="L26" s="55"/>
      <c r="M26" s="56"/>
      <c r="N26" s="46"/>
      <c r="O26" s="44">
        <v>1</v>
      </c>
      <c r="P26" s="46"/>
      <c r="Q26" s="142"/>
      <c r="R26" s="45"/>
    </row>
    <row r="27" spans="1:18" x14ac:dyDescent="0.25">
      <c r="A27" s="43"/>
      <c r="B27" s="60">
        <v>8</v>
      </c>
      <c r="C27" s="41" t="str">
        <f>IF(E4="Half Term 1",Sheet2!N2,Sheet2!O2)</f>
        <v>How many days work experience will you need to complete this year? (Ask tutor if unsure)</v>
      </c>
      <c r="M27" s="62"/>
      <c r="N27" s="46"/>
      <c r="O27" s="44">
        <v>1</v>
      </c>
      <c r="P27" s="46"/>
      <c r="Q27" s="142"/>
      <c r="R27" s="45"/>
    </row>
    <row r="28" spans="1:18" x14ac:dyDescent="0.25">
      <c r="A28" s="43"/>
      <c r="B28" s="60"/>
      <c r="C28" s="152">
        <v>45</v>
      </c>
      <c r="D28" s="153"/>
      <c r="E28" s="153"/>
      <c r="F28" s="153"/>
      <c r="G28" s="153"/>
      <c r="H28" s="153"/>
      <c r="I28" s="153"/>
      <c r="J28" s="153"/>
      <c r="K28" s="153"/>
      <c r="L28" s="154"/>
      <c r="M28" s="62"/>
      <c r="N28" s="46"/>
      <c r="O28" s="44">
        <v>1</v>
      </c>
      <c r="P28" s="46"/>
      <c r="Q28" s="142"/>
      <c r="R28" s="45"/>
    </row>
    <row r="29" spans="1:18" x14ac:dyDescent="0.25">
      <c r="A29" s="43"/>
      <c r="B29" s="60">
        <v>9</v>
      </c>
      <c r="C29" s="41" t="str">
        <f>IF(E4="Half Term 1",Sheet2!N3,Sheet2!O3)</f>
        <v>Have you started/completed a work experience placement yet? Where? How many days so far?</v>
      </c>
      <c r="M29" s="62"/>
      <c r="N29" s="46"/>
      <c r="O29" s="44">
        <v>1</v>
      </c>
      <c r="P29" s="46"/>
      <c r="Q29" s="142"/>
      <c r="R29" s="45"/>
    </row>
    <row r="30" spans="1:18" ht="39.950000000000003" customHeight="1" x14ac:dyDescent="0.25">
      <c r="A30" s="43"/>
      <c r="B30" s="60"/>
      <c r="C30" s="152">
        <v>1</v>
      </c>
      <c r="D30" s="153"/>
      <c r="E30" s="153"/>
      <c r="F30" s="153"/>
      <c r="G30" s="153"/>
      <c r="H30" s="153"/>
      <c r="I30" s="153"/>
      <c r="J30" s="153"/>
      <c r="K30" s="153"/>
      <c r="L30" s="154"/>
      <c r="M30" s="62"/>
      <c r="N30" s="46"/>
      <c r="O30" s="44">
        <v>1</v>
      </c>
      <c r="P30" s="46"/>
      <c r="Q30" s="142"/>
      <c r="R30" s="45"/>
    </row>
    <row r="31" spans="1:18" x14ac:dyDescent="0.25">
      <c r="A31" s="43"/>
      <c r="B31" s="60">
        <v>10</v>
      </c>
      <c r="C31" s="41" t="str">
        <f>IF(E4="Half Term 1",Sheet2!N4,Sheet2!O4)</f>
        <v>What have you learned/achieved so far in the work experience process? (Finding, Applying, Participating)</v>
      </c>
      <c r="M31" s="62"/>
      <c r="N31" s="46"/>
      <c r="O31" s="44">
        <v>1</v>
      </c>
      <c r="P31" s="46"/>
      <c r="Q31" s="142"/>
      <c r="R31" s="45"/>
    </row>
    <row r="32" spans="1:18" ht="66" customHeight="1" x14ac:dyDescent="0.25">
      <c r="A32" s="43"/>
      <c r="B32" s="60"/>
      <c r="C32" s="152">
        <v>2</v>
      </c>
      <c r="D32" s="153"/>
      <c r="E32" s="153"/>
      <c r="F32" s="153"/>
      <c r="G32" s="153"/>
      <c r="H32" s="153"/>
      <c r="I32" s="153"/>
      <c r="J32" s="153"/>
      <c r="K32" s="153"/>
      <c r="L32" s="154"/>
      <c r="M32" s="62"/>
      <c r="N32" s="46"/>
      <c r="O32" s="44">
        <v>1</v>
      </c>
      <c r="P32" s="46"/>
      <c r="Q32" s="142"/>
      <c r="R32" s="45"/>
    </row>
    <row r="33" spans="1:18" x14ac:dyDescent="0.25">
      <c r="A33" s="43"/>
      <c r="B33" s="60">
        <v>11</v>
      </c>
      <c r="C33" s="41" t="str">
        <f>IF(E4="Half Term 1",Sheet2!N5,Sheet2!O5)</f>
        <v>Do you feel ready for the work place? Why? What do you need to improve on?</v>
      </c>
      <c r="M33" s="62"/>
      <c r="N33" s="46"/>
      <c r="O33" s="44">
        <v>1</v>
      </c>
      <c r="P33" s="46"/>
      <c r="Q33" s="142"/>
      <c r="R33" s="45"/>
    </row>
    <row r="34" spans="1:18" ht="39.950000000000003" customHeight="1" x14ac:dyDescent="0.25">
      <c r="A34" s="43"/>
      <c r="B34" s="60"/>
      <c r="C34" s="152">
        <v>3</v>
      </c>
      <c r="D34" s="153"/>
      <c r="E34" s="153"/>
      <c r="F34" s="153"/>
      <c r="G34" s="153"/>
      <c r="H34" s="153"/>
      <c r="I34" s="153"/>
      <c r="J34" s="153"/>
      <c r="K34" s="153"/>
      <c r="L34" s="154"/>
      <c r="M34" s="62"/>
      <c r="N34" s="46"/>
      <c r="O34" s="44">
        <v>1</v>
      </c>
      <c r="P34" s="46"/>
      <c r="Q34" s="142"/>
      <c r="R34" s="45"/>
    </row>
    <row r="35" spans="1:18" ht="15.75" thickBot="1" x14ac:dyDescent="0.3">
      <c r="A35" s="43"/>
      <c r="B35" s="63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64"/>
      <c r="N35" s="46"/>
      <c r="O35" s="44">
        <v>1</v>
      </c>
      <c r="P35" s="46"/>
      <c r="Q35" s="143"/>
      <c r="R35" s="45"/>
    </row>
    <row r="36" spans="1:18" x14ac:dyDescent="0.25">
      <c r="Q36" s="57"/>
    </row>
  </sheetData>
  <sheetProtection selectLockedCells="1"/>
  <mergeCells count="41">
    <mergeCell ref="C30:L30"/>
    <mergeCell ref="C32:L32"/>
    <mergeCell ref="C34:L34"/>
    <mergeCell ref="C23:D23"/>
    <mergeCell ref="G23:H23"/>
    <mergeCell ref="I23:J23"/>
    <mergeCell ref="K23:L23"/>
    <mergeCell ref="B26:D26"/>
    <mergeCell ref="C28:L28"/>
    <mergeCell ref="C21:D21"/>
    <mergeCell ref="G21:H21"/>
    <mergeCell ref="I21:J21"/>
    <mergeCell ref="K21:L21"/>
    <mergeCell ref="C22:D22"/>
    <mergeCell ref="G22:H22"/>
    <mergeCell ref="I22:J22"/>
    <mergeCell ref="K22:L22"/>
    <mergeCell ref="C19:D19"/>
    <mergeCell ref="G19:H19"/>
    <mergeCell ref="I19:J19"/>
    <mergeCell ref="K19:L19"/>
    <mergeCell ref="C20:D20"/>
    <mergeCell ref="G20:H20"/>
    <mergeCell ref="I20:J20"/>
    <mergeCell ref="K20:L20"/>
    <mergeCell ref="B2:M2"/>
    <mergeCell ref="Q2:Q3"/>
    <mergeCell ref="B4:D4"/>
    <mergeCell ref="E4:M4"/>
    <mergeCell ref="Q4:Q35"/>
    <mergeCell ref="B6:F6"/>
    <mergeCell ref="C7:G7"/>
    <mergeCell ref="C8:G8"/>
    <mergeCell ref="C9:G9"/>
    <mergeCell ref="C10:G10"/>
    <mergeCell ref="C11:M11"/>
    <mergeCell ref="C12:L12"/>
    <mergeCell ref="B15:D15"/>
    <mergeCell ref="C17:D17"/>
    <mergeCell ref="G17:H17"/>
    <mergeCell ref="I17:J17"/>
  </mergeCells>
  <dataValidations count="2">
    <dataValidation type="list" allowBlank="1" showInputMessage="1" showErrorMessage="1" errorTitle="Yes/No" error="Select a value from the list" promptTitle="Attendance" prompt="Select a value" sqref="H10" xr:uid="{876B80C7-3662-4EC8-833F-00D839FFB285}">
      <formula1>$C$2:$C$3</formula1>
    </dataValidation>
    <dataValidation type="list" allowBlank="1" showInputMessage="1" showErrorMessage="1" promptTitle="Units/Subjects" prompt="Select from the list" sqref="G17:J17" xr:uid="{58FA3DEE-0A48-4684-AE13-5E449AFBBFAF}">
      <formula1>$I$2:$I$50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Title="Grades" error="Select a grade from the list" promptTitle="Target Grade" prompt="Select from the list" xr:uid="{97372A70-4593-4339-B5D7-FF17DEB4D679}">
          <x14:formula1>
            <xm:f>Sheet2!$A$2:$A$11</xm:f>
          </x14:formula1>
          <xm:sqref>F20:F23</xm:sqref>
        </x14:dataValidation>
        <x14:dataValidation type="list" allowBlank="1" showInputMessage="1" showErrorMessage="1" promptTitle="Units/Subjects" prompt="Select from the list" xr:uid="{E1DCA0EC-025D-4D75-9B09-DF04ECBB9AC8}">
          <x14:formula1>
            <xm:f>Sheet2!$I$2:$I$50</xm:f>
          </x14:formula1>
          <xm:sqref>C17:E17</xm:sqref>
        </x14:dataValidation>
        <x14:dataValidation type="list" showInputMessage="1" showErrorMessage="1" errorTitle="Select a value" error="Select a value from the drop down list" promptTitle="Reflection Period" prompt="Select a value" xr:uid="{A359DA23-B396-4D2E-93A5-8F9A6A243BD1}">
          <x14:formula1>
            <xm:f>Sheet2!$G$2:$G$7</xm:f>
          </x14:formula1>
          <xm:sqref>E4</xm:sqref>
        </x14:dataValidation>
        <x14:dataValidation type="list" allowBlank="1" showInputMessage="1" showErrorMessage="1" errorTitle="Yes/No" error="Select a value from the list" promptTitle="Attendance" prompt="Select a value" xr:uid="{ED8682C2-7C52-4551-A97D-150197B7A819}">
          <x14:formula1>
            <xm:f>Sheet2!$C$2:$C$3</xm:f>
          </x14:formula1>
          <xm:sqref>H8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92A15-BE14-4B84-B250-D36ACDE99582}">
  <dimension ref="A1:Q64"/>
  <sheetViews>
    <sheetView workbookViewId="0">
      <selection activeCell="P4" sqref="P4:P62"/>
    </sheetView>
  </sheetViews>
  <sheetFormatPr defaultColWidth="9.140625" defaultRowHeight="15" x14ac:dyDescent="0.25"/>
  <cols>
    <col min="1" max="1" width="9.140625" style="2"/>
    <col min="2" max="2" width="4.85546875" style="2" customWidth="1"/>
    <col min="3" max="7" width="9.140625" style="2"/>
    <col min="8" max="8" width="10.42578125" style="2" customWidth="1"/>
    <col min="9" max="12" width="9.140625" style="2"/>
    <col min="13" max="13" width="9.140625" style="5"/>
    <col min="14" max="14" width="2" style="4" customWidth="1"/>
    <col min="15" max="15" width="9.140625" style="3"/>
    <col min="16" max="16" width="82.28515625" style="2" customWidth="1"/>
    <col min="17" max="16384" width="9.140625" style="2"/>
  </cols>
  <sheetData>
    <row r="1" spans="1:17" ht="18.75" x14ac:dyDescent="0.3">
      <c r="B1" s="1" t="s">
        <v>3</v>
      </c>
      <c r="P1" s="1" t="s">
        <v>8</v>
      </c>
    </row>
    <row r="2" spans="1:17" x14ac:dyDescent="0.25">
      <c r="B2" s="173" t="s">
        <v>13</v>
      </c>
      <c r="C2" s="173"/>
      <c r="D2" s="173"/>
      <c r="E2" s="173"/>
      <c r="F2" s="173"/>
      <c r="G2" s="173"/>
      <c r="H2" s="173"/>
      <c r="I2" s="173"/>
      <c r="J2" s="173"/>
      <c r="K2" s="173"/>
      <c r="L2" s="173"/>
      <c r="P2" s="174" t="s">
        <v>14</v>
      </c>
    </row>
    <row r="3" spans="1:17" ht="15.75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P3" s="174"/>
    </row>
    <row r="4" spans="1:17" ht="15.75" customHeight="1" thickBot="1" x14ac:dyDescent="0.3">
      <c r="A4" s="5"/>
      <c r="B4" s="175" t="s">
        <v>11</v>
      </c>
      <c r="C4" s="176"/>
      <c r="D4" s="177"/>
      <c r="E4" s="178"/>
      <c r="F4" s="139"/>
      <c r="G4" s="139"/>
      <c r="H4" s="139"/>
      <c r="I4" s="139"/>
      <c r="J4" s="139"/>
      <c r="K4" s="139"/>
      <c r="L4" s="140"/>
      <c r="M4" s="9"/>
      <c r="O4" s="9"/>
      <c r="P4" s="179" t="str">
        <f>C4&amp;" Reflection"&amp;CHAR(10)&amp;"Attendance so far "&amp;H7&amp;"%"&amp;CHAR(10)&amp;"Punctuality so far "&amp;H8&amp;"%"&amp;CHAR(10)&amp;D10&amp;"."&amp;D12&amp;"."&amp;CHAR(10)&amp;CHAR(10)&amp;CHAR(10)&amp;"Academc Progress"&amp;CHAR(10)&amp;"For "&amp;D17&amp;" I would like to achieve "&amp;I18&amp;CHAR(10)&amp;D20&amp;CHAR(10)&amp;D22&amp;"."&amp;D24&amp;"."&amp;D26&amp;"."&amp;CHAR(10)&amp;CHAR(10)&amp;"In "&amp;D29&amp;" I would like to achieve "&amp;I30&amp;CHAR(10)&amp;D32&amp;"."&amp;CHAR(10)&amp;D34&amp;"."&amp;D36&amp;"."&amp;D38&amp;CHAR(10)&amp;CHAR(10)&amp;"For "&amp;D41&amp;" I want to achieve "&amp;I42&amp;CHAR(10)&amp;D44&amp;CHAR(10)&amp;D46&amp;"."&amp;D48&amp;"."&amp;D50&amp;CHAR(10)&amp;CHAR(10)&amp;"In "&amp;D53&amp;" I want to achieve "&amp;I54&amp;CHAR(10)&amp;D56&amp;CHAR(10)&amp;D58&amp;"."&amp;D60&amp;"."&amp;D62&amp;CHAR(10)</f>
        <v xml:space="preserve"> Reflection
Attendance so far %
Punctuality so far %
..
Academc Progress
For  I would like to achieve 
...
In  I would like to achieve 
.
..
For  I want to achieve 
..
In  I want to achieve 
..
</v>
      </c>
      <c r="Q4" s="3"/>
    </row>
    <row r="5" spans="1:17" ht="15.75" customHeight="1" thickBot="1" x14ac:dyDescent="0.3">
      <c r="B5" s="12"/>
      <c r="C5" s="11"/>
      <c r="D5" s="11"/>
      <c r="E5" s="11"/>
      <c r="F5" s="11"/>
      <c r="G5" s="11"/>
      <c r="H5" s="11"/>
      <c r="I5" s="11"/>
      <c r="J5" s="11"/>
      <c r="K5" s="11"/>
      <c r="L5" s="11"/>
      <c r="O5" s="9"/>
      <c r="P5" s="180"/>
      <c r="Q5" s="3"/>
    </row>
    <row r="6" spans="1:17" x14ac:dyDescent="0.25">
      <c r="A6" s="5"/>
      <c r="B6" s="183" t="s">
        <v>2</v>
      </c>
      <c r="C6" s="184"/>
      <c r="D6" s="184"/>
      <c r="E6" s="184"/>
      <c r="F6" s="13"/>
      <c r="G6" s="13"/>
      <c r="H6" s="14"/>
      <c r="I6" s="13"/>
      <c r="J6" s="13"/>
      <c r="K6" s="13"/>
      <c r="L6" s="15"/>
      <c r="M6" s="9"/>
      <c r="O6" s="9"/>
      <c r="P6" s="181"/>
      <c r="Q6" s="3"/>
    </row>
    <row r="7" spans="1:17" x14ac:dyDescent="0.25">
      <c r="A7" s="5"/>
      <c r="B7" s="16">
        <v>1</v>
      </c>
      <c r="C7" s="167" t="s">
        <v>0</v>
      </c>
      <c r="D7" s="167"/>
      <c r="E7" s="167"/>
      <c r="F7" s="167"/>
      <c r="G7" s="185"/>
      <c r="H7" s="6"/>
      <c r="I7" s="3" t="s">
        <v>12</v>
      </c>
      <c r="L7" s="17"/>
      <c r="M7" s="9"/>
      <c r="O7" s="9"/>
      <c r="P7" s="181"/>
      <c r="Q7" s="3"/>
    </row>
    <row r="8" spans="1:17" x14ac:dyDescent="0.25">
      <c r="A8" s="5"/>
      <c r="B8" s="16">
        <v>2</v>
      </c>
      <c r="C8" s="167" t="s">
        <v>1</v>
      </c>
      <c r="D8" s="167"/>
      <c r="E8" s="167"/>
      <c r="F8" s="167"/>
      <c r="G8" s="185"/>
      <c r="H8" s="6"/>
      <c r="I8" s="3" t="s">
        <v>12</v>
      </c>
      <c r="L8" s="17"/>
      <c r="M8" s="9"/>
      <c r="O8" s="9"/>
      <c r="P8" s="181"/>
      <c r="Q8" s="3"/>
    </row>
    <row r="9" spans="1:17" x14ac:dyDescent="0.25">
      <c r="A9" s="5"/>
      <c r="B9" s="16">
        <v>3</v>
      </c>
      <c r="C9" s="167" t="s">
        <v>23</v>
      </c>
      <c r="D9" s="170"/>
      <c r="E9" s="170"/>
      <c r="F9" s="170"/>
      <c r="G9" s="170"/>
      <c r="H9" s="168"/>
      <c r="I9" s="170"/>
      <c r="J9" s="170"/>
      <c r="K9" s="170"/>
      <c r="L9" s="186"/>
      <c r="M9" s="9"/>
      <c r="O9" s="9"/>
      <c r="P9" s="181"/>
      <c r="Q9" s="3"/>
    </row>
    <row r="10" spans="1:17" ht="45" customHeight="1" x14ac:dyDescent="0.25">
      <c r="A10" s="5"/>
      <c r="B10" s="16"/>
      <c r="C10" s="5"/>
      <c r="D10" s="166"/>
      <c r="E10" s="166"/>
      <c r="F10" s="166"/>
      <c r="G10" s="166"/>
      <c r="H10" s="166"/>
      <c r="I10" s="166"/>
      <c r="J10" s="166"/>
      <c r="K10" s="166"/>
      <c r="L10" s="18"/>
      <c r="M10" s="9"/>
      <c r="O10" s="9"/>
      <c r="P10" s="181"/>
      <c r="Q10" s="3"/>
    </row>
    <row r="11" spans="1:17" x14ac:dyDescent="0.25">
      <c r="A11" s="5"/>
      <c r="B11" s="16">
        <v>4</v>
      </c>
      <c r="C11" s="167" t="s">
        <v>22</v>
      </c>
      <c r="D11" s="168"/>
      <c r="E11" s="168"/>
      <c r="F11" s="168"/>
      <c r="G11" s="168"/>
      <c r="H11" s="168"/>
      <c r="I11" s="168"/>
      <c r="J11" s="168"/>
      <c r="K11" s="168"/>
      <c r="L11" s="186"/>
      <c r="M11" s="9"/>
      <c r="O11" s="9"/>
      <c r="P11" s="181"/>
      <c r="Q11" s="3"/>
    </row>
    <row r="12" spans="1:17" ht="45" customHeight="1" x14ac:dyDescent="0.25">
      <c r="A12" s="5"/>
      <c r="B12" s="16"/>
      <c r="C12" s="5"/>
      <c r="D12" s="166"/>
      <c r="E12" s="166"/>
      <c r="F12" s="166"/>
      <c r="G12" s="166"/>
      <c r="H12" s="166"/>
      <c r="I12" s="166"/>
      <c r="J12" s="166"/>
      <c r="K12" s="166"/>
      <c r="L12" s="19"/>
      <c r="M12" s="9"/>
      <c r="O12" s="9"/>
      <c r="P12" s="181"/>
      <c r="Q12" s="3"/>
    </row>
    <row r="13" spans="1:17" ht="18" customHeight="1" thickBot="1" x14ac:dyDescent="0.3">
      <c r="A13" s="5"/>
      <c r="B13" s="20"/>
      <c r="C13" s="21"/>
      <c r="D13" s="22"/>
      <c r="E13" s="22"/>
      <c r="F13" s="22"/>
      <c r="G13" s="22"/>
      <c r="H13" s="22"/>
      <c r="I13" s="22"/>
      <c r="J13" s="22"/>
      <c r="K13" s="22"/>
      <c r="L13" s="23"/>
      <c r="M13" s="9"/>
      <c r="O13" s="9"/>
      <c r="P13" s="181"/>
      <c r="Q13" s="3"/>
    </row>
    <row r="14" spans="1:17" ht="18" customHeight="1" thickBot="1" x14ac:dyDescent="0.3">
      <c r="B14" s="12"/>
      <c r="C14" s="24"/>
      <c r="D14" s="25"/>
      <c r="E14" s="25"/>
      <c r="F14" s="25"/>
      <c r="G14" s="25"/>
      <c r="H14" s="25"/>
      <c r="I14" s="25"/>
      <c r="J14" s="25"/>
      <c r="K14" s="25"/>
      <c r="L14" s="26"/>
      <c r="O14" s="9"/>
      <c r="P14" s="181"/>
      <c r="Q14" s="3"/>
    </row>
    <row r="15" spans="1:17" x14ac:dyDescent="0.25">
      <c r="A15" s="5"/>
      <c r="B15" s="187" t="s">
        <v>4</v>
      </c>
      <c r="C15" s="188"/>
      <c r="D15" s="188"/>
      <c r="E15" s="27"/>
      <c r="F15" s="27"/>
      <c r="G15" s="27"/>
      <c r="H15" s="27"/>
      <c r="I15" s="27"/>
      <c r="J15" s="27"/>
      <c r="K15" s="27"/>
      <c r="L15" s="28"/>
      <c r="M15" s="9"/>
      <c r="O15" s="9"/>
      <c r="P15" s="181"/>
      <c r="Q15" s="3"/>
    </row>
    <row r="16" spans="1:17" x14ac:dyDescent="0.25">
      <c r="A16" s="5"/>
      <c r="B16" s="29">
        <v>5</v>
      </c>
      <c r="C16" s="167" t="s">
        <v>7</v>
      </c>
      <c r="D16" s="170"/>
      <c r="E16" s="170"/>
      <c r="F16" s="170"/>
      <c r="G16" s="170"/>
      <c r="H16" s="170"/>
      <c r="I16" s="170"/>
      <c r="J16" s="170"/>
      <c r="K16" s="170"/>
      <c r="L16" s="169"/>
      <c r="M16" s="9"/>
      <c r="O16" s="9"/>
      <c r="P16" s="181"/>
      <c r="Q16" s="3"/>
    </row>
    <row r="17" spans="1:17" ht="25.5" customHeight="1" x14ac:dyDescent="0.25">
      <c r="A17" s="5"/>
      <c r="B17" s="29"/>
      <c r="C17" s="5"/>
      <c r="D17" s="166"/>
      <c r="E17" s="166"/>
      <c r="F17" s="166"/>
      <c r="G17" s="166"/>
      <c r="H17" s="166"/>
      <c r="I17" s="166"/>
      <c r="J17" s="166"/>
      <c r="K17" s="166"/>
      <c r="L17" s="30"/>
      <c r="M17" s="9"/>
      <c r="O17" s="9"/>
      <c r="P17" s="181"/>
      <c r="Q17" s="3"/>
    </row>
    <row r="18" spans="1:17" x14ac:dyDescent="0.25">
      <c r="A18" s="5"/>
      <c r="B18" s="29">
        <v>6</v>
      </c>
      <c r="C18" s="167" t="s">
        <v>16</v>
      </c>
      <c r="D18" s="171"/>
      <c r="E18" s="171"/>
      <c r="F18" s="171"/>
      <c r="G18" s="171"/>
      <c r="H18" s="172"/>
      <c r="I18" s="36"/>
      <c r="J18" s="10"/>
      <c r="K18" s="8"/>
      <c r="L18" s="31"/>
      <c r="M18" s="9"/>
      <c r="O18" s="9"/>
      <c r="P18" s="181"/>
      <c r="Q18" s="3"/>
    </row>
    <row r="19" spans="1:17" x14ac:dyDescent="0.25">
      <c r="A19" s="5"/>
      <c r="B19" s="29">
        <v>7</v>
      </c>
      <c r="C19" s="167" t="s">
        <v>6</v>
      </c>
      <c r="D19" s="170"/>
      <c r="E19" s="170"/>
      <c r="F19" s="170"/>
      <c r="G19" s="170"/>
      <c r="H19" s="170"/>
      <c r="I19" s="168"/>
      <c r="J19" s="170"/>
      <c r="K19" s="170"/>
      <c r="L19" s="169"/>
      <c r="M19" s="9"/>
      <c r="O19" s="9"/>
      <c r="P19" s="181"/>
      <c r="Q19" s="3"/>
    </row>
    <row r="20" spans="1:17" ht="25.5" customHeight="1" x14ac:dyDescent="0.25">
      <c r="A20" s="5"/>
      <c r="B20" s="29"/>
      <c r="C20" s="5"/>
      <c r="D20" s="166"/>
      <c r="E20" s="166"/>
      <c r="F20" s="166"/>
      <c r="G20" s="166"/>
      <c r="H20" s="166"/>
      <c r="I20" s="166"/>
      <c r="J20" s="166"/>
      <c r="K20" s="166"/>
      <c r="L20" s="30"/>
      <c r="M20" s="9"/>
      <c r="O20" s="9"/>
      <c r="P20" s="181"/>
      <c r="Q20" s="3"/>
    </row>
    <row r="21" spans="1:17" x14ac:dyDescent="0.25">
      <c r="A21" s="5"/>
      <c r="B21" s="29">
        <v>8</v>
      </c>
      <c r="C21" s="167" t="s">
        <v>5</v>
      </c>
      <c r="D21" s="168"/>
      <c r="E21" s="168"/>
      <c r="F21" s="168"/>
      <c r="G21" s="168"/>
      <c r="H21" s="168"/>
      <c r="I21" s="168"/>
      <c r="J21" s="168"/>
      <c r="K21" s="168"/>
      <c r="L21" s="169"/>
      <c r="M21" s="9"/>
      <c r="O21" s="9"/>
      <c r="P21" s="181"/>
      <c r="Q21" s="3"/>
    </row>
    <row r="22" spans="1:17" ht="25.5" customHeight="1" x14ac:dyDescent="0.25">
      <c r="A22" s="5"/>
      <c r="B22" s="29"/>
      <c r="C22" s="5"/>
      <c r="D22" s="166"/>
      <c r="E22" s="166"/>
      <c r="F22" s="166"/>
      <c r="G22" s="166"/>
      <c r="H22" s="166"/>
      <c r="I22" s="166"/>
      <c r="J22" s="166"/>
      <c r="K22" s="166"/>
      <c r="L22" s="30"/>
      <c r="M22" s="9"/>
      <c r="O22" s="9"/>
      <c r="P22" s="181"/>
      <c r="Q22" s="3"/>
    </row>
    <row r="23" spans="1:17" x14ac:dyDescent="0.25">
      <c r="A23" s="5"/>
      <c r="B23" s="29">
        <v>9</v>
      </c>
      <c r="C23" s="167" t="s">
        <v>15</v>
      </c>
      <c r="D23" s="168"/>
      <c r="E23" s="168"/>
      <c r="F23" s="168"/>
      <c r="G23" s="168"/>
      <c r="H23" s="168"/>
      <c r="I23" s="168"/>
      <c r="J23" s="168"/>
      <c r="K23" s="168"/>
      <c r="L23" s="169"/>
      <c r="M23" s="9"/>
      <c r="O23" s="9"/>
      <c r="P23" s="181"/>
      <c r="Q23" s="3"/>
    </row>
    <row r="24" spans="1:17" ht="25.5" customHeight="1" x14ac:dyDescent="0.25">
      <c r="A24" s="5"/>
      <c r="B24" s="29"/>
      <c r="C24" s="5"/>
      <c r="D24" s="157"/>
      <c r="E24" s="157"/>
      <c r="F24" s="157"/>
      <c r="G24" s="157"/>
      <c r="H24" s="157"/>
      <c r="I24" s="157"/>
      <c r="J24" s="157"/>
      <c r="K24" s="157"/>
      <c r="L24" s="30"/>
      <c r="M24" s="9"/>
      <c r="O24" s="9"/>
      <c r="P24" s="181"/>
      <c r="Q24" s="3"/>
    </row>
    <row r="25" spans="1:17" x14ac:dyDescent="0.25">
      <c r="A25" s="5"/>
      <c r="B25" s="29">
        <v>10</v>
      </c>
      <c r="C25" s="167" t="s">
        <v>9</v>
      </c>
      <c r="D25" s="168"/>
      <c r="E25" s="168"/>
      <c r="F25" s="168"/>
      <c r="G25" s="168"/>
      <c r="H25" s="168"/>
      <c r="I25" s="168"/>
      <c r="J25" s="168"/>
      <c r="K25" s="168"/>
      <c r="L25" s="169"/>
      <c r="M25" s="9"/>
      <c r="O25" s="9"/>
      <c r="P25" s="181"/>
      <c r="Q25" s="3"/>
    </row>
    <row r="26" spans="1:17" ht="25.5" customHeight="1" x14ac:dyDescent="0.25">
      <c r="A26" s="5"/>
      <c r="B26" s="29"/>
      <c r="C26" s="5"/>
      <c r="D26" s="166"/>
      <c r="E26" s="166"/>
      <c r="F26" s="166"/>
      <c r="G26" s="166"/>
      <c r="H26" s="166"/>
      <c r="I26" s="166"/>
      <c r="J26" s="166"/>
      <c r="K26" s="166"/>
      <c r="L26" s="30"/>
      <c r="M26" s="9"/>
      <c r="O26" s="9"/>
      <c r="P26" s="181"/>
      <c r="Q26" s="3"/>
    </row>
    <row r="27" spans="1:17" ht="8.1" customHeight="1" x14ac:dyDescent="0.25">
      <c r="A27" s="5"/>
      <c r="B27" s="29"/>
      <c r="D27" s="8"/>
      <c r="E27" s="8"/>
      <c r="F27" s="8"/>
      <c r="G27" s="8"/>
      <c r="H27" s="8"/>
      <c r="I27" s="8"/>
      <c r="J27" s="8"/>
      <c r="K27" s="8"/>
      <c r="L27" s="31"/>
      <c r="M27" s="9"/>
      <c r="O27" s="9"/>
      <c r="P27" s="181"/>
      <c r="Q27" s="3"/>
    </row>
    <row r="28" spans="1:17" x14ac:dyDescent="0.25">
      <c r="A28" s="5"/>
      <c r="B28" s="29">
        <v>11</v>
      </c>
      <c r="C28" s="167" t="s">
        <v>7</v>
      </c>
      <c r="D28" s="170"/>
      <c r="E28" s="170"/>
      <c r="F28" s="170"/>
      <c r="G28" s="170"/>
      <c r="H28" s="170"/>
      <c r="I28" s="170"/>
      <c r="J28" s="170"/>
      <c r="K28" s="170"/>
      <c r="L28" s="169"/>
      <c r="M28" s="9"/>
      <c r="O28" s="9"/>
      <c r="P28" s="181"/>
      <c r="Q28" s="3"/>
    </row>
    <row r="29" spans="1:17" ht="25.5" customHeight="1" x14ac:dyDescent="0.25">
      <c r="A29" s="5"/>
      <c r="B29" s="29"/>
      <c r="C29" s="5"/>
      <c r="D29" s="166"/>
      <c r="E29" s="166"/>
      <c r="F29" s="166"/>
      <c r="G29" s="166"/>
      <c r="H29" s="166"/>
      <c r="I29" s="166"/>
      <c r="J29" s="166"/>
      <c r="K29" s="166"/>
      <c r="L29" s="30"/>
      <c r="M29" s="9"/>
      <c r="O29" s="9"/>
      <c r="P29" s="181"/>
      <c r="Q29" s="3"/>
    </row>
    <row r="30" spans="1:17" x14ac:dyDescent="0.25">
      <c r="A30" s="5"/>
      <c r="B30" s="29">
        <v>12</v>
      </c>
      <c r="C30" s="167" t="s">
        <v>16</v>
      </c>
      <c r="D30" s="171"/>
      <c r="E30" s="171"/>
      <c r="F30" s="171"/>
      <c r="G30" s="171"/>
      <c r="H30" s="172"/>
      <c r="I30" s="36"/>
      <c r="J30" s="10"/>
      <c r="K30" s="8"/>
      <c r="L30" s="31"/>
      <c r="M30" s="9"/>
      <c r="O30" s="9"/>
      <c r="P30" s="181"/>
      <c r="Q30" s="3"/>
    </row>
    <row r="31" spans="1:17" x14ac:dyDescent="0.25">
      <c r="A31" s="5"/>
      <c r="B31" s="29">
        <v>13</v>
      </c>
      <c r="C31" s="167" t="s">
        <v>6</v>
      </c>
      <c r="D31" s="170"/>
      <c r="E31" s="170"/>
      <c r="F31" s="170"/>
      <c r="G31" s="170"/>
      <c r="H31" s="170"/>
      <c r="I31" s="168"/>
      <c r="J31" s="170"/>
      <c r="K31" s="170"/>
      <c r="L31" s="169"/>
      <c r="M31" s="9"/>
      <c r="O31" s="9"/>
      <c r="P31" s="181"/>
      <c r="Q31" s="3"/>
    </row>
    <row r="32" spans="1:17" ht="25.5" customHeight="1" x14ac:dyDescent="0.25">
      <c r="A32" s="5"/>
      <c r="B32" s="29"/>
      <c r="C32" s="5"/>
      <c r="D32" s="166"/>
      <c r="E32" s="166"/>
      <c r="F32" s="166"/>
      <c r="G32" s="166"/>
      <c r="H32" s="166"/>
      <c r="I32" s="166"/>
      <c r="J32" s="166"/>
      <c r="K32" s="166"/>
      <c r="L32" s="30"/>
      <c r="M32" s="9"/>
      <c r="O32" s="9"/>
      <c r="P32" s="181"/>
      <c r="Q32" s="3"/>
    </row>
    <row r="33" spans="1:17" x14ac:dyDescent="0.25">
      <c r="A33" s="5"/>
      <c r="B33" s="29">
        <v>14</v>
      </c>
      <c r="C33" s="167" t="s">
        <v>5</v>
      </c>
      <c r="D33" s="168"/>
      <c r="E33" s="168"/>
      <c r="F33" s="168"/>
      <c r="G33" s="168"/>
      <c r="H33" s="168"/>
      <c r="I33" s="168"/>
      <c r="J33" s="168"/>
      <c r="K33" s="168"/>
      <c r="L33" s="169"/>
      <c r="M33" s="9"/>
      <c r="O33" s="9"/>
      <c r="P33" s="181"/>
      <c r="Q33" s="3"/>
    </row>
    <row r="34" spans="1:17" ht="25.5" customHeight="1" x14ac:dyDescent="0.25">
      <c r="A34" s="5"/>
      <c r="B34" s="29"/>
      <c r="C34" s="5"/>
      <c r="D34" s="166"/>
      <c r="E34" s="166"/>
      <c r="F34" s="166"/>
      <c r="G34" s="166"/>
      <c r="H34" s="166"/>
      <c r="I34" s="166"/>
      <c r="J34" s="166"/>
      <c r="K34" s="166"/>
      <c r="L34" s="30"/>
      <c r="M34" s="9"/>
      <c r="O34" s="9"/>
      <c r="P34" s="181"/>
      <c r="Q34" s="3"/>
    </row>
    <row r="35" spans="1:17" x14ac:dyDescent="0.25">
      <c r="A35" s="5"/>
      <c r="B35" s="29">
        <v>15</v>
      </c>
      <c r="C35" s="167" t="s">
        <v>15</v>
      </c>
      <c r="D35" s="168"/>
      <c r="E35" s="168"/>
      <c r="F35" s="168"/>
      <c r="G35" s="168"/>
      <c r="H35" s="168"/>
      <c r="I35" s="168"/>
      <c r="J35" s="168"/>
      <c r="K35" s="168"/>
      <c r="L35" s="169"/>
      <c r="M35" s="9"/>
      <c r="O35" s="9"/>
      <c r="P35" s="181"/>
      <c r="Q35" s="3"/>
    </row>
    <row r="36" spans="1:17" ht="25.5" customHeight="1" x14ac:dyDescent="0.25">
      <c r="A36" s="5"/>
      <c r="B36" s="29"/>
      <c r="C36" s="5"/>
      <c r="D36" s="157"/>
      <c r="E36" s="157"/>
      <c r="F36" s="157"/>
      <c r="G36" s="157"/>
      <c r="H36" s="157"/>
      <c r="I36" s="157"/>
      <c r="J36" s="157"/>
      <c r="K36" s="157"/>
      <c r="L36" s="30"/>
      <c r="M36" s="9"/>
      <c r="O36" s="9"/>
      <c r="P36" s="181"/>
      <c r="Q36" s="3"/>
    </row>
    <row r="37" spans="1:17" x14ac:dyDescent="0.25">
      <c r="A37" s="5"/>
      <c r="B37" s="29">
        <v>16</v>
      </c>
      <c r="C37" s="167" t="s">
        <v>9</v>
      </c>
      <c r="D37" s="168"/>
      <c r="E37" s="168"/>
      <c r="F37" s="168"/>
      <c r="G37" s="168"/>
      <c r="H37" s="168"/>
      <c r="I37" s="168"/>
      <c r="J37" s="168"/>
      <c r="K37" s="168"/>
      <c r="L37" s="169"/>
      <c r="M37" s="9"/>
      <c r="O37" s="9"/>
      <c r="P37" s="181"/>
      <c r="Q37" s="3"/>
    </row>
    <row r="38" spans="1:17" ht="25.5" customHeight="1" x14ac:dyDescent="0.25">
      <c r="A38" s="5"/>
      <c r="B38" s="29"/>
      <c r="C38" s="5"/>
      <c r="D38" s="166"/>
      <c r="E38" s="166"/>
      <c r="F38" s="166"/>
      <c r="G38" s="166"/>
      <c r="H38" s="166"/>
      <c r="I38" s="166"/>
      <c r="J38" s="166"/>
      <c r="K38" s="166"/>
      <c r="L38" s="30"/>
      <c r="M38" s="9"/>
      <c r="O38" s="9"/>
      <c r="P38" s="181"/>
      <c r="Q38" s="3"/>
    </row>
    <row r="39" spans="1:17" ht="7.5" customHeight="1" x14ac:dyDescent="0.25">
      <c r="A39" s="5"/>
      <c r="B39" s="29"/>
      <c r="D39" s="8"/>
      <c r="E39" s="8"/>
      <c r="F39" s="8"/>
      <c r="G39" s="8"/>
      <c r="H39" s="8"/>
      <c r="I39" s="8"/>
      <c r="J39" s="8"/>
      <c r="K39" s="8"/>
      <c r="L39" s="31"/>
      <c r="M39" s="9"/>
      <c r="O39" s="9"/>
      <c r="P39" s="181"/>
      <c r="Q39" s="3"/>
    </row>
    <row r="40" spans="1:17" x14ac:dyDescent="0.25">
      <c r="A40" s="5"/>
      <c r="B40" s="29">
        <v>17</v>
      </c>
      <c r="C40" s="167" t="s">
        <v>7</v>
      </c>
      <c r="D40" s="170"/>
      <c r="E40" s="170"/>
      <c r="F40" s="170"/>
      <c r="G40" s="170"/>
      <c r="H40" s="170"/>
      <c r="I40" s="170"/>
      <c r="J40" s="170"/>
      <c r="K40" s="170"/>
      <c r="L40" s="169"/>
      <c r="M40" s="9"/>
      <c r="O40" s="9"/>
      <c r="P40" s="181"/>
      <c r="Q40" s="3"/>
    </row>
    <row r="41" spans="1:17" ht="25.5" customHeight="1" x14ac:dyDescent="0.25">
      <c r="A41" s="5"/>
      <c r="B41" s="29"/>
      <c r="C41" s="5"/>
      <c r="D41" s="166"/>
      <c r="E41" s="166"/>
      <c r="F41" s="166"/>
      <c r="G41" s="166"/>
      <c r="H41" s="166"/>
      <c r="I41" s="166"/>
      <c r="J41" s="166"/>
      <c r="K41" s="166"/>
      <c r="L41" s="30"/>
      <c r="M41" s="9"/>
      <c r="O41" s="9"/>
      <c r="P41" s="181"/>
      <c r="Q41" s="3"/>
    </row>
    <row r="42" spans="1:17" x14ac:dyDescent="0.25">
      <c r="A42" s="5"/>
      <c r="B42" s="29">
        <v>18</v>
      </c>
      <c r="C42" s="167" t="s">
        <v>16</v>
      </c>
      <c r="D42" s="171"/>
      <c r="E42" s="171"/>
      <c r="F42" s="171"/>
      <c r="G42" s="171"/>
      <c r="H42" s="172"/>
      <c r="I42" s="36"/>
      <c r="J42" s="10"/>
      <c r="K42" s="8"/>
      <c r="L42" s="31"/>
      <c r="M42" s="9"/>
      <c r="O42" s="9"/>
      <c r="P42" s="181"/>
      <c r="Q42" s="3"/>
    </row>
    <row r="43" spans="1:17" x14ac:dyDescent="0.25">
      <c r="A43" s="5"/>
      <c r="B43" s="29">
        <v>19</v>
      </c>
      <c r="C43" s="167" t="s">
        <v>6</v>
      </c>
      <c r="D43" s="170"/>
      <c r="E43" s="170"/>
      <c r="F43" s="170"/>
      <c r="G43" s="170"/>
      <c r="H43" s="170"/>
      <c r="I43" s="168"/>
      <c r="J43" s="170"/>
      <c r="K43" s="170"/>
      <c r="L43" s="169"/>
      <c r="M43" s="9"/>
      <c r="O43" s="9"/>
      <c r="P43" s="181"/>
      <c r="Q43" s="3"/>
    </row>
    <row r="44" spans="1:17" ht="25.5" customHeight="1" x14ac:dyDescent="0.25">
      <c r="A44" s="5"/>
      <c r="B44" s="29"/>
      <c r="C44" s="5"/>
      <c r="D44" s="166"/>
      <c r="E44" s="166"/>
      <c r="F44" s="166"/>
      <c r="G44" s="166"/>
      <c r="H44" s="166"/>
      <c r="I44" s="166"/>
      <c r="J44" s="166"/>
      <c r="K44" s="166"/>
      <c r="L44" s="30"/>
      <c r="M44" s="9"/>
      <c r="O44" s="9"/>
      <c r="P44" s="181"/>
      <c r="Q44" s="3"/>
    </row>
    <row r="45" spans="1:17" x14ac:dyDescent="0.25">
      <c r="A45" s="5"/>
      <c r="B45" s="29">
        <v>20</v>
      </c>
      <c r="C45" s="167" t="s">
        <v>5</v>
      </c>
      <c r="D45" s="168"/>
      <c r="E45" s="168"/>
      <c r="F45" s="168"/>
      <c r="G45" s="168"/>
      <c r="H45" s="168"/>
      <c r="I45" s="168"/>
      <c r="J45" s="168"/>
      <c r="K45" s="168"/>
      <c r="L45" s="169"/>
      <c r="M45" s="9"/>
      <c r="O45" s="9"/>
      <c r="P45" s="181"/>
      <c r="Q45" s="3"/>
    </row>
    <row r="46" spans="1:17" ht="25.5" customHeight="1" x14ac:dyDescent="0.25">
      <c r="A46" s="5"/>
      <c r="B46" s="29"/>
      <c r="C46" s="5"/>
      <c r="D46" s="166"/>
      <c r="E46" s="166"/>
      <c r="F46" s="166"/>
      <c r="G46" s="166"/>
      <c r="H46" s="166"/>
      <c r="I46" s="166"/>
      <c r="J46" s="166"/>
      <c r="K46" s="166"/>
      <c r="L46" s="30"/>
      <c r="M46" s="9"/>
      <c r="O46" s="9"/>
      <c r="P46" s="181"/>
      <c r="Q46" s="3"/>
    </row>
    <row r="47" spans="1:17" x14ac:dyDescent="0.25">
      <c r="A47" s="5"/>
      <c r="B47" s="29">
        <v>21</v>
      </c>
      <c r="C47" s="167" t="s">
        <v>15</v>
      </c>
      <c r="D47" s="168"/>
      <c r="E47" s="168"/>
      <c r="F47" s="168"/>
      <c r="G47" s="168"/>
      <c r="H47" s="168"/>
      <c r="I47" s="168"/>
      <c r="J47" s="168"/>
      <c r="K47" s="168"/>
      <c r="L47" s="169"/>
      <c r="M47" s="9"/>
      <c r="O47" s="9"/>
      <c r="P47" s="181"/>
      <c r="Q47" s="3"/>
    </row>
    <row r="48" spans="1:17" ht="25.5" customHeight="1" x14ac:dyDescent="0.25">
      <c r="A48" s="5"/>
      <c r="B48" s="29"/>
      <c r="C48" s="5"/>
      <c r="D48" s="157"/>
      <c r="E48" s="157"/>
      <c r="F48" s="157"/>
      <c r="G48" s="157"/>
      <c r="H48" s="157"/>
      <c r="I48" s="157"/>
      <c r="J48" s="157"/>
      <c r="K48" s="157"/>
      <c r="L48" s="30"/>
      <c r="M48" s="9"/>
      <c r="O48" s="9"/>
      <c r="P48" s="181"/>
      <c r="Q48" s="3"/>
    </row>
    <row r="49" spans="1:17" x14ac:dyDescent="0.25">
      <c r="A49" s="5"/>
      <c r="B49" s="29">
        <v>22</v>
      </c>
      <c r="C49" s="167" t="s">
        <v>9</v>
      </c>
      <c r="D49" s="168"/>
      <c r="E49" s="168"/>
      <c r="F49" s="168"/>
      <c r="G49" s="168"/>
      <c r="H49" s="168"/>
      <c r="I49" s="168"/>
      <c r="J49" s="168"/>
      <c r="K49" s="168"/>
      <c r="L49" s="169"/>
      <c r="M49" s="9"/>
      <c r="O49" s="9"/>
      <c r="P49" s="181"/>
      <c r="Q49" s="3"/>
    </row>
    <row r="50" spans="1:17" ht="25.5" customHeight="1" x14ac:dyDescent="0.25">
      <c r="A50" s="5"/>
      <c r="B50" s="29"/>
      <c r="C50" s="5"/>
      <c r="D50" s="166"/>
      <c r="E50" s="166"/>
      <c r="F50" s="166"/>
      <c r="G50" s="166"/>
      <c r="H50" s="166"/>
      <c r="I50" s="166"/>
      <c r="J50" s="166"/>
      <c r="K50" s="166"/>
      <c r="L50" s="30"/>
      <c r="M50" s="9"/>
      <c r="O50" s="9"/>
      <c r="P50" s="181"/>
      <c r="Q50" s="3"/>
    </row>
    <row r="51" spans="1:17" ht="7.5" customHeight="1" x14ac:dyDescent="0.25">
      <c r="A51" s="5"/>
      <c r="B51" s="29"/>
      <c r="D51" s="8"/>
      <c r="E51" s="8"/>
      <c r="F51" s="8"/>
      <c r="G51" s="8"/>
      <c r="H51" s="8"/>
      <c r="I51" s="8"/>
      <c r="J51" s="8"/>
      <c r="K51" s="8"/>
      <c r="L51" s="31"/>
      <c r="M51" s="9"/>
      <c r="O51" s="9"/>
      <c r="P51" s="181"/>
      <c r="Q51" s="3"/>
    </row>
    <row r="52" spans="1:17" x14ac:dyDescent="0.25">
      <c r="A52" s="5"/>
      <c r="B52" s="29">
        <v>23</v>
      </c>
      <c r="C52" s="167" t="s">
        <v>7</v>
      </c>
      <c r="D52" s="170"/>
      <c r="E52" s="170"/>
      <c r="F52" s="170"/>
      <c r="G52" s="170"/>
      <c r="H52" s="170"/>
      <c r="I52" s="170"/>
      <c r="J52" s="170"/>
      <c r="K52" s="170"/>
      <c r="L52" s="169"/>
      <c r="M52" s="9"/>
      <c r="O52" s="9"/>
      <c r="P52" s="181"/>
      <c r="Q52" s="3"/>
    </row>
    <row r="53" spans="1:17" ht="25.5" customHeight="1" x14ac:dyDescent="0.25">
      <c r="A53" s="5"/>
      <c r="B53" s="29"/>
      <c r="C53" s="5"/>
      <c r="D53" s="166"/>
      <c r="E53" s="166"/>
      <c r="F53" s="166"/>
      <c r="G53" s="166"/>
      <c r="H53" s="166"/>
      <c r="I53" s="166"/>
      <c r="J53" s="166"/>
      <c r="K53" s="166"/>
      <c r="L53" s="30"/>
      <c r="M53" s="9"/>
      <c r="O53" s="9"/>
      <c r="P53" s="181"/>
      <c r="Q53" s="3"/>
    </row>
    <row r="54" spans="1:17" x14ac:dyDescent="0.25">
      <c r="A54" s="5"/>
      <c r="B54" s="29">
        <v>24</v>
      </c>
      <c r="C54" s="167" t="s">
        <v>16</v>
      </c>
      <c r="D54" s="171"/>
      <c r="E54" s="171"/>
      <c r="F54" s="171"/>
      <c r="G54" s="171"/>
      <c r="H54" s="172"/>
      <c r="I54" s="36"/>
      <c r="J54" s="10"/>
      <c r="K54" s="8"/>
      <c r="L54" s="31"/>
      <c r="M54" s="9"/>
      <c r="O54" s="9"/>
      <c r="P54" s="181"/>
      <c r="Q54" s="3"/>
    </row>
    <row r="55" spans="1:17" x14ac:dyDescent="0.25">
      <c r="A55" s="5"/>
      <c r="B55" s="29">
        <v>25</v>
      </c>
      <c r="C55" s="167" t="s">
        <v>6</v>
      </c>
      <c r="D55" s="170"/>
      <c r="E55" s="170"/>
      <c r="F55" s="170"/>
      <c r="G55" s="170"/>
      <c r="H55" s="170"/>
      <c r="I55" s="168"/>
      <c r="J55" s="170"/>
      <c r="K55" s="170"/>
      <c r="L55" s="169"/>
      <c r="M55" s="9"/>
      <c r="O55" s="9"/>
      <c r="P55" s="181"/>
      <c r="Q55" s="3"/>
    </row>
    <row r="56" spans="1:17" ht="25.5" customHeight="1" x14ac:dyDescent="0.25">
      <c r="A56" s="5"/>
      <c r="B56" s="29"/>
      <c r="C56" s="5"/>
      <c r="D56" s="166"/>
      <c r="E56" s="166"/>
      <c r="F56" s="166"/>
      <c r="G56" s="166"/>
      <c r="H56" s="166"/>
      <c r="I56" s="166"/>
      <c r="J56" s="166"/>
      <c r="K56" s="166"/>
      <c r="L56" s="30"/>
      <c r="M56" s="9"/>
      <c r="O56" s="9"/>
      <c r="P56" s="181"/>
      <c r="Q56" s="3"/>
    </row>
    <row r="57" spans="1:17" x14ac:dyDescent="0.25">
      <c r="A57" s="5"/>
      <c r="B57" s="29">
        <v>26</v>
      </c>
      <c r="C57" s="167" t="s">
        <v>5</v>
      </c>
      <c r="D57" s="168"/>
      <c r="E57" s="168"/>
      <c r="F57" s="168"/>
      <c r="G57" s="168"/>
      <c r="H57" s="168"/>
      <c r="I57" s="168"/>
      <c r="J57" s="168"/>
      <c r="K57" s="168"/>
      <c r="L57" s="169"/>
      <c r="M57" s="9"/>
      <c r="O57" s="9"/>
      <c r="P57" s="181"/>
      <c r="Q57" s="3"/>
    </row>
    <row r="58" spans="1:17" ht="25.5" customHeight="1" x14ac:dyDescent="0.25">
      <c r="A58" s="5"/>
      <c r="B58" s="29"/>
      <c r="C58" s="5"/>
      <c r="D58" s="166"/>
      <c r="E58" s="166"/>
      <c r="F58" s="166"/>
      <c r="G58" s="166"/>
      <c r="H58" s="166"/>
      <c r="I58" s="166"/>
      <c r="J58" s="166"/>
      <c r="K58" s="166"/>
      <c r="L58" s="30"/>
      <c r="M58" s="9"/>
      <c r="O58" s="9"/>
      <c r="P58" s="181"/>
      <c r="Q58" s="3"/>
    </row>
    <row r="59" spans="1:17" x14ac:dyDescent="0.25">
      <c r="A59" s="5"/>
      <c r="B59" s="29">
        <v>27</v>
      </c>
      <c r="C59" s="167" t="s">
        <v>15</v>
      </c>
      <c r="D59" s="168"/>
      <c r="E59" s="168"/>
      <c r="F59" s="168"/>
      <c r="G59" s="168"/>
      <c r="H59" s="168"/>
      <c r="I59" s="168"/>
      <c r="J59" s="168"/>
      <c r="K59" s="168"/>
      <c r="L59" s="169"/>
      <c r="M59" s="9"/>
      <c r="O59" s="9"/>
      <c r="P59" s="181"/>
      <c r="Q59" s="3"/>
    </row>
    <row r="60" spans="1:17" ht="25.5" customHeight="1" x14ac:dyDescent="0.25">
      <c r="A60" s="5"/>
      <c r="B60" s="29"/>
      <c r="C60" s="5"/>
      <c r="D60" s="157"/>
      <c r="E60" s="157"/>
      <c r="F60" s="157"/>
      <c r="G60" s="157"/>
      <c r="H60" s="157"/>
      <c r="I60" s="157"/>
      <c r="J60" s="157"/>
      <c r="K60" s="157"/>
      <c r="L60" s="30"/>
      <c r="M60" s="9"/>
      <c r="O60" s="9"/>
      <c r="P60" s="181"/>
      <c r="Q60" s="3"/>
    </row>
    <row r="61" spans="1:17" x14ac:dyDescent="0.25">
      <c r="A61" s="5"/>
      <c r="B61" s="29">
        <v>28</v>
      </c>
      <c r="C61" s="167" t="s">
        <v>9</v>
      </c>
      <c r="D61" s="168"/>
      <c r="E61" s="168"/>
      <c r="F61" s="168"/>
      <c r="G61" s="168"/>
      <c r="H61" s="168"/>
      <c r="I61" s="168"/>
      <c r="J61" s="168"/>
      <c r="K61" s="168"/>
      <c r="L61" s="169"/>
      <c r="M61" s="9"/>
      <c r="O61" s="9"/>
      <c r="P61" s="181"/>
      <c r="Q61" s="3"/>
    </row>
    <row r="62" spans="1:17" ht="25.5" customHeight="1" thickBot="1" x14ac:dyDescent="0.3">
      <c r="A62" s="5"/>
      <c r="B62" s="29"/>
      <c r="C62" s="5"/>
      <c r="D62" s="166"/>
      <c r="E62" s="166"/>
      <c r="F62" s="166"/>
      <c r="G62" s="166"/>
      <c r="H62" s="166"/>
      <c r="I62" s="166"/>
      <c r="J62" s="166"/>
      <c r="K62" s="166"/>
      <c r="L62" s="30"/>
      <c r="M62" s="9"/>
      <c r="O62" s="9"/>
      <c r="P62" s="182"/>
      <c r="Q62" s="3"/>
    </row>
    <row r="63" spans="1:17" ht="15.75" thickBot="1" x14ac:dyDescent="0.3">
      <c r="A63" s="5"/>
      <c r="B63" s="32"/>
      <c r="C63" s="33"/>
      <c r="D63" s="34"/>
      <c r="E63" s="34"/>
      <c r="F63" s="34"/>
      <c r="G63" s="34"/>
      <c r="H63" s="34"/>
      <c r="I63" s="34"/>
      <c r="J63" s="34"/>
      <c r="K63" s="34"/>
      <c r="L63" s="35"/>
      <c r="M63" s="9"/>
      <c r="P63" s="8"/>
    </row>
    <row r="64" spans="1:17" x14ac:dyDescent="0.25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</row>
  </sheetData>
  <sheetProtection selectLockedCells="1"/>
  <mergeCells count="57">
    <mergeCell ref="C18:H18"/>
    <mergeCell ref="B2:L2"/>
    <mergeCell ref="P2:P3"/>
    <mergeCell ref="B4:D4"/>
    <mergeCell ref="E4:L4"/>
    <mergeCell ref="P4:P62"/>
    <mergeCell ref="B6:E6"/>
    <mergeCell ref="C7:G7"/>
    <mergeCell ref="C8:G8"/>
    <mergeCell ref="C9:L9"/>
    <mergeCell ref="D10:K10"/>
    <mergeCell ref="C11:L11"/>
    <mergeCell ref="D12:K12"/>
    <mergeCell ref="B15:D15"/>
    <mergeCell ref="C16:L16"/>
    <mergeCell ref="D17:K17"/>
    <mergeCell ref="C31:L31"/>
    <mergeCell ref="C19:L19"/>
    <mergeCell ref="D20:K20"/>
    <mergeCell ref="C21:L21"/>
    <mergeCell ref="D22:K22"/>
    <mergeCell ref="C23:L23"/>
    <mergeCell ref="D24:K24"/>
    <mergeCell ref="C25:L25"/>
    <mergeCell ref="D26:K26"/>
    <mergeCell ref="C28:L28"/>
    <mergeCell ref="D29:K29"/>
    <mergeCell ref="C30:H30"/>
    <mergeCell ref="D44:K44"/>
    <mergeCell ref="D32:K32"/>
    <mergeCell ref="C33:L33"/>
    <mergeCell ref="D34:K34"/>
    <mergeCell ref="C35:L35"/>
    <mergeCell ref="D36:K36"/>
    <mergeCell ref="C37:L37"/>
    <mergeCell ref="D38:K38"/>
    <mergeCell ref="C40:L40"/>
    <mergeCell ref="D41:K41"/>
    <mergeCell ref="C42:H42"/>
    <mergeCell ref="C43:L43"/>
    <mergeCell ref="C57:L57"/>
    <mergeCell ref="C45:L45"/>
    <mergeCell ref="D46:K46"/>
    <mergeCell ref="C47:L47"/>
    <mergeCell ref="D48:K48"/>
    <mergeCell ref="C49:L49"/>
    <mergeCell ref="D50:K50"/>
    <mergeCell ref="C52:L52"/>
    <mergeCell ref="D53:K53"/>
    <mergeCell ref="C54:H54"/>
    <mergeCell ref="C55:L55"/>
    <mergeCell ref="D56:K56"/>
    <mergeCell ref="D58:K58"/>
    <mergeCell ref="C59:L59"/>
    <mergeCell ref="D60:K60"/>
    <mergeCell ref="C61:L61"/>
    <mergeCell ref="D62:K6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BDE8B-F9CE-4BA0-90E8-718871C15EAC}">
  <dimension ref="A1:R36"/>
  <sheetViews>
    <sheetView zoomScaleNormal="100" workbookViewId="0">
      <selection activeCell="M23" sqref="M23"/>
    </sheetView>
  </sheetViews>
  <sheetFormatPr defaultColWidth="9.140625" defaultRowHeight="15" x14ac:dyDescent="0.25"/>
  <cols>
    <col min="1" max="1" width="9.140625" style="41"/>
    <col min="2" max="2" width="4.85546875" style="41" customWidth="1"/>
    <col min="3" max="4" width="9.140625" style="41"/>
    <col min="5" max="5" width="7.7109375" style="41" customWidth="1"/>
    <col min="6" max="6" width="20.28515625" style="41" customWidth="1"/>
    <col min="7" max="7" width="7.7109375" style="41" customWidth="1"/>
    <col min="8" max="8" width="10.42578125" style="41" customWidth="1"/>
    <col min="9" max="9" width="12.28515625" style="41" customWidth="1"/>
    <col min="10" max="10" width="7.7109375" style="41" customWidth="1"/>
    <col min="11" max="11" width="9.140625" style="41" customWidth="1"/>
    <col min="12" max="12" width="11.5703125" style="41" customWidth="1"/>
    <col min="13" max="13" width="4.85546875" style="41" customWidth="1"/>
    <col min="14" max="14" width="9.140625" style="95" customWidth="1"/>
    <col min="15" max="15" width="2" style="44" customWidth="1"/>
    <col min="16" max="16" width="9.140625" style="45"/>
    <col min="17" max="17" width="82.28515625" style="41" customWidth="1"/>
    <col min="18" max="16384" width="9.140625" style="41"/>
  </cols>
  <sheetData>
    <row r="1" spans="1:18" ht="18.75" x14ac:dyDescent="0.3">
      <c r="B1" s="42" t="s">
        <v>3</v>
      </c>
      <c r="O1" s="44">
        <v>1</v>
      </c>
      <c r="Q1" s="42" t="s">
        <v>8</v>
      </c>
    </row>
    <row r="2" spans="1:18" x14ac:dyDescent="0.25">
      <c r="B2" s="133" t="s">
        <v>13</v>
      </c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O2" s="44">
        <v>1</v>
      </c>
      <c r="Q2" s="134" t="s">
        <v>14</v>
      </c>
    </row>
    <row r="3" spans="1:18" ht="15.75" thickBot="1" x14ac:dyDescent="0.3"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O3" s="44">
        <v>1</v>
      </c>
      <c r="Q3" s="135"/>
    </row>
    <row r="4" spans="1:18" ht="15.75" customHeight="1" thickBot="1" x14ac:dyDescent="0.3">
      <c r="A4" s="43"/>
      <c r="B4" s="136" t="s">
        <v>11</v>
      </c>
      <c r="C4" s="137"/>
      <c r="D4" s="137"/>
      <c r="E4" s="102"/>
      <c r="F4" s="138" t="s">
        <v>17</v>
      </c>
      <c r="G4" s="139"/>
      <c r="H4" s="139"/>
      <c r="I4" s="139"/>
      <c r="J4" s="139"/>
      <c r="K4" s="139"/>
      <c r="L4" s="139"/>
      <c r="M4" s="140"/>
      <c r="N4" s="96" t="s">
        <v>76</v>
      </c>
      <c r="O4" s="44">
        <v>1</v>
      </c>
      <c r="P4" s="46"/>
      <c r="Q4" s="141" t="str">
        <f>N4&amp;F4&amp;CHAR(10)&amp;CHAR(10)&amp;"My total attendance is "&amp;H7&amp;I7&amp;N7&amp;N8&amp;CHAR(10)&amp;"My total punctuality is "&amp;H9&amp;I9&amp;N9&amp;CHAR(10)&amp;"To improve/maintain my attendance and punctuality"&amp;CHAR(10)&amp;C12&amp;CHAR(10)&amp;CHAR(10)&amp;N20&amp;CHAR(10)&amp;N21&amp;CHAR(10)&amp;N22&amp;CHAR(10)&amp;N23&amp;CHAR(10)&amp;"For my work experience I need to complete "&amp;C28&amp;" days. "&amp;CHAR(10)&amp;C30&amp;CHAR(10)&amp;C32&amp;CHAR(10)&amp;C34</f>
        <v xml:space="preserve">Reflection for Half Term 2
My total attendance is 80%. This is below college expectations and needs to be improved. My Attendance has improved since my last review
My total punctuality is 98%. This is good because it is in line with college expectations
To improve/maintain my attendance and punctuality
come to lessons
For Maths
So far I have learned exam technique 
I am aiming to achieve a 4
I would like to improve my attendance. I will improve by getting an earlier bus on Wednesdays
For Unit 1 (EXAM)
So far I have learned 1
I am aiming to achieve a merit
I would like to improve exam technique. I will improve by completing past papers
For 3rd Choice
So far I have learned 1
I am aiming to achieve a 5
I would like to improve 1. I will improve by 1
For 4th Choice
So far I have learned 4
I am aiming to achieve a 4
I would like to improve 4. I will improve by 4
For my work experience I need to complete 45 (CDF) days. 
</v>
      </c>
      <c r="R4" s="45"/>
    </row>
    <row r="5" spans="1:18" ht="9" customHeight="1" thickBot="1" x14ac:dyDescent="0.3">
      <c r="B5" s="104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O5" s="44">
        <v>1</v>
      </c>
      <c r="P5" s="46"/>
      <c r="Q5" s="142"/>
      <c r="R5" s="45"/>
    </row>
    <row r="6" spans="1:18" x14ac:dyDescent="0.25">
      <c r="A6" s="43"/>
      <c r="B6" s="144" t="s">
        <v>2</v>
      </c>
      <c r="C6" s="145"/>
      <c r="D6" s="145"/>
      <c r="E6" s="145"/>
      <c r="F6" s="145"/>
      <c r="G6" s="145"/>
      <c r="H6" s="66"/>
      <c r="I6" s="65"/>
      <c r="J6" s="65"/>
      <c r="K6" s="65"/>
      <c r="L6" s="65"/>
      <c r="M6" s="67"/>
      <c r="N6" s="96"/>
      <c r="O6" s="44">
        <v>1</v>
      </c>
      <c r="P6" s="46"/>
      <c r="Q6" s="142"/>
      <c r="R6" s="45"/>
    </row>
    <row r="7" spans="1:18" x14ac:dyDescent="0.25">
      <c r="A7" s="43"/>
      <c r="B7" s="68">
        <v>1</v>
      </c>
      <c r="C7" s="146" t="s">
        <v>0</v>
      </c>
      <c r="D7" s="147"/>
      <c r="E7" s="147"/>
      <c r="F7" s="147"/>
      <c r="G7" s="147"/>
      <c r="H7" s="93">
        <v>80</v>
      </c>
      <c r="I7" s="45" t="s">
        <v>12</v>
      </c>
      <c r="J7" s="45"/>
      <c r="M7" s="105"/>
      <c r="N7" s="96" t="str">
        <f>VLOOKUP(H7,Sheet2!K2:L9,2)</f>
        <v>. This is below college expectations and needs to be improved</v>
      </c>
      <c r="O7" s="44">
        <v>1</v>
      </c>
      <c r="P7" s="46"/>
      <c r="Q7" s="142"/>
      <c r="R7" s="45"/>
    </row>
    <row r="8" spans="1:18" x14ac:dyDescent="0.25">
      <c r="A8" s="43"/>
      <c r="B8" s="68">
        <v>2</v>
      </c>
      <c r="C8" s="146" t="s">
        <v>83</v>
      </c>
      <c r="D8" s="147"/>
      <c r="E8" s="147"/>
      <c r="F8" s="147"/>
      <c r="G8" s="147"/>
      <c r="H8" s="39" t="s">
        <v>42</v>
      </c>
      <c r="I8" s="45"/>
      <c r="J8" s="45"/>
      <c r="M8" s="105"/>
      <c r="N8" s="96" t="str">
        <f>IF(H8="Yes",". My Attendance has improved since my last review",IF(H8="No","My attendance has not improved since my last review",IF(H8="Same",". My attendance is the same as it was for my last review","")))</f>
        <v>. My Attendance has improved since my last review</v>
      </c>
      <c r="O8" s="44">
        <v>1</v>
      </c>
      <c r="P8" s="46"/>
      <c r="Q8" s="142"/>
      <c r="R8" s="45"/>
    </row>
    <row r="9" spans="1:18" x14ac:dyDescent="0.25">
      <c r="A9" s="43"/>
      <c r="B9" s="68">
        <v>3</v>
      </c>
      <c r="C9" s="146" t="s">
        <v>1</v>
      </c>
      <c r="D9" s="147"/>
      <c r="E9" s="147"/>
      <c r="F9" s="147"/>
      <c r="G9" s="147"/>
      <c r="H9" s="93">
        <v>98</v>
      </c>
      <c r="I9" s="45" t="s">
        <v>12</v>
      </c>
      <c r="J9" s="45"/>
      <c r="M9" s="105"/>
      <c r="N9" s="96" t="str">
        <f>VLOOKUP(H9,Sheet2!K2:L9,2)</f>
        <v>. This is good because it is in line with college expectations</v>
      </c>
      <c r="O9" s="44">
        <v>1</v>
      </c>
      <c r="P9" s="46"/>
      <c r="Q9" s="142"/>
      <c r="R9" s="45"/>
    </row>
    <row r="10" spans="1:18" x14ac:dyDescent="0.25">
      <c r="A10" s="43"/>
      <c r="B10" s="68">
        <v>4</v>
      </c>
      <c r="C10" s="146" t="s">
        <v>83</v>
      </c>
      <c r="D10" s="147"/>
      <c r="E10" s="147"/>
      <c r="F10" s="147"/>
      <c r="G10" s="147"/>
      <c r="H10" s="39" t="s">
        <v>43</v>
      </c>
      <c r="I10" s="48"/>
      <c r="J10" s="48"/>
      <c r="K10" s="103"/>
      <c r="L10" s="103"/>
      <c r="M10" s="105"/>
      <c r="N10" s="96" t="str">
        <f>IF(H10="Yes",". My punctuality has improved since my last review",IF(H10="No","My punctuality has not improved since my last review",IF(H10="Same",". My punctuailty is the same as it was for my last review","")))</f>
        <v>My punctuality has not improved since my last review</v>
      </c>
      <c r="O10" s="44">
        <v>1</v>
      </c>
      <c r="P10" s="46"/>
      <c r="Q10" s="142"/>
      <c r="R10" s="45"/>
    </row>
    <row r="11" spans="1:18" x14ac:dyDescent="0.25">
      <c r="A11" s="43"/>
      <c r="B11" s="68">
        <v>5</v>
      </c>
      <c r="C11" s="149" t="s">
        <v>60</v>
      </c>
      <c r="D11" s="149"/>
      <c r="E11" s="149"/>
      <c r="F11" s="149"/>
      <c r="G11" s="149"/>
      <c r="H11" s="150"/>
      <c r="I11" s="149"/>
      <c r="J11" s="149"/>
      <c r="K11" s="149"/>
      <c r="L11" s="149"/>
      <c r="M11" s="151"/>
      <c r="N11" s="96"/>
      <c r="O11" s="44">
        <v>1</v>
      </c>
      <c r="P11" s="46"/>
      <c r="Q11" s="142"/>
      <c r="R11" s="45"/>
    </row>
    <row r="12" spans="1:18" ht="45" customHeight="1" x14ac:dyDescent="0.25">
      <c r="A12" s="43"/>
      <c r="B12" s="70"/>
      <c r="C12" s="189" t="s">
        <v>89</v>
      </c>
      <c r="D12" s="190"/>
      <c r="E12" s="190"/>
      <c r="F12" s="190"/>
      <c r="G12" s="190"/>
      <c r="H12" s="190"/>
      <c r="I12" s="190"/>
      <c r="J12" s="190"/>
      <c r="K12" s="190"/>
      <c r="L12" s="191"/>
      <c r="M12" s="71"/>
      <c r="N12" s="96"/>
      <c r="O12" s="44">
        <v>1</v>
      </c>
      <c r="P12" s="46"/>
      <c r="Q12" s="142"/>
      <c r="R12" s="45"/>
    </row>
    <row r="13" spans="1:18" ht="18" customHeight="1" thickBot="1" x14ac:dyDescent="0.3">
      <c r="A13" s="43"/>
      <c r="B13" s="72"/>
      <c r="C13" s="73"/>
      <c r="D13" s="74"/>
      <c r="E13" s="74"/>
      <c r="F13" s="74"/>
      <c r="G13" s="74"/>
      <c r="H13" s="74"/>
      <c r="I13" s="74"/>
      <c r="J13" s="74"/>
      <c r="K13" s="74"/>
      <c r="L13" s="74"/>
      <c r="M13" s="75"/>
      <c r="N13" s="96"/>
      <c r="O13" s="44">
        <v>1</v>
      </c>
      <c r="P13" s="46"/>
      <c r="Q13" s="142"/>
      <c r="R13" s="45"/>
    </row>
    <row r="14" spans="1:18" ht="9" customHeight="1" thickBot="1" x14ac:dyDescent="0.3">
      <c r="B14" s="104"/>
      <c r="C14" s="51"/>
      <c r="D14" s="52"/>
      <c r="E14" s="52"/>
      <c r="F14" s="52"/>
      <c r="G14" s="52"/>
      <c r="H14" s="52"/>
      <c r="I14" s="52"/>
      <c r="J14" s="52"/>
      <c r="K14" s="52"/>
      <c r="L14" s="52"/>
      <c r="M14" s="53"/>
      <c r="O14" s="44">
        <v>1</v>
      </c>
      <c r="P14" s="46"/>
      <c r="Q14" s="142"/>
      <c r="R14" s="45"/>
    </row>
    <row r="15" spans="1:18" x14ac:dyDescent="0.25">
      <c r="A15" s="43"/>
      <c r="B15" s="155" t="s">
        <v>4</v>
      </c>
      <c r="C15" s="156"/>
      <c r="D15" s="156"/>
      <c r="E15" s="106"/>
      <c r="F15" s="106"/>
      <c r="G15" s="77"/>
      <c r="H15" s="77"/>
      <c r="I15" s="77"/>
      <c r="J15" s="77"/>
      <c r="K15" s="77"/>
      <c r="L15" s="77"/>
      <c r="M15" s="78"/>
      <c r="N15" s="96"/>
      <c r="O15" s="44">
        <v>1</v>
      </c>
      <c r="P15" s="46"/>
      <c r="Q15" s="142"/>
      <c r="R15" s="45"/>
    </row>
    <row r="16" spans="1:18" x14ac:dyDescent="0.25">
      <c r="A16" s="43"/>
      <c r="B16" s="79">
        <v>6</v>
      </c>
      <c r="C16" s="104" t="s">
        <v>44</v>
      </c>
      <c r="D16" s="104"/>
      <c r="E16" s="104"/>
      <c r="F16" s="104"/>
      <c r="G16" s="104"/>
      <c r="H16" s="104"/>
      <c r="I16" s="104"/>
      <c r="J16" s="104"/>
      <c r="K16" s="103"/>
      <c r="L16" s="104"/>
      <c r="M16" s="80"/>
      <c r="N16" s="96"/>
      <c r="O16" s="44">
        <v>1</v>
      </c>
      <c r="P16" s="46"/>
      <c r="Q16" s="142"/>
      <c r="R16" s="45"/>
    </row>
    <row r="17" spans="1:18" ht="31.5" customHeight="1" x14ac:dyDescent="0.25">
      <c r="A17" s="43"/>
      <c r="B17" s="81"/>
      <c r="C17" s="206" t="s">
        <v>46</v>
      </c>
      <c r="D17" s="206"/>
      <c r="E17" s="100"/>
      <c r="F17" s="111" t="s">
        <v>82</v>
      </c>
      <c r="G17" s="58"/>
      <c r="H17" s="189" t="s">
        <v>58</v>
      </c>
      <c r="I17" s="191"/>
      <c r="J17" s="101"/>
      <c r="K17" s="189" t="s">
        <v>59</v>
      </c>
      <c r="L17" s="191"/>
      <c r="M17" s="98"/>
      <c r="N17" s="96"/>
      <c r="O17" s="44">
        <v>1</v>
      </c>
      <c r="P17" s="46"/>
      <c r="Q17" s="142"/>
      <c r="R17" s="45"/>
    </row>
    <row r="18" spans="1:18" x14ac:dyDescent="0.25">
      <c r="A18" s="43"/>
      <c r="B18" s="82">
        <v>7</v>
      </c>
      <c r="C18" s="104" t="s">
        <v>48</v>
      </c>
      <c r="D18" s="104"/>
      <c r="E18" s="104"/>
      <c r="F18" s="104"/>
      <c r="G18" s="61"/>
      <c r="H18" s="104"/>
      <c r="I18" s="104"/>
      <c r="J18" s="104"/>
      <c r="K18" s="99"/>
      <c r="L18" s="104"/>
      <c r="M18" s="83"/>
      <c r="N18" s="96"/>
      <c r="O18" s="44">
        <v>1</v>
      </c>
      <c r="P18" s="46"/>
      <c r="Q18" s="142"/>
      <c r="R18" s="45"/>
    </row>
    <row r="19" spans="1:18" ht="43.5" customHeight="1" thickBot="1" x14ac:dyDescent="0.3">
      <c r="A19" s="43"/>
      <c r="B19" s="84"/>
      <c r="C19" s="158" t="s">
        <v>52</v>
      </c>
      <c r="D19" s="158"/>
      <c r="E19" s="197" t="s">
        <v>84</v>
      </c>
      <c r="F19" s="198"/>
      <c r="G19" s="107" t="s">
        <v>50</v>
      </c>
      <c r="H19" s="159" t="s">
        <v>85</v>
      </c>
      <c r="I19" s="159"/>
      <c r="J19" s="197" t="s">
        <v>86</v>
      </c>
      <c r="K19" s="199"/>
      <c r="L19" s="198"/>
      <c r="M19" s="85"/>
      <c r="N19" s="96"/>
      <c r="O19" s="44">
        <v>1</v>
      </c>
      <c r="P19" s="46"/>
      <c r="Q19" s="142"/>
      <c r="R19" s="45"/>
    </row>
    <row r="20" spans="1:18" ht="69.95" customHeight="1" x14ac:dyDescent="0.25">
      <c r="A20" s="43"/>
      <c r="B20" s="84"/>
      <c r="C20" s="160" t="str">
        <f>C17</f>
        <v>Maths</v>
      </c>
      <c r="D20" s="160"/>
      <c r="E20" s="200" t="s">
        <v>92</v>
      </c>
      <c r="F20" s="201"/>
      <c r="G20" s="110">
        <v>4</v>
      </c>
      <c r="H20" s="202" t="s">
        <v>90</v>
      </c>
      <c r="I20" s="202"/>
      <c r="J20" s="203" t="s">
        <v>91</v>
      </c>
      <c r="K20" s="204"/>
      <c r="L20" s="205"/>
      <c r="M20" s="85"/>
      <c r="N20" s="97" t="str">
        <f>"For "&amp;C20&amp;CHAR(10)&amp;"So far I have learned "&amp;E20&amp;CHAR(10)&amp;"I am aiming to achieve a "&amp;G20&amp;CHAR(10)&amp;"I would like to improve "&amp;H20&amp;". I will improve by "&amp;J20&amp;CHAR(10)</f>
        <v xml:space="preserve">For Maths
So far I have learned exam technique 
I am aiming to achieve a 4
I would like to improve my attendance. I will improve by getting an earlier bus on Wednesdays
</v>
      </c>
      <c r="O20" s="44">
        <v>1</v>
      </c>
      <c r="P20" s="46"/>
      <c r="Q20" s="142"/>
      <c r="R20" s="45"/>
    </row>
    <row r="21" spans="1:18" ht="69.95" customHeight="1" x14ac:dyDescent="0.25">
      <c r="A21" s="43"/>
      <c r="B21" s="84"/>
      <c r="C21" s="162" t="str">
        <f>F17</f>
        <v>Unit 1 (EXAM)</v>
      </c>
      <c r="D21" s="162"/>
      <c r="E21" s="192">
        <v>1</v>
      </c>
      <c r="F21" s="193"/>
      <c r="G21" s="109" t="s">
        <v>80</v>
      </c>
      <c r="H21" s="163" t="s">
        <v>93</v>
      </c>
      <c r="I21" s="163"/>
      <c r="J21" s="194" t="s">
        <v>94</v>
      </c>
      <c r="K21" s="195"/>
      <c r="L21" s="196"/>
      <c r="M21" s="85"/>
      <c r="N21" s="97" t="str">
        <f t="shared" ref="N21:N23" si="0">"For "&amp;C21&amp;CHAR(10)&amp;"So far I have learned "&amp;E21&amp;CHAR(10)&amp;"I am aiming to achieve a "&amp;G21&amp;CHAR(10)&amp;"I would like to improve "&amp;H21&amp;". I will improve by "&amp;J21&amp;CHAR(10)</f>
        <v xml:space="preserve">For Unit 1 (EXAM)
So far I have learned 1
I am aiming to achieve a merit
I would like to improve exam technique. I will improve by completing past papers
</v>
      </c>
      <c r="O21" s="44">
        <v>1</v>
      </c>
      <c r="P21" s="46"/>
      <c r="Q21" s="142"/>
      <c r="R21" s="45"/>
    </row>
    <row r="22" spans="1:18" ht="69.95" customHeight="1" x14ac:dyDescent="0.25">
      <c r="A22" s="43"/>
      <c r="B22" s="84"/>
      <c r="C22" s="162" t="str">
        <f>H17</f>
        <v>3rd Choice</v>
      </c>
      <c r="D22" s="162"/>
      <c r="E22" s="192">
        <v>1</v>
      </c>
      <c r="F22" s="193"/>
      <c r="G22" s="109">
        <v>5</v>
      </c>
      <c r="H22" s="163">
        <v>1</v>
      </c>
      <c r="I22" s="163"/>
      <c r="J22" s="194">
        <v>1</v>
      </c>
      <c r="K22" s="195"/>
      <c r="L22" s="196"/>
      <c r="M22" s="85"/>
      <c r="N22" s="97" t="str">
        <f t="shared" si="0"/>
        <v xml:space="preserve">For 3rd Choice
So far I have learned 1
I am aiming to achieve a 5
I would like to improve 1. I will improve by 1
</v>
      </c>
      <c r="O22" s="44">
        <v>1</v>
      </c>
      <c r="P22" s="46"/>
      <c r="Q22" s="142"/>
      <c r="R22" s="45"/>
    </row>
    <row r="23" spans="1:18" ht="69.95" customHeight="1" x14ac:dyDescent="0.25">
      <c r="A23" s="43"/>
      <c r="B23" s="84"/>
      <c r="C23" s="162" t="str">
        <f>K17</f>
        <v>4th Choice</v>
      </c>
      <c r="D23" s="162"/>
      <c r="E23" s="192">
        <v>4</v>
      </c>
      <c r="F23" s="193"/>
      <c r="G23" s="109">
        <v>4</v>
      </c>
      <c r="H23" s="163">
        <v>4</v>
      </c>
      <c r="I23" s="163"/>
      <c r="J23" s="194">
        <v>4</v>
      </c>
      <c r="K23" s="195"/>
      <c r="L23" s="196"/>
      <c r="M23" s="85"/>
      <c r="N23" s="97" t="str">
        <f t="shared" si="0"/>
        <v xml:space="preserve">For 4th Choice
So far I have learned 4
I am aiming to achieve a 4
I would like to improve 4. I will improve by 4
</v>
      </c>
      <c r="O23" s="44">
        <v>1</v>
      </c>
      <c r="P23" s="46"/>
      <c r="Q23" s="142"/>
      <c r="R23" s="45"/>
    </row>
    <row r="24" spans="1:18" ht="15.75" thickBot="1" x14ac:dyDescent="0.3">
      <c r="A24" s="43"/>
      <c r="B24" s="86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8"/>
      <c r="N24" s="96"/>
      <c r="O24" s="44">
        <v>1</v>
      </c>
      <c r="P24" s="46"/>
      <c r="Q24" s="142"/>
      <c r="R24" s="45"/>
    </row>
    <row r="25" spans="1:18" ht="9" customHeight="1" thickBot="1" x14ac:dyDescent="0.3"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O25" s="44">
        <v>1</v>
      </c>
      <c r="P25" s="46"/>
      <c r="Q25" s="142"/>
      <c r="R25" s="45"/>
    </row>
    <row r="26" spans="1:18" x14ac:dyDescent="0.25">
      <c r="A26" s="43"/>
      <c r="B26" s="164" t="s">
        <v>61</v>
      </c>
      <c r="C26" s="165"/>
      <c r="D26" s="165"/>
      <c r="E26" s="108"/>
      <c r="F26" s="108"/>
      <c r="G26" s="55"/>
      <c r="H26" s="55"/>
      <c r="I26" s="55"/>
      <c r="J26" s="55"/>
      <c r="K26" s="55"/>
      <c r="L26" s="55"/>
      <c r="M26" s="56"/>
      <c r="N26" s="96"/>
      <c r="O26" s="44">
        <v>1</v>
      </c>
      <c r="P26" s="46"/>
      <c r="Q26" s="142"/>
      <c r="R26" s="45"/>
    </row>
    <row r="27" spans="1:18" x14ac:dyDescent="0.25">
      <c r="A27" s="43"/>
      <c r="B27" s="60">
        <v>8</v>
      </c>
      <c r="C27" s="41" t="str">
        <f>IF(F4="Half Term 1",Sheet2!N2,Sheet2!O2)</f>
        <v>How many days work experience will you need to complete this year? (Ask tutor if unsure)</v>
      </c>
      <c r="M27" s="62"/>
      <c r="N27" s="96"/>
      <c r="O27" s="44">
        <v>1</v>
      </c>
      <c r="P27" s="46"/>
      <c r="Q27" s="142"/>
      <c r="R27" s="45"/>
    </row>
    <row r="28" spans="1:18" x14ac:dyDescent="0.25">
      <c r="A28" s="43"/>
      <c r="B28" s="60"/>
      <c r="C28" s="189" t="s">
        <v>88</v>
      </c>
      <c r="D28" s="190"/>
      <c r="E28" s="190"/>
      <c r="F28" s="190"/>
      <c r="G28" s="190"/>
      <c r="H28" s="190"/>
      <c r="I28" s="190"/>
      <c r="J28" s="190"/>
      <c r="K28" s="190"/>
      <c r="L28" s="191"/>
      <c r="M28" s="62"/>
      <c r="N28" s="96"/>
      <c r="O28" s="44">
        <v>1</v>
      </c>
      <c r="P28" s="46"/>
      <c r="Q28" s="142"/>
      <c r="R28" s="45"/>
    </row>
    <row r="29" spans="1:18" x14ac:dyDescent="0.25">
      <c r="A29" s="43"/>
      <c r="B29" s="60">
        <v>9</v>
      </c>
      <c r="C29" s="41" t="str">
        <f>IF(F4="Half Term 1",Sheet2!N3,Sheet2!O3)</f>
        <v>Have you started/completed a work experience placement yet? Where? How many days so far?</v>
      </c>
      <c r="M29" s="62"/>
      <c r="N29" s="96"/>
      <c r="O29" s="44">
        <v>1</v>
      </c>
      <c r="P29" s="46"/>
      <c r="Q29" s="142"/>
      <c r="R29" s="45"/>
    </row>
    <row r="30" spans="1:18" ht="39.950000000000003" customHeight="1" x14ac:dyDescent="0.25">
      <c r="A30" s="43"/>
      <c r="B30" s="60"/>
      <c r="C30" s="189"/>
      <c r="D30" s="190"/>
      <c r="E30" s="190"/>
      <c r="F30" s="190"/>
      <c r="G30" s="190"/>
      <c r="H30" s="190"/>
      <c r="I30" s="190"/>
      <c r="J30" s="190"/>
      <c r="K30" s="190"/>
      <c r="L30" s="191"/>
      <c r="M30" s="62"/>
      <c r="N30" s="96"/>
      <c r="O30" s="44">
        <v>1</v>
      </c>
      <c r="P30" s="46"/>
      <c r="Q30" s="142"/>
      <c r="R30" s="45"/>
    </row>
    <row r="31" spans="1:18" x14ac:dyDescent="0.25">
      <c r="A31" s="43"/>
      <c r="B31" s="60">
        <v>10</v>
      </c>
      <c r="C31" s="41" t="str">
        <f>IF(F4="Half Term 1",Sheet2!N4,Sheet2!O4)</f>
        <v>What have you learned/achieved so far in the work experience process? (Finding, Applying, Participating)</v>
      </c>
      <c r="M31" s="62"/>
      <c r="N31" s="96"/>
      <c r="O31" s="44">
        <v>1</v>
      </c>
      <c r="P31" s="46"/>
      <c r="Q31" s="142"/>
      <c r="R31" s="45"/>
    </row>
    <row r="32" spans="1:18" ht="66" customHeight="1" x14ac:dyDescent="0.25">
      <c r="A32" s="43"/>
      <c r="B32" s="60"/>
      <c r="C32" s="189"/>
      <c r="D32" s="190"/>
      <c r="E32" s="190"/>
      <c r="F32" s="190"/>
      <c r="G32" s="190"/>
      <c r="H32" s="190"/>
      <c r="I32" s="190"/>
      <c r="J32" s="190"/>
      <c r="K32" s="190"/>
      <c r="L32" s="191"/>
      <c r="M32" s="62"/>
      <c r="N32" s="96"/>
      <c r="O32" s="44">
        <v>1</v>
      </c>
      <c r="P32" s="46"/>
      <c r="Q32" s="142"/>
      <c r="R32" s="45"/>
    </row>
    <row r="33" spans="1:18" x14ac:dyDescent="0.25">
      <c r="A33" s="43"/>
      <c r="B33" s="60">
        <v>11</v>
      </c>
      <c r="C33" s="41" t="str">
        <f>IF(F4="Half Term 1",Sheet2!N5,Sheet2!O5)</f>
        <v>Do you feel ready for the work place? Why? What do you need to improve on?</v>
      </c>
      <c r="M33" s="62"/>
      <c r="N33" s="96"/>
      <c r="O33" s="44">
        <v>1</v>
      </c>
      <c r="P33" s="46"/>
      <c r="Q33" s="142"/>
      <c r="R33" s="45"/>
    </row>
    <row r="34" spans="1:18" ht="39.950000000000003" customHeight="1" x14ac:dyDescent="0.25">
      <c r="A34" s="43"/>
      <c r="B34" s="60"/>
      <c r="C34" s="189"/>
      <c r="D34" s="190"/>
      <c r="E34" s="190"/>
      <c r="F34" s="190"/>
      <c r="G34" s="190"/>
      <c r="H34" s="190"/>
      <c r="I34" s="190"/>
      <c r="J34" s="190"/>
      <c r="K34" s="190"/>
      <c r="L34" s="191"/>
      <c r="M34" s="62"/>
      <c r="N34" s="96"/>
      <c r="O34" s="44">
        <v>1</v>
      </c>
      <c r="P34" s="46"/>
      <c r="Q34" s="142"/>
      <c r="R34" s="45"/>
    </row>
    <row r="35" spans="1:18" ht="15.75" thickBot="1" x14ac:dyDescent="0.3">
      <c r="A35" s="43"/>
      <c r="B35" s="63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64"/>
      <c r="N35" s="96"/>
      <c r="O35" s="44">
        <v>1</v>
      </c>
      <c r="P35" s="46"/>
      <c r="Q35" s="143"/>
      <c r="R35" s="45"/>
    </row>
    <row r="36" spans="1:18" x14ac:dyDescent="0.25">
      <c r="Q36" s="57"/>
    </row>
  </sheetData>
  <sheetProtection selectLockedCells="1"/>
  <mergeCells count="41">
    <mergeCell ref="B2:M2"/>
    <mergeCell ref="Q2:Q3"/>
    <mergeCell ref="B4:D4"/>
    <mergeCell ref="F4:M4"/>
    <mergeCell ref="Q4:Q35"/>
    <mergeCell ref="B6:G6"/>
    <mergeCell ref="C7:G7"/>
    <mergeCell ref="C8:G8"/>
    <mergeCell ref="C9:G9"/>
    <mergeCell ref="C10:G10"/>
    <mergeCell ref="C11:M11"/>
    <mergeCell ref="C12:L12"/>
    <mergeCell ref="B15:D15"/>
    <mergeCell ref="C17:D17"/>
    <mergeCell ref="H17:I17"/>
    <mergeCell ref="K17:L17"/>
    <mergeCell ref="C19:D19"/>
    <mergeCell ref="E19:F19"/>
    <mergeCell ref="H19:I19"/>
    <mergeCell ref="J19:L19"/>
    <mergeCell ref="C20:D20"/>
    <mergeCell ref="E20:F20"/>
    <mergeCell ref="H20:I20"/>
    <mergeCell ref="J20:L20"/>
    <mergeCell ref="C21:D21"/>
    <mergeCell ref="E21:F21"/>
    <mergeCell ref="H21:I21"/>
    <mergeCell ref="J21:L21"/>
    <mergeCell ref="C22:D22"/>
    <mergeCell ref="E22:F22"/>
    <mergeCell ref="H22:I22"/>
    <mergeCell ref="J22:L22"/>
    <mergeCell ref="C30:L30"/>
    <mergeCell ref="C32:L32"/>
    <mergeCell ref="C34:L34"/>
    <mergeCell ref="C23:D23"/>
    <mergeCell ref="E23:F23"/>
    <mergeCell ref="H23:I23"/>
    <mergeCell ref="J23:L23"/>
    <mergeCell ref="B26:D26"/>
    <mergeCell ref="C28:L28"/>
  </mergeCells>
  <dataValidations count="1">
    <dataValidation type="list" allowBlank="1" showInputMessage="1" showErrorMessage="1" promptTitle="Units/Subjects" prompt="Select from the list" sqref="K17 H17" xr:uid="{2FCD08EA-D43B-4E4D-B723-F085DD5968B0}">
      <formula1>$I$2:$I$50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24F58F6A-5376-4429-8FA7-078F688E5A8B}">
          <x14:formula1>
            <xm:f>Sheet2!$E$2:$E$3</xm:f>
          </x14:formula1>
          <xm:sqref>C28:L28</xm:sqref>
        </x14:dataValidation>
        <x14:dataValidation type="list" showInputMessage="1" showErrorMessage="1" errorTitle="Select a value" error="Select a value from the drop down list" promptTitle="Reflection Period" prompt="Select a value" xr:uid="{8FE866CC-6567-40CB-974A-56C6BD9E36E7}">
          <x14:formula1>
            <xm:f>Sheet2!$G$2:$G$7</xm:f>
          </x14:formula1>
          <xm:sqref>F4</xm:sqref>
        </x14:dataValidation>
        <x14:dataValidation type="list" allowBlank="1" showInputMessage="1" showErrorMessage="1" promptTitle="Units/Subjects" prompt="Select from the list" xr:uid="{2CA572A2-C0BA-41DA-85AF-C8F1EA927101}">
          <x14:formula1>
            <xm:f>Sheet2!$I$2:$I$50</xm:f>
          </x14:formula1>
          <xm:sqref>C17:F17</xm:sqref>
        </x14:dataValidation>
        <x14:dataValidation type="list" allowBlank="1" showInputMessage="1" showErrorMessage="1" errorTitle="Grades" error="Select a grade from the list" promptTitle="Target Grade" prompt="Select from the list" xr:uid="{8327D3FB-6126-4A68-B7A3-68F03D5FEB14}">
          <x14:formula1>
            <xm:f>Sheet2!$A$2:$A$11</xm:f>
          </x14:formula1>
          <xm:sqref>G20:G23</xm:sqref>
        </x14:dataValidation>
        <x14:dataValidation type="list" allowBlank="1" showInputMessage="1" showErrorMessage="1" errorTitle="Yes/No" error="Select an appropriate option from the list" promptTitle="Yes/No/Same" prompt="Select from the list" xr:uid="{B7D199DF-67EB-4976-A46D-C5268676F400}">
          <x14:formula1>
            <xm:f>Sheet2!$C$2:$C$4</xm:f>
          </x14:formula1>
          <xm:sqref>H8 H10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8210C-4419-4FC2-B232-50F665B7E90E}">
  <dimension ref="A1:S37"/>
  <sheetViews>
    <sheetView tabSelected="1" topLeftCell="A10" zoomScaleNormal="100" workbookViewId="0">
      <selection activeCell="Q4" sqref="Q4:Q36"/>
    </sheetView>
  </sheetViews>
  <sheetFormatPr defaultColWidth="9.140625" defaultRowHeight="15" x14ac:dyDescent="0.25"/>
  <cols>
    <col min="1" max="1" width="7.140625" style="41" customWidth="1"/>
    <col min="2" max="2" width="4.85546875" style="41" customWidth="1"/>
    <col min="3" max="4" width="9.140625" style="41"/>
    <col min="5" max="5" width="7.7109375" style="41" customWidth="1"/>
    <col min="6" max="6" width="20.28515625" style="41" customWidth="1"/>
    <col min="7" max="7" width="7.7109375" style="41" customWidth="1"/>
    <col min="8" max="8" width="10.42578125" style="41" customWidth="1"/>
    <col min="9" max="9" width="12.28515625" style="41" customWidth="1"/>
    <col min="10" max="10" width="7.7109375" style="41" customWidth="1"/>
    <col min="11" max="11" width="9.140625" style="41" customWidth="1"/>
    <col min="12" max="12" width="11.5703125" style="41" customWidth="1"/>
    <col min="13" max="13" width="4.85546875" style="41" customWidth="1"/>
    <col min="14" max="14" width="7.140625" style="118" customWidth="1"/>
    <col min="15" max="15" width="2" style="44" customWidth="1"/>
    <col min="16" max="16" width="7.140625" style="45" customWidth="1"/>
    <col min="17" max="17" width="79.42578125" style="41" customWidth="1"/>
    <col min="18" max="18" width="3.140625" style="41" customWidth="1"/>
    <col min="19" max="16384" width="9.140625" style="41"/>
  </cols>
  <sheetData>
    <row r="1" spans="1:19" ht="18.75" x14ac:dyDescent="0.3">
      <c r="B1" s="42" t="s">
        <v>3</v>
      </c>
      <c r="O1" s="44">
        <v>1</v>
      </c>
      <c r="Q1" s="42" t="s">
        <v>8</v>
      </c>
      <c r="S1" s="42"/>
    </row>
    <row r="2" spans="1:19" x14ac:dyDescent="0.25">
      <c r="B2" s="133" t="s">
        <v>13</v>
      </c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O2" s="44">
        <v>1</v>
      </c>
      <c r="Q2" s="134" t="s">
        <v>14</v>
      </c>
    </row>
    <row r="3" spans="1:19" ht="15.75" thickBot="1" x14ac:dyDescent="0.3"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O3" s="44">
        <v>1</v>
      </c>
      <c r="Q3" s="135"/>
    </row>
    <row r="4" spans="1:19" ht="15.75" customHeight="1" thickBot="1" x14ac:dyDescent="0.3">
      <c r="A4" s="43"/>
      <c r="B4" s="223" t="s">
        <v>11</v>
      </c>
      <c r="C4" s="224"/>
      <c r="D4" s="224"/>
      <c r="E4" s="207" t="s">
        <v>10</v>
      </c>
      <c r="F4" s="208"/>
      <c r="G4" s="208"/>
      <c r="H4" s="208"/>
      <c r="I4" s="208"/>
      <c r="J4" s="208"/>
      <c r="K4" s="208"/>
      <c r="L4" s="208"/>
      <c r="M4" s="209"/>
      <c r="N4" s="119" t="s">
        <v>76</v>
      </c>
      <c r="O4" s="44">
        <v>1</v>
      </c>
      <c r="P4" s="46"/>
      <c r="Q4" s="141" t="str">
        <f>N4&amp;E4&amp;CHAR(10)&amp;CHAR(10)&amp;"My total attendance is "&amp;H7&amp;I7&amp;N7&amp;N8&amp;CHAR(10)&amp;"My total punctuality is "&amp;H9&amp;I9&amp;N9&amp;N10&amp;CHAR(10)&amp;"To improve/maintain my attendance and punctuality I will "&amp;C13&amp;CHAR(10)&amp;CHAR(10)&amp;N21&amp;CHAR(10)&amp;N22&amp;CHAR(10)&amp;N23&amp;CHAR(10)&amp;N24&amp;CHAR(10)&amp;"For my work experience I need to complete "&amp;C29&amp;" days. "&amp;CHAR(10)&amp;C31&amp;CHAR(10)&amp;C33&amp;CHAR(10)&amp;C35</f>
        <v>Reflection for Half Term 1
My total attendance is 95%. This is good because it is in line with college expectations
My total punctuality is 94%. This is below college expectations and needs some work
To improve/maintain my attendance and punctuality I will come to college early, wake up early, catch an earlier bus 
For Unit 7 IT Systems Security
So far I have learned nothing
I am aiming to achieve a distinction
I would like to improve everything. I will improve by revising and trying to get a better teacher who actually tries to teach and is helpful instead of being a sarcastic naughtywoman.
For Unit 11 Digital Graphics
So far I have learned how to use the basics of photoshop
I am aiming to achieve a distinction
I would like to improve my skills with the more obscure tools in photoshop. I will improve by messing around with photoshop in my spare time and make cool pictures
For Unit 8 Business Applications of Social Media
So far I have learned how companies use advertisements to get their messages across
I am aiming to achieve a distinction
I would like to improve my knowledge of how to cater to a specific audience. I will improve by looking over PDF's and doing revision
For Unit 2 (EXAM) Fundamentals of Computer Systems
So far I have learned more about software and hardware
I am aiming to achieve a distinction
I would like to improve my knowledge on protocols. I will improve by revising
For my work experience I need to complete 45 (CDF) days. 
yes. Rochdale mind. At the start of year 11. I am currentlky working here again for my mandatory work experience for my course
Coding or software engineering, or maintenance and fixing broken computers in a repair shop.
I have already found one.</v>
      </c>
      <c r="R4" s="45"/>
    </row>
    <row r="5" spans="1:19" ht="9" customHeight="1" thickBot="1" x14ac:dyDescent="0.3">
      <c r="B5" s="115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O5" s="44">
        <v>1</v>
      </c>
      <c r="P5" s="46"/>
      <c r="Q5" s="142"/>
      <c r="R5" s="45"/>
    </row>
    <row r="6" spans="1:19" x14ac:dyDescent="0.25">
      <c r="A6" s="43"/>
      <c r="B6" s="144" t="s">
        <v>2</v>
      </c>
      <c r="C6" s="145"/>
      <c r="D6" s="145"/>
      <c r="E6" s="145"/>
      <c r="F6" s="145"/>
      <c r="G6" s="145"/>
      <c r="H6" s="66"/>
      <c r="I6" s="65"/>
      <c r="J6" s="65"/>
      <c r="K6" s="65"/>
      <c r="L6" s="65"/>
      <c r="M6" s="67"/>
      <c r="N6" s="119"/>
      <c r="O6" s="44">
        <v>1</v>
      </c>
      <c r="P6" s="46"/>
      <c r="Q6" s="142"/>
      <c r="R6" s="45"/>
    </row>
    <row r="7" spans="1:19" x14ac:dyDescent="0.25">
      <c r="A7" s="43"/>
      <c r="B7" s="68">
        <v>1</v>
      </c>
      <c r="C7" s="146" t="s">
        <v>0</v>
      </c>
      <c r="D7" s="147"/>
      <c r="E7" s="147"/>
      <c r="F7" s="147"/>
      <c r="G7" s="147"/>
      <c r="H7" s="122">
        <v>95</v>
      </c>
      <c r="I7" s="45" t="s">
        <v>12</v>
      </c>
      <c r="J7" s="45"/>
      <c r="M7" s="116"/>
      <c r="N7" s="119" t="str">
        <f>VLOOKUP(H7,Sheet2!K2:L9,2)</f>
        <v>. This is good because it is in line with college expectations</v>
      </c>
      <c r="O7" s="44">
        <v>1</v>
      </c>
      <c r="P7" s="46"/>
      <c r="Q7" s="142"/>
      <c r="R7" s="45"/>
    </row>
    <row r="8" spans="1:19" x14ac:dyDescent="0.25">
      <c r="A8" s="43"/>
      <c r="B8" s="68">
        <v>2</v>
      </c>
      <c r="C8" s="146" t="s">
        <v>83</v>
      </c>
      <c r="D8" s="147"/>
      <c r="E8" s="147"/>
      <c r="F8" s="147"/>
      <c r="G8" s="147"/>
      <c r="H8" s="123" t="str">
        <f>IF(E4="Half Term 1","n/a","")</f>
        <v>n/a</v>
      </c>
      <c r="I8" s="45"/>
      <c r="J8" s="45"/>
      <c r="M8" s="116"/>
      <c r="N8" s="119" t="str">
        <f>IF(H8="Yes",". My Attendance has improved since my last review.",IF(H8="No",". My attendance has not improved since my last review.",IF(H8="Same",". My attendance is the same as it was for my last review.","")))</f>
        <v/>
      </c>
      <c r="O8" s="44">
        <v>1</v>
      </c>
      <c r="P8" s="46"/>
      <c r="Q8" s="142"/>
      <c r="R8" s="45"/>
    </row>
    <row r="9" spans="1:19" x14ac:dyDescent="0.25">
      <c r="A9" s="43"/>
      <c r="B9" s="68">
        <v>3</v>
      </c>
      <c r="C9" s="146" t="s">
        <v>1</v>
      </c>
      <c r="D9" s="147"/>
      <c r="E9" s="147"/>
      <c r="F9" s="147"/>
      <c r="G9" s="147"/>
      <c r="H9" s="122">
        <v>94</v>
      </c>
      <c r="I9" s="45" t="s">
        <v>12</v>
      </c>
      <c r="J9" s="45"/>
      <c r="M9" s="116"/>
      <c r="N9" s="119" t="str">
        <f>VLOOKUP(H9,Sheet2!K2:L9,2)</f>
        <v>. This is below college expectations and needs some work</v>
      </c>
      <c r="O9" s="44">
        <v>1</v>
      </c>
      <c r="P9" s="46"/>
      <c r="Q9" s="142"/>
      <c r="R9" s="45"/>
    </row>
    <row r="10" spans="1:19" x14ac:dyDescent="0.25">
      <c r="A10" s="43"/>
      <c r="B10" s="68">
        <v>4</v>
      </c>
      <c r="C10" s="146" t="s">
        <v>83</v>
      </c>
      <c r="D10" s="147"/>
      <c r="E10" s="147"/>
      <c r="F10" s="147"/>
      <c r="G10" s="147"/>
      <c r="H10" s="123" t="str">
        <f>IF(E4="Half Term 1","n/a","")</f>
        <v>n/a</v>
      </c>
      <c r="I10" s="48"/>
      <c r="J10" s="48"/>
      <c r="K10" s="114"/>
      <c r="L10" s="114"/>
      <c r="M10" s="116"/>
      <c r="N10" s="119" t="str">
        <f>IF(H10="Yes",". My punctuality has improved since my last review.",IF(H10="No",". My punctuality has not improved since my last review.",IF(H10="Same",". My punctuailty is the same as it was for my last review.","")))</f>
        <v/>
      </c>
      <c r="O10" s="44">
        <v>1</v>
      </c>
      <c r="P10" s="46"/>
      <c r="Q10" s="142"/>
      <c r="R10" s="45"/>
    </row>
    <row r="11" spans="1:19" x14ac:dyDescent="0.25">
      <c r="A11" s="43"/>
      <c r="B11" s="68">
        <v>5</v>
      </c>
      <c r="C11" s="149" t="s">
        <v>60</v>
      </c>
      <c r="D11" s="149"/>
      <c r="E11" s="149"/>
      <c r="F11" s="149"/>
      <c r="G11" s="149"/>
      <c r="H11" s="150"/>
      <c r="I11" s="149"/>
      <c r="J11" s="149"/>
      <c r="K11" s="149"/>
      <c r="L11" s="149"/>
      <c r="M11" s="151"/>
      <c r="N11" s="119"/>
      <c r="O11" s="44">
        <v>1</v>
      </c>
      <c r="P11" s="46"/>
      <c r="Q11" s="142"/>
      <c r="R11" s="45"/>
    </row>
    <row r="12" spans="1:19" x14ac:dyDescent="0.25">
      <c r="A12" s="43"/>
      <c r="B12" s="70"/>
      <c r="C12" s="229" t="s">
        <v>95</v>
      </c>
      <c r="D12" s="230"/>
      <c r="E12" s="230"/>
      <c r="F12" s="230"/>
      <c r="G12" s="230"/>
      <c r="H12" s="230"/>
      <c r="I12" s="230"/>
      <c r="J12" s="230"/>
      <c r="K12" s="230"/>
      <c r="L12" s="231"/>
      <c r="M12" s="121"/>
      <c r="N12" s="119"/>
      <c r="P12" s="46"/>
      <c r="Q12" s="142"/>
      <c r="R12" s="45"/>
    </row>
    <row r="13" spans="1:19" ht="28.5" customHeight="1" x14ac:dyDescent="0.25">
      <c r="A13" s="43"/>
      <c r="B13" s="70"/>
      <c r="C13" s="225" t="s">
        <v>107</v>
      </c>
      <c r="D13" s="226"/>
      <c r="E13" s="226"/>
      <c r="F13" s="226"/>
      <c r="G13" s="226"/>
      <c r="H13" s="226"/>
      <c r="I13" s="226"/>
      <c r="J13" s="226"/>
      <c r="K13" s="226"/>
      <c r="L13" s="227"/>
      <c r="M13" s="71"/>
      <c r="N13" s="119"/>
      <c r="O13" s="44">
        <v>1</v>
      </c>
      <c r="P13" s="46"/>
      <c r="Q13" s="142"/>
      <c r="R13" s="45"/>
    </row>
    <row r="14" spans="1:19" ht="18" customHeight="1" thickBot="1" x14ac:dyDescent="0.3">
      <c r="A14" s="43"/>
      <c r="B14" s="72"/>
      <c r="C14" s="73"/>
      <c r="D14" s="74"/>
      <c r="E14" s="74"/>
      <c r="F14" s="74"/>
      <c r="G14" s="74"/>
      <c r="H14" s="74"/>
      <c r="I14" s="74"/>
      <c r="J14" s="74"/>
      <c r="K14" s="74"/>
      <c r="L14" s="74"/>
      <c r="M14" s="75"/>
      <c r="N14" s="119"/>
      <c r="O14" s="44">
        <v>1</v>
      </c>
      <c r="P14" s="46"/>
      <c r="Q14" s="142"/>
      <c r="R14" s="45"/>
    </row>
    <row r="15" spans="1:19" ht="9" customHeight="1" thickBot="1" x14ac:dyDescent="0.3">
      <c r="B15" s="115"/>
      <c r="C15" s="51"/>
      <c r="D15" s="52"/>
      <c r="E15" s="52"/>
      <c r="F15" s="52"/>
      <c r="G15" s="52"/>
      <c r="H15" s="52"/>
      <c r="I15" s="52"/>
      <c r="J15" s="52"/>
      <c r="K15" s="52"/>
      <c r="L15" s="52"/>
      <c r="M15" s="53"/>
      <c r="O15" s="44">
        <v>1</v>
      </c>
      <c r="P15" s="46"/>
      <c r="Q15" s="142"/>
      <c r="R15" s="45"/>
    </row>
    <row r="16" spans="1:19" x14ac:dyDescent="0.25">
      <c r="A16" s="43"/>
      <c r="B16" s="155" t="s">
        <v>4</v>
      </c>
      <c r="C16" s="156"/>
      <c r="D16" s="156"/>
      <c r="E16" s="117"/>
      <c r="F16" s="117"/>
      <c r="G16" s="77"/>
      <c r="H16" s="77"/>
      <c r="I16" s="77"/>
      <c r="J16" s="77"/>
      <c r="K16" s="77"/>
      <c r="L16" s="77"/>
      <c r="M16" s="78"/>
      <c r="N16" s="119"/>
      <c r="O16" s="44">
        <v>1</v>
      </c>
      <c r="P16" s="46"/>
      <c r="Q16" s="142"/>
      <c r="R16" s="45"/>
    </row>
    <row r="17" spans="1:18" x14ac:dyDescent="0.25">
      <c r="A17" s="43"/>
      <c r="B17" s="79">
        <v>6</v>
      </c>
      <c r="C17" s="115" t="s">
        <v>44</v>
      </c>
      <c r="D17" s="115"/>
      <c r="E17" s="115"/>
      <c r="F17" s="115"/>
      <c r="G17" s="115"/>
      <c r="H17" s="115"/>
      <c r="I17" s="115"/>
      <c r="J17" s="115"/>
      <c r="K17" s="114"/>
      <c r="L17" s="115"/>
      <c r="M17" s="80"/>
      <c r="N17" s="119"/>
      <c r="O17" s="44">
        <v>1</v>
      </c>
      <c r="P17" s="46"/>
      <c r="Q17" s="142"/>
      <c r="R17" s="45"/>
    </row>
    <row r="18" spans="1:18" ht="31.5" customHeight="1" x14ac:dyDescent="0.25">
      <c r="A18" s="43"/>
      <c r="B18" s="81"/>
      <c r="C18" s="228" t="s">
        <v>99</v>
      </c>
      <c r="D18" s="228"/>
      <c r="E18" s="124"/>
      <c r="F18" s="126" t="s">
        <v>101</v>
      </c>
      <c r="G18" s="125"/>
      <c r="H18" s="228" t="s">
        <v>100</v>
      </c>
      <c r="I18" s="228"/>
      <c r="J18" s="46"/>
      <c r="K18" s="228" t="s">
        <v>98</v>
      </c>
      <c r="L18" s="228"/>
      <c r="M18" s="98"/>
      <c r="N18" s="119"/>
      <c r="O18" s="44">
        <v>1</v>
      </c>
      <c r="P18" s="46"/>
      <c r="Q18" s="142"/>
      <c r="R18" s="45"/>
    </row>
    <row r="19" spans="1:18" x14ac:dyDescent="0.25">
      <c r="A19" s="43"/>
      <c r="B19" s="82">
        <v>7</v>
      </c>
      <c r="C19" s="115" t="s">
        <v>48</v>
      </c>
      <c r="D19" s="115"/>
      <c r="E19" s="115"/>
      <c r="F19" s="115"/>
      <c r="G19" s="61"/>
      <c r="H19" s="115"/>
      <c r="I19" s="115"/>
      <c r="J19" s="115"/>
      <c r="K19" s="99"/>
      <c r="L19" s="115"/>
      <c r="M19" s="83"/>
      <c r="N19" s="119"/>
      <c r="O19" s="44">
        <v>1</v>
      </c>
      <c r="P19" s="46"/>
      <c r="Q19" s="142"/>
      <c r="R19" s="45"/>
    </row>
    <row r="20" spans="1:18" ht="48.75" customHeight="1" thickBot="1" x14ac:dyDescent="0.3">
      <c r="A20" s="43"/>
      <c r="B20" s="84"/>
      <c r="C20" s="158" t="s">
        <v>52</v>
      </c>
      <c r="D20" s="158"/>
      <c r="E20" s="197" t="s">
        <v>84</v>
      </c>
      <c r="F20" s="198"/>
      <c r="G20" s="113" t="s">
        <v>50</v>
      </c>
      <c r="H20" s="159" t="s">
        <v>85</v>
      </c>
      <c r="I20" s="159"/>
      <c r="J20" s="197" t="s">
        <v>96</v>
      </c>
      <c r="K20" s="199"/>
      <c r="L20" s="198"/>
      <c r="M20" s="85"/>
      <c r="N20" s="119"/>
      <c r="O20" s="44">
        <v>1</v>
      </c>
      <c r="P20" s="46"/>
      <c r="Q20" s="142"/>
      <c r="R20" s="45"/>
    </row>
    <row r="21" spans="1:18" ht="69.95" customHeight="1" x14ac:dyDescent="0.25">
      <c r="A21" s="43"/>
      <c r="B21" s="84"/>
      <c r="C21" s="219" t="str">
        <f>C18</f>
        <v>Unit 7 IT Systems Security</v>
      </c>
      <c r="D21" s="220"/>
      <c r="E21" s="221" t="s">
        <v>109</v>
      </c>
      <c r="F21" s="221"/>
      <c r="G21" s="129" t="s">
        <v>81</v>
      </c>
      <c r="H21" s="221" t="s">
        <v>110</v>
      </c>
      <c r="I21" s="221"/>
      <c r="J21" s="221" t="s">
        <v>122</v>
      </c>
      <c r="K21" s="221"/>
      <c r="L21" s="222"/>
      <c r="M21" s="85"/>
      <c r="N21" s="120" t="str">
        <f>"For "&amp;C21&amp;CHAR(10)&amp;"So far I have learned "&amp;E21&amp;CHAR(10)&amp;"I am aiming to achieve a "&amp;G21&amp;CHAR(10)&amp;"I would like to improve "&amp;H21&amp;". I will improve by "&amp;J21&amp;CHAR(10)</f>
        <v xml:space="preserve">For Unit 7 IT Systems Security
So far I have learned nothing
I am aiming to achieve a distinction
I would like to improve everything. I will improve by revising and trying to get a better teacher who actually tries to teach and is helpful instead of being a sarcastic naughtywoman.
</v>
      </c>
      <c r="O21" s="44">
        <v>1</v>
      </c>
      <c r="P21" s="46"/>
      <c r="Q21" s="142"/>
      <c r="R21" s="45"/>
    </row>
    <row r="22" spans="1:18" ht="69.95" customHeight="1" x14ac:dyDescent="0.25">
      <c r="A22" s="43"/>
      <c r="B22" s="84"/>
      <c r="C22" s="215" t="str">
        <f>F18</f>
        <v>Unit 11 Digital Graphics</v>
      </c>
      <c r="D22" s="216"/>
      <c r="E22" s="217" t="s">
        <v>113</v>
      </c>
      <c r="F22" s="217"/>
      <c r="G22" s="127" t="s">
        <v>81</v>
      </c>
      <c r="H22" s="217" t="s">
        <v>114</v>
      </c>
      <c r="I22" s="217"/>
      <c r="J22" s="217" t="s">
        <v>115</v>
      </c>
      <c r="K22" s="217"/>
      <c r="L22" s="218"/>
      <c r="M22" s="85"/>
      <c r="N22" s="120" t="str">
        <f t="shared" ref="N22:N24" si="0">"For "&amp;C22&amp;CHAR(10)&amp;"So far I have learned "&amp;E22&amp;CHAR(10)&amp;"I am aiming to achieve a "&amp;G22&amp;CHAR(10)&amp;"I would like to improve "&amp;H22&amp;". I will improve by "&amp;J22&amp;CHAR(10)</f>
        <v xml:space="preserve">For Unit 11 Digital Graphics
So far I have learned how to use the basics of photoshop
I am aiming to achieve a distinction
I would like to improve my skills with the more obscure tools in photoshop. I will improve by messing around with photoshop in my spare time and make cool pictures
</v>
      </c>
      <c r="O22" s="44">
        <v>1</v>
      </c>
      <c r="P22" s="46"/>
      <c r="Q22" s="142"/>
      <c r="R22" s="45"/>
    </row>
    <row r="23" spans="1:18" ht="69.95" customHeight="1" x14ac:dyDescent="0.25">
      <c r="A23" s="43"/>
      <c r="B23" s="84"/>
      <c r="C23" s="215" t="str">
        <f>H18</f>
        <v>Unit 8 Business Applications of Social Media</v>
      </c>
      <c r="D23" s="216"/>
      <c r="E23" s="217" t="s">
        <v>116</v>
      </c>
      <c r="F23" s="217"/>
      <c r="G23" s="127" t="s">
        <v>81</v>
      </c>
      <c r="H23" s="217" t="s">
        <v>117</v>
      </c>
      <c r="I23" s="217"/>
      <c r="J23" s="217" t="s">
        <v>118</v>
      </c>
      <c r="K23" s="217"/>
      <c r="L23" s="218"/>
      <c r="M23" s="85"/>
      <c r="N23" s="120" t="str">
        <f t="shared" si="0"/>
        <v xml:space="preserve">For Unit 8 Business Applications of Social Media
So far I have learned how companies use advertisements to get their messages across
I am aiming to achieve a distinction
I would like to improve my knowledge of how to cater to a specific audience. I will improve by looking over PDF's and doing revision
</v>
      </c>
      <c r="O23" s="44">
        <v>1</v>
      </c>
      <c r="P23" s="46"/>
      <c r="Q23" s="142"/>
      <c r="R23" s="45"/>
    </row>
    <row r="24" spans="1:18" ht="69.95" customHeight="1" x14ac:dyDescent="0.25">
      <c r="A24" s="43"/>
      <c r="B24" s="84"/>
      <c r="C24" s="211" t="str">
        <f>K18</f>
        <v>Unit 2 (EXAM) Fundamentals of Computer Systems</v>
      </c>
      <c r="D24" s="212"/>
      <c r="E24" s="213" t="s">
        <v>108</v>
      </c>
      <c r="F24" s="213"/>
      <c r="G24" s="128" t="s">
        <v>81</v>
      </c>
      <c r="H24" s="213" t="s">
        <v>111</v>
      </c>
      <c r="I24" s="213"/>
      <c r="J24" s="213" t="s">
        <v>112</v>
      </c>
      <c r="K24" s="213"/>
      <c r="L24" s="214"/>
      <c r="M24" s="85"/>
      <c r="N24" s="120" t="str">
        <f t="shared" si="0"/>
        <v xml:space="preserve">For Unit 2 (EXAM) Fundamentals of Computer Systems
So far I have learned more about software and hardware
I am aiming to achieve a distinction
I would like to improve my knowledge on protocols. I will improve by revising
</v>
      </c>
      <c r="O24" s="44">
        <v>1</v>
      </c>
      <c r="P24" s="46"/>
      <c r="Q24" s="142"/>
      <c r="R24" s="45"/>
    </row>
    <row r="25" spans="1:18" ht="15.75" thickBot="1" x14ac:dyDescent="0.3">
      <c r="A25" s="43"/>
      <c r="B25" s="86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8"/>
      <c r="N25" s="119"/>
      <c r="O25" s="44">
        <v>1</v>
      </c>
      <c r="P25" s="46"/>
      <c r="Q25" s="142"/>
      <c r="R25" s="45"/>
    </row>
    <row r="26" spans="1:18" ht="9" customHeight="1" thickBot="1" x14ac:dyDescent="0.3"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O26" s="44">
        <v>1</v>
      </c>
      <c r="P26" s="46"/>
      <c r="Q26" s="142"/>
      <c r="R26" s="45"/>
    </row>
    <row r="27" spans="1:18" x14ac:dyDescent="0.25">
      <c r="A27" s="43"/>
      <c r="B27" s="164" t="s">
        <v>61</v>
      </c>
      <c r="C27" s="165"/>
      <c r="D27" s="165"/>
      <c r="E27" s="112"/>
      <c r="F27" s="112"/>
      <c r="G27" s="55"/>
      <c r="H27" s="55"/>
      <c r="I27" s="55"/>
      <c r="J27" s="55"/>
      <c r="K27" s="55"/>
      <c r="L27" s="55"/>
      <c r="M27" s="56"/>
      <c r="N27" s="119"/>
      <c r="O27" s="44">
        <v>1</v>
      </c>
      <c r="P27" s="46"/>
      <c r="Q27" s="142"/>
      <c r="R27" s="45"/>
    </row>
    <row r="28" spans="1:18" x14ac:dyDescent="0.25">
      <c r="A28" s="43"/>
      <c r="B28" s="60">
        <v>8</v>
      </c>
      <c r="C28" s="114" t="str">
        <f>IF(E4="Half Term 1",Sheet2!N2,Sheet2!O2)</f>
        <v>How many days work experience will you need to complete this year? (Ask tutor if unsure)</v>
      </c>
      <c r="D28" s="114"/>
      <c r="E28" s="114"/>
      <c r="F28" s="114"/>
      <c r="G28" s="114"/>
      <c r="H28" s="114"/>
      <c r="I28" s="114"/>
      <c r="J28" s="114"/>
      <c r="K28" s="114"/>
      <c r="L28" s="114"/>
      <c r="M28" s="62"/>
      <c r="N28" s="119"/>
      <c r="O28" s="44">
        <v>1</v>
      </c>
      <c r="P28" s="46"/>
      <c r="Q28" s="142"/>
      <c r="R28" s="45"/>
    </row>
    <row r="29" spans="1:18" x14ac:dyDescent="0.25">
      <c r="A29" s="43"/>
      <c r="B29" s="130"/>
      <c r="C29" s="210" t="s">
        <v>88</v>
      </c>
      <c r="D29" s="210"/>
      <c r="E29" s="210"/>
      <c r="F29" s="210"/>
      <c r="G29" s="210"/>
      <c r="H29" s="210"/>
      <c r="I29" s="210"/>
      <c r="J29" s="210"/>
      <c r="K29" s="210"/>
      <c r="L29" s="210"/>
      <c r="M29" s="131"/>
      <c r="N29" s="119"/>
      <c r="O29" s="44">
        <v>1</v>
      </c>
      <c r="P29" s="46"/>
      <c r="Q29" s="142"/>
      <c r="R29" s="45"/>
    </row>
    <row r="30" spans="1:18" x14ac:dyDescent="0.25">
      <c r="A30" s="43"/>
      <c r="B30" s="60">
        <v>9</v>
      </c>
      <c r="C30" s="115" t="str">
        <f>IF(E4="Half Term 1",Sheet2!N3,Sheet2!O3)</f>
        <v>Have you ever participated in work experience? Where? When? Could this place be used again?</v>
      </c>
      <c r="D30" s="115"/>
      <c r="E30" s="115"/>
      <c r="F30" s="115"/>
      <c r="G30" s="115"/>
      <c r="H30" s="115"/>
      <c r="I30" s="115"/>
      <c r="J30" s="115"/>
      <c r="K30" s="115"/>
      <c r="L30" s="115"/>
      <c r="M30" s="62"/>
      <c r="N30" s="119"/>
      <c r="O30" s="44">
        <v>1</v>
      </c>
      <c r="P30" s="46"/>
      <c r="Q30" s="142"/>
      <c r="R30" s="45"/>
    </row>
    <row r="31" spans="1:18" ht="39.950000000000003" customHeight="1" x14ac:dyDescent="0.25">
      <c r="A31" s="43"/>
      <c r="B31" s="130"/>
      <c r="C31" s="210" t="s">
        <v>119</v>
      </c>
      <c r="D31" s="210"/>
      <c r="E31" s="210"/>
      <c r="F31" s="210"/>
      <c r="G31" s="210"/>
      <c r="H31" s="210"/>
      <c r="I31" s="210"/>
      <c r="J31" s="210"/>
      <c r="K31" s="210"/>
      <c r="L31" s="210"/>
      <c r="M31" s="131"/>
      <c r="N31" s="119"/>
      <c r="O31" s="44">
        <v>1</v>
      </c>
      <c r="P31" s="46"/>
      <c r="Q31" s="142"/>
      <c r="R31" s="45"/>
    </row>
    <row r="32" spans="1:18" x14ac:dyDescent="0.25">
      <c r="A32" s="43"/>
      <c r="B32" s="60">
        <v>10</v>
      </c>
      <c r="C32" s="115" t="str">
        <f>IF(E4="Half Term 1",Sheet2!N4,Sheet2!O4)</f>
        <v>Ideally, What type of work experience would you like to do?</v>
      </c>
      <c r="D32" s="115"/>
      <c r="E32" s="115"/>
      <c r="F32" s="115"/>
      <c r="G32" s="115"/>
      <c r="H32" s="115"/>
      <c r="I32" s="115"/>
      <c r="J32" s="115"/>
      <c r="K32" s="115"/>
      <c r="L32" s="115"/>
      <c r="M32" s="62"/>
      <c r="N32" s="119"/>
      <c r="O32" s="44">
        <v>1</v>
      </c>
      <c r="P32" s="46"/>
      <c r="Q32" s="142"/>
      <c r="R32" s="45"/>
    </row>
    <row r="33" spans="1:18" ht="66" customHeight="1" x14ac:dyDescent="0.25">
      <c r="A33" s="43"/>
      <c r="B33" s="130"/>
      <c r="C33" s="210" t="s">
        <v>120</v>
      </c>
      <c r="D33" s="210"/>
      <c r="E33" s="210"/>
      <c r="F33" s="210"/>
      <c r="G33" s="210"/>
      <c r="H33" s="210"/>
      <c r="I33" s="210"/>
      <c r="J33" s="210"/>
      <c r="K33" s="210"/>
      <c r="L33" s="210"/>
      <c r="M33" s="131"/>
      <c r="N33" s="119"/>
      <c r="O33" s="44">
        <v>1</v>
      </c>
      <c r="P33" s="46"/>
      <c r="Q33" s="142"/>
      <c r="R33" s="45"/>
    </row>
    <row r="34" spans="1:18" x14ac:dyDescent="0.25">
      <c r="A34" s="43"/>
      <c r="B34" s="60">
        <v>11</v>
      </c>
      <c r="C34" s="115" t="str">
        <f>IF(E4="Half Term 1",Sheet2!N5,Sheet2!O5)</f>
        <v>How are you going to find a work experience placement?</v>
      </c>
      <c r="D34" s="115"/>
      <c r="E34" s="115"/>
      <c r="F34" s="115"/>
      <c r="G34" s="115"/>
      <c r="H34" s="115"/>
      <c r="I34" s="115"/>
      <c r="J34" s="115"/>
      <c r="K34" s="115"/>
      <c r="L34" s="115"/>
      <c r="M34" s="62"/>
      <c r="N34" s="119"/>
      <c r="O34" s="44">
        <v>1</v>
      </c>
      <c r="P34" s="46"/>
      <c r="Q34" s="142"/>
      <c r="R34" s="45"/>
    </row>
    <row r="35" spans="1:18" ht="39.950000000000003" customHeight="1" x14ac:dyDescent="0.25">
      <c r="A35" s="43"/>
      <c r="B35" s="130"/>
      <c r="C35" s="210" t="s">
        <v>121</v>
      </c>
      <c r="D35" s="210"/>
      <c r="E35" s="210"/>
      <c r="F35" s="210"/>
      <c r="G35" s="210"/>
      <c r="H35" s="210"/>
      <c r="I35" s="210"/>
      <c r="J35" s="210"/>
      <c r="K35" s="210"/>
      <c r="L35" s="210"/>
      <c r="M35" s="131"/>
      <c r="N35" s="119"/>
      <c r="O35" s="44">
        <v>1</v>
      </c>
      <c r="P35" s="46"/>
      <c r="Q35" s="142"/>
      <c r="R35" s="45"/>
    </row>
    <row r="36" spans="1:18" ht="15.75" thickBot="1" x14ac:dyDescent="0.3">
      <c r="A36" s="43"/>
      <c r="B36" s="63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64"/>
      <c r="N36" s="119"/>
      <c r="O36" s="44">
        <v>1</v>
      </c>
      <c r="P36" s="46"/>
      <c r="Q36" s="143"/>
      <c r="R36" s="45"/>
    </row>
    <row r="37" spans="1:18" x14ac:dyDescent="0.25">
      <c r="Q37" s="57"/>
    </row>
  </sheetData>
  <sheetProtection algorithmName="SHA-512" hashValue="oBsqACxeqarF0JzmIcqDxPCfR6zFEHVKbBHN3YwOjWbFWsE5naXsQkjVvj6EaZh7VGJpThncNdHiJB4+piqYJA==" saltValue="cCILrtt5/s2GwkP2KLXRcQ==" spinCount="100000" sheet="1" selectLockedCells="1"/>
  <mergeCells count="42">
    <mergeCell ref="B2:M2"/>
    <mergeCell ref="Q2:Q3"/>
    <mergeCell ref="B4:D4"/>
    <mergeCell ref="Q4:Q36"/>
    <mergeCell ref="B6:G6"/>
    <mergeCell ref="C7:G7"/>
    <mergeCell ref="C8:G8"/>
    <mergeCell ref="C9:G9"/>
    <mergeCell ref="C10:G10"/>
    <mergeCell ref="C11:M11"/>
    <mergeCell ref="C13:L13"/>
    <mergeCell ref="B16:D16"/>
    <mergeCell ref="C18:D18"/>
    <mergeCell ref="H18:I18"/>
    <mergeCell ref="K18:L18"/>
    <mergeCell ref="C12:L12"/>
    <mergeCell ref="H23:I23"/>
    <mergeCell ref="J23:L23"/>
    <mergeCell ref="C20:D20"/>
    <mergeCell ref="E20:F20"/>
    <mergeCell ref="H20:I20"/>
    <mergeCell ref="J20:L20"/>
    <mergeCell ref="C21:D21"/>
    <mergeCell ref="E21:F21"/>
    <mergeCell ref="H21:I21"/>
    <mergeCell ref="J21:L21"/>
    <mergeCell ref="E4:M4"/>
    <mergeCell ref="C31:L31"/>
    <mergeCell ref="C33:L33"/>
    <mergeCell ref="C35:L35"/>
    <mergeCell ref="C24:D24"/>
    <mergeCell ref="E24:F24"/>
    <mergeCell ref="H24:I24"/>
    <mergeCell ref="J24:L24"/>
    <mergeCell ref="B27:D27"/>
    <mergeCell ref="C29:L29"/>
    <mergeCell ref="C22:D22"/>
    <mergeCell ref="E22:F22"/>
    <mergeCell ref="H22:I22"/>
    <mergeCell ref="J22:L22"/>
    <mergeCell ref="C23:D23"/>
    <mergeCell ref="E23:F23"/>
  </mergeCells>
  <pageMargins left="0.7" right="0.7" top="0.75" bottom="0.75" header="0.3" footer="0.3"/>
  <pageSetup paperSize="9" orientation="portrait" r:id="rId1"/>
  <ignoredErrors>
    <ignoredError sqref="H8 H10" unlockedFormula="1"/>
    <ignoredError sqref="N8" formula="1"/>
  </ignoredError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errorTitle="Yes/No" error="Select an appropriate option from the list" promptTitle="Yes/No/Same" prompt="Select from the list" xr:uid="{032FAAD1-1C00-466F-A9DB-CB917A140824}">
          <x14:formula1>
            <xm:f>Sheet2!$C$2:$C$4</xm:f>
          </x14:formula1>
          <xm:sqref>H8 H10</xm:sqref>
        </x14:dataValidation>
        <x14:dataValidation type="list" allowBlank="1" showInputMessage="1" showErrorMessage="1" errorTitle="Grades" error="Select a grade from the list" promptTitle="Target Grade" prompt="Select from the list" xr:uid="{EE00AB2B-EA53-4C22-B2A1-99F4989C11B9}">
          <x14:formula1>
            <xm:f>Sheet2!$A$2:$A$11</xm:f>
          </x14:formula1>
          <xm:sqref>G21:G24</xm:sqref>
        </x14:dataValidation>
        <x14:dataValidation type="list" allowBlank="1" showInputMessage="1" showErrorMessage="1" promptTitle="Units/Subjects" prompt="Select from the list" xr:uid="{5FD05690-E569-43A5-AD58-811B5AF5CA1C}">
          <x14:formula1>
            <xm:f>Sheet2!$I$2:$I$50</xm:f>
          </x14:formula1>
          <xm:sqref>C18:F18</xm:sqref>
        </x14:dataValidation>
        <x14:dataValidation type="list" showInputMessage="1" showErrorMessage="1" errorTitle="Select a value" error="Select a value from the drop down list" promptTitle="Reflection Period" prompt="Select a value" xr:uid="{67B32BFD-FF1B-446B-B67E-F208C64CADD1}">
          <x14:formula1>
            <xm:f>Sheet2!$G$2:$G$7</xm:f>
          </x14:formula1>
          <xm:sqref>E4</xm:sqref>
        </x14:dataValidation>
        <x14:dataValidation type="list" allowBlank="1" showInputMessage="1" showErrorMessage="1" xr:uid="{E1F980C6-272B-4A1D-9BCB-7179F36470E1}">
          <x14:formula1>
            <xm:f>Sheet2!$E$2:$E$3</xm:f>
          </x14:formula1>
          <xm:sqref>C29:L29</xm:sqref>
        </x14:dataValidation>
        <x14:dataValidation type="list" allowBlank="1" showInputMessage="1" showErrorMessage="1" promptTitle="Units/Subjects" prompt="Select from the list" xr:uid="{90A5FB1C-E9DD-4472-84CD-B89478892EDF}">
          <x14:formula1>
            <xm:f>Sheet2!$I$2:$I$23</xm:f>
          </x14:formula1>
          <xm:sqref>H18:I18</xm:sqref>
        </x14:dataValidation>
        <x14:dataValidation type="list" allowBlank="1" showInputMessage="1" showErrorMessage="1" errorTitle="4th Choice" error="Select an option from the list" promptTitle="Units/Subjects" prompt="Select from the list" xr:uid="{234D122F-DE47-4E9C-B606-A384DB110CBB}">
          <x14:formula1>
            <xm:f>Sheet2!$I$2:$I$23</xm:f>
          </x14:formula1>
          <xm:sqref>K18:L18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DDE57-DEFB-4810-8B98-6A4DA62E6AB7}">
  <dimension ref="A1:O28"/>
  <sheetViews>
    <sheetView workbookViewId="0">
      <selection activeCell="I27" sqref="I27"/>
    </sheetView>
  </sheetViews>
  <sheetFormatPr defaultRowHeight="15" x14ac:dyDescent="0.25"/>
  <cols>
    <col min="1" max="1" width="12.42578125" bestFit="1" customWidth="1"/>
    <col min="2" max="2" width="3.5703125" customWidth="1"/>
    <col min="4" max="4" width="3.5703125" customWidth="1"/>
    <col min="5" max="5" width="9.42578125" bestFit="1" customWidth="1"/>
    <col min="6" max="6" width="3.5703125" customWidth="1"/>
    <col min="7" max="7" width="16.5703125" bestFit="1" customWidth="1"/>
    <col min="8" max="8" width="3.5703125" customWidth="1"/>
    <col min="9" max="9" width="31.140625" bestFit="1" customWidth="1"/>
    <col min="10" max="10" width="3.5703125" customWidth="1"/>
    <col min="11" max="11" width="9.5703125" customWidth="1"/>
    <col min="12" max="12" width="56.85546875" customWidth="1"/>
    <col min="13" max="13" width="3.5703125" customWidth="1"/>
    <col min="14" max="14" width="85.42578125" customWidth="1"/>
    <col min="15" max="15" width="97" bestFit="1" customWidth="1"/>
  </cols>
  <sheetData>
    <row r="1" spans="1:15" s="38" customFormat="1" x14ac:dyDescent="0.25">
      <c r="A1" s="38" t="s">
        <v>53</v>
      </c>
      <c r="C1" s="38" t="s">
        <v>41</v>
      </c>
      <c r="E1" s="38" t="s">
        <v>87</v>
      </c>
      <c r="G1" s="38" t="s">
        <v>11</v>
      </c>
      <c r="I1" s="38" t="s">
        <v>24</v>
      </c>
      <c r="N1" s="38" t="s">
        <v>62</v>
      </c>
      <c r="O1" s="38" t="s">
        <v>63</v>
      </c>
    </row>
    <row r="2" spans="1:15" x14ac:dyDescent="0.25">
      <c r="A2" s="40" t="s">
        <v>79</v>
      </c>
      <c r="C2" t="s">
        <v>42</v>
      </c>
      <c r="E2" s="40">
        <v>5</v>
      </c>
      <c r="G2" t="s">
        <v>10</v>
      </c>
      <c r="I2" t="s">
        <v>46</v>
      </c>
      <c r="K2">
        <v>0</v>
      </c>
      <c r="N2" t="s">
        <v>65</v>
      </c>
      <c r="O2" t="s">
        <v>65</v>
      </c>
    </row>
    <row r="3" spans="1:15" x14ac:dyDescent="0.25">
      <c r="A3" s="40" t="s">
        <v>80</v>
      </c>
      <c r="C3" t="s">
        <v>43</v>
      </c>
      <c r="E3" s="40" t="s">
        <v>88</v>
      </c>
      <c r="G3" t="s">
        <v>17</v>
      </c>
      <c r="I3" t="s">
        <v>47</v>
      </c>
      <c r="K3">
        <v>50</v>
      </c>
      <c r="L3" t="s">
        <v>75</v>
      </c>
      <c r="N3" t="s">
        <v>64</v>
      </c>
      <c r="O3" t="s">
        <v>68</v>
      </c>
    </row>
    <row r="4" spans="1:15" x14ac:dyDescent="0.25">
      <c r="A4" s="40" t="s">
        <v>81</v>
      </c>
      <c r="C4" t="s">
        <v>78</v>
      </c>
      <c r="G4" t="s">
        <v>18</v>
      </c>
      <c r="I4" t="s">
        <v>97</v>
      </c>
      <c r="K4">
        <v>60</v>
      </c>
      <c r="L4" t="s">
        <v>75</v>
      </c>
      <c r="N4" t="s">
        <v>66</v>
      </c>
      <c r="O4" t="s">
        <v>69</v>
      </c>
    </row>
    <row r="5" spans="1:15" x14ac:dyDescent="0.25">
      <c r="A5" s="40">
        <v>1</v>
      </c>
      <c r="G5" t="s">
        <v>19</v>
      </c>
      <c r="I5" t="s">
        <v>98</v>
      </c>
      <c r="K5">
        <v>70</v>
      </c>
      <c r="L5" t="s">
        <v>75</v>
      </c>
      <c r="N5" t="s">
        <v>67</v>
      </c>
      <c r="O5" t="s">
        <v>70</v>
      </c>
    </row>
    <row r="6" spans="1:15" x14ac:dyDescent="0.25">
      <c r="A6" s="40">
        <v>2</v>
      </c>
      <c r="G6" t="s">
        <v>20</v>
      </c>
      <c r="I6" t="s">
        <v>25</v>
      </c>
      <c r="K6">
        <v>80</v>
      </c>
      <c r="L6" t="s">
        <v>74</v>
      </c>
    </row>
    <row r="7" spans="1:15" x14ac:dyDescent="0.25">
      <c r="A7" s="40">
        <v>3</v>
      </c>
      <c r="G7" t="s">
        <v>21</v>
      </c>
      <c r="I7" t="s">
        <v>26</v>
      </c>
      <c r="K7">
        <v>90</v>
      </c>
      <c r="L7" t="s">
        <v>73</v>
      </c>
    </row>
    <row r="8" spans="1:15" x14ac:dyDescent="0.25">
      <c r="A8" s="40">
        <v>4</v>
      </c>
      <c r="I8" t="s">
        <v>27</v>
      </c>
      <c r="K8">
        <v>95</v>
      </c>
      <c r="L8" t="s">
        <v>72</v>
      </c>
    </row>
    <row r="9" spans="1:15" x14ac:dyDescent="0.25">
      <c r="A9" s="40">
        <v>5</v>
      </c>
      <c r="I9" t="s">
        <v>28</v>
      </c>
      <c r="K9">
        <v>100</v>
      </c>
      <c r="L9" t="s">
        <v>71</v>
      </c>
    </row>
    <row r="10" spans="1:15" x14ac:dyDescent="0.25">
      <c r="A10" s="40">
        <v>6</v>
      </c>
      <c r="I10" t="s">
        <v>99</v>
      </c>
    </row>
    <row r="11" spans="1:15" x14ac:dyDescent="0.25">
      <c r="A11" s="40">
        <v>7</v>
      </c>
      <c r="I11" t="s">
        <v>100</v>
      </c>
    </row>
    <row r="12" spans="1:15" x14ac:dyDescent="0.25">
      <c r="A12" s="40"/>
      <c r="I12" t="s">
        <v>29</v>
      </c>
    </row>
    <row r="13" spans="1:15" x14ac:dyDescent="0.25">
      <c r="A13" s="40"/>
      <c r="I13" t="s">
        <v>30</v>
      </c>
    </row>
    <row r="14" spans="1:15" x14ac:dyDescent="0.25">
      <c r="A14" s="40"/>
      <c r="I14" t="s">
        <v>101</v>
      </c>
    </row>
    <row r="15" spans="1:15" x14ac:dyDescent="0.25">
      <c r="A15" s="40"/>
      <c r="I15" t="s">
        <v>31</v>
      </c>
    </row>
    <row r="16" spans="1:15" x14ac:dyDescent="0.25">
      <c r="A16" s="40"/>
      <c r="I16" t="s">
        <v>32</v>
      </c>
    </row>
    <row r="17" spans="1:9" x14ac:dyDescent="0.25">
      <c r="A17" s="40"/>
      <c r="I17" t="s">
        <v>33</v>
      </c>
    </row>
    <row r="18" spans="1:9" x14ac:dyDescent="0.25">
      <c r="A18" s="40"/>
      <c r="I18" t="s">
        <v>34</v>
      </c>
    </row>
    <row r="19" spans="1:9" x14ac:dyDescent="0.25">
      <c r="A19" s="40"/>
      <c r="I19" t="s">
        <v>35</v>
      </c>
    </row>
    <row r="20" spans="1:9" x14ac:dyDescent="0.25">
      <c r="A20" s="40"/>
      <c r="I20" t="s">
        <v>36</v>
      </c>
    </row>
    <row r="21" spans="1:9" x14ac:dyDescent="0.25">
      <c r="A21" s="40"/>
      <c r="I21" t="s">
        <v>37</v>
      </c>
    </row>
    <row r="22" spans="1:9" x14ac:dyDescent="0.25">
      <c r="I22" t="s">
        <v>38</v>
      </c>
    </row>
    <row r="23" spans="1:9" x14ac:dyDescent="0.25">
      <c r="I23" t="s">
        <v>39</v>
      </c>
    </row>
    <row r="24" spans="1:9" x14ac:dyDescent="0.25">
      <c r="I24" t="s">
        <v>105</v>
      </c>
    </row>
    <row r="25" spans="1:9" x14ac:dyDescent="0.25">
      <c r="I25" t="s">
        <v>102</v>
      </c>
    </row>
    <row r="26" spans="1:9" x14ac:dyDescent="0.25">
      <c r="I26" t="s">
        <v>106</v>
      </c>
    </row>
    <row r="27" spans="1:9" x14ac:dyDescent="0.25">
      <c r="I27" t="s">
        <v>103</v>
      </c>
    </row>
    <row r="28" spans="1:9" x14ac:dyDescent="0.25">
      <c r="I28" t="s">
        <v>104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 (3)</vt:lpstr>
      <vt:lpstr>Sheet1 (2)</vt:lpstr>
      <vt:lpstr>Reflection Builder (2)</vt:lpstr>
      <vt:lpstr>Reflection Builder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2020-03-05T14:48:10Z</dcterms:modified>
</cp:coreProperties>
</file>