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hidePivotFieldList="1"/>
  <mc:AlternateContent xmlns:mc="http://schemas.openxmlformats.org/markup-compatibility/2006">
    <mc:Choice Requires="x15">
      <x15ac:absPath xmlns:x15ac="http://schemas.microsoft.com/office/spreadsheetml/2010/11/ac" url="D:\SQL_new\"/>
    </mc:Choice>
  </mc:AlternateContent>
  <xr:revisionPtr revIDLastSave="0" documentId="13_ncr:1_{E468F716-D618-4D2C-8DF5-B76FE79086D3}" xr6:coauthVersionLast="47" xr6:coauthVersionMax="47" xr10:uidLastSave="{00000000-0000-0000-0000-000000000000}"/>
  <bookViews>
    <workbookView xWindow="-108" yWindow="-108" windowWidth="23256" windowHeight="12456" xr2:uid="{26D4546B-D2A1-4444-8EAF-A6228F96F0C1}"/>
  </bookViews>
  <sheets>
    <sheet name="Data" sheetId="2" r:id="rId1"/>
    <sheet name="Pivot" sheetId="6" r:id="rId2"/>
    <sheet name="Customer Centre Report"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_xlcn.WorksheetConnection_sampledataexcelportfolioproject.xlsxTable31" hidden="1">Table3</definedName>
    <definedName name="Slicer_Representative">#N/A</definedName>
  </definedNames>
  <calcPr calcId="191029"/>
  <pivotCaches>
    <pivotCache cacheId="0" r:id="rId5"/>
    <pivotCache cacheId="1" r:id="rId6"/>
    <pivotCache cacheId="2" r:id="rId7"/>
    <pivotCache cacheId="3" r:id="rId8"/>
    <pivotCache cacheId="525" r:id="rId9"/>
    <pivotCache cacheId="528" r:id="rId10"/>
    <pivotCache cacheId="531" r:id="rId11"/>
    <pivotCache cacheId="534" r:id="rId12"/>
    <pivotCache cacheId="537"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mple-data-excel-portfolio-project.xlsx!Table3"/>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 i="6" l="1"/>
  <c r="G46" i="6" s="1"/>
  <c r="G42" i="6"/>
  <c r="G45" i="6" s="1"/>
  <c r="G41" i="6"/>
  <c r="G49" i="6" s="1"/>
  <c r="K26" i="5" l="1"/>
  <c r="G51" i="6" l="1"/>
  <c r="K32" i="5" s="1"/>
  <c r="G50" i="6"/>
  <c r="K33" i="5"/>
  <c r="N17" i="5" a="1"/>
  <c r="N17" i="5" s="1"/>
  <c r="M18" i="5" a="1"/>
  <c r="M18" i="5" s="1"/>
  <c r="J2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5" i="6" l="1"/>
  <c r="I32" i="6"/>
  <c r="J32" i="6"/>
  <c r="K31" i="5"/>
  <c r="J35" i="6"/>
  <c r="J34" i="6"/>
  <c r="J33" i="6"/>
  <c r="I33" i="6"/>
  <c r="I36" i="6"/>
  <c r="J36" i="6"/>
  <c r="I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ED5B1-39BE-45A3-BF60-FB98324E5C2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B984428-A98A-49DC-94B2-06D90FD2298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9274BED4-F55D-4F8F-8F34-73FA4E63C03A}"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 id="4" xr16:uid="{C93441C1-6DA0-4048-B23D-45B5AA3621C5}" name="WorksheetConnection_sample-data-excel-portfolio-project.xlsx!Table3" type="102" refreshedVersion="8" minRefreshableVersion="5">
    <extLst>
      <ext xmlns:x15="http://schemas.microsoft.com/office/spreadsheetml/2010/11/main" uri="{DE250136-89BD-433C-8126-D09CA5730AF9}">
        <x15:connection id="Table3">
          <x15:rangePr sourceName="_xlcn.WorksheetConnection_sampledataexcelportfolioproject.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<sst xmlns="http://schemas.openxmlformats.org/spreadsheetml/2006/main" count="3168" uniqueCount="1081">
  <si>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</si>
  <si>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</si>
  <si>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</si>
  <si>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</si>
  <si>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</si>
  <si>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</si>
  <si>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</si>
  <si>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</si>
  <si>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</si>
  <si>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</si>
  <si>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</si>
  <si>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</si>
  <si>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</si>
  <si>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</si>
  <si>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</si>
  <si>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</si>
  <si>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</si>
  <si>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</si>
  <si>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</si>
  <si>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</si>
  <si>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</si>
  <si>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</si>
  <si>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</si>
  <si>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</si>
  <si>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</si>
  <si>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</si>
  <si>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</si>
  <si>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</si>
  <si>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</si>
  <si>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</si>
  <si>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</si>
  <si>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</si>
  <si>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</si>
  <si>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</si>
  <si>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</si>
  <si>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</si>
  <si>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</si>
  <si>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</si>
  <si>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</si>
  <si>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</si>
  <si>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</si>
  <si>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</si>
  <si>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</si>
  <si>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</si>
  <si>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</si>
  <si>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</si>
  <si>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</si>
  <si>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</si>
  <si>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</si>
  <si>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</si>
  <si>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</si>
  <si>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</si>
  <si>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</si>
  <si>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</si>
  <si>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</si>
  <si>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</si>
  <si>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</si>
  <si>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</si>
  <si>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</si>
  <si>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</si>
  <si>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</si>
  <si>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</si>
  <si>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</si>
  <si>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</si>
  <si>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</si>
  <si>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</si>
  <si>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</si>
  <si>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</si>
  <si>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</si>
  <si>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</si>
  <si>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</si>
  <si>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</si>
  <si>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</si>
  <si>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</si>
  <si>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</si>
  <si>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</si>
  <si>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</si>
  <si>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</si>
  <si>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</si>
  <si>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</si>
  <si>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</si>
  <si>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</si>
  <si>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</si>
  <si>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</si>
  <si>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</si>
  <si>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</si>
  <si>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</si>
  <si>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</si>
  <si>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</si>
  <si>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</si>
  <si>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</si>
  <si>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</si>
  <si>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</si>
  <si>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</si>
  <si>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</si>
  <si>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</si>
  <si>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</si>
  <si>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</si>
  <si>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</si>
  <si>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</si>
  <si>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</si>
  <si>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</si>
  <si>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</si>
  <si>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</si>
  <si>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</si>
  <si>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</si>
  <si>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</si>
  <si>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</si>
  <si>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</si>
  <si>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</si>
  <si>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</si>
  <si>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</si>
  <si>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</si>
  <si>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</si>
  <si>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</si>
  <si>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</si>
  <si>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</si>
  <si>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</si>
  <si>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</si>
  <si>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</si>
  <si>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</si>
  <si>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</si>
  <si>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</si>
  <si>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</si>
  <si>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</si>
  <si>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</si>
  <si>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</si>
  <si>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</si>
  <si>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</si>
  <si>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</si>
  <si>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</si>
  <si>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</si>
  <si>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</si>
  <si>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</si>
  <si>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</si>
  <si>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</si>
  <si>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</si>
  <si>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</si>
  <si>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</si>
  <si>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</si>
  <si>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</si>
  <si>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</si>
  <si>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</si>
  <si>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</si>
  <si>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</si>
  <si>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</si>
  <si>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</si>
  <si>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</si>
  <si>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</si>
  <si>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</si>
  <si>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</si>
  <si>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</si>
  <si>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</si>
  <si>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</si>
  <si>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</si>
  <si>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</si>
  <si>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</si>
  <si>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</si>
  <si>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</si>
  <si>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</si>
  <si>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</si>
  <si>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</si>
  <si>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</si>
  <si>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</si>
  <si>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</si>
  <si>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</si>
  <si>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</si>
  <si>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</si>
  <si>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</si>
  <si>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</si>
  <si>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</si>
  <si>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</si>
  <si>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</si>
  <si>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</si>
  <si>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</si>
  <si>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</si>
  <si>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</si>
  <si>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</si>
  <si>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</si>
  <si>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</si>
  <si>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</si>
  <si>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</si>
  <si>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</si>
  <si>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</si>
  <si>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</si>
  <si>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</si>
  <si>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</si>
  <si>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</si>
  <si>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</si>
  <si>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</si>
  <si>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</si>
  <si>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</si>
  <si>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</si>
  <si>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</si>
  <si>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</si>
  <si>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</si>
  <si>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</si>
  <si>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</si>
  <si>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</si>
  <si>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</si>
  <si>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</si>
  <si>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</si>
  <si>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</si>
  <si>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</si>
  <si>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</si>
  <si>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</si>
  <si>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</si>
  <si>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</si>
  <si>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</si>
  <si>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</si>
  <si>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</si>
  <si>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</si>
  <si>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</si>
  <si>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</si>
  <si>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</si>
  <si>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</si>
  <si>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</si>
  <si>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</si>
  <si>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</si>
  <si>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</si>
  <si>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</si>
  <si>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</si>
  <si>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</si>
  <si>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</si>
  <si>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</si>
  <si>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</si>
  <si>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</si>
  <si>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</si>
  <si>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</si>
  <si>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</si>
  <si>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</si>
  <si>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</si>
  <si>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</si>
  <si>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</si>
  <si>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</si>
  <si>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</si>
  <si>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</si>
  <si>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</si>
  <si>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</si>
  <si>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</si>
  <si>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</si>
  <si>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</si>
  <si>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</si>
  <si>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</si>
  <si>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</si>
  <si>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</si>
  <si>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</si>
  <si>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</si>
  <si>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</si>
  <si>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</si>
  <si>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</si>
  <si>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</si>
  <si>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</si>
  <si>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</si>
  <si>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</si>
  <si>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</si>
  <si>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</si>
  <si>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</si>
  <si>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</si>
  <si>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</si>
  <si>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</si>
  <si>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</si>
  <si>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</si>
  <si>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</si>
  <si>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</si>
  <si>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</si>
  <si>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</si>
  <si>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</si>
  <si>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</si>
  <si>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</si>
  <si>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</si>
  <si>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</si>
  <si>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</si>
  <si>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</si>
  <si>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</si>
  <si>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</si>
  <si>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</si>
  <si>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</si>
  <si>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</si>
  <si>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</si>
  <si>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</si>
  <si>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</si>
  <si>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</si>
  <si>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</si>
  <si>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</si>
  <si>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</si>
  <si>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</si>
  <si>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</si>
  <si>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</si>
  <si>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</si>
  <si>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</si>
  <si>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</si>
  <si>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</si>
  <si>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</si>
  <si>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</si>
  <si>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</si>
  <si>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</si>
  <si>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</si>
  <si>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</si>
  <si>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</si>
  <si>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</si>
  <si>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</si>
  <si>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</si>
  <si>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</si>
  <si>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</si>
  <si>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</si>
  <si>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</si>
  <si>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</si>
  <si>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</si>
  <si>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</si>
  <si>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</si>
  <si>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</si>
  <si>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</si>
  <si>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</si>
  <si>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</si>
  <si>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</si>
  <si>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</si>
  <si>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</si>
  <si>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</si>
  <si>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</si>
  <si>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</si>
  <si>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</si>
  <si>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</si>
  <si>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</si>
  <si>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</si>
  <si>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</si>
  <si>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</si>
  <si>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</si>
  <si>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</si>
  <si>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</si>
  <si>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</si>
  <si>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</si>
  <si>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</si>
  <si>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</si>
  <si>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</si>
  <si>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</si>
  <si>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</si>
  <si>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</si>
  <si>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</si>
  <si>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</si>
  <si>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</si>
  <si>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</si>
  <si>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</si>
  <si>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</si>
  <si>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</si>
  <si>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</si>
  <si>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</si>
  <si>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</si>
  <si>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</si>
  <si>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</si>
  <si>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</si>
  <si>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</si>
  <si>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</si>
  <si>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</si>
  <si>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</si>
  <si>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</si>
  <si>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</si>
  <si>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</si>
  <si>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</si>
  <si>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</si>
  <si>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</si>
  <si>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</si>
  <si>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</si>
  <si>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</si>
  <si>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</si>
  <si>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</si>
  <si>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</si>
  <si>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</si>
  <si>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</si>
  <si>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</si>
  <si>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</si>
  <si>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</si>
  <si>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</si>
  <si>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</si>
  <si>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</si>
  <si>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</si>
  <si>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</si>
  <si>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</si>
  <si>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</si>
  <si>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</si>
  <si>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</si>
  <si>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</si>
  <si>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</si>
  <si>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</si>
  <si>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</si>
  <si>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</si>
  <si>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</si>
  <si>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</si>
  <si>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</si>
  <si>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</si>
  <si>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</si>
  <si>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</si>
  <si>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</si>
  <si>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</si>
  <si>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</si>
  <si>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</si>
  <si>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</si>
  <si>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</si>
  <si>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</si>
  <si>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</si>
  <si>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</si>
  <si>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</si>
  <si>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</si>
  <si>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</si>
  <si>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</si>
  <si>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</si>
  <si>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</si>
  <si>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</si>
  <si>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</si>
  <si>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</si>
  <si>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</si>
  <si>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</si>
  <si>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</si>
  <si>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</si>
  <si>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</si>
  <si>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</si>
  <si>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</si>
  <si>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</si>
  <si>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</si>
  <si>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</si>
  <si>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</si>
  <si>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</si>
  <si>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</si>
  <si>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</si>
  <si>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</si>
  <si>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</si>
  <si>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</si>
  <si>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</si>
  <si>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</si>
  <si>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</si>
  <si>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</si>
  <si>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</si>
  <si>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</si>
  <si>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</si>
  <si>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</si>
  <si>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</si>
  <si>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</si>
  <si>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</si>
  <si>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</si>
  <si>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</si>
  <si>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</si>
  <si>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</si>
  <si>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</si>
  <si>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</si>
  <si>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</si>
  <si>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</si>
  <si>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</si>
  <si>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</si>
  <si>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</si>
  <si>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</si>
  <si>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</si>
  <si>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</si>
  <si>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</si>
  <si>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</si>
  <si>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</si>
  <si>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</si>
  <si>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</si>
  <si>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</si>
  <si>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</si>
  <si>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</si>
  <si>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</si>
  <si>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</si>
  <si>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</si>
  <si>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</si>
  <si>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</si>
  <si>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</si>
  <si>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</si>
  <si>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</si>
  <si>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</si>
  <si>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</si>
  <si>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</si>
  <si>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</si>
  <si>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</si>
  <si>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</si>
  <si>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</si>
  <si>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</si>
  <si>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</si>
  <si>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</si>
  <si>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</si>
  <si>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</si>
  <si>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</si>
  <si>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</si>
  <si>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</si>
  <si>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</si>
  <si>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</si>
  <si>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</si>
  <si>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</si>
  <si>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</si>
  <si>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</si>
  <si>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</si>
  <si>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</si>
  <si>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</si>
  <si>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</si>
  <si>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</si>
  <si>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</si>
  <si>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</si>
  <si>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</si>
  <si>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</si>
  <si>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</si>
  <si>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</si>
  <si>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</si>
  <si>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</si>
  <si>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</si>
  <si>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</si>
  <si>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</si>
  <si>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</si>
  <si>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</si>
  <si>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</si>
  <si>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</si>
  <si>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</si>
  <si>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</si>
  <si>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</si>
  <si>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</si>
  <si>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</si>
  <si>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</si>
  <si>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</si>
  <si>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</si>
  <si>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</si>
  <si>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</si>
  <si>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</si>
  <si>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</si>
  <si>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</si>
  <si>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</si>
  <si>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</si>
  <si>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</si>
  <si>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</si>
  <si>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</si>
  <si>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</si>
  <si>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</si>
  <si>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</si>
  <si>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</si>
  <si>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</si>
  <si>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</si>
  <si>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</si>
  <si>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</si>
  <si>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</si>
  <si>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</si>
  <si>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</si>
  <si>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</si>
  <si>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</si>
  <si>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</si>
  <si>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</si>
  <si>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</si>
  <si>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</si>
  <si>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</si>
  <si>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</si>
  <si>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</si>
  <si>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</si>
  <si>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</si>
  <si>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</si>
  <si>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</si>
  <si>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</si>
  <si>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</si>
  <si>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</si>
  <si>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</si>
  <si>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</si>
  <si>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</si>
  <si>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</si>
  <si>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</si>
  <si>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</si>
  <si>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</si>
  <si>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</si>
  <si>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</si>
  <si>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</si>
  <si>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</si>
  <si>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</si>
  <si>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</si>
  <si>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</si>
  <si>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</si>
  <si>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</si>
  <si>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</si>
  <si>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</si>
  <si>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</si>
  <si>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</si>
  <si>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</si>
  <si>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</si>
  <si>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</si>
  <si>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</si>
  <si>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</si>
  <si>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</si>
  <si>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</si>
  <si>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</si>
  <si>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</si>
  <si>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</si>
  <si>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</si>
  <si>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</si>
  <si>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</si>
  <si>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</si>
  <si>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</si>
  <si>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</si>
  <si>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</si>
  <si>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</si>
  <si>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</si>
  <si>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</si>
  <si>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</si>
  <si>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</si>
  <si>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</si>
  <si>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</si>
  <si>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</si>
  <si>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</si>
  <si>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</si>
  <si>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</si>
  <si>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</si>
  <si>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</si>
  <si>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</si>
  <si>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</si>
  <si>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</si>
  <si>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</si>
  <si>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</si>
  <si>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</si>
  <si>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</si>
  <si>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</si>
  <si>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</si>
  <si>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</si>
  <si>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</si>
  <si>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</si>
  <si>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</si>
  <si>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</si>
  <si>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</si>
  <si>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</si>
  <si>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</si>
  <si>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</si>
  <si>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</si>
  <si>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</si>
  <si>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</si>
  <si>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</si>
  <si>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</si>
  <si>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</si>
  <si>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</si>
  <si>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</si>
  <si>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</si>
  <si>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</si>
  <si>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</si>
  <si>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</si>
  <si>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</si>
  <si>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</si>
  <si>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</si>
  <si>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</si>
  <si>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</si>
  <si>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</si>
  <si>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</si>
  <si>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</si>
  <si>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</si>
  <si>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</si>
  <si>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</si>
  <si>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</si>
  <si>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</si>
  <si>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</si>
  <si>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</si>
  <si>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</si>
  <si>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</si>
  <si>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</si>
  <si>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</si>
  <si>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</si>
  <si>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</si>
  <si>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</si>
  <si>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</si>
  <si>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</si>
  <si>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</si>
  <si>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</si>
  <si>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</si>
  <si>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</si>
  <si>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</si>
  <si>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</si>
  <si>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</si>
  <si>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</si>
  <si>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</si>
  <si>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</si>
  <si>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</si>
  <si>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</si>
  <si>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</si>
  <si>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</si>
  <si>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</si>
  <si>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</si>
  <si>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</si>
  <si>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</si>
  <si>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</si>
  <si>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</si>
  <si>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</si>
  <si>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</si>
  <si>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</si>
  <si>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</si>
  <si>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</si>
  <si>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</si>
  <si>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</si>
  <si>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</si>
  <si>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</si>
  <si>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</si>
  <si>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</si>
  <si>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</si>
  <si>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</si>
  <si>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</si>
  <si>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</si>
  <si>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</si>
  <si>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</si>
  <si>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</si>
  <si>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</si>
  <si>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</si>
  <si>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</si>
  <si>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</si>
  <si>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</si>
  <si>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</si>
  <si>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</si>
  <si>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</si>
  <si>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</si>
  <si>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</si>
  <si>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</si>
  <si>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</si>
  <si>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</si>
  <si>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</si>
  <si>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</si>
  <si>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</si>
  <si>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</si>
  <si>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</si>
  <si>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</si>
  <si>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</si>
  <si>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</si>
  <si>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</si>
  <si>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</si>
  <si>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</si>
  <si>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</si>
  <si>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</si>
  <si>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</si>
  <si>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</si>
  <si>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</si>
  <si>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</si>
  <si>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</si>
  <si>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</si>
  <si>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</si>
  <si>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</si>
  <si>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</si>
  <si>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</si>
  <si>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</si>
  <si>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</si>
  <si>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</si>
  <si>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</si>
  <si>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</si>
  <si>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</si>
  <si>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</si>
  <si>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</si>
  <si>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</si>
  <si>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</si>
  <si>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</si>
  <si>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</si>
  <si>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</si>
  <si>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</si>
  <si>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</si>
  <si>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</si>
  <si>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</si>
  <si>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</si>
  <si>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</si>
  <si>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</si>
  <si>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</si>
  <si>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</si>
  <si>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</si>
  <si>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</si>
  <si>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</si>
  <si>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</si>
  <si>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</si>
  <si>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</si>
  <si>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</si>
  <si>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</si>
  <si>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</si>
  <si>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</si>
  <si>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</si>
  <si>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</si>
  <si>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</si>
  <si>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</si>
  <si>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</si>
  <si>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</si>
  <si>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</si>
  <si>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</si>
  <si>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</si>
  <si>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</si>
  <si>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</si>
  <si>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</si>
  <si>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</si>
  <si>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</si>
  <si>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</si>
  <si>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</si>
  <si>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</si>
  <si>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</si>
  <si>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</si>
  <si>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</si>
  <si>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</si>
  <si>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</si>
  <si>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</si>
  <si>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</si>
  <si>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</si>
  <si>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</si>
  <si>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</si>
  <si>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</si>
  <si>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</si>
  <si>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</si>
  <si>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</si>
  <si>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</si>
  <si>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</si>
  <si>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</si>
  <si>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</si>
  <si>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</si>
  <si>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</si>
  <si>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</si>
  <si>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</si>
  <si>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</si>
  <si>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</si>
  <si>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</si>
  <si>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</si>
  <si>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</si>
  <si>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</si>
  <si>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</si>
  <si>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</si>
  <si>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</si>
  <si>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</si>
  <si>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</si>
  <si>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</si>
  <si>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</si>
  <si>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</si>
  <si>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</si>
  <si>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</si>
  <si>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</si>
  <si>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</si>
  <si>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</si>
  <si>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</si>
  <si>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</si>
  <si>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</si>
  <si>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</si>
  <si>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</si>
  <si>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</si>
  <si>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</si>
  <si>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</si>
  <si>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</si>
  <si>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</si>
  <si>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</si>
  <si>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</si>
  <si>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</si>
  <si>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</si>
  <si>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</si>
  <si>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</si>
  <si>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</si>
  <si>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</si>
  <si>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</si>
  <si>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</si>
  <si>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</si>
  <si>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</si>
  <si>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</si>
  <si>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</si>
  <si>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</si>
  <si>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</si>
  <si>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</si>
  <si>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</si>
  <si>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</si>
  <si>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</si>
  <si>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</si>
  <si>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</si>
  <si>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</si>
  <si>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</si>
  <si>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</si>
  <si>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</si>
  <si>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</si>
  <si>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</si>
  <si>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</si>
  <si>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</si>
  <si>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</si>
  <si>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</si>
  <si>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</si>
  <si>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</si>
  <si>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</si>
  <si>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</si>
  <si>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</si>
  <si>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</si>
  <si>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</si>
  <si>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</si>
  <si>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</si>
  <si>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</si>
  <si>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</si>
  <si>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</si>
  <si>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</si>
  <si>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</si>
  <si>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</si>
  <si>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</si>
  <si>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</si>
  <si>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</si>
  <si>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</si>
  <si>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</si>
  <si>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</si>
  <si>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</si>
  <si>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</si>
  <si>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</si>
  <si>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</si>
  <si>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</si>
  <si>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</si>
  <si>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</si>
  <si>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</si>
  <si>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</si>
  <si>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</si>
  <si>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</si>
  <si>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</si>
  <si>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</si>
  <si>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</si>
  <si>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</si>
  <si>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</si>
  <si>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</si>
  <si>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</si>
  <si>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</si>
  <si>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</si>
  <si>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</si>
  <si>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</si>
  <si>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</si>
  <si>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</si>
  <si>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</si>
  <si>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</si>
  <si>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</si>
  <si>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</si>
  <si>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</si>
  <si>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</si>
  <si>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</si>
  <si>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</si>
  <si>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</si>
  <si>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</si>
  <si>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</si>
  <si>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</si>
  <si>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</si>
  <si>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</si>
  <si>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</si>
  <si>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</si>
  <si>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</si>
  <si>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</si>
  <si>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</si>
  <si>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</si>
  <si>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</si>
  <si>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</si>
  <si>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</si>
  <si>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</si>
  <si>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</si>
  <si>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</si>
  <si>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</si>
  <si>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</si>
  <si>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</si>
  <si>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</si>
  <si>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</si>
  <si>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</si>
  <si>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</si>
  <si>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</si>
  <si>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</si>
  <si>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</si>
  <si>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</si>
  <si>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</si>
  <si>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</si>
  <si>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</si>
  <si>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</si>
  <si>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</si>
  <si>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</si>
  <si>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</si>
  <si>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</si>
  <si>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</si>
  <si>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</si>
  <si>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</si>
  <si>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</si>
  <si>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</si>
  <si>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</si>
  <si>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</si>
  <si>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</si>
  <si>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</si>
  <si>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</si>
  <si>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</si>
  <si>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</si>
  <si>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</si>
  <si>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</si>
  <si>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</si>
  <si>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</si>
  <si>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</si>
  <si>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</si>
  <si>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</si>
  <si>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</si>
  <si>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</si>
  <si>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</si>
  <si>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</si>
  <si>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</si>
  <si>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</si>
  <si>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</si>
  <si>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</si>
  <si>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</si>
  <si>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</si>
  <si>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</si>
  <si>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</si>
  <si>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</si>
  <si>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</si>
  <si>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</si>
  <si>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</si>
  <si>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</si>
  <si>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</si>
  <si>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</si>
  <si>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</si>
  <si>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</si>
  <si>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</si>
  <si>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</si>
  <si>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</si>
  <si>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</si>
  <si>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</si>
  <si>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</si>
  <si>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</si>
  <si>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</si>
  <si>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</si>
  <si>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</si>
  <si>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</si>
  <si>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</si>
  <si>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</si>
  <si>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</si>
  <si>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</si>
  <si>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</si>
  <si>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</si>
  <si>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</si>
  <si>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</si>
  <si>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</si>
  <si>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</si>
  <si>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</si>
  <si>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</si>
  <si>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</si>
  <si>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</si>
  <si>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</si>
  <si>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</si>
  <si>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</si>
  <si>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</si>
  <si>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</si>
  <si>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</si>
  <si>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</si>
  <si>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</si>
  <si>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</si>
  <si>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</si>
  <si>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</si>
  <si>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</si>
  <si>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</si>
  <si>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</si>
  <si>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</si>
  <si>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</si>
  <si>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</si>
  <si>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</si>
  <si>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</si>
  <si>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</si>
  <si>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</si>
  <si>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</si>
  <si>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</si>
  <si>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</si>
  <si>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</si>
  <si>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</si>
  <si>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</si>
  <si>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</si>
  <si>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</si>
  <si>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</si>
  <si>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</si>
  <si>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</si>
  <si>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</si>
  <si>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</si>
  <si>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</si>
  <si>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</si>
  <si>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</si>
  <si>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</si>
  <si>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</si>
  <si>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</si>
  <si>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</si>
  <si>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</si>
  <si>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</si>
  <si>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</si>
  <si>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</si>
  <si>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</si>
  <si>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</si>
  <si>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</si>
  <si>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</si>
  <si>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</si>
  <si>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</si>
  <si>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</si>
  <si>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Sell.Amount</t>
  </si>
  <si>
    <t>selected rep</t>
  </si>
  <si>
    <t>Column Labels</t>
  </si>
  <si>
    <t>TOTAL</t>
  </si>
  <si>
    <t>Rep Summary</t>
  </si>
  <si>
    <t>Call rank</t>
  </si>
  <si>
    <t>Amount rank</t>
  </si>
  <si>
    <t>labels:</t>
  </si>
  <si>
    <t xml:space="preserve">% of Calls </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</si>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</sst>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540A]#,##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sz val="24"/>
      <color theme="1"/>
      <name val="Aptos ExtraBold"/>
      <family val="2"/>
      <scheme val="major"/>
    </font>
    <font>
      <b/>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1" fillId="5" borderId="11" xfId="0" applyFont="1" applyFill="1" applyBorder="1"/>
    <xf numFmtId="0" fontId="1" fillId="5" borderId="12" xfId="0" applyFont="1" applyFill="1" applyBorder="1"/>
    <xf numFmtId="0" fontId="6" fillId="5" borderId="13" xfId="0" applyFont="1" applyFill="1" applyBorder="1"/>
    <xf numFmtId="9" fontId="0" fillId="0" borderId="0" xfId="1" applyFont="1"/>
    <xf numFmtId="0" fontId="0" fillId="0" borderId="0" xfId="0" applyProtection="1">
      <protection locked="0"/>
    </xf>
    <xf numFmtId="0" fontId="0" fillId="0" borderId="0" xfId="0" applyAlignment="1">
      <alignment horizontal="center"/>
    </xf>
    <xf numFmtId="0" fontId="8" fillId="3" borderId="0" xfId="0" applyFont="1" applyFill="1" applyAlignment="1">
      <alignment horizontal="center"/>
    </xf>
    <xf numFmtId="0" fontId="8" fillId="3" borderId="14" xfId="0" applyFont="1" applyFill="1" applyBorder="1" applyAlignment="1">
      <alignment horizontal="center"/>
    </xf>
    <xf numFmtId="0" fontId="0" fillId="3" borderId="0" xfId="0" applyFill="1" applyAlignment="1">
      <alignment horizontal="center" vertical="top"/>
    </xf>
    <xf numFmtId="0" fontId="0" fillId="3" borderId="14" xfId="0" applyFill="1" applyBorder="1" applyAlignment="1">
      <alignment horizontal="center" vertical="top"/>
    </xf>
    <xf numFmtId="0" fontId="7" fillId="3" borderId="0" xfId="0" applyFont="1" applyFill="1" applyAlignment="1">
      <alignment horizontal="center" vertical="center"/>
    </xf>
  </cellXfs>
  <cellStyles count="2">
    <cellStyle name="Normal" xfId="0" builtinId="0"/>
    <cellStyle name="Percent" xfId="1" builtinId="5"/>
  </cellStyles>
  <dxfs count="33">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4" tint="0.39994506668294322"/>
        </patternFill>
      </fill>
      <border>
        <left style="thin">
          <color rgb="FF000000"/>
        </left>
        <right style="thin">
          <color rgb="FF000000"/>
        </right>
        <vertical/>
        <horizontal/>
      </border>
    </dxf>
    <dxf>
      <fill>
        <patternFill>
          <bgColor theme="4" tint="0.39994506668294322"/>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diagonalUp="0">
        <left style="thin">
          <color theme="4" tint="-0.24994659260841701"/>
        </left>
        <right style="thin">
          <color theme="4" tint="-0.24994659260841701"/>
        </right>
        <top style="thin">
          <color theme="4" tint="-0.24994659260841701"/>
        </top>
        <bottom style="thin">
          <color theme="4" tint="-0.24994659260841701"/>
        </bottom>
        <vertical/>
        <horizontal/>
      </border>
    </dxf>
    <dxf>
      <font>
        <color theme="1"/>
      </font>
      <fill>
        <gradientFill degree="90">
          <stop position="0">
            <color theme="0"/>
          </stop>
          <stop position="1">
            <color theme="4"/>
          </stop>
        </gradientFill>
      </fill>
      <border diagonalUp="1" diagonalDown="1">
        <left style="thin">
          <color theme="4"/>
        </left>
        <right style="thin">
          <color theme="4"/>
        </right>
        <top style="thin">
          <color theme="4"/>
        </top>
        <bottom style="thin">
          <color theme="4"/>
        </bottom>
        <diagonal style="thin">
          <color theme="4"/>
        </diagonal>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2"/>
    </tableStyle>
    <tableStyle name="SlicerStyleDark5 2" pivot="0" table="0" count="10" xr9:uid="{3BC47696-D188-40E5-9270-39F183B44104}">
      <tableStyleElement type="wholeTable" dxfId="31"/>
      <tableStyleElement type="headerRow" dxfId="30"/>
    </tableStyle>
  </tableStyles>
  <colors>
    <mruColors>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4" tint="-0.24994659260841701"/>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diagonalUp="1">
            <left style="thin">
              <color theme="4" tint="0.39994506668294322"/>
            </left>
            <right style="thin">
              <color theme="4" tint="0.39994506668294322"/>
            </right>
            <top style="thin">
              <color theme="4" tint="0.39994506668294322"/>
            </top>
            <bottom style="thin">
              <color theme="4" tint="0.39994506668294322"/>
            </bottom>
            <diagonal style="thin">
              <color theme="4" tint="0.39994506668294322"/>
            </diagonal>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Sunday</c:v>
              </c:pt>
              <c:pt idx="1">
                <c:v>Monday</c:v>
              </c:pt>
              <c:pt idx="2">
                <c:v>Tuesday</c:v>
              </c:pt>
              <c:pt idx="3">
                <c:v>Wednesday</c:v>
              </c:pt>
              <c:pt idx="4">
                <c:v>Thursday</c:v>
              </c:pt>
              <c:pt idx="5">
                <c:v>Friday</c:v>
              </c:pt>
              <c:pt idx="6">
                <c:v>Saturday</c:v>
              </c:pt>
            </c:strLit>
          </c:cat>
          <c:val>
            <c:numLit>
              <c:formatCode>General</c:formatCode>
              <c:ptCount val="7"/>
              <c:pt idx="0">
                <c:v>146</c:v>
              </c:pt>
              <c:pt idx="1">
                <c:v>133</c:v>
              </c:pt>
              <c:pt idx="2">
                <c:v>138</c:v>
              </c:pt>
              <c:pt idx="3">
                <c:v>153</c:v>
              </c:pt>
              <c:pt idx="4">
                <c:v>128</c:v>
              </c:pt>
              <c:pt idx="5">
                <c:v>141</c:v>
              </c:pt>
              <c:pt idx="6">
                <c:v>161</c:v>
              </c:pt>
            </c:numLit>
          </c:val>
          <c:extLst>
            <c:ext xmlns:c16="http://schemas.microsoft.com/office/drawing/2014/chart" uri="{C3380CC4-5D6E-409C-BE32-E72D297353CC}">
              <c16:uniqueId val="{00000000-ACBA-4A93-8A9C-941DCD5F7EB0}"/>
            </c:ext>
          </c:extLst>
        </c:ser>
        <c:dLbls>
          <c:showLegendKey val="0"/>
          <c:showVal val="0"/>
          <c:showCatName val="0"/>
          <c:showSerName val="0"/>
          <c:showPercent val="0"/>
          <c:showBubbleSize val="0"/>
        </c:dLbls>
        <c:gapWidth val="25"/>
        <c:axId val="977183791"/>
        <c:axId val="899479583"/>
      </c:barChart>
      <c:catAx>
        <c:axId val="977183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479583"/>
        <c:crosses val="autoZero"/>
        <c:auto val="1"/>
        <c:lblAlgn val="ctr"/>
        <c:lblOffset val="100"/>
        <c:noMultiLvlLbl val="0"/>
      </c:catAx>
      <c:valAx>
        <c:axId val="899479583"/>
        <c:scaling>
          <c:orientation val="minMax"/>
        </c:scaling>
        <c:delete val="1"/>
        <c:axPos val="b"/>
        <c:numFmt formatCode="General" sourceLinked="1"/>
        <c:majorTickMark val="none"/>
        <c:minorTickMark val="none"/>
        <c:tickLblPos val="nextTo"/>
        <c:crossAx val="977183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[Call_centre_Report.xlsx]Pivot!Monthly Trend</c:name>
    <c:fmtId val="12"/>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IN" sz="1200" b="1">
                <a:solidFill>
                  <a:schemeClr val="accent1"/>
                </a:solidFill>
              </a:rPr>
              <a:t>Call</a:t>
            </a:r>
            <a:r>
              <a:rPr lang="en-IN" sz="1200" b="1" baseline="0">
                <a:solidFill>
                  <a:schemeClr val="accent1"/>
                </a:solidFill>
              </a:rPr>
              <a:t> Trends</a:t>
            </a:r>
            <a:endParaRPr lang="en-IN" sz="1200" b="1">
              <a:solidFill>
                <a:schemeClr val="accent1"/>
              </a:solidFill>
            </a:endParaRPr>
          </a:p>
        </c:rich>
      </c:tx>
      <c:layout>
        <c:manualLayout>
          <c:xMode val="edge"/>
          <c:yMode val="edge"/>
          <c:x val="2.0670572916666647E-2"/>
          <c:y val="2.64550264550264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2">
                <a:lumMod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Pivot!$C$12</c:f>
              <c:strCache>
                <c:ptCount val="1"/>
                <c:pt idx="0">
                  <c:v>Call Count2</c:v>
                </c:pt>
              </c:strCache>
            </c:strRef>
          </c:tx>
          <c:spPr>
            <a:solidFill>
              <a:schemeClr val="accent1"/>
            </a:solidFill>
            <a:ln>
              <a:solidFill>
                <a:schemeClr val="bg2">
                  <a:lumMod val="25000"/>
                </a:schemeClr>
              </a:solidFill>
            </a:ln>
            <a:effectLst/>
          </c:spP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Pivot!$C$13:$C$25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AB9E-4E83-AF81-1B75837D87D3}"/>
            </c:ext>
          </c:extLst>
        </c:ser>
        <c:dLbls>
          <c:showLegendKey val="0"/>
          <c:showVal val="0"/>
          <c:showCatName val="0"/>
          <c:showSerName val="0"/>
          <c:showPercent val="0"/>
          <c:showBubbleSize val="0"/>
        </c:dLbls>
        <c:axId val="1154529024"/>
        <c:axId val="1154545824"/>
      </c:areaChart>
      <c:lineChart>
        <c:grouping val="stacked"/>
        <c:varyColors val="0"/>
        <c:ser>
          <c:idx val="0"/>
          <c:order val="0"/>
          <c:tx>
            <c:strRef>
              <c:f>Pivot!$B$12</c:f>
              <c:strCache>
                <c:ptCount val="1"/>
                <c:pt idx="0">
                  <c:v>Call Count</c:v>
                </c:pt>
              </c:strCache>
            </c:strRef>
          </c:tx>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Pivot!$B$13:$B$25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AB9E-4E83-AF81-1B75837D87D3}"/>
            </c:ext>
          </c:extLst>
        </c:ser>
        <c:dLbls>
          <c:showLegendKey val="0"/>
          <c:showVal val="0"/>
          <c:showCatName val="0"/>
          <c:showSerName val="0"/>
          <c:showPercent val="0"/>
          <c:showBubbleSize val="0"/>
        </c:dLbls>
        <c:marker val="1"/>
        <c:smooth val="0"/>
        <c:axId val="1154529024"/>
        <c:axId val="1154545824"/>
      </c:lineChart>
      <c:catAx>
        <c:axId val="115452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5824"/>
        <c:crosses val="autoZero"/>
        <c:auto val="1"/>
        <c:lblAlgn val="ctr"/>
        <c:lblOffset val="100"/>
        <c:noMultiLvlLbl val="0"/>
      </c:catAx>
      <c:valAx>
        <c:axId val="115454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29024"/>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Calls</a:t>
            </a:r>
          </a:p>
        </c:rich>
      </c:tx>
      <c:layout>
        <c:manualLayout>
          <c:xMode val="edge"/>
          <c:yMode val="edge"/>
          <c:x val="5.5845465663006043E-2"/>
          <c:y val="2.6495893068552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657731089006517"/>
          <c:y val="0.12816432861911789"/>
          <c:w val="0.74503449495842933"/>
          <c:h val="0.8329325024914366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Pivot!$G$32:$G$36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697-4217-841B-FE3B231A7C48}"/>
            </c:ext>
          </c:extLst>
        </c:ser>
        <c:ser>
          <c:idx val="1"/>
          <c:order val="1"/>
          <c:tx>
            <c:strRef>
              <c:f>Pivot!$I$31</c:f>
              <c:strCache>
                <c:ptCount val="1"/>
                <c:pt idx="0">
                  <c:v>Sel.calls</c:v>
                </c:pt>
              </c:strCache>
            </c:strRef>
          </c:tx>
          <c:spPr>
            <a:gradFill flip="none" rotWithShape="1">
              <a:gsLst>
                <a:gs pos="0">
                  <a:schemeClr val="accent1"/>
                </a:gs>
                <a:gs pos="100000">
                  <a:schemeClr val="accent1">
                    <a:lumMod val="60000"/>
                    <a:lumOff val="40000"/>
                  </a:schemeClr>
                </a:gs>
              </a:gsLst>
              <a:lin ang="2700000" scaled="1"/>
              <a:tileRect/>
            </a:gradFill>
            <a:ln>
              <a:noFill/>
            </a:ln>
            <a:effectLst/>
          </c:spPr>
          <c:invertIfNegative val="0"/>
          <c:val>
            <c:numRef>
              <c:f>Pivot!$I$32:$I$36</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6697-4217-841B-FE3B231A7C48}"/>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7199"/>
        <c:crosses val="autoZero"/>
        <c:auto val="1"/>
        <c:lblAlgn val="ctr"/>
        <c:lblOffset val="100"/>
        <c:noMultiLvlLbl val="0"/>
      </c:catAx>
      <c:valAx>
        <c:axId val="563087199"/>
        <c:scaling>
          <c:orientation val="minMax"/>
          <c:min val="0"/>
        </c:scaling>
        <c:delete val="1"/>
        <c:axPos val="t"/>
        <c:numFmt formatCode="#,##0" sourceLinked="1"/>
        <c:majorTickMark val="out"/>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r>
              <a:rPr lang="en-IN" sz="1200" b="1" i="0" u="none" strike="noStrike" kern="1200" spc="0" baseline="0">
                <a:solidFill>
                  <a:schemeClr val="bg2">
                    <a:lumMod val="25000"/>
                  </a:schemeClr>
                </a:solidFill>
                <a:latin typeface="+mn-lt"/>
                <a:ea typeface="+mn-ea"/>
                <a:cs typeface="+mn-cs"/>
              </a:rPr>
              <a:t>Amount</a:t>
            </a:r>
          </a:p>
        </c:rich>
      </c:tx>
      <c:layout>
        <c:manualLayout>
          <c:xMode val="edge"/>
          <c:yMode val="edge"/>
          <c:x val="3.2193425373397817E-2"/>
          <c:y val="1.5527950310559006E-2"/>
        </c:manualLayout>
      </c:layout>
      <c:overlay val="0"/>
      <c:spPr>
        <a:noFill/>
        <a:ln>
          <a:noFill/>
        </a:ln>
        <a:effectLst/>
      </c:spPr>
      <c:txPr>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endParaRPr lang="en-US"/>
        </a:p>
      </c:txPr>
    </c:title>
    <c:autoTitleDeleted val="0"/>
    <c:plotArea>
      <c:layout>
        <c:manualLayout>
          <c:layoutTarget val="inner"/>
          <c:xMode val="edge"/>
          <c:yMode val="edge"/>
          <c:x val="9.3400597192557389E-2"/>
          <c:y val="0.10011930464198845"/>
          <c:w val="0.84978726740994803"/>
          <c:h val="0.86211151062009983"/>
        </c:manualLayout>
      </c:layout>
      <c:barChart>
        <c:barDir val="bar"/>
        <c:grouping val="clustered"/>
        <c:varyColors val="0"/>
        <c:ser>
          <c:idx val="0"/>
          <c:order val="0"/>
          <c:spPr>
            <a:solidFill>
              <a:schemeClr val="bg1">
                <a:lumMod val="8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097817908201657"/>
                      <c:h val="0.10368639667705089"/>
                    </c:manualLayout>
                  </c15:layout>
                </c:ext>
                <c:ext xmlns:c16="http://schemas.microsoft.com/office/drawing/2014/chart" uri="{C3380CC4-5D6E-409C-BE32-E72D297353CC}">
                  <c16:uniqueId val="{00000002-D54F-411B-9FC4-32A93C2B2C8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592927012791575"/>
                      <c:h val="9.8494288681204564E-2"/>
                    </c:manualLayout>
                  </c15:layout>
                </c:ext>
                <c:ext xmlns:c16="http://schemas.microsoft.com/office/drawing/2014/chart" uri="{C3380CC4-5D6E-409C-BE32-E72D297353CC}">
                  <c16:uniqueId val="{00000003-D54F-411B-9FC4-32A93C2B2C89}"/>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656997446425294"/>
                      <c:h val="0.1088785046728972"/>
                    </c:manualLayout>
                  </c15:layout>
                </c:ext>
                <c:ext xmlns:c16="http://schemas.microsoft.com/office/drawing/2014/chart" uri="{C3380CC4-5D6E-409C-BE32-E72D297353CC}">
                  <c16:uniqueId val="{00000004-D54F-411B-9FC4-32A93C2B2C89}"/>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9127163280662153"/>
                      <c:h val="9.8494288681204564E-2"/>
                    </c:manualLayout>
                  </c15:layout>
                </c:ext>
                <c:ext xmlns:c16="http://schemas.microsoft.com/office/drawing/2014/chart" uri="{C3380CC4-5D6E-409C-BE32-E72D297353CC}">
                  <c16:uniqueId val="{00000005-D54F-411B-9FC4-32A93C2B2C89}"/>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60270880361174"/>
                      <c:h val="8.8110072689511945E-2"/>
                    </c:manualLayout>
                  </c15:layout>
                </c:ext>
                <c:ext xmlns:c16="http://schemas.microsoft.com/office/drawing/2014/chart" uri="{C3380CC4-5D6E-409C-BE32-E72D297353CC}">
                  <c16:uniqueId val="{00000006-D54F-411B-9FC4-32A93C2B2C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Pivot!$H$32:$H$36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54F-411B-9FC4-32A93C2B2C89}"/>
            </c:ext>
          </c:extLst>
        </c:ser>
        <c:ser>
          <c:idx val="1"/>
          <c:order val="1"/>
          <c:tx>
            <c:strRef>
              <c:f>Pivot!$J$31</c:f>
              <c:strCache>
                <c:ptCount val="1"/>
                <c:pt idx="0">
                  <c:v>Sell.Amount</c:v>
                </c:pt>
              </c:strCache>
            </c:strRef>
          </c:tx>
          <c:spPr>
            <a:gradFill flip="none" rotWithShape="1">
              <a:gsLst>
                <a:gs pos="0">
                  <a:schemeClr val="bg2">
                    <a:lumMod val="25000"/>
                  </a:schemeClr>
                </a:gs>
                <a:gs pos="100000">
                  <a:schemeClr val="accent1"/>
                </a:gs>
              </a:gsLst>
              <a:lin ang="2700000" scaled="0"/>
              <a:tileRect/>
            </a:gradFill>
            <a:ln>
              <a:noFill/>
            </a:ln>
            <a:effectLst/>
          </c:spPr>
          <c:invertIfNegative val="0"/>
          <c:dPt>
            <c:idx val="4"/>
            <c:invertIfNegative val="0"/>
            <c:bubble3D val="0"/>
            <c:spPr>
              <a:gradFill flip="none" rotWithShape="1">
                <a:gsLst>
                  <a:gs pos="0">
                    <a:schemeClr val="bg2">
                      <a:lumMod val="25000"/>
                    </a:schemeClr>
                  </a:gs>
                  <a:gs pos="100000">
                    <a:schemeClr val="accent1"/>
                  </a:gs>
                </a:gsLst>
                <a:lin ang="2700000" scaled="1"/>
                <a:tileRect/>
              </a:gradFill>
              <a:ln>
                <a:noFill/>
              </a:ln>
              <a:effectLst/>
            </c:spPr>
            <c:extLst>
              <c:ext xmlns:c16="http://schemas.microsoft.com/office/drawing/2014/chart" uri="{C3380CC4-5D6E-409C-BE32-E72D297353CC}">
                <c16:uniqueId val="{00000000-B70B-4FAC-AE18-7A1330C0AC0F}"/>
              </c:ext>
            </c:extLst>
          </c:dPt>
          <c:val>
            <c:numRef>
              <c:f>Pivot!$J$32:$J$36</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D54F-411B-9FC4-32A93C2B2C89}"/>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1"/>
        <c:axPos val="l"/>
        <c:numFmt formatCode="General" sourceLinked="1"/>
        <c:majorTickMark val="out"/>
        <c:minorTickMark val="none"/>
        <c:tickLblPos val="nextTo"/>
        <c:crossAx val="563087199"/>
        <c:crosses val="autoZero"/>
        <c:auto val="1"/>
        <c:lblAlgn val="ctr"/>
        <c:lblOffset val="100"/>
        <c:noMultiLvlLbl val="0"/>
      </c:catAx>
      <c:valAx>
        <c:axId val="563087199"/>
        <c:scaling>
          <c:orientation val="minMax"/>
        </c:scaling>
        <c:delete val="1"/>
        <c:axPos val="t"/>
        <c:numFmt formatCode="\$#,###.0,&quot;k&quot;" sourceLinked="1"/>
        <c:majorTickMark val="none"/>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[Call_centre_Report.xlsx]Pivot!Gender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Female</a:t>
            </a:r>
            <a:r>
              <a:rPr lang="en-IN" sz="1200" b="1">
                <a:solidFill>
                  <a:schemeClr val="accent5"/>
                </a:solidFill>
              </a:rPr>
              <a:t> </a:t>
            </a:r>
            <a:r>
              <a:rPr lang="en-IN" sz="1200" b="1">
                <a:solidFill>
                  <a:schemeClr val="tx1">
                    <a:lumMod val="65000"/>
                    <a:lumOff val="35000"/>
                  </a:schemeClr>
                </a:solidFill>
              </a:rPr>
              <a:t>vs</a:t>
            </a:r>
            <a:r>
              <a:rPr lang="en-IN" sz="1200" b="1">
                <a:solidFill>
                  <a:schemeClr val="accent4"/>
                </a:solidFill>
              </a:rPr>
              <a:t> Male </a:t>
            </a:r>
            <a:r>
              <a:rPr lang="en-IN" sz="1200" b="1">
                <a:solidFill>
                  <a:schemeClr val="tx2"/>
                </a:solidFill>
              </a:rPr>
              <a:t>Callers</a:t>
            </a:r>
            <a:endParaRPr lang="en-IN" sz="1200" b="1">
              <a:solidFill>
                <a:schemeClr val="accent5"/>
              </a:solidFill>
            </a:endParaRPr>
          </a:p>
        </c:rich>
      </c:tx>
      <c:layout>
        <c:manualLayout>
          <c:xMode val="edge"/>
          <c:yMode val="edge"/>
          <c:x val="0.17323885964530678"/>
          <c:y val="3.5087719298245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Pivot!$B$47:$B$48</c:f>
              <c:strCache>
                <c:ptCount val="1"/>
                <c:pt idx="0">
                  <c:v>Female</c:v>
                </c:pt>
              </c:strCache>
            </c:strRef>
          </c:tx>
          <c:spPr>
            <a:solidFill>
              <a:schemeClr val="bg2">
                <a:lumMod val="50000"/>
              </a:schemeClr>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Pivot!$B$49:$B$52</c:f>
              <c:numCache>
                <c:formatCode>#,##0</c:formatCode>
                <c:ptCount val="3"/>
                <c:pt idx="0">
                  <c:v>144</c:v>
                </c:pt>
                <c:pt idx="1">
                  <c:v>326</c:v>
                </c:pt>
                <c:pt idx="2">
                  <c:v>129</c:v>
                </c:pt>
              </c:numCache>
            </c:numRef>
          </c:val>
          <c:extLst>
            <c:ext xmlns:c16="http://schemas.microsoft.com/office/drawing/2014/chart" uri="{C3380CC4-5D6E-409C-BE32-E72D297353CC}">
              <c16:uniqueId val="{00000000-EAF7-4FEC-8D68-8C3CC9395CF1}"/>
            </c:ext>
          </c:extLst>
        </c:ser>
        <c:ser>
          <c:idx val="1"/>
          <c:order val="1"/>
          <c:tx>
            <c:strRef>
              <c:f>Pivot!$C$47:$C$48</c:f>
              <c:strCache>
                <c:ptCount val="1"/>
                <c:pt idx="0">
                  <c:v>Male</c:v>
                </c:pt>
              </c:strCache>
            </c:strRef>
          </c:tx>
          <c:spPr>
            <a:solidFill>
              <a:schemeClr val="accent2">
                <a:lumMod val="60000"/>
                <a:lumOff val="40000"/>
              </a:schemeClr>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Pivot!$C$49:$C$52</c:f>
              <c:numCache>
                <c:formatCode>#,##0</c:formatCode>
                <c:ptCount val="3"/>
                <c:pt idx="0">
                  <c:v>132</c:v>
                </c:pt>
                <c:pt idx="1">
                  <c:v>63</c:v>
                </c:pt>
                <c:pt idx="2">
                  <c:v>206</c:v>
                </c:pt>
              </c:numCache>
            </c:numRef>
          </c:val>
          <c:extLst>
            <c:ext xmlns:c16="http://schemas.microsoft.com/office/drawing/2014/chart" uri="{C3380CC4-5D6E-409C-BE32-E72D297353CC}">
              <c16:uniqueId val="{00000001-EAF7-4FEC-8D68-8C3CC9395CF1}"/>
            </c:ext>
          </c:extLst>
        </c:ser>
        <c:dLbls>
          <c:dLblPos val="ctr"/>
          <c:showLegendKey val="0"/>
          <c:showVal val="1"/>
          <c:showCatName val="0"/>
          <c:showSerName val="0"/>
          <c:showPercent val="0"/>
          <c:showBubbleSize val="0"/>
        </c:dLbls>
        <c:gapWidth val="25"/>
        <c:overlap val="100"/>
        <c:axId val="563067999"/>
        <c:axId val="563070399"/>
      </c:barChart>
      <c:catAx>
        <c:axId val="5630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70399"/>
        <c:crosses val="autoZero"/>
        <c:auto val="1"/>
        <c:lblAlgn val="ctr"/>
        <c:lblOffset val="100"/>
        <c:noMultiLvlLbl val="0"/>
      </c:catAx>
      <c:valAx>
        <c:axId val="563070399"/>
        <c:scaling>
          <c:orientation val="minMax"/>
        </c:scaling>
        <c:delete val="1"/>
        <c:axPos val="l"/>
        <c:numFmt formatCode="0%" sourceLinked="1"/>
        <c:majorTickMark val="none"/>
        <c:minorTickMark val="none"/>
        <c:tickLblPos val="nextTo"/>
        <c:crossAx val="563067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[Call_centre_Report.xlsx]Pivot!Rep Satisfaction</c:name>
    <c:fmtId val="3"/>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sz="1200" b="1">
                <a:solidFill>
                  <a:schemeClr val="accent1">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Pivot!$B$56</c:f>
              <c:strCache>
                <c:ptCount val="1"/>
                <c:pt idx="0">
                  <c:v>Total</c:v>
                </c:pt>
              </c:strCache>
            </c:strRef>
          </c:tx>
          <c:spPr>
            <a:solidFill>
              <a:schemeClr val="bg2">
                <a:lumMod val="50000"/>
              </a:schemeClr>
            </a:solidFill>
            <a:ln>
              <a:noFill/>
            </a:ln>
            <a:effectLst/>
          </c:spPr>
          <c:invertIfNegative val="0"/>
          <c:cat>
            <c:strRef>
              <c:f>Pivot!$A$57:$A$63</c:f>
              <c:strCache>
                <c:ptCount val="6"/>
                <c:pt idx="0">
                  <c:v>0</c:v>
                </c:pt>
                <c:pt idx="1">
                  <c:v>1</c:v>
                </c:pt>
                <c:pt idx="2">
                  <c:v>2</c:v>
                </c:pt>
                <c:pt idx="3">
                  <c:v>3</c:v>
                </c:pt>
                <c:pt idx="4">
                  <c:v>4</c:v>
                </c:pt>
                <c:pt idx="5">
                  <c:v>5</c:v>
                </c:pt>
              </c:strCache>
            </c:strRef>
          </c:cat>
          <c:val>
            <c:numRef>
              <c:f>Pivot!$B$57:$B$63</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AB6-4A2F-BED3-54EBFEFFBB6F}"/>
            </c:ext>
          </c:extLst>
        </c:ser>
        <c:dLbls>
          <c:showLegendKey val="0"/>
          <c:showVal val="0"/>
          <c:showCatName val="0"/>
          <c:showSerName val="0"/>
          <c:showPercent val="0"/>
          <c:showBubbleSize val="0"/>
        </c:dLbls>
        <c:gapWidth val="25"/>
        <c:overlap val="-27"/>
        <c:axId val="626714671"/>
        <c:axId val="626698351"/>
      </c:barChart>
      <c:catAx>
        <c:axId val="62671467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698351"/>
        <c:crosses val="autoZero"/>
        <c:auto val="1"/>
        <c:lblAlgn val="ctr"/>
        <c:lblOffset val="100"/>
        <c:noMultiLvlLbl val="0"/>
      </c:catAx>
      <c:valAx>
        <c:axId val="62669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714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6.xml"/><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5.xml"/><Relationship Id="rId5" Type="http://schemas.openxmlformats.org/officeDocument/2006/relationships/image" Target="../media/image4.svg"/><Relationship Id="rId15" Type="http://schemas.openxmlformats.org/officeDocument/2006/relationships/image" Target="../media/image9.png"/><Relationship Id="rId10" Type="http://schemas.openxmlformats.org/officeDocument/2006/relationships/chart" Target="../charts/chart4.xml"/><Relationship Id="rId4" Type="http://schemas.openxmlformats.org/officeDocument/2006/relationships/image" Target="../media/image3.png"/><Relationship Id="rId9" Type="http://schemas.openxmlformats.org/officeDocument/2006/relationships/chart" Target="../charts/chart3.xml"/><Relationship Id="rId14" Type="http://schemas.openxmlformats.org/officeDocument/2006/relationships/image" Target="../media/image8.sv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1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11.png"/><Relationship Id="rId5" Type="http://schemas.openxmlformats.org/officeDocument/2006/relationships/image" Target="../media/image17.png"/><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14</xdr:row>
      <xdr:rowOff>29391</xdr:rowOff>
    </xdr:from>
    <xdr:to>
      <xdr:col>11</xdr:col>
      <xdr:colOff>533400</xdr:colOff>
      <xdr:row>25</xdr:row>
      <xdr:rowOff>21771</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602D3178-05FC-4E26-87B8-81949C40FB3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410200" y="2718162"/>
              <a:ext cx="1230086" cy="1864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716280</xdr:colOff>
      <xdr:row>3</xdr:row>
      <xdr:rowOff>1</xdr:rowOff>
    </xdr:from>
    <xdr:to>
      <xdr:col>11</xdr:col>
      <xdr:colOff>598714</xdr:colOff>
      <xdr:row>11</xdr:row>
      <xdr:rowOff>108858</xdr:rowOff>
    </xdr:to>
    <xdr:graphicFrame macro="">
      <xdr:nvGraphicFramePr>
        <xdr:cNvPr id="24" name="Chart 23">
          <a:extLst>
            <a:ext uri="{FF2B5EF4-FFF2-40B4-BE49-F238E27FC236}">
              <a16:creationId xmlns:a16="http://schemas.microsoft.com/office/drawing/2014/main" id="{1416CD61-C1AA-498F-A28A-8E378481F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xdr:colOff>
      <xdr:row>3</xdr:row>
      <xdr:rowOff>0</xdr:rowOff>
    </xdr:from>
    <xdr:to>
      <xdr:col>3</xdr:col>
      <xdr:colOff>205740</xdr:colOff>
      <xdr:row>7</xdr:row>
      <xdr:rowOff>83820</xdr:rowOff>
    </xdr:to>
    <xdr:grpSp>
      <xdr:nvGrpSpPr>
        <xdr:cNvPr id="38" name="Group 37">
          <a:extLst>
            <a:ext uri="{FF2B5EF4-FFF2-40B4-BE49-F238E27FC236}">
              <a16:creationId xmlns:a16="http://schemas.microsoft.com/office/drawing/2014/main" id="{B14D43CF-67F5-B7AB-8BF8-6370D239A88A}"/>
            </a:ext>
          </a:extLst>
        </xdr:cNvPr>
        <xdr:cNvGrpSpPr/>
      </xdr:nvGrpSpPr>
      <xdr:grpSpPr>
        <a:xfrm>
          <a:off x="346166" y="653143"/>
          <a:ext cx="1165860" cy="824048"/>
          <a:chOff x="464820" y="464820"/>
          <a:chExt cx="1165860" cy="822960"/>
        </a:xfrm>
        <a:solidFill>
          <a:schemeClr val="accent1"/>
        </a:solidFill>
      </xdr:grpSpPr>
      <xdr:sp macro="" textlink="">
        <xdr:nvSpPr>
          <xdr:cNvPr id="2" name="Rectangle 1">
            <a:extLst>
              <a:ext uri="{FF2B5EF4-FFF2-40B4-BE49-F238E27FC236}">
                <a16:creationId xmlns:a16="http://schemas.microsoft.com/office/drawing/2014/main" id="{08837C2D-8B1D-D471-9ABC-1FF2A9206CC4}"/>
              </a:ext>
            </a:extLst>
          </xdr:cNvPr>
          <xdr:cNvSpPr/>
        </xdr:nvSpPr>
        <xdr:spPr>
          <a:xfrm>
            <a:off x="464820" y="46482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1"/>
                </a:solidFill>
                <a:latin typeface="+mj-lt"/>
              </a:rPr>
              <a:t>1,000</a:t>
            </a:r>
          </a:p>
        </xdr:txBody>
      </xdr:sp>
      <xdr:sp macro="" textlink="">
        <xdr:nvSpPr>
          <xdr:cNvPr id="3" name="TextBox 2">
            <a:extLst>
              <a:ext uri="{FF2B5EF4-FFF2-40B4-BE49-F238E27FC236}">
                <a16:creationId xmlns:a16="http://schemas.microsoft.com/office/drawing/2014/main" id="{49C960E1-FA99-0585-FD58-D8C099731959}"/>
              </a:ext>
            </a:extLst>
          </xdr:cNvPr>
          <xdr:cNvSpPr txBox="1"/>
        </xdr:nvSpPr>
        <xdr:spPr>
          <a:xfrm>
            <a:off x="716280" y="51054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Calls</a:t>
            </a:r>
          </a:p>
        </xdr:txBody>
      </xdr:sp>
      <xdr:pic>
        <xdr:nvPicPr>
          <xdr:cNvPr id="5" name="Graphic 4" descr="Receiver with solid fill">
            <a:extLst>
              <a:ext uri="{FF2B5EF4-FFF2-40B4-BE49-F238E27FC236}">
                <a16:creationId xmlns:a16="http://schemas.microsoft.com/office/drawing/2014/main" id="{452CE846-4D52-4176-9004-A6E284C8319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266332">
            <a:off x="508368" y="532444"/>
            <a:ext cx="189299" cy="154964"/>
          </a:xfrm>
          <a:prstGeom prst="rect">
            <a:avLst/>
          </a:prstGeom>
        </xdr:spPr>
      </xdr:pic>
      <xdr:sp macro="" textlink="Pivot!A9">
        <xdr:nvSpPr>
          <xdr:cNvPr id="6" name="TextBox 5">
            <a:extLst>
              <a:ext uri="{FF2B5EF4-FFF2-40B4-BE49-F238E27FC236}">
                <a16:creationId xmlns:a16="http://schemas.microsoft.com/office/drawing/2014/main" id="{0E1243B8-7404-B2C5-B42E-47A90756FEF7}"/>
              </a:ext>
            </a:extLst>
          </xdr:cNvPr>
          <xdr:cNvSpPr txBox="1"/>
        </xdr:nvSpPr>
        <xdr:spPr>
          <a:xfrm>
            <a:off x="784860" y="10591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0734A4-ECF2-4F8A-AD6D-89B27E6FE2CE}" type="TxLink">
              <a:rPr lang="en-US" sz="1100" b="0" i="0" u="none" strike="noStrike">
                <a:solidFill>
                  <a:schemeClr val="accent6">
                    <a:lumMod val="20000"/>
                    <a:lumOff val="80000"/>
                  </a:schemeClr>
                </a:solidFill>
                <a:latin typeface="Aptos"/>
              </a:rPr>
              <a:pPr algn="ctr"/>
              <a:t>207</a:t>
            </a:fld>
            <a:endParaRPr lang="en-IN" sz="1100">
              <a:solidFill>
                <a:schemeClr val="accent6">
                  <a:lumMod val="20000"/>
                  <a:lumOff val="80000"/>
                </a:schemeClr>
              </a:solidFill>
            </a:endParaRPr>
          </a:p>
        </xdr:txBody>
      </xdr:sp>
    </xdr:grpSp>
    <xdr:clientData/>
  </xdr:twoCellAnchor>
  <xdr:twoCellAnchor>
    <xdr:from>
      <xdr:col>1</xdr:col>
      <xdr:colOff>30480</xdr:colOff>
      <xdr:row>8</xdr:row>
      <xdr:rowOff>54885</xdr:rowOff>
    </xdr:from>
    <xdr:to>
      <xdr:col>3</xdr:col>
      <xdr:colOff>205740</xdr:colOff>
      <xdr:row>12</xdr:row>
      <xdr:rowOff>146325</xdr:rowOff>
    </xdr:to>
    <xdr:grpSp>
      <xdr:nvGrpSpPr>
        <xdr:cNvPr id="37" name="Group 36">
          <a:extLst>
            <a:ext uri="{FF2B5EF4-FFF2-40B4-BE49-F238E27FC236}">
              <a16:creationId xmlns:a16="http://schemas.microsoft.com/office/drawing/2014/main" id="{EEB0D21A-1D35-12CE-58C5-1DFA2BAF2672}"/>
            </a:ext>
          </a:extLst>
        </xdr:cNvPr>
        <xdr:cNvGrpSpPr/>
      </xdr:nvGrpSpPr>
      <xdr:grpSpPr>
        <a:xfrm>
          <a:off x="346166" y="1633314"/>
          <a:ext cx="1165860" cy="831668"/>
          <a:chOff x="464820" y="1440180"/>
          <a:chExt cx="1165860" cy="822960"/>
        </a:xfrm>
        <a:solidFill>
          <a:schemeClr val="accent1"/>
        </a:solidFill>
      </xdr:grpSpPr>
      <xdr:sp macro="" textlink="Pivot!B4">
        <xdr:nvSpPr>
          <xdr:cNvPr id="7" name="Rectangle 6">
            <a:extLst>
              <a:ext uri="{FF2B5EF4-FFF2-40B4-BE49-F238E27FC236}">
                <a16:creationId xmlns:a16="http://schemas.microsoft.com/office/drawing/2014/main" id="{28B6E29B-30D6-4448-BCFD-09BC09729169}"/>
              </a:ext>
            </a:extLst>
          </xdr:cNvPr>
          <xdr:cNvSpPr/>
        </xdr:nvSpPr>
        <xdr:spPr>
          <a:xfrm>
            <a:off x="464820" y="144018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8C4686-3CC0-44AA-83A4-61DAB308E74B}" type="TxLink">
              <a:rPr lang="en-US" sz="2000">
                <a:solidFill>
                  <a:schemeClr val="bg1"/>
                </a:solidFill>
                <a:latin typeface="+mj-lt"/>
                <a:ea typeface="+mn-ea"/>
                <a:cs typeface="+mn-cs"/>
              </a:rPr>
              <a:pPr marL="0" indent="0" algn="ctr"/>
              <a:t>$96,623</a:t>
            </a:fld>
            <a:endParaRPr lang="en-US" sz="2000">
              <a:solidFill>
                <a:schemeClr val="bg1"/>
              </a:solidFill>
              <a:latin typeface="+mj-lt"/>
              <a:ea typeface="+mn-ea"/>
              <a:cs typeface="+mn-cs"/>
            </a:endParaRPr>
          </a:p>
        </xdr:txBody>
      </xdr:sp>
      <xdr:sp macro="" textlink="">
        <xdr:nvSpPr>
          <xdr:cNvPr id="8" name="TextBox 7">
            <a:extLst>
              <a:ext uri="{FF2B5EF4-FFF2-40B4-BE49-F238E27FC236}">
                <a16:creationId xmlns:a16="http://schemas.microsoft.com/office/drawing/2014/main" id="{F519AC17-44DA-475A-965F-60DA0181EAD1}"/>
              </a:ext>
            </a:extLst>
          </xdr:cNvPr>
          <xdr:cNvSpPr txBox="1"/>
        </xdr:nvSpPr>
        <xdr:spPr>
          <a:xfrm>
            <a:off x="716280" y="148590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Amount</a:t>
            </a:r>
          </a:p>
        </xdr:txBody>
      </xdr:sp>
      <xdr:pic>
        <xdr:nvPicPr>
          <xdr:cNvPr id="9" name="Graphic 8">
            <a:extLst>
              <a:ext uri="{FF2B5EF4-FFF2-40B4-BE49-F238E27FC236}">
                <a16:creationId xmlns:a16="http://schemas.microsoft.com/office/drawing/2014/main" id="{DC7B5D76-B71C-437A-BF60-78514A8A9C2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rot="250052">
            <a:off x="525535" y="1507804"/>
            <a:ext cx="154964" cy="154964"/>
          </a:xfrm>
          <a:prstGeom prst="rect">
            <a:avLst/>
          </a:prstGeom>
          <a:effectLst>
            <a:outerShdw blurRad="254000" dist="127000" dir="2700000" algn="tl" rotWithShape="0">
              <a:prstClr val="black">
                <a:alpha val="50000"/>
              </a:prstClr>
            </a:outerShdw>
          </a:effectLst>
        </xdr:spPr>
      </xdr:pic>
      <xdr:sp macro="" textlink="Pivot!B9">
        <xdr:nvSpPr>
          <xdr:cNvPr id="10" name="TextBox 9">
            <a:extLst>
              <a:ext uri="{FF2B5EF4-FFF2-40B4-BE49-F238E27FC236}">
                <a16:creationId xmlns:a16="http://schemas.microsoft.com/office/drawing/2014/main" id="{B7406B16-C2C2-4925-83A7-A29EAD11F41C}"/>
              </a:ext>
            </a:extLst>
          </xdr:cNvPr>
          <xdr:cNvSpPr txBox="1"/>
        </xdr:nvSpPr>
        <xdr:spPr>
          <a:xfrm>
            <a:off x="685800" y="2042160"/>
            <a:ext cx="731520" cy="1447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F32A9A-CED8-4596-A7A2-B69F34BDD8EE}" type="TxLink">
              <a:rPr lang="en-US" sz="1100" b="0" i="0" u="none" strike="noStrike">
                <a:solidFill>
                  <a:schemeClr val="accent6">
                    <a:lumMod val="20000"/>
                    <a:lumOff val="80000"/>
                  </a:schemeClr>
                </a:solidFill>
                <a:latin typeface="Aptos"/>
                <a:ea typeface="+mn-ea"/>
                <a:cs typeface="+mn-cs"/>
              </a:rPr>
              <a:pPr marL="0" indent="0" algn="ctr"/>
              <a:t>$20,872</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1</xdr:col>
      <xdr:colOff>30480</xdr:colOff>
      <xdr:row>13</xdr:row>
      <xdr:rowOff>117390</xdr:rowOff>
    </xdr:from>
    <xdr:to>
      <xdr:col>3</xdr:col>
      <xdr:colOff>205740</xdr:colOff>
      <xdr:row>18</xdr:row>
      <xdr:rowOff>179790</xdr:rowOff>
    </xdr:to>
    <xdr:grpSp>
      <xdr:nvGrpSpPr>
        <xdr:cNvPr id="34" name="Group 33">
          <a:extLst>
            <a:ext uri="{FF2B5EF4-FFF2-40B4-BE49-F238E27FC236}">
              <a16:creationId xmlns:a16="http://schemas.microsoft.com/office/drawing/2014/main" id="{29F76AA4-3823-AF73-1BCC-604332BE8FA8}"/>
            </a:ext>
          </a:extLst>
        </xdr:cNvPr>
        <xdr:cNvGrpSpPr/>
      </xdr:nvGrpSpPr>
      <xdr:grpSpPr>
        <a:xfrm>
          <a:off x="346166" y="2621104"/>
          <a:ext cx="1165860" cy="824400"/>
          <a:chOff x="441960" y="2407920"/>
          <a:chExt cx="1165860" cy="822960"/>
        </a:xfrm>
      </xdr:grpSpPr>
      <xdr:sp macro="" textlink="Pivot!C4">
        <xdr:nvSpPr>
          <xdr:cNvPr id="11" name="Rectangle 10">
            <a:extLst>
              <a:ext uri="{FF2B5EF4-FFF2-40B4-BE49-F238E27FC236}">
                <a16:creationId xmlns:a16="http://schemas.microsoft.com/office/drawing/2014/main" id="{190124F0-C9FA-452A-B880-E7F149406CA5}"/>
              </a:ext>
            </a:extLst>
          </xdr:cNvPr>
          <xdr:cNvSpPr/>
        </xdr:nvSpPr>
        <xdr:spPr>
          <a:xfrm>
            <a:off x="441960" y="240792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4131542-739B-4CE1-A33E-2E372BE87BC5}" type="TxLink">
              <a:rPr lang="en-US" sz="2000">
                <a:solidFill>
                  <a:schemeClr val="bg1"/>
                </a:solidFill>
                <a:latin typeface="+mj-lt"/>
                <a:ea typeface="+mn-ea"/>
                <a:cs typeface="+mn-cs"/>
              </a:rPr>
              <a:pPr marL="0" indent="0" algn="ctr"/>
              <a:t>89,850</a:t>
            </a:fld>
            <a:endParaRPr lang="en-US" sz="2000">
              <a:solidFill>
                <a:schemeClr val="bg1"/>
              </a:solidFill>
              <a:latin typeface="+mj-lt"/>
              <a:ea typeface="+mn-ea"/>
              <a:cs typeface="+mn-cs"/>
            </a:endParaRPr>
          </a:p>
        </xdr:txBody>
      </xdr:sp>
      <xdr:sp macro="" textlink="">
        <xdr:nvSpPr>
          <xdr:cNvPr id="12" name="TextBox 11">
            <a:extLst>
              <a:ext uri="{FF2B5EF4-FFF2-40B4-BE49-F238E27FC236}">
                <a16:creationId xmlns:a16="http://schemas.microsoft.com/office/drawing/2014/main" id="{412AB19F-504F-4D22-9EC4-D3F1F2C8D05E}"/>
              </a:ext>
            </a:extLst>
          </xdr:cNvPr>
          <xdr:cNvSpPr txBox="1"/>
        </xdr:nvSpPr>
        <xdr:spPr>
          <a:xfrm>
            <a:off x="693420" y="2453640"/>
            <a:ext cx="7239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Duration</a:t>
            </a:r>
          </a:p>
        </xdr:txBody>
      </xdr:sp>
      <xdr:pic>
        <xdr:nvPicPr>
          <xdr:cNvPr id="13" name="Graphic 12">
            <a:extLst>
              <a:ext uri="{FF2B5EF4-FFF2-40B4-BE49-F238E27FC236}">
                <a16:creationId xmlns:a16="http://schemas.microsoft.com/office/drawing/2014/main" id="{29320969-2077-4B88-8741-CF1989DC4B8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163782">
            <a:off x="502675" y="2475544"/>
            <a:ext cx="154964" cy="154964"/>
          </a:xfrm>
          <a:prstGeom prst="rect">
            <a:avLst/>
          </a:prstGeom>
        </xdr:spPr>
      </xdr:pic>
      <xdr:sp macro="" textlink="Pivot!C9">
        <xdr:nvSpPr>
          <xdr:cNvPr id="14" name="TextBox 13">
            <a:extLst>
              <a:ext uri="{FF2B5EF4-FFF2-40B4-BE49-F238E27FC236}">
                <a16:creationId xmlns:a16="http://schemas.microsoft.com/office/drawing/2014/main" id="{72247649-AB50-4877-9338-D3F43850A154}"/>
              </a:ext>
            </a:extLst>
          </xdr:cNvPr>
          <xdr:cNvSpPr txBox="1"/>
        </xdr:nvSpPr>
        <xdr:spPr>
          <a:xfrm>
            <a:off x="678180" y="3002280"/>
            <a:ext cx="73152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728C60-A0A5-4903-B2D3-C16080CDEF3B}" type="TxLink">
              <a:rPr lang="en-US" sz="1100" b="0" i="0" u="none" strike="noStrike">
                <a:solidFill>
                  <a:schemeClr val="accent6">
                    <a:lumMod val="20000"/>
                    <a:lumOff val="80000"/>
                  </a:schemeClr>
                </a:solidFill>
                <a:latin typeface="Aptos"/>
                <a:ea typeface="+mn-ea"/>
                <a:cs typeface="+mn-cs"/>
              </a:rPr>
              <a:pPr marL="0" indent="0" algn="ctr"/>
              <a:t>17,700</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3</xdr:col>
      <xdr:colOff>240030</xdr:colOff>
      <xdr:row>3</xdr:row>
      <xdr:rowOff>0</xdr:rowOff>
    </xdr:from>
    <xdr:to>
      <xdr:col>8</xdr:col>
      <xdr:colOff>765810</xdr:colOff>
      <xdr:row>13</xdr:row>
      <xdr:rowOff>137160</xdr:rowOff>
    </xdr:to>
    <xdr:graphicFrame macro="">
      <xdr:nvGraphicFramePr>
        <xdr:cNvPr id="23" name="Chart 22">
          <a:extLst>
            <a:ext uri="{FF2B5EF4-FFF2-40B4-BE49-F238E27FC236}">
              <a16:creationId xmlns:a16="http://schemas.microsoft.com/office/drawing/2014/main" id="{81BE8F15-74D5-4BF6-8218-BEE8179F2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266700</xdr:colOff>
      <xdr:row>14</xdr:row>
      <xdr:rowOff>10886</xdr:rowOff>
    </xdr:from>
    <xdr:to>
      <xdr:col>8</xdr:col>
      <xdr:colOff>718457</xdr:colOff>
      <xdr:row>29</xdr:row>
      <xdr:rowOff>141514</xdr:rowOff>
    </xdr:to>
    <xdr:grpSp>
      <xdr:nvGrpSpPr>
        <xdr:cNvPr id="41" name="Group 40">
          <a:extLst>
            <a:ext uri="{FF2B5EF4-FFF2-40B4-BE49-F238E27FC236}">
              <a16:creationId xmlns:a16="http://schemas.microsoft.com/office/drawing/2014/main" id="{58FE3ADF-7E29-7DA7-8561-C08904844170}"/>
            </a:ext>
          </a:extLst>
        </xdr:cNvPr>
        <xdr:cNvGrpSpPr/>
      </xdr:nvGrpSpPr>
      <xdr:grpSpPr>
        <a:xfrm>
          <a:off x="1572986" y="2699657"/>
          <a:ext cx="3826328" cy="2743200"/>
          <a:chOff x="1706880" y="2674620"/>
          <a:chExt cx="4087386" cy="3139105"/>
        </a:xfrm>
        <a:solidFill>
          <a:schemeClr val="bg1">
            <a:lumMod val="85000"/>
          </a:schemeClr>
        </a:solidFill>
      </xdr:grpSpPr>
      <xdr:sp macro="" textlink="">
        <xdr:nvSpPr>
          <xdr:cNvPr id="30" name="Rectangle 29">
            <a:extLst>
              <a:ext uri="{FF2B5EF4-FFF2-40B4-BE49-F238E27FC236}">
                <a16:creationId xmlns:a16="http://schemas.microsoft.com/office/drawing/2014/main" id="{AC7D626E-0356-864F-F86C-43BF99EA05D3}"/>
              </a:ext>
            </a:extLst>
          </xdr:cNvPr>
          <xdr:cNvSpPr/>
        </xdr:nvSpPr>
        <xdr:spPr>
          <a:xfrm>
            <a:off x="1706880" y="2674620"/>
            <a:ext cx="4087386" cy="313910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8" name="Chart 27">
            <a:extLst>
              <a:ext uri="{FF2B5EF4-FFF2-40B4-BE49-F238E27FC236}">
                <a16:creationId xmlns:a16="http://schemas.microsoft.com/office/drawing/2014/main" id="{72498C3B-C798-43AC-8F22-696EEAF37DA9}"/>
              </a:ext>
            </a:extLst>
          </xdr:cNvPr>
          <xdr:cNvGraphicFramePr>
            <a:graphicFrameLocks/>
          </xdr:cNvGraphicFramePr>
        </xdr:nvGraphicFramePr>
        <xdr:xfrm>
          <a:off x="1797655" y="2734981"/>
          <a:ext cx="1835233" cy="2962211"/>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9" name="Chart 28">
            <a:extLst>
              <a:ext uri="{FF2B5EF4-FFF2-40B4-BE49-F238E27FC236}">
                <a16:creationId xmlns:a16="http://schemas.microsoft.com/office/drawing/2014/main" id="{96714570-EF5D-4D4E-BFA8-0CB48D58F3F5}"/>
              </a:ext>
            </a:extLst>
          </xdr:cNvPr>
          <xdr:cNvGraphicFramePr>
            <a:graphicFrameLocks/>
          </xdr:cNvGraphicFramePr>
        </xdr:nvGraphicFramePr>
        <xdr:xfrm>
          <a:off x="3779520" y="2734965"/>
          <a:ext cx="1835973" cy="2962245"/>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12</xdr:col>
      <xdr:colOff>3810</xdr:colOff>
      <xdr:row>2</xdr:row>
      <xdr:rowOff>100905</xdr:rowOff>
    </xdr:from>
    <xdr:to>
      <xdr:col>15</xdr:col>
      <xdr:colOff>217170</xdr:colOff>
      <xdr:row>15</xdr:row>
      <xdr:rowOff>6743</xdr:rowOff>
    </xdr:to>
    <xdr:graphicFrame macro="">
      <xdr:nvGraphicFramePr>
        <xdr:cNvPr id="31" name="Chart 30">
          <a:extLst>
            <a:ext uri="{FF2B5EF4-FFF2-40B4-BE49-F238E27FC236}">
              <a16:creationId xmlns:a16="http://schemas.microsoft.com/office/drawing/2014/main" id="{7891F6E3-C148-438F-8970-166224EDA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419100</xdr:colOff>
      <xdr:row>2</xdr:row>
      <xdr:rowOff>89062</xdr:rowOff>
    </xdr:from>
    <xdr:to>
      <xdr:col>18</xdr:col>
      <xdr:colOff>738900</xdr:colOff>
      <xdr:row>14</xdr:row>
      <xdr:rowOff>83902</xdr:rowOff>
    </xdr:to>
    <xdr:graphicFrame macro="">
      <xdr:nvGraphicFramePr>
        <xdr:cNvPr id="32" name="Chart 31">
          <a:extLst>
            <a:ext uri="{FF2B5EF4-FFF2-40B4-BE49-F238E27FC236}">
              <a16:creationId xmlns:a16="http://schemas.microsoft.com/office/drawing/2014/main" id="{83989706-EA6B-4E6A-A182-DF457B82E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30480</xdr:colOff>
      <xdr:row>25</xdr:row>
      <xdr:rowOff>30480</xdr:rowOff>
    </xdr:from>
    <xdr:to>
      <xdr:col>3</xdr:col>
      <xdr:colOff>205740</xdr:colOff>
      <xdr:row>29</xdr:row>
      <xdr:rowOff>121920</xdr:rowOff>
    </xdr:to>
    <xdr:grpSp>
      <xdr:nvGrpSpPr>
        <xdr:cNvPr id="17" name="Group 16">
          <a:extLst>
            <a:ext uri="{FF2B5EF4-FFF2-40B4-BE49-F238E27FC236}">
              <a16:creationId xmlns:a16="http://schemas.microsoft.com/office/drawing/2014/main" id="{789F6539-C0A8-92E3-593A-825CDFE74065}"/>
            </a:ext>
          </a:extLst>
        </xdr:cNvPr>
        <xdr:cNvGrpSpPr/>
      </xdr:nvGrpSpPr>
      <xdr:grpSpPr>
        <a:xfrm>
          <a:off x="346166" y="4591594"/>
          <a:ext cx="1165860" cy="831669"/>
          <a:chOff x="396240" y="4587240"/>
          <a:chExt cx="1165860" cy="822960"/>
        </a:xfrm>
      </xdr:grpSpPr>
      <xdr:grpSp>
        <xdr:nvGrpSpPr>
          <xdr:cNvPr id="25" name="Group 24">
            <a:extLst>
              <a:ext uri="{FF2B5EF4-FFF2-40B4-BE49-F238E27FC236}">
                <a16:creationId xmlns:a16="http://schemas.microsoft.com/office/drawing/2014/main" id="{189AD0B9-DBA6-3B2F-59A3-21A371C40E6E}"/>
              </a:ext>
            </a:extLst>
          </xdr:cNvPr>
          <xdr:cNvGrpSpPr/>
        </xdr:nvGrpSpPr>
        <xdr:grpSpPr>
          <a:xfrm>
            <a:off x="396240" y="4587240"/>
            <a:ext cx="1165860" cy="822960"/>
            <a:chOff x="480060" y="4335780"/>
            <a:chExt cx="1165860" cy="822960"/>
          </a:xfrm>
        </xdr:grpSpPr>
        <xdr:sp macro="" textlink="Pivot!E4">
          <xdr:nvSpPr>
            <xdr:cNvPr id="19" name="Rectangle 18">
              <a:extLst>
                <a:ext uri="{FF2B5EF4-FFF2-40B4-BE49-F238E27FC236}">
                  <a16:creationId xmlns:a16="http://schemas.microsoft.com/office/drawing/2014/main" id="{6884DCA6-8B06-4FE8-81B0-22164805F4BB}"/>
                </a:ext>
              </a:extLst>
            </xdr:cNvPr>
            <xdr:cNvSpPr/>
          </xdr:nvSpPr>
          <xdr:spPr>
            <a:xfrm>
              <a:off x="480060" y="433578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EC1755-0F14-4373-A370-96823A46825D}" type="TxLink">
                <a:rPr lang="en-US" sz="2000">
                  <a:solidFill>
                    <a:schemeClr val="bg1"/>
                  </a:solidFill>
                  <a:latin typeface="+mj-lt"/>
                  <a:ea typeface="+mn-ea"/>
                  <a:cs typeface="+mn-cs"/>
                </a:rPr>
                <a:pPr marL="0" indent="0" algn="ctr"/>
                <a:t>307</a:t>
              </a:fld>
              <a:endParaRPr lang="en-US" sz="2000">
                <a:solidFill>
                  <a:schemeClr val="bg1"/>
                </a:solidFill>
                <a:latin typeface="+mj-lt"/>
                <a:ea typeface="+mn-ea"/>
                <a:cs typeface="+mn-cs"/>
              </a:endParaRPr>
            </a:p>
          </xdr:txBody>
        </xdr:sp>
        <xdr:sp macro="" textlink="">
          <xdr:nvSpPr>
            <xdr:cNvPr id="20" name="TextBox 19">
              <a:extLst>
                <a:ext uri="{FF2B5EF4-FFF2-40B4-BE49-F238E27FC236}">
                  <a16:creationId xmlns:a16="http://schemas.microsoft.com/office/drawing/2014/main" id="{56980A2C-269D-4FE0-9D84-9FD61F83A135}"/>
                </a:ext>
              </a:extLst>
            </xdr:cNvPr>
            <xdr:cNvSpPr txBox="1"/>
          </xdr:nvSpPr>
          <xdr:spPr>
            <a:xfrm>
              <a:off x="533400" y="4381500"/>
              <a:ext cx="10210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1"/>
                  </a:solidFill>
                  <a:latin typeface="+mj-lt"/>
                </a:rPr>
                <a:t>Happy Callers</a:t>
              </a:r>
            </a:p>
          </xdr:txBody>
        </xdr:sp>
        <xdr:sp macro="" textlink="Pivot!E9">
          <xdr:nvSpPr>
            <xdr:cNvPr id="22" name="TextBox 21">
              <a:extLst>
                <a:ext uri="{FF2B5EF4-FFF2-40B4-BE49-F238E27FC236}">
                  <a16:creationId xmlns:a16="http://schemas.microsoft.com/office/drawing/2014/main" id="{60A33140-AD9B-4283-A3D8-97F48640C4B9}"/>
                </a:ext>
              </a:extLst>
            </xdr:cNvPr>
            <xdr:cNvSpPr txBox="1"/>
          </xdr:nvSpPr>
          <xdr:spPr>
            <a:xfrm>
              <a:off x="762000" y="4914900"/>
              <a:ext cx="57150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073930-3924-471D-AA26-AE19EFC19DE8}" type="TxLink">
                <a:rPr lang="en-US" sz="1100" b="0" i="0" u="none" strike="noStrike">
                  <a:solidFill>
                    <a:schemeClr val="accent6">
                      <a:lumMod val="20000"/>
                      <a:lumOff val="80000"/>
                    </a:schemeClr>
                  </a:solidFill>
                  <a:latin typeface="Aptos"/>
                  <a:ea typeface="+mn-ea"/>
                  <a:cs typeface="+mn-cs"/>
                </a:rPr>
                <a:pPr marL="0" indent="0" algn="ctr"/>
                <a:t>60</a:t>
              </a:fld>
              <a:endParaRPr lang="en-IN" sz="1100" b="0" i="0" u="none" strike="noStrike">
                <a:solidFill>
                  <a:schemeClr val="accent6">
                    <a:lumMod val="20000"/>
                    <a:lumOff val="80000"/>
                  </a:schemeClr>
                </a:solidFill>
                <a:latin typeface="Aptos"/>
                <a:ea typeface="+mn-ea"/>
                <a:cs typeface="+mn-cs"/>
              </a:endParaRPr>
            </a:p>
          </xdr:txBody>
        </xdr:sp>
      </xdr:grpSp>
      <xdr:pic>
        <xdr:nvPicPr>
          <xdr:cNvPr id="27" name="Graphic 26">
            <a:extLst>
              <a:ext uri="{FF2B5EF4-FFF2-40B4-BE49-F238E27FC236}">
                <a16:creationId xmlns:a16="http://schemas.microsoft.com/office/drawing/2014/main" id="{83BAC7A3-1786-4CA7-81B9-51239CCA874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434340" y="4617720"/>
            <a:ext cx="154964" cy="154964"/>
          </a:xfrm>
          <a:prstGeom prst="rect">
            <a:avLst/>
          </a:prstGeom>
        </xdr:spPr>
      </xdr:pic>
    </xdr:grpSp>
    <xdr:clientData/>
  </xdr:twoCellAnchor>
  <xdr:twoCellAnchor>
    <xdr:from>
      <xdr:col>1</xdr:col>
      <xdr:colOff>30480</xdr:colOff>
      <xdr:row>19</xdr:row>
      <xdr:rowOff>150855</xdr:rowOff>
    </xdr:from>
    <xdr:to>
      <xdr:col>3</xdr:col>
      <xdr:colOff>205740</xdr:colOff>
      <xdr:row>24</xdr:row>
      <xdr:rowOff>59415</xdr:rowOff>
    </xdr:to>
    <xdr:grpSp>
      <xdr:nvGrpSpPr>
        <xdr:cNvPr id="36" name="Group 35">
          <a:extLst>
            <a:ext uri="{FF2B5EF4-FFF2-40B4-BE49-F238E27FC236}">
              <a16:creationId xmlns:a16="http://schemas.microsoft.com/office/drawing/2014/main" id="{FBA98D0C-A7FE-AFEC-1DEF-644839E8D2FD}"/>
            </a:ext>
          </a:extLst>
        </xdr:cNvPr>
        <xdr:cNvGrpSpPr/>
      </xdr:nvGrpSpPr>
      <xdr:grpSpPr>
        <a:xfrm>
          <a:off x="346166" y="3601626"/>
          <a:ext cx="1165860" cy="833846"/>
          <a:chOff x="365760" y="4389120"/>
          <a:chExt cx="1165860" cy="822960"/>
        </a:xfrm>
        <a:solidFill>
          <a:schemeClr val="accent1"/>
        </a:solidFill>
      </xdr:grpSpPr>
      <xdr:grpSp>
        <xdr:nvGrpSpPr>
          <xdr:cNvPr id="26" name="Group 25">
            <a:extLst>
              <a:ext uri="{FF2B5EF4-FFF2-40B4-BE49-F238E27FC236}">
                <a16:creationId xmlns:a16="http://schemas.microsoft.com/office/drawing/2014/main" id="{D3AA4C7B-DA40-2D82-F2D8-633451C7ACDD}"/>
              </a:ext>
            </a:extLst>
          </xdr:cNvPr>
          <xdr:cNvGrpSpPr/>
        </xdr:nvGrpSpPr>
        <xdr:grpSpPr>
          <a:xfrm>
            <a:off x="365760" y="4389120"/>
            <a:ext cx="1165860" cy="822960"/>
            <a:chOff x="441960" y="3406140"/>
            <a:chExt cx="1165860" cy="822960"/>
          </a:xfrm>
          <a:grpFill/>
        </xdr:grpSpPr>
        <xdr:sp macro="" textlink="Pivot!D4">
          <xdr:nvSpPr>
            <xdr:cNvPr id="15" name="Rectangle 14">
              <a:extLst>
                <a:ext uri="{FF2B5EF4-FFF2-40B4-BE49-F238E27FC236}">
                  <a16:creationId xmlns:a16="http://schemas.microsoft.com/office/drawing/2014/main" id="{87D3AC90-AD7D-46EE-901E-6A31A732C2FF}"/>
                </a:ext>
              </a:extLst>
            </xdr:cNvPr>
            <xdr:cNvSpPr/>
          </xdr:nvSpPr>
          <xdr:spPr>
            <a:xfrm>
              <a:off x="441960" y="340614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EC71759-0AB6-455F-BA83-DEA73E1645EA}" type="TxLink">
                <a:rPr lang="en-US" sz="2000">
                  <a:solidFill>
                    <a:schemeClr val="bg1"/>
                  </a:solidFill>
                  <a:latin typeface="+mj-lt"/>
                  <a:ea typeface="+mn-ea"/>
                  <a:cs typeface="+mn-cs"/>
                </a:rPr>
                <a:pPr marL="0" indent="0" algn="ctr"/>
                <a:t>3.9</a:t>
              </a:fld>
              <a:endParaRPr lang="en-US" sz="2000">
                <a:solidFill>
                  <a:schemeClr val="bg1"/>
                </a:solidFill>
                <a:latin typeface="+mj-lt"/>
                <a:ea typeface="+mn-ea"/>
                <a:cs typeface="+mn-cs"/>
              </a:endParaRPr>
            </a:p>
          </xdr:txBody>
        </xdr:sp>
        <xdr:sp macro="" textlink="">
          <xdr:nvSpPr>
            <xdr:cNvPr id="16" name="TextBox 15">
              <a:extLst>
                <a:ext uri="{FF2B5EF4-FFF2-40B4-BE49-F238E27FC236}">
                  <a16:creationId xmlns:a16="http://schemas.microsoft.com/office/drawing/2014/main" id="{127E4A70-BB5D-448F-B87C-440EE7EF85E0}"/>
                </a:ext>
              </a:extLst>
            </xdr:cNvPr>
            <xdr:cNvSpPr txBox="1"/>
          </xdr:nvSpPr>
          <xdr:spPr>
            <a:xfrm>
              <a:off x="701040" y="3444240"/>
              <a:ext cx="769620" cy="2057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aseline="0">
                  <a:solidFill>
                    <a:schemeClr val="bg1"/>
                  </a:solidFill>
                  <a:latin typeface="+mj-lt"/>
                </a:rPr>
                <a:t> </a:t>
              </a:r>
              <a:r>
                <a:rPr lang="en-IN" sz="800" baseline="0">
                  <a:solidFill>
                    <a:schemeClr val="bg1"/>
                  </a:solidFill>
                  <a:latin typeface="+mj-lt"/>
                </a:rPr>
                <a:t>Avg. Rating</a:t>
              </a:r>
              <a:endParaRPr lang="en-IN" sz="1000">
                <a:solidFill>
                  <a:schemeClr val="bg1"/>
                </a:solidFill>
                <a:latin typeface="+mj-lt"/>
              </a:endParaRPr>
            </a:p>
          </xdr:txBody>
        </xdr:sp>
        <xdr:sp macro="" textlink="Pivot!D9">
          <xdr:nvSpPr>
            <xdr:cNvPr id="18" name="TextBox 17">
              <a:extLst>
                <a:ext uri="{FF2B5EF4-FFF2-40B4-BE49-F238E27FC236}">
                  <a16:creationId xmlns:a16="http://schemas.microsoft.com/office/drawing/2014/main" id="{22E79017-7B87-49BC-AAC2-C00912FA19AB}"/>
                </a:ext>
              </a:extLst>
            </xdr:cNvPr>
            <xdr:cNvSpPr txBox="1"/>
          </xdr:nvSpPr>
          <xdr:spPr>
            <a:xfrm>
              <a:off x="769620" y="39928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7F8BE5-094F-4C14-951A-A5012FFBDA6F}" type="TxLink">
                <a:rPr lang="en-US" sz="1100" b="0" i="0" u="none" strike="noStrike">
                  <a:solidFill>
                    <a:schemeClr val="accent6">
                      <a:lumMod val="20000"/>
                      <a:lumOff val="80000"/>
                    </a:schemeClr>
                  </a:solidFill>
                  <a:latin typeface="Aptos"/>
                  <a:ea typeface="+mn-ea"/>
                  <a:cs typeface="+mn-cs"/>
                </a:rPr>
                <a:pPr marL="0" indent="0" algn="ctr"/>
                <a:t>3.9</a:t>
              </a:fld>
              <a:endParaRPr lang="en-IN" sz="1100" b="0" i="0" u="none" strike="noStrike">
                <a:solidFill>
                  <a:schemeClr val="accent6">
                    <a:lumMod val="20000"/>
                    <a:lumOff val="80000"/>
                  </a:schemeClr>
                </a:solidFill>
                <a:latin typeface="Aptos"/>
                <a:ea typeface="+mn-ea"/>
                <a:cs typeface="+mn-cs"/>
              </a:endParaRPr>
            </a:p>
          </xdr:txBody>
        </xdr:sp>
      </xdr:grpSp>
      <xdr:pic>
        <xdr:nvPicPr>
          <xdr:cNvPr id="33" name="Graphic 32">
            <a:extLst>
              <a:ext uri="{FF2B5EF4-FFF2-40B4-BE49-F238E27FC236}">
                <a16:creationId xmlns:a16="http://schemas.microsoft.com/office/drawing/2014/main" id="{C207F190-AAF6-4342-9CA8-4C6CC2A6813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457200" y="4442460"/>
            <a:ext cx="154964" cy="154964"/>
          </a:xfrm>
          <a:prstGeom prst="rect">
            <a:avLst/>
          </a:prstGeom>
        </xdr:spPr>
      </xdr:pic>
    </xdr:grpSp>
    <xdr:clientData/>
  </xdr:twoCellAnchor>
  <xdr:twoCellAnchor editAs="oneCell">
    <xdr:from>
      <xdr:col>10</xdr:col>
      <xdr:colOff>293914</xdr:colOff>
      <xdr:row>25</xdr:row>
      <xdr:rowOff>20683</xdr:rowOff>
    </xdr:from>
    <xdr:to>
      <xdr:col>11</xdr:col>
      <xdr:colOff>370114</xdr:colOff>
      <xdr:row>29</xdr:row>
      <xdr:rowOff>35923</xdr:rowOff>
    </xdr:to>
    <xdr:pic>
      <xdr:nvPicPr>
        <xdr:cNvPr id="43" name="Graphic 42" descr="User with solid fill">
          <a:extLst>
            <a:ext uri="{FF2B5EF4-FFF2-40B4-BE49-F238E27FC236}">
              <a16:creationId xmlns:a16="http://schemas.microsoft.com/office/drawing/2014/main" id="{122CD48B-2394-4B06-A4DA-24CB7026AD4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725885" y="4581797"/>
          <a:ext cx="751115" cy="755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14</xdr:row>
      <xdr:rowOff>161850</xdr:rowOff>
    </xdr:from>
    <xdr:to>
      <xdr:col>1</xdr:col>
      <xdr:colOff>409650</xdr:colOff>
      <xdr:row>17</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11</xdr:row>
      <xdr:rowOff>141018</xdr:rowOff>
    </xdr:from>
    <xdr:to>
      <xdr:col>1</xdr:col>
      <xdr:colOff>409650</xdr:colOff>
      <xdr:row>13</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17</xdr:row>
      <xdr:rowOff>126149</xdr:rowOff>
    </xdr:from>
    <xdr:to>
      <xdr:col>1</xdr:col>
      <xdr:colOff>430529</xdr:colOff>
      <xdr:row>19</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04849" y="3840899"/>
          <a:ext cx="411480" cy="411480"/>
        </a:xfrm>
        <a:prstGeom prst="rect">
          <a:avLst/>
        </a:prstGeom>
      </xdr:spPr>
    </xdr:pic>
    <xdr:clientData/>
  </xdr:twoCellAnchor>
  <xdr:twoCellAnchor editAs="oneCell">
    <xdr:from>
      <xdr:col>1</xdr:col>
      <xdr:colOff>26505</xdr:colOff>
      <xdr:row>5</xdr:row>
      <xdr:rowOff>231912</xdr:rowOff>
    </xdr:from>
    <xdr:to>
      <xdr:col>1</xdr:col>
      <xdr:colOff>483704</xdr:colOff>
      <xdr:row>7</xdr:row>
      <xdr:rowOff>53006</xdr:rowOff>
    </xdr:to>
    <xdr:pic>
      <xdr:nvPicPr>
        <xdr:cNvPr id="43" name="Graphic 42" descr="User with solid fill">
          <a:extLst>
            <a:ext uri="{FF2B5EF4-FFF2-40B4-BE49-F238E27FC236}">
              <a16:creationId xmlns:a16="http://schemas.microsoft.com/office/drawing/2014/main" id="{3412F35B-8259-7DA3-591D-808F4AAE323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95740" y="1557129"/>
          <a:ext cx="457199" cy="45719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458333" backgroundQuery="1" createdVersion="8" refreshedVersion="8" minRefreshableVersion="3" recordCount="0" supportSubquery="1" supportAdvancedDrill="1" xr:uid="{15535742-2A8D-44A6-9377-7B6D8A1C7FE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5625" backgroundQuery="1" createdVersion="8" refreshedVersion="8" minRefreshableVersion="3" recordCount="0" supportSubquery="1" supportAdvancedDrill="1" xr:uid="{C84593ED-D88F-478B-A508-AB2B0C3367A8}">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6782408" backgroundQuery="1" createdVersion="8" refreshedVersion="8" minRefreshableVersion="3" recordCount="0" supportSubquery="1" supportAdvancedDrill="1" xr:uid="{0D43BB37-079F-4627-BD7A-1A44EEE8964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8055555" backgroundQuery="1" createdVersion="8" refreshedVersion="8" minRefreshableVersion="3" recordCount="0" supportSubquery="1" supportAdvancedDrill="1" xr:uid="{9D54C25B-6021-403D-8E19-7AD2FCE8B23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71668125" backgroundQuery="1" createdVersion="8" refreshedVersion="8" minRefreshableVersion="3" recordCount="0" supportSubquery="1" supportAdvancedDrill="1" xr:uid="{94866343-9107-4B0D-96BE-8F28116E47B9}">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716681712962" backgroundQuery="1" createdVersion="8" refreshedVersion="8" minRefreshableVersion="3" recordCount="0" supportSubquery="1" supportAdvancedDrill="1" xr:uid="{E784F4AC-45DC-4D2E-8127-8A0B0DF6713D}">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6">
        <d v="2023-01-01T00:00:00"/>
        <d v="2023-01-02T00:00:00"/>
        <d v="2023-01-03T00:00:00"/>
        <d v="2023-01-04T00:00:00"/>
        <d v="2023-01-05T00:00:00"/>
        <d v="2023-01-06T00:00:00"/>
        <d v="2023-01-08T00:00:00"/>
        <d v="2023-01-09T00:00:00"/>
        <d v="2023-01-10T00:00:00"/>
        <d v="2023-01-12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 name="Unsupported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716681944446" backgroundQuery="1" createdVersion="8" refreshedVersion="8" minRefreshableVersion="3" recordCount="0" supportSubquery="1" supportAdvancedDrill="1" xr:uid="{7DF49C19-DFCB-4673-B39C-D77FD2F78A7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71668229167" backgroundQuery="1" createdVersion="8" refreshedVersion="8" minRefreshableVersion="3" recordCount="0" supportSubquery="1" supportAdvancedDrill="1" xr:uid="{8AD45E75-A199-4DD1-867C-90EC9C3D3FE8}">
  <cacheSource type="external" connectionId="1"/>
  <cacheFields count="1">
    <cacheField name="[calls].[Representative].[Representative]" caption="Representative" numFmtId="0" hierarchy="3" level="1">
      <sharedItems count="1">
        <s v="R03"/>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716682754632" backgroundQuery="1" createdVersion="8" refreshedVersion="8" minRefreshableVersion="3" recordCount="0" supportSubquery="1" supportAdvancedDrill="1" xr:uid="{C6CAE7CB-D6F6-485A-A500-5C37BC52AFFB}">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06944448" backgroundQuery="1" createdVersion="3" refreshedVersion="8" minRefreshableVersion="3" recordCount="0" supportSubquery="1" supportAdvancedDrill="1" xr:uid="{F057CE1F-C335-43BB-8D10-7604A4556982}">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5392767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6597B8-93F7-45E3-BFA0-8990893935F6}" name="rep pivot" cacheId="5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CE0B1-341D-45C2-8A23-8ED87E65C41E}"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7E647F-6974-4E53-9878-C13C9A2DCFE8}" name="Weekly Trend" cacheId="5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E15:F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64D95C-362D-4FE9-9C77-80476381EC68}"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443315-B521-44EF-B1FC-BC4316CF74DF}" name="Rep Satisfaction" cacheId="5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56:B63"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E15EED-4B37-4B4F-B352-7E5416610457}"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6:G8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17EFF1-C7BC-4BAD-9147-33D8D9AB47B6}" name="Monthly Trend" cacheId="5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12:C25" firstHeaderRow="0" firstDataRow="1" firstDataCol="1"/>
  <pivotFields count="5">
    <pivotField axis="axisRow" allDrilled="1" subtotalTop="0"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1"/>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AB43CA-9E20-402E-BAFA-E3A7A242393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7:D5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6EE628-CA15-419E-9C09-966490D690E3}" name="Selected rep" cacheId="53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1:A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9">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7AB8159-78F3-4193-B319-CCED11AE15CF}" sourceName="[calls].[Representative]">
  <pivotTables>
    <pivotTable tabId="6" name="rep pivot"/>
    <pivotTable tabId="6" name="Monthly Trend"/>
    <pivotTable tabId="6" name="Weekly Trend"/>
    <pivotTable tabId="6" name="Selected rep"/>
    <pivotTable tabId="6" name="Rep Satisfaction"/>
  </pivotTables>
  <data>
    <olap pivotCacheId="153927671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97975EC-0720-4D49-B4E2-6E2A2DDBB9E7}"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8"/>
    <tableColumn id="5" xr3:uid="{5A35565E-8707-4DED-AD15-A0669D67B382}" name="Date of Call" dataDxfId="27"/>
    <tableColumn id="6" xr3:uid="{F2E4F158-B41F-47BC-8DF8-DFCADFEE4E40}" name="Purchase Amount"/>
    <tableColumn id="7" xr3:uid="{04B291B5-47BD-4F78-8FD8-D1551CCA6BD9}" name="Satisfaction Rating"/>
    <tableColumn id="8" xr3:uid="{6E4123C0-0B17-43B8-A142-A1E540CE974C}" name="FY" dataDxfId="26">
      <calculatedColumnFormula>IF(MONTH(calls[[#This Row],[Date of Call]])&lt;=6, YEAR(calls[[#This Row],[Date of Call]]), YEAR(calls[[#This Row],[Date of Call]])+1)</calculatedColumnFormula>
    </tableColumn>
    <tableColumn id="9" xr3:uid="{199FA271-5E9B-46CE-9BC6-2801F92CD17E}" name="Day of week" dataDxfId="25">
      <calculatedColumnFormula>TEXT(calls[[#This Row],[Date of Call]],"DDDD")</calculatedColumnFormula>
    </tableColumn>
    <tableColumn id="10" xr3:uid="{328CDB09-95B8-4D5E-9ED9-EF0D363735A1}" name="Duration Bucket" dataDxfId="2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2" headerRowBorderDxfId="21" tableBorderDxfId="20" totalsRowBorderDxfId="19">
  <autoFilter ref="Q3:T18" xr:uid="{27158F51-A707-4171-8A04-81FB0AABCBA5}"/>
  <tableColumns count="4">
    <tableColumn id="1" xr3:uid="{02688061-6A8C-4E23-B7FF-D00CD8B58CAC}" name="Customer ID" dataDxfId="18"/>
    <tableColumn id="2" xr3:uid="{771678B6-DB44-426B-9874-B4E421A440D5}" name="Gedner" dataDxfId="17"/>
    <tableColumn id="3" xr3:uid="{B0D41C62-587E-494D-B49A-603F2C05F8D3}" name="Age" dataDxfId="16"/>
    <tableColumn id="4" xr3:uid="{663F92D6-FE31-4D81-9E01-8D066DDC8A88}" name="City" dataDxfId="1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B1" zoomScale="115" zoomScaleNormal="115" workbookViewId="0">
      <selection activeCell="B3" sqref="B3"/>
    </sheetView>
  </sheetViews>
  <sheetFormatPr defaultRowHeight="14.4" x14ac:dyDescent="0.3"/>
  <cols>
    <col min="1" max="1" width="3.19921875" customWidth="1"/>
    <col min="2" max="2" width="14.69921875" customWidth="1"/>
    <col min="3" max="3" width="12.8984375" customWidth="1"/>
    <col min="4" max="4" width="16.69921875" customWidth="1"/>
    <col min="5" max="5" width="15" customWidth="1"/>
    <col min="6" max="6" width="16.09765625" customWidth="1"/>
    <col min="7" max="7" width="17.19921875" customWidth="1"/>
    <col min="8" max="8" width="18.296875" customWidth="1"/>
    <col min="9" max="9" width="17.19921875" customWidth="1"/>
    <col min="10" max="12" width="15.3984375" customWidth="1"/>
    <col min="13" max="15" width="7.3984375" customWidth="1"/>
    <col min="16" max="16" width="11" customWidth="1"/>
    <col min="17" max="17" width="14.69921875" customWidth="1"/>
    <col min="20" max="20" width="10.6992187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E831-4302-4B58-A04D-B8CE93059A3E}">
  <dimension ref="A3:J85"/>
  <sheetViews>
    <sheetView topLeftCell="A39" workbookViewId="0">
      <selection activeCell="H52" sqref="H52"/>
    </sheetView>
  </sheetViews>
  <sheetFormatPr defaultRowHeight="14.4" x14ac:dyDescent="0.3"/>
  <cols>
    <col min="1" max="1" width="12.19921875" bestFit="1" customWidth="1"/>
    <col min="2" max="2" width="9.5" bestFit="1" customWidth="1"/>
    <col min="3" max="3" width="10.5" bestFit="1" customWidth="1"/>
    <col min="4" max="4" width="9.3984375" bestFit="1" customWidth="1"/>
    <col min="5" max="5" width="12.19921875" bestFit="1" customWidth="1"/>
    <col min="6" max="6" width="9.5" bestFit="1" customWidth="1"/>
    <col min="7" max="7" width="13.09765625" customWidth="1"/>
    <col min="8" max="8" width="16.59765625" customWidth="1"/>
    <col min="9" max="9" width="12.19921875" bestFit="1" customWidth="1"/>
    <col min="10" max="10" width="15.296875" customWidth="1"/>
    <col min="11" max="11" width="16.8984375" bestFit="1" customWidth="1"/>
    <col min="12" max="12" width="10.5" bestFit="1" customWidth="1"/>
  </cols>
  <sheetData>
    <row r="3" spans="1:6" x14ac:dyDescent="0.3">
      <c r="A3" t="s">
        <v>1040</v>
      </c>
      <c r="B3" t="s">
        <v>1041</v>
      </c>
      <c r="C3" t="s">
        <v>1042</v>
      </c>
      <c r="D3" t="s">
        <v>1043</v>
      </c>
      <c r="E3" t="s">
        <v>1044</v>
      </c>
    </row>
    <row r="4" spans="1:6" x14ac:dyDescent="0.3">
      <c r="A4" s="21">
        <v>1000</v>
      </c>
      <c r="B4" s="22">
        <v>96623</v>
      </c>
      <c r="C4" s="21">
        <v>89850</v>
      </c>
      <c r="D4" s="23">
        <v>3.8854000000000033</v>
      </c>
      <c r="E4" s="21">
        <v>307</v>
      </c>
    </row>
    <row r="8" spans="1:6" x14ac:dyDescent="0.3">
      <c r="A8" t="s">
        <v>1040</v>
      </c>
      <c r="B8" t="s">
        <v>1041</v>
      </c>
      <c r="C8" t="s">
        <v>1042</v>
      </c>
      <c r="D8" t="s">
        <v>1043</v>
      </c>
      <c r="E8" t="s">
        <v>1044</v>
      </c>
    </row>
    <row r="9" spans="1:6" x14ac:dyDescent="0.3">
      <c r="A9" s="21">
        <v>207</v>
      </c>
      <c r="B9" s="22">
        <v>20872</v>
      </c>
      <c r="C9" s="21">
        <v>17700</v>
      </c>
      <c r="D9" s="23">
        <v>3.8589371980676304</v>
      </c>
      <c r="E9" s="21">
        <v>60</v>
      </c>
    </row>
    <row r="12" spans="1:6" x14ac:dyDescent="0.3">
      <c r="A12" s="24" t="s">
        <v>1045</v>
      </c>
      <c r="B12" t="s">
        <v>1040</v>
      </c>
      <c r="C12" t="s">
        <v>1059</v>
      </c>
    </row>
    <row r="13" spans="1:6" x14ac:dyDescent="0.3">
      <c r="A13" s="25" t="s">
        <v>1047</v>
      </c>
      <c r="B13" s="21">
        <v>13</v>
      </c>
      <c r="C13" s="21">
        <v>13</v>
      </c>
    </row>
    <row r="14" spans="1:6" x14ac:dyDescent="0.3">
      <c r="A14" s="25" t="s">
        <v>1048</v>
      </c>
      <c r="B14" s="21">
        <v>13</v>
      </c>
      <c r="C14" s="21">
        <v>13</v>
      </c>
    </row>
    <row r="15" spans="1:6" x14ac:dyDescent="0.3">
      <c r="A15" s="25" t="s">
        <v>1049</v>
      </c>
      <c r="B15" s="21">
        <v>28</v>
      </c>
      <c r="C15" s="21">
        <v>28</v>
      </c>
      <c r="E15" s="24" t="s">
        <v>1045</v>
      </c>
      <c r="F15" t="s">
        <v>1040</v>
      </c>
    </row>
    <row r="16" spans="1:6" x14ac:dyDescent="0.3">
      <c r="A16" s="25" t="s">
        <v>1050</v>
      </c>
      <c r="B16" s="21">
        <v>24</v>
      </c>
      <c r="C16" s="21">
        <v>24</v>
      </c>
      <c r="E16" s="25" t="s">
        <v>1063</v>
      </c>
      <c r="F16" s="21">
        <v>30</v>
      </c>
    </row>
    <row r="17" spans="1:10" x14ac:dyDescent="0.3">
      <c r="A17" s="25" t="s">
        <v>1051</v>
      </c>
      <c r="B17" s="21">
        <v>23</v>
      </c>
      <c r="C17" s="21">
        <v>23</v>
      </c>
      <c r="E17" s="25" t="s">
        <v>1061</v>
      </c>
      <c r="F17" s="21">
        <v>34</v>
      </c>
    </row>
    <row r="18" spans="1:10" x14ac:dyDescent="0.3">
      <c r="A18" s="25" t="s">
        <v>1052</v>
      </c>
      <c r="B18" s="21">
        <v>17</v>
      </c>
      <c r="C18" s="21">
        <v>17</v>
      </c>
      <c r="E18" s="25" t="s">
        <v>1065</v>
      </c>
      <c r="F18" s="21">
        <v>26</v>
      </c>
    </row>
    <row r="19" spans="1:10" x14ac:dyDescent="0.3">
      <c r="A19" s="25" t="s">
        <v>1053</v>
      </c>
      <c r="B19" s="21">
        <v>11</v>
      </c>
      <c r="C19" s="21">
        <v>11</v>
      </c>
      <c r="E19" s="25" t="s">
        <v>1066</v>
      </c>
      <c r="F19" s="21">
        <v>38</v>
      </c>
    </row>
    <row r="20" spans="1:10" x14ac:dyDescent="0.3">
      <c r="A20" s="25" t="s">
        <v>1054</v>
      </c>
      <c r="B20" s="21">
        <v>11</v>
      </c>
      <c r="C20" s="21">
        <v>11</v>
      </c>
      <c r="E20" s="25" t="s">
        <v>1064</v>
      </c>
      <c r="F20" s="21">
        <v>27</v>
      </c>
    </row>
    <row r="21" spans="1:10" x14ac:dyDescent="0.3">
      <c r="A21" s="25" t="s">
        <v>1055</v>
      </c>
      <c r="B21" s="21">
        <v>14</v>
      </c>
      <c r="C21" s="21">
        <v>14</v>
      </c>
      <c r="E21" s="25" t="s">
        <v>1060</v>
      </c>
      <c r="F21" s="21">
        <v>27</v>
      </c>
    </row>
    <row r="22" spans="1:10" x14ac:dyDescent="0.3">
      <c r="A22" s="25" t="s">
        <v>1056</v>
      </c>
      <c r="B22" s="21">
        <v>30</v>
      </c>
      <c r="C22" s="21">
        <v>30</v>
      </c>
      <c r="E22" s="25" t="s">
        <v>1062</v>
      </c>
      <c r="F22" s="21">
        <v>25</v>
      </c>
    </row>
    <row r="23" spans="1:10" x14ac:dyDescent="0.3">
      <c r="A23" s="25" t="s">
        <v>1057</v>
      </c>
      <c r="B23" s="21">
        <v>14</v>
      </c>
      <c r="C23" s="21">
        <v>14</v>
      </c>
      <c r="E23" s="25" t="s">
        <v>1046</v>
      </c>
      <c r="F23" s="21">
        <v>207</v>
      </c>
    </row>
    <row r="24" spans="1:10" x14ac:dyDescent="0.3">
      <c r="A24" s="25" t="s">
        <v>1058</v>
      </c>
      <c r="B24" s="21">
        <v>9</v>
      </c>
      <c r="C24" s="21">
        <v>9</v>
      </c>
    </row>
    <row r="25" spans="1:10" x14ac:dyDescent="0.3">
      <c r="A25" s="25" t="s">
        <v>1046</v>
      </c>
      <c r="B25" s="21">
        <v>207</v>
      </c>
      <c r="C25" s="21">
        <v>207</v>
      </c>
    </row>
    <row r="28" spans="1:10" x14ac:dyDescent="0.3">
      <c r="I28" t="s">
        <v>1072</v>
      </c>
      <c r="J28" t="str">
        <f>A42</f>
        <v>R03</v>
      </c>
    </row>
    <row r="31" spans="1:10" x14ac:dyDescent="0.3">
      <c r="A31" s="24" t="s">
        <v>1045</v>
      </c>
      <c r="B31" t="s">
        <v>1040</v>
      </c>
      <c r="C31" t="s">
        <v>1041</v>
      </c>
      <c r="F31" t="s">
        <v>1067</v>
      </c>
      <c r="G31" t="s">
        <v>1068</v>
      </c>
      <c r="H31" t="s">
        <v>1069</v>
      </c>
      <c r="I31" t="s">
        <v>1070</v>
      </c>
      <c r="J31" t="s">
        <v>1071</v>
      </c>
    </row>
    <row r="32" spans="1:10" x14ac:dyDescent="0.3">
      <c r="A32" s="25" t="s">
        <v>11</v>
      </c>
      <c r="B32" s="21">
        <v>189</v>
      </c>
      <c r="C32" s="22">
        <v>18415</v>
      </c>
      <c r="F32" s="25" t="s">
        <v>11</v>
      </c>
      <c r="G32" s="21">
        <v>189</v>
      </c>
      <c r="H32" s="26">
        <v>18415</v>
      </c>
      <c r="I32" t="e">
        <f>IF(F32=$J$28,G32,NA())</f>
        <v>#N/A</v>
      </c>
      <c r="J32" t="e">
        <f>IF(F32=$J$28,H32,NA())</f>
        <v>#N/A</v>
      </c>
    </row>
    <row r="33" spans="1:10" x14ac:dyDescent="0.3">
      <c r="A33" s="25" t="s">
        <v>9</v>
      </c>
      <c r="B33" s="21">
        <v>218</v>
      </c>
      <c r="C33" s="22">
        <v>20581</v>
      </c>
      <c r="F33" s="25" t="s">
        <v>9</v>
      </c>
      <c r="G33" s="21">
        <v>218</v>
      </c>
      <c r="H33" s="26">
        <v>20581</v>
      </c>
      <c r="I33" t="e">
        <f t="shared" ref="I33:I36" si="0">IF(F33=$J$28,G33,NA())</f>
        <v>#N/A</v>
      </c>
      <c r="J33" t="e">
        <f t="shared" ref="J33:J36" si="1">IF(F33=$J$28,H33,NA())</f>
        <v>#N/A</v>
      </c>
    </row>
    <row r="34" spans="1:10" x14ac:dyDescent="0.3">
      <c r="A34" s="25" t="s">
        <v>6</v>
      </c>
      <c r="B34" s="21">
        <v>207</v>
      </c>
      <c r="C34" s="22">
        <v>20872</v>
      </c>
      <c r="F34" s="25" t="s">
        <v>6</v>
      </c>
      <c r="G34" s="21">
        <v>207</v>
      </c>
      <c r="H34" s="26">
        <v>20872</v>
      </c>
      <c r="I34">
        <f t="shared" si="0"/>
        <v>207</v>
      </c>
      <c r="J34">
        <f t="shared" si="1"/>
        <v>20872</v>
      </c>
    </row>
    <row r="35" spans="1:10" x14ac:dyDescent="0.3">
      <c r="A35" s="25" t="s">
        <v>13</v>
      </c>
      <c r="B35" s="21">
        <v>186</v>
      </c>
      <c r="C35" s="22">
        <v>16651</v>
      </c>
      <c r="F35" s="25" t="s">
        <v>13</v>
      </c>
      <c r="G35" s="21">
        <v>186</v>
      </c>
      <c r="H35" s="26">
        <v>16651</v>
      </c>
      <c r="I35" t="e">
        <f t="shared" si="0"/>
        <v>#N/A</v>
      </c>
      <c r="J35" t="e">
        <f t="shared" si="1"/>
        <v>#N/A</v>
      </c>
    </row>
    <row r="36" spans="1:10" x14ac:dyDescent="0.3">
      <c r="A36" s="25" t="s">
        <v>10</v>
      </c>
      <c r="B36" s="21">
        <v>200</v>
      </c>
      <c r="C36" s="22">
        <v>20104</v>
      </c>
      <c r="F36" s="25" t="s">
        <v>10</v>
      </c>
      <c r="G36" s="21">
        <v>200</v>
      </c>
      <c r="H36" s="26">
        <v>20104</v>
      </c>
      <c r="I36" t="e">
        <f t="shared" si="0"/>
        <v>#N/A</v>
      </c>
      <c r="J36" t="e">
        <f t="shared" si="1"/>
        <v>#N/A</v>
      </c>
    </row>
    <row r="37" spans="1:10" x14ac:dyDescent="0.3">
      <c r="A37" s="25" t="s">
        <v>1046</v>
      </c>
      <c r="B37" s="21">
        <v>1000</v>
      </c>
      <c r="C37" s="22">
        <v>96623</v>
      </c>
    </row>
    <row r="40" spans="1:10" x14ac:dyDescent="0.3">
      <c r="F40" t="s">
        <v>1075</v>
      </c>
    </row>
    <row r="41" spans="1:10" x14ac:dyDescent="0.3">
      <c r="A41" s="24" t="s">
        <v>1045</v>
      </c>
      <c r="F41" t="s">
        <v>1079</v>
      </c>
      <c r="G41" s="41">
        <f>A9/A4</f>
        <v>0.20699999999999999</v>
      </c>
    </row>
    <row r="42" spans="1:10" x14ac:dyDescent="0.3">
      <c r="A42" s="27" t="s">
        <v>6</v>
      </c>
      <c r="F42" t="s">
        <v>1068</v>
      </c>
      <c r="G42">
        <f>_xlfn.XLOOKUP(A42,F32:F36,G32:G36)</f>
        <v>207</v>
      </c>
    </row>
    <row r="43" spans="1:10" x14ac:dyDescent="0.3">
      <c r="F43" t="s">
        <v>1069</v>
      </c>
      <c r="G43">
        <f>_xlfn.XLOOKUP(A42,F32:F36,H32:H36)</f>
        <v>20872</v>
      </c>
    </row>
    <row r="45" spans="1:10" x14ac:dyDescent="0.3">
      <c r="F45" t="s">
        <v>1076</v>
      </c>
      <c r="G45">
        <f>_xlfn.RANK.AVG(G42,G32:G36)</f>
        <v>2</v>
      </c>
    </row>
    <row r="46" spans="1:10" x14ac:dyDescent="0.3">
      <c r="F46" t="s">
        <v>1077</v>
      </c>
      <c r="G46">
        <f>_xlfn.RANK.AVG(G43,H32:H36)</f>
        <v>1</v>
      </c>
    </row>
    <row r="47" spans="1:10" x14ac:dyDescent="0.3">
      <c r="A47" s="24" t="s">
        <v>1040</v>
      </c>
      <c r="B47" s="24" t="s">
        <v>1073</v>
      </c>
    </row>
    <row r="48" spans="1:10" x14ac:dyDescent="0.3">
      <c r="A48" s="24" t="s">
        <v>1045</v>
      </c>
      <c r="B48" t="s">
        <v>999</v>
      </c>
      <c r="C48" t="s">
        <v>998</v>
      </c>
      <c r="D48" t="s">
        <v>1046</v>
      </c>
      <c r="F48" t="s">
        <v>1078</v>
      </c>
    </row>
    <row r="49" spans="1:7" x14ac:dyDescent="0.3">
      <c r="A49" s="25" t="s">
        <v>1002</v>
      </c>
      <c r="B49" s="21">
        <v>144</v>
      </c>
      <c r="C49" s="21">
        <v>132</v>
      </c>
      <c r="D49" s="21">
        <v>276</v>
      </c>
      <c r="G49" t="str">
        <f>"% of Calls:" &amp;TEXT(G41,"0%")</f>
        <v>% of Calls:21%</v>
      </c>
    </row>
    <row r="50" spans="1:7" x14ac:dyDescent="0.3">
      <c r="A50" s="25" t="s">
        <v>1001</v>
      </c>
      <c r="B50" s="21">
        <v>326</v>
      </c>
      <c r="C50" s="21">
        <v>63</v>
      </c>
      <c r="D50" s="21">
        <v>389</v>
      </c>
      <c r="G50" t="str">
        <f>IF(COUNTA(A42:A46)&gt;1,"","Call rank:"&amp;G45)</f>
        <v>Call rank:2</v>
      </c>
    </row>
    <row r="51" spans="1:7" x14ac:dyDescent="0.3">
      <c r="A51" s="25" t="s">
        <v>1000</v>
      </c>
      <c r="B51" s="21">
        <v>129</v>
      </c>
      <c r="C51" s="21">
        <v>206</v>
      </c>
      <c r="D51" s="21">
        <v>335</v>
      </c>
      <c r="G51" t="str">
        <f>IF(COUNTA(A42:A46)&gt;1,"","Amount rank:"&amp;G46)</f>
        <v>Amount rank:1</v>
      </c>
    </row>
    <row r="52" spans="1:7" x14ac:dyDescent="0.3">
      <c r="A52" s="25" t="s">
        <v>1046</v>
      </c>
      <c r="B52" s="21">
        <v>599</v>
      </c>
      <c r="C52" s="21">
        <v>401</v>
      </c>
      <c r="D52" s="21">
        <v>1000</v>
      </c>
    </row>
    <row r="56" spans="1:7" x14ac:dyDescent="0.3">
      <c r="A56" s="24" t="s">
        <v>1045</v>
      </c>
      <c r="B56" t="s">
        <v>1040</v>
      </c>
    </row>
    <row r="57" spans="1:7" x14ac:dyDescent="0.3">
      <c r="A57" s="25">
        <v>0</v>
      </c>
      <c r="B57" s="21">
        <v>1</v>
      </c>
    </row>
    <row r="58" spans="1:7" x14ac:dyDescent="0.3">
      <c r="A58" s="25">
        <v>1</v>
      </c>
      <c r="B58" s="21">
        <v>1</v>
      </c>
    </row>
    <row r="59" spans="1:7" x14ac:dyDescent="0.3">
      <c r="A59" s="25">
        <v>2</v>
      </c>
      <c r="B59" s="21">
        <v>11</v>
      </c>
    </row>
    <row r="60" spans="1:7" x14ac:dyDescent="0.3">
      <c r="A60" s="25">
        <v>3</v>
      </c>
      <c r="B60" s="21">
        <v>46</v>
      </c>
    </row>
    <row r="61" spans="1:7" x14ac:dyDescent="0.3">
      <c r="A61" s="25">
        <v>4</v>
      </c>
      <c r="B61" s="21">
        <v>88</v>
      </c>
    </row>
    <row r="62" spans="1:7" x14ac:dyDescent="0.3">
      <c r="A62" s="25">
        <v>5</v>
      </c>
      <c r="B62" s="21">
        <v>60</v>
      </c>
    </row>
    <row r="63" spans="1:7" x14ac:dyDescent="0.3">
      <c r="A63" s="25" t="s">
        <v>1046</v>
      </c>
      <c r="B63" s="21">
        <v>207</v>
      </c>
    </row>
    <row r="66" spans="1:7" x14ac:dyDescent="0.3">
      <c r="A66" s="24" t="s">
        <v>1041</v>
      </c>
      <c r="B66" s="24" t="s">
        <v>1073</v>
      </c>
    </row>
    <row r="67" spans="1:7" x14ac:dyDescent="0.3">
      <c r="A67" s="24" t="s">
        <v>1045</v>
      </c>
      <c r="B67" t="s">
        <v>11</v>
      </c>
      <c r="C67" t="s">
        <v>9</v>
      </c>
      <c r="D67" t="s">
        <v>6</v>
      </c>
      <c r="E67" t="s">
        <v>13</v>
      </c>
      <c r="F67" t="s">
        <v>10</v>
      </c>
      <c r="G67" t="s">
        <v>1046</v>
      </c>
    </row>
    <row r="68" spans="1:7" x14ac:dyDescent="0.3">
      <c r="A68" s="25" t="s">
        <v>1002</v>
      </c>
    </row>
    <row r="69" spans="1:7" x14ac:dyDescent="0.3">
      <c r="A69" s="28" t="s">
        <v>20</v>
      </c>
      <c r="B69" s="22">
        <v>891</v>
      </c>
      <c r="C69" s="22">
        <v>1332</v>
      </c>
      <c r="D69" s="22">
        <v>1282</v>
      </c>
      <c r="E69" s="22">
        <v>739</v>
      </c>
      <c r="F69" s="22">
        <v>560</v>
      </c>
      <c r="G69" s="22">
        <v>4804</v>
      </c>
    </row>
    <row r="70" spans="1:7" x14ac:dyDescent="0.3">
      <c r="A70" s="28" t="s">
        <v>12</v>
      </c>
      <c r="B70" s="22">
        <v>1991</v>
      </c>
      <c r="C70" s="22">
        <v>1886</v>
      </c>
      <c r="D70" s="22">
        <v>1206</v>
      </c>
      <c r="E70" s="22">
        <v>884</v>
      </c>
      <c r="F70" s="22">
        <v>1722</v>
      </c>
      <c r="G70" s="22">
        <v>7689</v>
      </c>
    </row>
    <row r="71" spans="1:7" x14ac:dyDescent="0.3">
      <c r="A71" s="28" t="s">
        <v>8</v>
      </c>
      <c r="B71" s="22">
        <v>1163</v>
      </c>
      <c r="C71" s="22">
        <v>1180</v>
      </c>
      <c r="D71" s="22">
        <v>1616</v>
      </c>
      <c r="E71" s="22">
        <v>1043</v>
      </c>
      <c r="F71" s="22">
        <v>1747</v>
      </c>
      <c r="G71" s="22">
        <v>6749</v>
      </c>
    </row>
    <row r="72" spans="1:7" x14ac:dyDescent="0.3">
      <c r="A72" s="28" t="s">
        <v>16</v>
      </c>
      <c r="B72" s="22">
        <v>1438</v>
      </c>
      <c r="C72" s="22">
        <v>1616</v>
      </c>
      <c r="D72" s="22">
        <v>866</v>
      </c>
      <c r="E72" s="22">
        <v>829</v>
      </c>
      <c r="F72" s="22">
        <v>2070</v>
      </c>
      <c r="G72" s="22">
        <v>6819</v>
      </c>
    </row>
    <row r="73" spans="1:7" x14ac:dyDescent="0.3">
      <c r="A73" s="25" t="s">
        <v>1001</v>
      </c>
    </row>
    <row r="74" spans="1:7" x14ac:dyDescent="0.3">
      <c r="A74" s="28" t="s">
        <v>24</v>
      </c>
      <c r="B74" s="22">
        <v>1233</v>
      </c>
      <c r="C74" s="22">
        <v>223</v>
      </c>
      <c r="D74" s="22">
        <v>1680</v>
      </c>
      <c r="E74" s="22">
        <v>990</v>
      </c>
      <c r="F74" s="22">
        <v>1508</v>
      </c>
      <c r="G74" s="22">
        <v>5634</v>
      </c>
    </row>
    <row r="75" spans="1:7" x14ac:dyDescent="0.3">
      <c r="A75" s="28" t="s">
        <v>15</v>
      </c>
      <c r="B75" s="22">
        <v>1598</v>
      </c>
      <c r="C75" s="22">
        <v>1907</v>
      </c>
      <c r="D75" s="22">
        <v>869</v>
      </c>
      <c r="E75" s="22">
        <v>1426</v>
      </c>
      <c r="F75" s="22">
        <v>1416</v>
      </c>
      <c r="G75" s="22">
        <v>7216</v>
      </c>
    </row>
    <row r="76" spans="1:7" x14ac:dyDescent="0.3">
      <c r="A76" s="28" t="s">
        <v>5</v>
      </c>
      <c r="B76" s="22">
        <v>900</v>
      </c>
      <c r="C76" s="22">
        <v>1016</v>
      </c>
      <c r="D76" s="22">
        <v>960</v>
      </c>
      <c r="E76" s="22">
        <v>940</v>
      </c>
      <c r="F76" s="22">
        <v>1193</v>
      </c>
      <c r="G76" s="22">
        <v>5009</v>
      </c>
    </row>
    <row r="77" spans="1:7" x14ac:dyDescent="0.3">
      <c r="A77" s="28" t="s">
        <v>18</v>
      </c>
      <c r="B77" s="22">
        <v>900</v>
      </c>
      <c r="C77" s="22">
        <v>1470</v>
      </c>
      <c r="D77" s="22">
        <v>1617</v>
      </c>
      <c r="E77" s="22">
        <v>1314</v>
      </c>
      <c r="F77" s="22">
        <v>941</v>
      </c>
      <c r="G77" s="22">
        <v>6242</v>
      </c>
    </row>
    <row r="78" spans="1:7" x14ac:dyDescent="0.3">
      <c r="A78" s="28" t="s">
        <v>14</v>
      </c>
      <c r="B78" s="22">
        <v>1255</v>
      </c>
      <c r="C78" s="22">
        <v>516</v>
      </c>
      <c r="D78" s="22">
        <v>1874</v>
      </c>
      <c r="E78" s="22">
        <v>1863</v>
      </c>
      <c r="F78" s="22">
        <v>1722</v>
      </c>
      <c r="G78" s="22">
        <v>7230</v>
      </c>
    </row>
    <row r="79" spans="1:7" x14ac:dyDescent="0.3">
      <c r="A79" s="28" t="s">
        <v>19</v>
      </c>
      <c r="B79" s="22">
        <v>1138</v>
      </c>
      <c r="C79" s="22">
        <v>1898</v>
      </c>
      <c r="D79" s="22">
        <v>1482</v>
      </c>
      <c r="E79" s="22">
        <v>846</v>
      </c>
      <c r="F79" s="22">
        <v>1154</v>
      </c>
      <c r="G79" s="22">
        <v>6518</v>
      </c>
    </row>
    <row r="80" spans="1:7" x14ac:dyDescent="0.3">
      <c r="A80" s="25" t="s">
        <v>1000</v>
      </c>
    </row>
    <row r="81" spans="1:7" x14ac:dyDescent="0.3">
      <c r="A81" s="28" t="s">
        <v>17</v>
      </c>
      <c r="B81" s="22">
        <v>1655</v>
      </c>
      <c r="C81" s="22">
        <v>805</v>
      </c>
      <c r="D81" s="22">
        <v>2263</v>
      </c>
      <c r="E81" s="22">
        <v>987</v>
      </c>
      <c r="F81" s="22">
        <v>1075</v>
      </c>
      <c r="G81" s="22">
        <v>6785</v>
      </c>
    </row>
    <row r="82" spans="1:7" x14ac:dyDescent="0.3">
      <c r="A82" s="28" t="s">
        <v>23</v>
      </c>
      <c r="B82" s="22">
        <v>1104</v>
      </c>
      <c r="C82" s="22">
        <v>2280</v>
      </c>
      <c r="D82" s="22">
        <v>1445</v>
      </c>
      <c r="E82" s="22">
        <v>1722</v>
      </c>
      <c r="F82" s="22">
        <v>1196</v>
      </c>
      <c r="G82" s="22">
        <v>7747</v>
      </c>
    </row>
    <row r="83" spans="1:7" x14ac:dyDescent="0.3">
      <c r="A83" s="28" t="s">
        <v>7</v>
      </c>
      <c r="B83" s="22">
        <v>372</v>
      </c>
      <c r="C83" s="22">
        <v>1818</v>
      </c>
      <c r="D83" s="22">
        <v>1346</v>
      </c>
      <c r="E83" s="22">
        <v>1156</v>
      </c>
      <c r="F83" s="22">
        <v>1484</v>
      </c>
      <c r="G83" s="22">
        <v>6176</v>
      </c>
    </row>
    <row r="84" spans="1:7" x14ac:dyDescent="0.3">
      <c r="A84" s="28" t="s">
        <v>22</v>
      </c>
      <c r="B84" s="22">
        <v>1415</v>
      </c>
      <c r="C84" s="22">
        <v>1271</v>
      </c>
      <c r="D84" s="22">
        <v>1214</v>
      </c>
      <c r="E84" s="22">
        <v>1135</v>
      </c>
      <c r="F84" s="22">
        <v>1566</v>
      </c>
      <c r="G84" s="22">
        <v>6601</v>
      </c>
    </row>
    <row r="85" spans="1:7" x14ac:dyDescent="0.3">
      <c r="A85" s="28" t="s">
        <v>21</v>
      </c>
      <c r="B85" s="22">
        <v>1362</v>
      </c>
      <c r="C85" s="22">
        <v>1363</v>
      </c>
      <c r="D85" s="22">
        <v>1152</v>
      </c>
      <c r="E85" s="22">
        <v>777</v>
      </c>
      <c r="F85" s="22">
        <v>750</v>
      </c>
      <c r="G85" s="22">
        <v>5404</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paperSize="9" orientation="portrait" verticalDpi="0" r:id="rId10"/>
  <ignoredErrors>
    <ignoredError sqref="G50:G51" emptyCellReferenc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39EB-54AC-4D8D-94E7-A7E00DBB765F}">
  <sheetPr>
    <pageSetUpPr fitToPage="1"/>
  </sheetPr>
  <dimension ref="A1:AC55"/>
  <sheetViews>
    <sheetView showGridLines="0" zoomScale="70" zoomScaleNormal="70" workbookViewId="0">
      <selection activeCell="H37" sqref="H37"/>
    </sheetView>
  </sheetViews>
  <sheetFormatPr defaultRowHeight="14.4" x14ac:dyDescent="0.3"/>
  <cols>
    <col min="1" max="2" width="4.19921875" customWidth="1"/>
    <col min="9" max="9" width="9.59765625" customWidth="1"/>
    <col min="10" max="10" width="0.296875" customWidth="1"/>
    <col min="12" max="12" width="8.59765625" customWidth="1"/>
    <col min="19" max="19" width="10.19921875" customWidth="1"/>
  </cols>
  <sheetData>
    <row r="1" spans="1:29" ht="32.4" customHeight="1" x14ac:dyDescent="0.3">
      <c r="A1" s="20"/>
      <c r="B1" s="48" t="s">
        <v>1080</v>
      </c>
      <c r="C1" s="48"/>
      <c r="D1" s="48"/>
      <c r="E1" s="48"/>
      <c r="F1" s="48"/>
      <c r="G1" s="48"/>
      <c r="H1" s="48"/>
      <c r="I1" s="20"/>
      <c r="J1" s="20"/>
      <c r="K1" s="20"/>
      <c r="L1" s="20"/>
      <c r="M1" s="20"/>
      <c r="N1" s="20"/>
      <c r="O1" s="20"/>
      <c r="P1" s="20"/>
      <c r="Q1" s="20"/>
      <c r="R1" s="20"/>
      <c r="S1" s="20"/>
      <c r="T1" s="20"/>
      <c r="U1" s="20"/>
      <c r="V1" s="20"/>
      <c r="W1" s="20"/>
      <c r="X1" s="20"/>
      <c r="Y1" s="20"/>
      <c r="Z1" s="20"/>
      <c r="AA1" s="20"/>
      <c r="AB1" s="20"/>
      <c r="AC1" s="20"/>
    </row>
    <row r="2" spans="1:29" ht="10.199999999999999"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ht="8.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ht="7.2" customHeight="1"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ht="9.6" customHeight="1"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x14ac:dyDescent="0.3">
      <c r="A17" s="20"/>
      <c r="B17" s="20"/>
      <c r="C17" s="20"/>
      <c r="D17" s="20"/>
      <c r="E17" s="20"/>
      <c r="F17" s="20"/>
      <c r="G17" s="20"/>
      <c r="H17" s="20"/>
      <c r="I17" s="20"/>
      <c r="J17" s="20"/>
      <c r="K17" s="20"/>
      <c r="L17" s="20"/>
      <c r="M17" s="29"/>
      <c r="N17" s="38" t="str" cm="1">
        <f t="array" ref="N17:R17">Pivot!B67:F67</f>
        <v>R01</v>
      </c>
      <c r="O17" s="38" t="str">
        <v>R02</v>
      </c>
      <c r="P17" s="38" t="str">
        <v>R03</v>
      </c>
      <c r="Q17" s="38" t="str">
        <v>R04</v>
      </c>
      <c r="R17" s="38" t="str">
        <v>R05</v>
      </c>
      <c r="S17" s="39" t="s">
        <v>1074</v>
      </c>
      <c r="T17" s="20"/>
      <c r="U17" s="20"/>
      <c r="V17" s="20"/>
      <c r="W17" s="20"/>
      <c r="X17" s="20"/>
      <c r="Y17" s="20"/>
      <c r="Z17" s="20"/>
      <c r="AA17" s="20"/>
      <c r="AB17" s="20"/>
      <c r="AC17" s="20"/>
    </row>
    <row r="18" spans="1:29" x14ac:dyDescent="0.3">
      <c r="A18" s="20"/>
      <c r="B18" s="20"/>
      <c r="C18" s="20"/>
      <c r="D18" s="20"/>
      <c r="E18" s="20"/>
      <c r="F18" s="20"/>
      <c r="G18" s="20"/>
      <c r="H18" s="20"/>
      <c r="I18" s="20"/>
      <c r="J18" s="20"/>
      <c r="K18" s="20"/>
      <c r="L18" s="20"/>
      <c r="M18" s="40" t="str" cm="1">
        <f t="array" ref="M18:S35">IF(Pivot!A68:G85 = "", "", Pivot!A68:G85)</f>
        <v>Cincinnati</v>
      </c>
      <c r="N18" s="30" t="str">
        <v/>
      </c>
      <c r="O18" s="30" t="str">
        <v/>
      </c>
      <c r="P18" s="30" t="str">
        <v/>
      </c>
      <c r="Q18" s="30" t="str">
        <v/>
      </c>
      <c r="R18" s="30" t="str">
        <v/>
      </c>
      <c r="S18" s="31" t="str">
        <v/>
      </c>
      <c r="T18" s="20"/>
      <c r="U18" s="20"/>
      <c r="V18" s="20"/>
      <c r="W18" s="20"/>
      <c r="X18" s="20"/>
      <c r="Y18" s="20"/>
      <c r="Z18" s="20"/>
      <c r="AA18" s="20"/>
      <c r="AB18" s="20"/>
      <c r="AC18" s="20"/>
    </row>
    <row r="19" spans="1:29" x14ac:dyDescent="0.3">
      <c r="A19" s="20"/>
      <c r="B19" s="20"/>
      <c r="C19" s="20"/>
      <c r="D19" s="20"/>
      <c r="E19" s="20"/>
      <c r="F19" s="20"/>
      <c r="G19" s="20"/>
      <c r="H19" s="20"/>
      <c r="I19" s="20"/>
      <c r="J19" s="20"/>
      <c r="K19" s="20"/>
      <c r="L19" s="20"/>
      <c r="M19" s="32" t="str">
        <v>C0003</v>
      </c>
      <c r="N19" s="33">
        <v>891</v>
      </c>
      <c r="O19" s="33">
        <v>1332</v>
      </c>
      <c r="P19" s="33">
        <v>1282</v>
      </c>
      <c r="Q19" s="33">
        <v>739</v>
      </c>
      <c r="R19" s="33">
        <v>560</v>
      </c>
      <c r="S19" s="34">
        <v>4804</v>
      </c>
      <c r="T19" s="20"/>
      <c r="U19" s="20"/>
      <c r="V19" s="20"/>
      <c r="W19" s="20"/>
      <c r="X19" s="20"/>
      <c r="Y19" s="20"/>
      <c r="Z19" s="20"/>
      <c r="AA19" s="20"/>
      <c r="AB19" s="20"/>
      <c r="AC19" s="20"/>
    </row>
    <row r="20" spans="1:29" x14ac:dyDescent="0.3">
      <c r="A20" s="20"/>
      <c r="B20" s="20"/>
      <c r="C20" s="20"/>
      <c r="D20" s="20"/>
      <c r="E20" s="20"/>
      <c r="F20" s="20"/>
      <c r="G20" s="20"/>
      <c r="H20" s="20"/>
      <c r="I20" s="20"/>
      <c r="J20" s="20"/>
      <c r="K20" s="20"/>
      <c r="L20" s="20"/>
      <c r="M20" s="32" t="str">
        <v>C0004</v>
      </c>
      <c r="N20" s="33">
        <v>1991</v>
      </c>
      <c r="O20" s="33">
        <v>1886</v>
      </c>
      <c r="P20" s="33">
        <v>1206</v>
      </c>
      <c r="Q20" s="33">
        <v>884</v>
      </c>
      <c r="R20" s="33">
        <v>1722</v>
      </c>
      <c r="S20" s="34">
        <v>7689</v>
      </c>
      <c r="T20" s="20"/>
      <c r="U20" s="20"/>
      <c r="V20" s="20"/>
      <c r="W20" s="20"/>
      <c r="X20" s="20"/>
      <c r="Y20" s="20"/>
      <c r="Z20" s="20"/>
      <c r="AA20" s="20"/>
      <c r="AB20" s="20"/>
      <c r="AC20" s="20"/>
    </row>
    <row r="21" spans="1:29" x14ac:dyDescent="0.3">
      <c r="A21" s="20"/>
      <c r="B21" s="20"/>
      <c r="C21" s="20"/>
      <c r="D21" s="20"/>
      <c r="E21" s="20"/>
      <c r="F21" s="20"/>
      <c r="G21" s="20"/>
      <c r="H21" s="20"/>
      <c r="I21" s="20"/>
      <c r="J21" s="20"/>
      <c r="K21" s="20"/>
      <c r="L21" s="20"/>
      <c r="M21" s="32" t="str">
        <v>C0011</v>
      </c>
      <c r="N21" s="33">
        <v>1163</v>
      </c>
      <c r="O21" s="33">
        <v>1180</v>
      </c>
      <c r="P21" s="33">
        <v>1616</v>
      </c>
      <c r="Q21" s="33">
        <v>1043</v>
      </c>
      <c r="R21" s="33">
        <v>1747</v>
      </c>
      <c r="S21" s="34">
        <v>6749</v>
      </c>
      <c r="T21" s="20"/>
      <c r="U21" s="20"/>
      <c r="V21" s="20"/>
      <c r="W21" s="20"/>
      <c r="X21" s="20"/>
      <c r="Y21" s="20"/>
      <c r="Z21" s="20"/>
      <c r="AA21" s="20"/>
      <c r="AB21" s="20"/>
      <c r="AC21" s="20"/>
    </row>
    <row r="22" spans="1:29" x14ac:dyDescent="0.3">
      <c r="A22" s="20"/>
      <c r="B22" s="20"/>
      <c r="C22" s="20"/>
      <c r="D22" s="20"/>
      <c r="E22" s="20"/>
      <c r="F22" s="20"/>
      <c r="G22" s="20"/>
      <c r="H22" s="20"/>
      <c r="I22" s="20"/>
      <c r="J22" s="20"/>
      <c r="K22" s="20"/>
      <c r="L22" s="20"/>
      <c r="M22" s="32" t="str">
        <v>C0012</v>
      </c>
      <c r="N22" s="33">
        <v>1438</v>
      </c>
      <c r="O22" s="33">
        <v>1616</v>
      </c>
      <c r="P22" s="33">
        <v>866</v>
      </c>
      <c r="Q22" s="33">
        <v>829</v>
      </c>
      <c r="R22" s="33">
        <v>2070</v>
      </c>
      <c r="S22" s="34">
        <v>6819</v>
      </c>
      <c r="T22" s="20"/>
      <c r="U22" s="20"/>
      <c r="V22" s="20"/>
      <c r="W22" s="20"/>
      <c r="X22" s="20"/>
      <c r="Y22" s="20"/>
      <c r="Z22" s="20"/>
      <c r="AA22" s="20"/>
      <c r="AB22" s="20"/>
      <c r="AC22" s="20"/>
    </row>
    <row r="23" spans="1:29" x14ac:dyDescent="0.3">
      <c r="A23" s="20"/>
      <c r="B23" s="20"/>
      <c r="C23" s="20"/>
      <c r="D23" s="20"/>
      <c r="E23" s="20"/>
      <c r="F23" s="20"/>
      <c r="G23" s="20"/>
      <c r="H23" s="20"/>
      <c r="I23" s="20"/>
      <c r="J23" s="20"/>
      <c r="K23" s="20"/>
      <c r="L23" s="20"/>
      <c r="M23" s="40" t="str">
        <v>Cleveland</v>
      </c>
      <c r="N23" s="33" t="str">
        <v/>
      </c>
      <c r="O23" s="33" t="str">
        <v/>
      </c>
      <c r="P23" s="33" t="str">
        <v/>
      </c>
      <c r="Q23" s="33" t="str">
        <v/>
      </c>
      <c r="R23" s="33" t="str">
        <v/>
      </c>
      <c r="S23" s="34" t="str">
        <v/>
      </c>
      <c r="T23" s="20"/>
      <c r="U23" s="20"/>
      <c r="V23" s="20"/>
      <c r="W23" s="20"/>
      <c r="X23" s="20"/>
      <c r="Y23" s="20"/>
      <c r="Z23" s="20"/>
      <c r="AA23" s="20"/>
      <c r="AB23" s="20"/>
      <c r="AC23" s="20"/>
    </row>
    <row r="24" spans="1:29" x14ac:dyDescent="0.3">
      <c r="A24" s="20"/>
      <c r="B24" s="20"/>
      <c r="C24" s="20"/>
      <c r="D24" s="20"/>
      <c r="E24" s="20"/>
      <c r="F24" s="20"/>
      <c r="G24" s="20"/>
      <c r="H24" s="20"/>
      <c r="I24" s="20"/>
      <c r="J24" s="20"/>
      <c r="K24" s="20"/>
      <c r="L24" s="20"/>
      <c r="M24" s="32" t="str">
        <v>C0002</v>
      </c>
      <c r="N24" s="33">
        <v>1233</v>
      </c>
      <c r="O24" s="33">
        <v>223</v>
      </c>
      <c r="P24" s="33">
        <v>1680</v>
      </c>
      <c r="Q24" s="33">
        <v>990</v>
      </c>
      <c r="R24" s="33">
        <v>1508</v>
      </c>
      <c r="S24" s="34">
        <v>5634</v>
      </c>
      <c r="T24" s="20"/>
      <c r="U24" s="20"/>
      <c r="V24" s="20"/>
      <c r="W24" s="20"/>
      <c r="X24" s="20"/>
      <c r="Y24" s="20"/>
      <c r="Z24" s="20"/>
      <c r="AA24" s="20"/>
      <c r="AB24" s="20"/>
      <c r="AC24" s="20"/>
    </row>
    <row r="25" spans="1:29" x14ac:dyDescent="0.3">
      <c r="A25" s="20"/>
      <c r="B25" s="20"/>
      <c r="C25" s="20"/>
      <c r="D25" s="20"/>
      <c r="E25" s="20"/>
      <c r="F25" s="20"/>
      <c r="G25" s="20"/>
      <c r="H25" s="20"/>
      <c r="I25" s="20"/>
      <c r="J25" s="20"/>
      <c r="K25" s="20"/>
      <c r="L25" s="20"/>
      <c r="M25" s="32" t="str">
        <v>C0007</v>
      </c>
      <c r="N25" s="33">
        <v>1598</v>
      </c>
      <c r="O25" s="33">
        <v>1907</v>
      </c>
      <c r="P25" s="33">
        <v>869</v>
      </c>
      <c r="Q25" s="33">
        <v>1426</v>
      </c>
      <c r="R25" s="33">
        <v>1416</v>
      </c>
      <c r="S25" s="34">
        <v>7216</v>
      </c>
      <c r="T25" s="20"/>
      <c r="U25" s="20"/>
      <c r="V25" s="20"/>
      <c r="W25" s="20"/>
      <c r="X25" s="20"/>
      <c r="Y25" s="20"/>
      <c r="Z25" s="20"/>
      <c r="AA25" s="20"/>
      <c r="AB25" s="20"/>
      <c r="AC25" s="20"/>
    </row>
    <row r="26" spans="1:29" ht="14.4" customHeight="1" x14ac:dyDescent="0.3">
      <c r="A26" s="20"/>
      <c r="B26" s="20"/>
      <c r="C26" s="20"/>
      <c r="D26" s="20"/>
      <c r="E26" s="20"/>
      <c r="F26" s="20"/>
      <c r="G26" s="20"/>
      <c r="H26" s="20"/>
      <c r="I26" s="20"/>
      <c r="J26" s="20"/>
      <c r="K26" s="44" t="str">
        <f>Pivot!A42</f>
        <v>R03</v>
      </c>
      <c r="L26" s="45"/>
      <c r="M26" s="32" t="str">
        <v>C0008</v>
      </c>
      <c r="N26" s="33">
        <v>900</v>
      </c>
      <c r="O26" s="33">
        <v>1016</v>
      </c>
      <c r="P26" s="33">
        <v>960</v>
      </c>
      <c r="Q26" s="33">
        <v>940</v>
      </c>
      <c r="R26" s="33">
        <v>1193</v>
      </c>
      <c r="S26" s="34">
        <v>5009</v>
      </c>
      <c r="T26" s="20"/>
      <c r="U26" s="20"/>
      <c r="V26" s="20"/>
      <c r="W26" s="20"/>
      <c r="X26" s="20"/>
      <c r="Y26" s="20"/>
      <c r="Z26" s="20"/>
      <c r="AA26" s="20"/>
      <c r="AB26" s="20"/>
      <c r="AC26" s="20"/>
    </row>
    <row r="27" spans="1:29" ht="14.4" customHeight="1" x14ac:dyDescent="0.3">
      <c r="A27" s="20"/>
      <c r="B27" s="20"/>
      <c r="C27" s="20"/>
      <c r="D27" s="20"/>
      <c r="E27" s="20"/>
      <c r="F27" s="20"/>
      <c r="G27" s="20"/>
      <c r="H27" s="20"/>
      <c r="I27" s="20"/>
      <c r="J27" s="20"/>
      <c r="K27" s="44"/>
      <c r="L27" s="45"/>
      <c r="M27" s="32" t="str">
        <v>C0010</v>
      </c>
      <c r="N27" s="33">
        <v>900</v>
      </c>
      <c r="O27" s="33">
        <v>1470</v>
      </c>
      <c r="P27" s="33">
        <v>1617</v>
      </c>
      <c r="Q27" s="33">
        <v>1314</v>
      </c>
      <c r="R27" s="33">
        <v>941</v>
      </c>
      <c r="S27" s="34">
        <v>6242</v>
      </c>
      <c r="T27" s="20"/>
      <c r="U27" s="20"/>
      <c r="V27" s="20"/>
      <c r="W27" s="20"/>
      <c r="X27" s="20"/>
      <c r="Y27" s="20"/>
      <c r="Z27" s="20"/>
      <c r="AA27" s="20"/>
      <c r="AB27" s="20"/>
      <c r="AC27" s="20"/>
    </row>
    <row r="28" spans="1:29" ht="14.4" customHeight="1" x14ac:dyDescent="0.3">
      <c r="A28" s="20"/>
      <c r="B28" s="20"/>
      <c r="C28" s="20"/>
      <c r="D28" s="20"/>
      <c r="E28" s="20"/>
      <c r="F28" s="20"/>
      <c r="G28" s="20"/>
      <c r="H28" s="20"/>
      <c r="I28" s="20"/>
      <c r="J28" s="20"/>
      <c r="K28" s="44"/>
      <c r="L28" s="45"/>
      <c r="M28" s="32" t="str">
        <v>C0013</v>
      </c>
      <c r="N28" s="33">
        <v>1255</v>
      </c>
      <c r="O28" s="33">
        <v>516</v>
      </c>
      <c r="P28" s="33">
        <v>1874</v>
      </c>
      <c r="Q28" s="33">
        <v>1863</v>
      </c>
      <c r="R28" s="33">
        <v>1722</v>
      </c>
      <c r="S28" s="34">
        <v>7230</v>
      </c>
      <c r="T28" s="20"/>
      <c r="U28" s="20"/>
      <c r="V28" s="20"/>
      <c r="W28" s="20"/>
      <c r="X28" s="20"/>
      <c r="Y28" s="20"/>
      <c r="Z28" s="20"/>
      <c r="AA28" s="20"/>
      <c r="AB28" s="20"/>
      <c r="AC28" s="20"/>
    </row>
    <row r="29" spans="1:29" ht="14.4" customHeight="1" x14ac:dyDescent="0.3">
      <c r="A29" s="20"/>
      <c r="B29" s="20"/>
      <c r="C29" s="20"/>
      <c r="D29" s="20"/>
      <c r="E29" s="20"/>
      <c r="F29" s="20"/>
      <c r="G29" s="20"/>
      <c r="H29" s="20"/>
      <c r="I29" s="20"/>
      <c r="J29" s="20"/>
      <c r="K29" s="44"/>
      <c r="L29" s="45"/>
      <c r="M29" s="32" t="str">
        <v>C0015</v>
      </c>
      <c r="N29" s="33">
        <v>1138</v>
      </c>
      <c r="O29" s="33">
        <v>1898</v>
      </c>
      <c r="P29" s="33">
        <v>1482</v>
      </c>
      <c r="Q29" s="33">
        <v>846</v>
      </c>
      <c r="R29" s="33">
        <v>1154</v>
      </c>
      <c r="S29" s="34">
        <v>6518</v>
      </c>
      <c r="T29" s="20"/>
      <c r="U29" s="20"/>
      <c r="V29" s="20"/>
      <c r="W29" s="20"/>
      <c r="X29" s="20"/>
      <c r="Y29" s="20"/>
      <c r="Z29" s="20"/>
      <c r="AA29" s="20"/>
      <c r="AB29" s="20"/>
      <c r="AC29" s="20"/>
    </row>
    <row r="30" spans="1:29" ht="14.4" customHeight="1" x14ac:dyDescent="0.3">
      <c r="A30" s="20"/>
      <c r="B30" s="20"/>
      <c r="C30" s="20"/>
      <c r="D30" s="20"/>
      <c r="E30" s="20"/>
      <c r="F30" s="20"/>
      <c r="G30" s="20"/>
      <c r="H30" s="20"/>
      <c r="I30" s="20"/>
      <c r="J30" s="20"/>
      <c r="K30" s="44"/>
      <c r="L30" s="45"/>
      <c r="M30" s="40" t="str">
        <v>Columbus</v>
      </c>
      <c r="N30" s="33" t="str">
        <v/>
      </c>
      <c r="O30" s="33" t="str">
        <v/>
      </c>
      <c r="P30" s="33" t="str">
        <v/>
      </c>
      <c r="Q30" s="33" t="str">
        <v/>
      </c>
      <c r="R30" s="33" t="str">
        <v/>
      </c>
      <c r="S30" s="34" t="str">
        <v/>
      </c>
      <c r="T30" s="20"/>
      <c r="U30" s="20"/>
      <c r="V30" s="20"/>
      <c r="W30" s="20"/>
      <c r="X30" s="20"/>
      <c r="Y30" s="20"/>
      <c r="Z30" s="20"/>
      <c r="AA30" s="20"/>
      <c r="AB30" s="20"/>
      <c r="AC30" s="20"/>
    </row>
    <row r="31" spans="1:29" x14ac:dyDescent="0.3">
      <c r="A31" s="20"/>
      <c r="B31" s="20"/>
      <c r="C31" s="20"/>
      <c r="D31" s="20"/>
      <c r="E31" s="20"/>
      <c r="F31" s="20"/>
      <c r="G31" s="20"/>
      <c r="H31" s="20"/>
      <c r="I31" s="20"/>
      <c r="J31" s="20"/>
      <c r="K31" s="46" t="str">
        <f>Pivot!G50</f>
        <v>Call rank:2</v>
      </c>
      <c r="L31" s="47"/>
      <c r="M31" s="32" t="str">
        <v>C0001</v>
      </c>
      <c r="N31" s="33">
        <v>1655</v>
      </c>
      <c r="O31" s="33">
        <v>805</v>
      </c>
      <c r="P31" s="33">
        <v>2263</v>
      </c>
      <c r="Q31" s="33">
        <v>987</v>
      </c>
      <c r="R31" s="33">
        <v>1075</v>
      </c>
      <c r="S31" s="34">
        <v>6785</v>
      </c>
      <c r="T31" s="20"/>
      <c r="U31" s="20"/>
      <c r="V31" s="20"/>
      <c r="W31" s="20"/>
      <c r="X31" s="20"/>
      <c r="Y31" s="20"/>
      <c r="Z31" s="20"/>
      <c r="AA31" s="20"/>
      <c r="AB31" s="20"/>
      <c r="AC31" s="20"/>
    </row>
    <row r="32" spans="1:29" x14ac:dyDescent="0.3">
      <c r="A32" s="20"/>
      <c r="B32" s="20"/>
      <c r="C32" s="20"/>
      <c r="D32" s="20"/>
      <c r="E32" s="20"/>
      <c r="F32" s="20"/>
      <c r="G32" s="20"/>
      <c r="H32" s="20"/>
      <c r="I32" s="20"/>
      <c r="J32" s="20"/>
      <c r="K32" s="46" t="str">
        <f>Pivot!G51</f>
        <v>Amount rank:1</v>
      </c>
      <c r="L32" s="47"/>
      <c r="M32" s="32" t="str">
        <v>C0005</v>
      </c>
      <c r="N32" s="33">
        <v>1104</v>
      </c>
      <c r="O32" s="33">
        <v>2280</v>
      </c>
      <c r="P32" s="33">
        <v>1445</v>
      </c>
      <c r="Q32" s="33">
        <v>1722</v>
      </c>
      <c r="R32" s="33">
        <v>1196</v>
      </c>
      <c r="S32" s="34">
        <v>7747</v>
      </c>
      <c r="T32" s="20"/>
      <c r="U32" s="20"/>
      <c r="V32" s="20"/>
      <c r="W32" s="20"/>
      <c r="X32" s="20"/>
      <c r="Y32" s="20"/>
      <c r="Z32" s="20"/>
      <c r="AA32" s="20"/>
      <c r="AB32" s="20"/>
      <c r="AC32" s="20"/>
    </row>
    <row r="33" spans="1:29" x14ac:dyDescent="0.3">
      <c r="A33" s="20"/>
      <c r="B33" s="20"/>
      <c r="C33" s="20"/>
      <c r="D33" s="20"/>
      <c r="E33" s="20"/>
      <c r="F33" s="20"/>
      <c r="G33" s="20"/>
      <c r="H33" s="20"/>
      <c r="I33" s="20"/>
      <c r="J33" s="20"/>
      <c r="K33" s="46" t="str">
        <f>Pivot!G49</f>
        <v>% of Calls:21%</v>
      </c>
      <c r="L33" s="47"/>
      <c r="M33" s="32" t="str">
        <v>C0006</v>
      </c>
      <c r="N33" s="33">
        <v>372</v>
      </c>
      <c r="O33" s="33">
        <v>1818</v>
      </c>
      <c r="P33" s="33">
        <v>1346</v>
      </c>
      <c r="Q33" s="33">
        <v>1156</v>
      </c>
      <c r="R33" s="33">
        <v>1484</v>
      </c>
      <c r="S33" s="34">
        <v>6176</v>
      </c>
      <c r="T33" s="20"/>
      <c r="U33" s="20"/>
      <c r="V33" s="20"/>
      <c r="W33" s="20"/>
      <c r="X33" s="20"/>
      <c r="Y33" s="20"/>
      <c r="Z33" s="20"/>
      <c r="AA33" s="20"/>
      <c r="AB33" s="20"/>
      <c r="AC33" s="20"/>
    </row>
    <row r="34" spans="1:29" x14ac:dyDescent="0.3">
      <c r="A34" s="20"/>
      <c r="B34" s="20"/>
      <c r="C34" s="20"/>
      <c r="D34" s="20"/>
      <c r="E34" s="20"/>
      <c r="F34" s="20"/>
      <c r="G34" s="20"/>
      <c r="H34" s="20"/>
      <c r="I34" s="20"/>
      <c r="J34" s="20"/>
      <c r="K34" s="20"/>
      <c r="L34" s="20"/>
      <c r="M34" s="32" t="str">
        <v>C0009</v>
      </c>
      <c r="N34" s="33">
        <v>1415</v>
      </c>
      <c r="O34" s="33">
        <v>1271</v>
      </c>
      <c r="P34" s="33">
        <v>1214</v>
      </c>
      <c r="Q34" s="33">
        <v>1135</v>
      </c>
      <c r="R34" s="33">
        <v>1566</v>
      </c>
      <c r="S34" s="34">
        <v>6601</v>
      </c>
      <c r="T34" s="20"/>
      <c r="U34" s="20"/>
      <c r="V34" s="20"/>
      <c r="W34" s="20"/>
      <c r="X34" s="20"/>
      <c r="Y34" s="20"/>
      <c r="Z34" s="20"/>
      <c r="AA34" s="20"/>
      <c r="AB34" s="20"/>
      <c r="AC34" s="20"/>
    </row>
    <row r="35" spans="1:29" x14ac:dyDescent="0.3">
      <c r="A35" s="20"/>
      <c r="B35" s="20"/>
      <c r="C35" s="20"/>
      <c r="D35" s="20"/>
      <c r="E35" s="20"/>
      <c r="F35" s="20"/>
      <c r="G35" s="20"/>
      <c r="H35" s="20"/>
      <c r="I35" s="20"/>
      <c r="J35" s="20"/>
      <c r="K35" s="20"/>
      <c r="L35" s="20"/>
      <c r="M35" s="35" t="str">
        <v>C0014</v>
      </c>
      <c r="N35" s="36">
        <v>1362</v>
      </c>
      <c r="O35" s="36">
        <v>1363</v>
      </c>
      <c r="P35" s="36">
        <v>1152</v>
      </c>
      <c r="Q35" s="36">
        <v>777</v>
      </c>
      <c r="R35" s="36">
        <v>750</v>
      </c>
      <c r="S35" s="37">
        <v>5404</v>
      </c>
      <c r="T35" s="20"/>
      <c r="U35" s="20"/>
      <c r="V35" s="20"/>
      <c r="W35" s="20"/>
      <c r="X35" s="20"/>
      <c r="Y35" s="20"/>
      <c r="Z35" s="20"/>
      <c r="AA35" s="20"/>
      <c r="AB35" s="20"/>
      <c r="AC35" s="20"/>
    </row>
    <row r="36" spans="1:29"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sheetData>
  <mergeCells count="5">
    <mergeCell ref="K26:L30"/>
    <mergeCell ref="K31:L31"/>
    <mergeCell ref="K32:L32"/>
    <mergeCell ref="K33:L33"/>
    <mergeCell ref="B1:H1"/>
  </mergeCells>
  <phoneticPr fontId="2" type="noConversion"/>
  <conditionalFormatting sqref="N19:R35">
    <cfRule type="dataBar" priority="5">
      <dataBar>
        <cfvo type="num" val="0"/>
        <cfvo type="formula" val="MAX($N$19:$R$35)*2"/>
        <color theme="1" tint="0.14999847407452621"/>
      </dataBar>
      <extLst>
        <ext xmlns:x14="http://schemas.microsoft.com/office/spreadsheetml/2009/9/main" uri="{B025F937-C7B1-47D3-B67F-A62EFF666E3E}">
          <x14:id>{21679D77-69C0-4792-A5B2-D8F8D7F7F7C4}</x14:id>
        </ext>
      </extLst>
    </cfRule>
  </conditionalFormatting>
  <pageMargins left="0.7" right="0.7" top="0.75" bottom="0.75" header="0.3" footer="0.3"/>
  <pageSetup paperSize="9" scale="39" orientation="portrait" verticalDpi="0" r:id="rId1"/>
  <ignoredErrors>
    <ignoredError sqref="M18 M19:M35 N18:S35" emptyCellReference="1"/>
  </ignoredErrors>
  <drawing r:id="rId2"/>
  <extLst>
    <ext xmlns:x14="http://schemas.microsoft.com/office/spreadsheetml/2009/9/main" uri="{78C0D931-6437-407d-A8EE-F0AAD7539E65}">
      <x14:conditionalFormattings>
        <x14:conditionalFormatting xmlns:xm="http://schemas.microsoft.com/office/excel/2006/main">
          <x14:cfRule type="expression" priority="1" id="{E2324038-2102-4701-9CE5-C7F84F0435DC}">
            <xm:f>N$17=Pivot!$A$42</xm:f>
            <x14:dxf>
              <fill>
                <patternFill>
                  <bgColor theme="4" tint="0.39994506668294322"/>
                </patternFill>
              </fill>
              <border>
                <left style="thin">
                  <color theme="1" tint="0.24994659260841701"/>
                </left>
                <right style="thin">
                  <color theme="1" tint="0.24994659260841701"/>
                </right>
                <vertical/>
                <horizontal/>
              </border>
            </x14:dxf>
          </x14:cfRule>
          <xm:sqref>N17:R35</xm:sqref>
        </x14:conditionalFormatting>
        <x14:conditionalFormatting xmlns:xm="http://schemas.microsoft.com/office/excel/2006/main">
          <x14:cfRule type="expression" priority="4" id="{C02F7DEC-E0A5-4D45-8769-1EB6C61299CC}">
            <xm:f>N$19=Pivot!$A$42</xm:f>
            <x14:dxf>
              <fill>
                <patternFill>
                  <bgColor theme="4" tint="0.39994506668294322"/>
                </patternFill>
              </fill>
              <border>
                <left style="thin">
                  <color rgb="FF000000"/>
                </left>
                <right style="thin">
                  <color rgb="FF000000"/>
                </right>
                <vertical/>
                <horizontal/>
              </border>
            </x14:dxf>
          </x14:cfRule>
          <x14:cfRule type="dataBar" id="{21679D77-69C0-4792-A5B2-D8F8D7F7F7C4}">
            <x14:dataBar minLength="0" maxLength="100" gradient="0">
              <x14:cfvo type="num">
                <xm:f>0</xm:f>
              </x14:cfvo>
              <x14:cfvo type="formula">
                <xm:f>MAX($N$19:$R$35)*2</xm:f>
              </x14:cfvo>
              <x14:negativeFillColor rgb="FFFF0000"/>
              <x14:axisColor rgb="FF000000"/>
            </x14:dataBar>
          </x14:cfRule>
          <xm:sqref>N19:R35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B3:H12"/>
  <sheetViews>
    <sheetView zoomScale="115" zoomScaleNormal="115" workbookViewId="0">
      <selection activeCell="E17" sqref="E17"/>
    </sheetView>
  </sheetViews>
  <sheetFormatPr defaultRowHeight="14.4" x14ac:dyDescent="0.3"/>
  <cols>
    <col min="5" max="5" width="10.8984375" customWidth="1"/>
    <col min="6" max="6" width="14" customWidth="1"/>
  </cols>
  <sheetData>
    <row r="3" spans="2:8" ht="25.5" customHeight="1" x14ac:dyDescent="0.3">
      <c r="F3" s="42"/>
    </row>
    <row r="4" spans="2:8" ht="25.5" customHeight="1" x14ac:dyDescent="0.3">
      <c r="B4" s="43"/>
    </row>
    <row r="5" spans="2:8" ht="25.5" customHeight="1" x14ac:dyDescent="0.3"/>
    <row r="6" spans="2:8" ht="25.5" customHeight="1" x14ac:dyDescent="0.3"/>
    <row r="7" spans="2:8" ht="25.5" customHeight="1" x14ac:dyDescent="0.3">
      <c r="H7" s="42"/>
    </row>
    <row r="9" spans="2:8" x14ac:dyDescent="0.3">
      <c r="G9" s="42"/>
    </row>
    <row r="12" spans="2:8" x14ac:dyDescent="0.3">
      <c r="F12" s="42"/>
    </row>
  </sheetData>
  <sheetProtection selectLockedCells="1" selectUnlockedCell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Touqeer Pinjar</cp:lastModifiedBy>
  <dcterms:created xsi:type="dcterms:W3CDTF">2021-03-14T20:21:32Z</dcterms:created>
  <dcterms:modified xsi:type="dcterms:W3CDTF">2025-10-17T11:42:15Z</dcterms:modified>
</cp:coreProperties>
</file>