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Hub\04_Projektstrukturplan\"/>
    </mc:Choice>
  </mc:AlternateContent>
  <xr:revisionPtr revIDLastSave="0" documentId="13_ncr:1_{78AA9284-A1B0-4C46-A3B2-A5A4AD7D09E5}" xr6:coauthVersionLast="44" xr6:coauthVersionMax="44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Geschäftsbudget im Detail" sheetId="1" r:id="rId1"/>
    <sheet name="Tagungsbudget" sheetId="4" r:id="rId2"/>
    <sheet name="Catering" sheetId="8" r:id="rId3"/>
    <sheet name="Tabelle4" sheetId="10" r:id="rId4"/>
    <sheet name="Miete Raum" sheetId="7" r:id="rId5"/>
  </sheets>
  <definedNames>
    <definedName name="_xlchart.v1.0" hidden="1">Tagungsbudget!$A$5:$A$5</definedName>
    <definedName name="_xlchart.v1.1" hidden="1">Tagungsbudget!$D$2:$D$4</definedName>
    <definedName name="_xlchart.v1.2" hidden="1">Tagungsbudget!$D$5</definedName>
    <definedName name="_xlchart.v2.3" hidden="1">Tagungsbudget!$A$5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4" l="1"/>
  <c r="D26" i="4"/>
  <c r="D23" i="4"/>
  <c r="G194" i="4" l="1"/>
  <c r="G195" i="4" s="1"/>
  <c r="G186" i="4"/>
  <c r="G170" i="4"/>
  <c r="G171" i="4"/>
  <c r="G169" i="4"/>
  <c r="G164" i="4"/>
  <c r="G165" i="4"/>
  <c r="G163" i="4"/>
  <c r="G23" i="4"/>
  <c r="G187" i="4" l="1"/>
  <c r="G190" i="4" s="1"/>
  <c r="D25" i="4" s="1"/>
  <c r="G166" i="4"/>
  <c r="G175" i="4" s="1"/>
  <c r="G172" i="4"/>
  <c r="G176" i="4" s="1"/>
  <c r="G19" i="4"/>
  <c r="G17" i="4"/>
  <c r="G16" i="4"/>
  <c r="G12" i="4"/>
  <c r="G11" i="4"/>
  <c r="G177" i="4" l="1"/>
  <c r="G180" i="4" s="1"/>
  <c r="D24" i="4" s="1"/>
  <c r="G24" i="4" s="1"/>
  <c r="I20" i="8"/>
  <c r="I16" i="8"/>
  <c r="I12" i="8"/>
  <c r="I15" i="8"/>
  <c r="I17" i="8"/>
  <c r="I10" i="8"/>
  <c r="I11" i="8"/>
  <c r="I9" i="8"/>
  <c r="I4" i="8"/>
  <c r="I3" i="8"/>
  <c r="I6" i="8"/>
  <c r="I5" i="8"/>
  <c r="H33" i="7"/>
  <c r="H32" i="7"/>
  <c r="H31" i="7"/>
  <c r="H30" i="7"/>
  <c r="H29" i="7"/>
  <c r="H25" i="7"/>
  <c r="H12" i="7"/>
  <c r="H6" i="7"/>
  <c r="H17" i="7"/>
  <c r="C45" i="1"/>
  <c r="B45" i="1"/>
  <c r="C72" i="1"/>
  <c r="C66" i="1"/>
  <c r="C55" i="1"/>
  <c r="C50" i="1"/>
  <c r="C73" i="1"/>
  <c r="B72" i="1"/>
  <c r="B66" i="1"/>
  <c r="B61" i="1"/>
  <c r="B55" i="1"/>
  <c r="B50" i="1"/>
  <c r="B73" i="1"/>
  <c r="D71" i="1"/>
  <c r="D70" i="1"/>
  <c r="D69" i="1"/>
  <c r="D68" i="1"/>
  <c r="D65" i="1"/>
  <c r="D64" i="1"/>
  <c r="D63" i="1"/>
  <c r="D60" i="1"/>
  <c r="D59" i="1"/>
  <c r="D58" i="1"/>
  <c r="D57" i="1"/>
  <c r="D54" i="1"/>
  <c r="D53" i="1"/>
  <c r="D52" i="1"/>
  <c r="D49" i="1"/>
  <c r="D48" i="1"/>
  <c r="D47" i="1"/>
  <c r="D43" i="1"/>
  <c r="D42" i="1"/>
  <c r="D41" i="1"/>
  <c r="D40" i="1"/>
  <c r="D39" i="1"/>
  <c r="D38" i="1"/>
  <c r="D37" i="1"/>
  <c r="D36" i="1"/>
  <c r="D35" i="1"/>
  <c r="D34" i="1"/>
  <c r="D33" i="1"/>
  <c r="C29" i="1"/>
  <c r="B29" i="1"/>
  <c r="D27" i="1"/>
  <c r="D26" i="1"/>
  <c r="D25" i="1"/>
  <c r="D24" i="1"/>
  <c r="D23" i="1"/>
  <c r="D22" i="1"/>
  <c r="D21" i="1"/>
  <c r="B14" i="1"/>
  <c r="C14" i="1"/>
  <c r="D14" i="1"/>
  <c r="B13" i="1"/>
  <c r="C13" i="1"/>
  <c r="D13" i="1"/>
  <c r="D28" i="4" l="1"/>
  <c r="G28" i="4" s="1"/>
</calcChain>
</file>

<file path=xl/sharedStrings.xml><?xml version="1.0" encoding="utf-8"?>
<sst xmlns="http://schemas.openxmlformats.org/spreadsheetml/2006/main" count="516" uniqueCount="179">
  <si>
    <t>BUDGET</t>
  </si>
  <si>
    <t>TRAINING</t>
  </si>
  <si>
    <t>Video/DVD</t>
  </si>
  <si>
    <t>oder Geschäftsbudget erstellen mit einem kostenlosen Test von</t>
  </si>
  <si>
    <t>Geschäftsbudget</t>
  </si>
  <si>
    <t>GESAMT</t>
  </si>
  <si>
    <t>Einnahmen insgesamt</t>
  </si>
  <si>
    <t>Ausgaben insgesamt</t>
  </si>
  <si>
    <t>ISTKOSTEN</t>
  </si>
  <si>
    <t>DIFFERENZ</t>
  </si>
  <si>
    <t>EINNAHMEN</t>
  </si>
  <si>
    <t>GESCHÄFTSEINNAHMEN</t>
  </si>
  <si>
    <t>Kategorie 1</t>
  </si>
  <si>
    <t>Kategorie 2</t>
  </si>
  <si>
    <t>Kategorie 3</t>
  </si>
  <si>
    <t>Kategorie 4</t>
  </si>
  <si>
    <t>Kategorie 5</t>
  </si>
  <si>
    <t>Kategorie 6</t>
  </si>
  <si>
    <t>Kategorie 7</t>
  </si>
  <si>
    <t>SUMME</t>
  </si>
  <si>
    <t>AUSGABEN</t>
  </si>
  <si>
    <t>GESCHÄFTSAUSGABEN</t>
  </si>
  <si>
    <t>Buchhaltung &amp; Rechtskosten</t>
  </si>
  <si>
    <t>Werbung</t>
  </si>
  <si>
    <t>Abschreibung</t>
  </si>
  <si>
    <t>Mitgliedsbeiträge &amp; Abos</t>
  </si>
  <si>
    <t>Versicherungen</t>
  </si>
  <si>
    <t>Zinsen</t>
  </si>
  <si>
    <t>Wartung &amp; Instandhaltung</t>
  </si>
  <si>
    <t>Steuern &amp; Abgaben</t>
  </si>
  <si>
    <t>Telefon</t>
  </si>
  <si>
    <t>Reisekosten</t>
  </si>
  <si>
    <t>Versorgungkosten</t>
  </si>
  <si>
    <t>Web-Hosting &amp; Domains</t>
  </si>
  <si>
    <t>Lohnausgaben</t>
  </si>
  <si>
    <t>Löhne &amp; Gehälter</t>
  </si>
  <si>
    <t>Reinigung</t>
  </si>
  <si>
    <t>Porto</t>
  </si>
  <si>
    <t>Bürobedarf</t>
  </si>
  <si>
    <t>BÜRO</t>
  </si>
  <si>
    <t>PERSONALKOSTEN</t>
  </si>
  <si>
    <t>Kosten f. unabhängige Auftragnehmer</t>
  </si>
  <si>
    <t>Fortbildungskurse</t>
  </si>
  <si>
    <t>Redner</t>
  </si>
  <si>
    <t>Zertifizierungen</t>
  </si>
  <si>
    <t>SOZIALLEISTUNGEN</t>
  </si>
  <si>
    <t>Krankenversicherung</t>
  </si>
  <si>
    <t>Lebensversicherung</t>
  </si>
  <si>
    <t>Mitgliedschaft Sportstudio</t>
  </si>
  <si>
    <t>TAGUNGEN UND KONGRESSE</t>
  </si>
  <si>
    <t>Flugtickets</t>
  </si>
  <si>
    <t>Unterbringung</t>
  </si>
  <si>
    <t>Verpflegung</t>
  </si>
  <si>
    <t>Mietwagen</t>
  </si>
  <si>
    <t>oder hier klicken, um ein Geschäftsbudget in Smartsheet zu erstellen</t>
  </si>
  <si>
    <t>Kostenzusammenstellung</t>
  </si>
  <si>
    <t>Gesamtkosten exkl. Mwst.</t>
  </si>
  <si>
    <t>CHF</t>
  </si>
  <si>
    <t>Einheit</t>
  </si>
  <si>
    <t>Total</t>
  </si>
  <si>
    <t>Plenarsaal (Tagung)</t>
  </si>
  <si>
    <t>Foyer 1 (Empfang)</t>
  </si>
  <si>
    <t>Foyer 2 Nord  &amp; Süd (Kaffee &amp; Gipfeli)</t>
  </si>
  <si>
    <t>Halle 1.1 (Lunch)</t>
  </si>
  <si>
    <t>Miete</t>
  </si>
  <si>
    <t>Personalkosten</t>
  </si>
  <si>
    <t>Mobiliar</t>
  </si>
  <si>
    <t>Elektrische Installationen</t>
  </si>
  <si>
    <t>Nebenkosten</t>
  </si>
  <si>
    <t>Total Halle 1.1</t>
  </si>
  <si>
    <t>Audio- &amp; Videotechnik</t>
  </si>
  <si>
    <t>Total Plenarsaal</t>
  </si>
  <si>
    <t>Total Foyer 1</t>
  </si>
  <si>
    <t>Foyer 2 (Nord &amp; Süd Catering)</t>
  </si>
  <si>
    <t>Total Foyer 2</t>
  </si>
  <si>
    <t>Znüni</t>
  </si>
  <si>
    <t>Gipfeli</t>
  </si>
  <si>
    <t>Lunch</t>
  </si>
  <si>
    <t>Menu</t>
  </si>
  <si>
    <t>Getränk</t>
  </si>
  <si>
    <t>8dl</t>
  </si>
  <si>
    <t>Kaffee / Espresso / Tee</t>
  </si>
  <si>
    <t>(Ø Gipfeli &amp; Butterbrioche)</t>
  </si>
  <si>
    <t>(Ø4dl/pro pers.)</t>
  </si>
  <si>
    <t>Anzahl</t>
  </si>
  <si>
    <t>Zwischentotal</t>
  </si>
  <si>
    <t>Kaffe / Espresso / Tee</t>
  </si>
  <si>
    <t>Preis (Stk.)</t>
  </si>
  <si>
    <t>Tage</t>
  </si>
  <si>
    <t xml:space="preserve">Total </t>
  </si>
  <si>
    <t>Budget</t>
  </si>
  <si>
    <t>Sponsoring</t>
  </si>
  <si>
    <t>Stunde</t>
  </si>
  <si>
    <t>Stück</t>
  </si>
  <si>
    <t>Elektroverteilkasten EURO CEE 16 A: Catering</t>
  </si>
  <si>
    <t>Versicherungsanteil gemäss Vertrag</t>
  </si>
  <si>
    <t>Stromkonsum gemäss Zählerablesung</t>
  </si>
  <si>
    <t>Annahme</t>
  </si>
  <si>
    <t>Wasserverbrauch gemäss Zählerablesung</t>
  </si>
  <si>
    <t>Verbrauchsmaterial Reinigung</t>
  </si>
  <si>
    <t>inkl.</t>
  </si>
  <si>
    <t>Personal AV Technik</t>
  </si>
  <si>
    <t>Tag</t>
  </si>
  <si>
    <t>Kongressstuhl, schwarz gepolstert</t>
  </si>
  <si>
    <t>Leinwand (500cm x 313cm)</t>
  </si>
  <si>
    <t>Leinwand (600cm x 375cm)</t>
  </si>
  <si>
    <t>Projektor (WUXGA-DLP 12'000 Ansilumen)</t>
  </si>
  <si>
    <t>Bühnenbeleuchtung (weiss)</t>
  </si>
  <si>
    <t>Presenter</t>
  </si>
  <si>
    <t>Regie</t>
  </si>
  <si>
    <t>Referentenvorschauscreen 24 Zoll</t>
  </si>
  <si>
    <t>Headset: Moderation &amp; Referenten</t>
  </si>
  <si>
    <t>Synchronschaltung</t>
  </si>
  <si>
    <t>Notebook für Dreifachprojektion</t>
  </si>
  <si>
    <t>Beschallungsanlage (Sprache)</t>
  </si>
  <si>
    <t>Handmikrofon: Q&amp;A</t>
  </si>
  <si>
    <t>Garderobenständer</t>
  </si>
  <si>
    <t>USM-Theke</t>
  </si>
  <si>
    <t>Personal Empfang</t>
  </si>
  <si>
    <t>Halle 1.1</t>
  </si>
  <si>
    <t>Foyer 1</t>
  </si>
  <si>
    <t>Foyer 2 Nord &amp; Süd</t>
  </si>
  <si>
    <t>Plenarsaal</t>
  </si>
  <si>
    <t>Kongressbüro &amp; Lounge</t>
  </si>
  <si>
    <t>Stehtische</t>
  </si>
  <si>
    <t>Stehtheke</t>
  </si>
  <si>
    <t>Faktor</t>
  </si>
  <si>
    <t>Kosten(CHF)</t>
  </si>
  <si>
    <t>1 Miete</t>
  </si>
  <si>
    <t>Halle1.1 :Lunch</t>
  </si>
  <si>
    <t>Aufbau/ Durchführung/ Abbau</t>
  </si>
  <si>
    <t>Quadratmeter</t>
  </si>
  <si>
    <t>2 Personalkosten</t>
  </si>
  <si>
    <t xml:space="preserve">Projektleitung </t>
  </si>
  <si>
    <t>Haupt- und Nachreinigung(Pikettreinigung inkl.im Kongress)</t>
  </si>
  <si>
    <t>3 Mobiliar</t>
  </si>
  <si>
    <t>Stehtisch:Catering(inkl. Transportkosten</t>
  </si>
  <si>
    <t>4 Elektrische Installation</t>
  </si>
  <si>
    <t>Steckdose Typ EURO CEE 16 A, 400 V bis 11  kW:Catering</t>
  </si>
  <si>
    <t>5 Nebenkosten</t>
  </si>
  <si>
    <t>Hallenheizung/ Kühlung, nach Witterung gemäss Zählerablesung</t>
  </si>
  <si>
    <t>Kehrihtentsorgung mit Presscontainer</t>
  </si>
  <si>
    <t>Plenarsaal: Tagung</t>
  </si>
  <si>
    <t>2 Personalkosten (nach Aufwand)</t>
  </si>
  <si>
    <t>Personal AV Technik (SA+25%)</t>
  </si>
  <si>
    <t>Grundreiningung</t>
  </si>
  <si>
    <t>Pikettreiningung</t>
  </si>
  <si>
    <t>Bühne 10m x 4m x 60cm inkl.Umrandung und Treppe</t>
  </si>
  <si>
    <t>Rednerstuhl</t>
  </si>
  <si>
    <t>4 Audio-&amp; Videotechnik</t>
  </si>
  <si>
    <t>Projektor für Dreifachprojektion (Wuxga-DLP 8'000 Ansilumen)</t>
  </si>
  <si>
    <t>Total Plenarsall</t>
  </si>
  <si>
    <t>Kongressbüro &amp; Lounge: Backoffice</t>
  </si>
  <si>
    <t>Durchführung: Blocktisch für 15 Personen &amp; Lounge-Möbilierung</t>
  </si>
  <si>
    <t>Total Kongressbüro &amp; Lounge</t>
  </si>
  <si>
    <t>Foyer 1: Empfang</t>
  </si>
  <si>
    <t>Personal Empfang (Sa+25%)</t>
  </si>
  <si>
    <t>Garderobenständer (zusätzlich l Standort für Garderobe noch offen)</t>
  </si>
  <si>
    <t>Foyer 2 Nord &amp; Süd: Catering</t>
  </si>
  <si>
    <t>2 Mobiliar</t>
  </si>
  <si>
    <t>Gesamtkosten EXKL.MWST.*</t>
  </si>
  <si>
    <t>*Die Preise verstehen sich zzgl. MwSt. und gelten für das Jahr 2020.</t>
  </si>
  <si>
    <t>Catering: Im Kongresszentrum ist exklusiv das Rest. Henris zuständig. Ansonsten kommt eine Umsatzabgabe von 13% in den Hallen zum Zuge.</t>
  </si>
  <si>
    <t>Gipfeli (Ø Gipfeli &amp; Butterbrioche)</t>
  </si>
  <si>
    <t>Getränk (Ø4dl/pro pers.)</t>
  </si>
  <si>
    <t>Gesamkosten</t>
  </si>
  <si>
    <t>Gesamkosten**</t>
  </si>
  <si>
    <t>**Im Kongresszentrum werden keine Mitarbeiterkosten und Materialkosten verrechnet</t>
  </si>
  <si>
    <t>Training</t>
  </si>
  <si>
    <t xml:space="preserve">Redner </t>
  </si>
  <si>
    <t>Personen</t>
  </si>
  <si>
    <t>Kosten für 2 Nächte(CHF)</t>
  </si>
  <si>
    <t>Räumlichkeiten + Lohnkosten</t>
  </si>
  <si>
    <t>Professoren</t>
  </si>
  <si>
    <t>Unterkunft</t>
  </si>
  <si>
    <t>ISTKOSTEN (CHF)</t>
  </si>
  <si>
    <t>DIFFERENZ (CHF)</t>
  </si>
  <si>
    <t>BUDGET (CHF)</t>
  </si>
  <si>
    <t>Aktueller Budgetstand: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</si>
</sst>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#,##0.00\ [$€-407]"/>
    <numFmt numFmtId="168" formatCode="&quot;CHF&quot;\ #,##0.00"/>
    <numFmt numFmtId="170" formatCode="#,##0.00\ [$CHF]" x16r2:formatCode16="#,##0.00\ [$CHF-gsw-CH]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FFFFFF"/>
      <name val="Calibri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8A44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4" fillId="2" borderId="0" xfId="2" applyFill="1" applyAlignment="1">
      <alignment horizontal="left" wrapText="1"/>
    </xf>
    <xf numFmtId="165" fontId="0" fillId="0" borderId="0" xfId="0" applyNumberFormat="1"/>
    <xf numFmtId="165" fontId="7" fillId="0" borderId="0" xfId="0" applyNumberFormat="1" applyFont="1"/>
    <xf numFmtId="165" fontId="11" fillId="15" borderId="0" xfId="0" applyNumberFormat="1" applyFont="1" applyFill="1" applyAlignment="1">
      <alignment horizontal="left" vertical="top"/>
    </xf>
    <xf numFmtId="165" fontId="7" fillId="16" borderId="0" xfId="0" applyNumberFormat="1" applyFont="1" applyFill="1"/>
    <xf numFmtId="165" fontId="7" fillId="12" borderId="0" xfId="0" applyNumberFormat="1" applyFont="1" applyFill="1"/>
    <xf numFmtId="165" fontId="5" fillId="3" borderId="0" xfId="0" applyNumberFormat="1" applyFont="1" applyFill="1" applyAlignment="1">
      <alignment horizontal="left" vertical="top"/>
    </xf>
    <xf numFmtId="165" fontId="0" fillId="2" borderId="0" xfId="0" applyNumberFormat="1" applyFill="1"/>
    <xf numFmtId="165" fontId="5" fillId="5" borderId="0" xfId="0" applyNumberFormat="1" applyFont="1" applyFill="1" applyAlignment="1">
      <alignment horizontal="left" vertical="top"/>
    </xf>
    <xf numFmtId="165" fontId="5" fillId="0" borderId="0" xfId="0" applyNumberFormat="1" applyFont="1" applyFill="1" applyAlignment="1">
      <alignment horizontal="left" vertical="top"/>
    </xf>
    <xf numFmtId="165" fontId="2" fillId="6" borderId="0" xfId="0" applyNumberFormat="1" applyFont="1" applyFill="1"/>
    <xf numFmtId="165" fontId="0" fillId="6" borderId="0" xfId="0" applyNumberFormat="1" applyFill="1"/>
    <xf numFmtId="165" fontId="0" fillId="2" borderId="7" xfId="1" applyNumberFormat="1" applyFont="1" applyFill="1" applyBorder="1"/>
    <xf numFmtId="165" fontId="8" fillId="14" borderId="0" xfId="0" applyNumberFormat="1" applyFont="1" applyFill="1"/>
    <xf numFmtId="165" fontId="8" fillId="14" borderId="0" xfId="1" applyNumberFormat="1" applyFont="1" applyFill="1"/>
    <xf numFmtId="165" fontId="5" fillId="8" borderId="0" xfId="0" applyNumberFormat="1" applyFont="1" applyFill="1" applyAlignment="1">
      <alignment horizontal="left" vertical="top"/>
    </xf>
    <xf numFmtId="165" fontId="2" fillId="9" borderId="0" xfId="0" applyNumberFormat="1" applyFont="1" applyFill="1"/>
    <xf numFmtId="165" fontId="0" fillId="9" borderId="0" xfId="0" applyNumberFormat="1" applyFill="1"/>
    <xf numFmtId="165" fontId="0" fillId="2" borderId="0" xfId="1" applyNumberFormat="1" applyFont="1" applyFill="1" applyBorder="1"/>
    <xf numFmtId="165" fontId="7" fillId="10" borderId="0" xfId="0" applyNumberFormat="1" applyFont="1" applyFill="1"/>
    <xf numFmtId="165" fontId="2" fillId="2" borderId="0" xfId="0" applyNumberFormat="1" applyFont="1" applyFill="1" applyAlignment="1">
      <alignment horizontal="center" vertical="center" textRotation="255"/>
    </xf>
    <xf numFmtId="165" fontId="0" fillId="2" borderId="7" xfId="0" applyNumberFormat="1" applyFill="1" applyBorder="1"/>
    <xf numFmtId="165" fontId="0" fillId="11" borderId="0" xfId="0" applyNumberFormat="1" applyFill="1"/>
    <xf numFmtId="165" fontId="0" fillId="11" borderId="0" xfId="1" applyNumberFormat="1" applyFont="1" applyFill="1" applyBorder="1"/>
    <xf numFmtId="165" fontId="6" fillId="13" borderId="0" xfId="0" applyNumberFormat="1" applyFont="1" applyFill="1"/>
    <xf numFmtId="165" fontId="6" fillId="13" borderId="0" xfId="1" applyNumberFormat="1" applyFont="1" applyFill="1"/>
    <xf numFmtId="165" fontId="6" fillId="2" borderId="0" xfId="0" applyNumberFormat="1" applyFont="1" applyFill="1"/>
    <xf numFmtId="165" fontId="0" fillId="4" borderId="1" xfId="1" applyNumberFormat="1" applyFont="1" applyFill="1" applyBorder="1"/>
    <xf numFmtId="165" fontId="0" fillId="4" borderId="2" xfId="1" applyNumberFormat="1" applyFont="1" applyFill="1" applyBorder="1"/>
    <xf numFmtId="165" fontId="0" fillId="4" borderId="3" xfId="1" applyNumberFormat="1" applyFont="1" applyFill="1" applyBorder="1"/>
    <xf numFmtId="165" fontId="0" fillId="4" borderId="4" xfId="1" applyNumberFormat="1" applyFont="1" applyFill="1" applyBorder="1"/>
    <xf numFmtId="165" fontId="0" fillId="4" borderId="5" xfId="1" applyNumberFormat="1" applyFont="1" applyFill="1" applyBorder="1"/>
    <xf numFmtId="165" fontId="0" fillId="4" borderId="6" xfId="1" applyNumberFormat="1" applyFont="1" applyFill="1" applyBorder="1"/>
    <xf numFmtId="0" fontId="0" fillId="0" borderId="0" xfId="0" applyAlignment="1">
      <alignment horizontal="right"/>
    </xf>
    <xf numFmtId="0" fontId="2" fillId="17" borderId="5" xfId="0" applyFont="1" applyFill="1" applyBorder="1"/>
    <xf numFmtId="0" fontId="2" fillId="17" borderId="5" xfId="0" applyFont="1" applyFill="1" applyBorder="1" applyAlignment="1">
      <alignment horizontal="right"/>
    </xf>
    <xf numFmtId="0" fontId="0" fillId="17" borderId="0" xfId="0" applyFill="1"/>
    <xf numFmtId="0" fontId="0" fillId="17" borderId="0" xfId="0" applyFill="1" applyAlignment="1">
      <alignment horizontal="right"/>
    </xf>
    <xf numFmtId="2" fontId="0" fillId="17" borderId="0" xfId="0" applyNumberFormat="1" applyFill="1"/>
    <xf numFmtId="0" fontId="0" fillId="17" borderId="5" xfId="0" applyFill="1" applyBorder="1"/>
    <xf numFmtId="0" fontId="0" fillId="17" borderId="5" xfId="0" applyFill="1" applyBorder="1" applyAlignment="1">
      <alignment horizontal="right"/>
    </xf>
    <xf numFmtId="2" fontId="0" fillId="17" borderId="5" xfId="0" applyNumberFormat="1" applyFill="1" applyBorder="1"/>
    <xf numFmtId="0" fontId="2" fillId="17" borderId="0" xfId="0" applyFont="1" applyFill="1" applyBorder="1"/>
    <xf numFmtId="0" fontId="2" fillId="17" borderId="0" xfId="0" applyFont="1" applyFill="1"/>
    <xf numFmtId="0" fontId="2" fillId="17" borderId="0" xfId="0" applyFont="1" applyFill="1" applyAlignment="1">
      <alignment horizontal="right"/>
    </xf>
    <xf numFmtId="2" fontId="2" fillId="17" borderId="0" xfId="0" applyNumberFormat="1" applyFont="1" applyFill="1"/>
    <xf numFmtId="0" fontId="0" fillId="17" borderId="0" xfId="0" applyFont="1" applyFill="1" applyBorder="1"/>
    <xf numFmtId="0" fontId="0" fillId="17" borderId="5" xfId="0" applyFont="1" applyFill="1" applyBorder="1"/>
    <xf numFmtId="0" fontId="2" fillId="18" borderId="5" xfId="0" applyFont="1" applyFill="1" applyBorder="1"/>
    <xf numFmtId="0" fontId="2" fillId="18" borderId="5" xfId="0" applyFont="1" applyFill="1" applyBorder="1" applyAlignment="1">
      <alignment horizontal="right"/>
    </xf>
    <xf numFmtId="0" fontId="0" fillId="18" borderId="0" xfId="0" applyFill="1"/>
    <xf numFmtId="0" fontId="0" fillId="18" borderId="0" xfId="0" applyFill="1" applyAlignment="1">
      <alignment horizontal="right"/>
    </xf>
    <xf numFmtId="2" fontId="0" fillId="18" borderId="0" xfId="0" applyNumberFormat="1" applyFill="1"/>
    <xf numFmtId="0" fontId="0" fillId="18" borderId="5" xfId="0" applyFill="1" applyBorder="1"/>
    <xf numFmtId="0" fontId="0" fillId="18" borderId="5" xfId="0" applyFill="1" applyBorder="1" applyAlignment="1">
      <alignment horizontal="right"/>
    </xf>
    <xf numFmtId="2" fontId="0" fillId="18" borderId="5" xfId="0" applyNumberFormat="1" applyFill="1" applyBorder="1"/>
    <xf numFmtId="0" fontId="2" fillId="18" borderId="0" xfId="0" applyFont="1" applyFill="1" applyBorder="1"/>
    <xf numFmtId="0" fontId="2" fillId="18" borderId="0" xfId="0" applyFont="1" applyFill="1"/>
    <xf numFmtId="0" fontId="2" fillId="18" borderId="0" xfId="0" applyFont="1" applyFill="1" applyAlignment="1">
      <alignment horizontal="right"/>
    </xf>
    <xf numFmtId="2" fontId="2" fillId="18" borderId="0" xfId="0" applyNumberFormat="1" applyFont="1" applyFill="1" applyBorder="1"/>
    <xf numFmtId="0" fontId="2" fillId="17" borderId="0" xfId="0" applyFont="1" applyFill="1" applyBorder="1" applyAlignment="1">
      <alignment horizontal="right"/>
    </xf>
    <xf numFmtId="2" fontId="0" fillId="17" borderId="0" xfId="0" applyNumberFormat="1" applyFill="1" applyBorder="1"/>
    <xf numFmtId="2" fontId="2" fillId="18" borderId="8" xfId="0" applyNumberFormat="1" applyFont="1" applyFill="1" applyBorder="1"/>
    <xf numFmtId="0" fontId="0" fillId="19" borderId="0" xfId="0" applyFill="1"/>
    <xf numFmtId="0" fontId="0" fillId="19" borderId="5" xfId="0" applyFill="1" applyBorder="1"/>
    <xf numFmtId="0" fontId="2" fillId="19" borderId="5" xfId="0" applyFont="1" applyFill="1" applyBorder="1" applyAlignment="1">
      <alignment horizontal="right"/>
    </xf>
    <xf numFmtId="0" fontId="2" fillId="19" borderId="0" xfId="0" applyFont="1" applyFill="1"/>
    <xf numFmtId="0" fontId="2" fillId="19" borderId="0" xfId="0" applyFont="1" applyFill="1" applyAlignment="1">
      <alignment horizontal="right"/>
    </xf>
    <xf numFmtId="0" fontId="2" fillId="19" borderId="0" xfId="0" applyFont="1" applyFill="1" applyAlignment="1">
      <alignment horizontal="left"/>
    </xf>
    <xf numFmtId="2" fontId="2" fillId="19" borderId="9" xfId="0" applyNumberFormat="1" applyFont="1" applyFill="1" applyBorder="1"/>
    <xf numFmtId="0" fontId="10" fillId="6" borderId="0" xfId="2" applyFont="1" applyFill="1" applyAlignment="1">
      <alignment horizontal="center" vertical="center"/>
    </xf>
    <xf numFmtId="0" fontId="4" fillId="2" borderId="0" xfId="2" applyFill="1" applyAlignment="1">
      <alignment horizontal="center" vertical="center" wrapText="1"/>
    </xf>
    <xf numFmtId="165" fontId="2" fillId="7" borderId="0" xfId="0" applyNumberFormat="1" applyFont="1" applyFill="1" applyAlignment="1">
      <alignment horizontal="center" vertical="center" textRotation="255"/>
    </xf>
    <xf numFmtId="0" fontId="0" fillId="0" borderId="0" xfId="0" applyAlignment="1">
      <alignment horizontal="left"/>
    </xf>
    <xf numFmtId="170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20" borderId="5" xfId="0" applyFont="1" applyFill="1" applyBorder="1" applyAlignment="1">
      <alignment horizontal="left"/>
    </xf>
    <xf numFmtId="43" fontId="2" fillId="20" borderId="5" xfId="0" applyNumberFormat="1" applyFont="1" applyFill="1" applyBorder="1" applyAlignment="1">
      <alignment horizontal="left"/>
    </xf>
    <xf numFmtId="4" fontId="2" fillId="20" borderId="5" xfId="0" applyNumberFormat="1" applyFont="1" applyFill="1" applyBorder="1" applyAlignment="1">
      <alignment horizontal="left"/>
    </xf>
    <xf numFmtId="0" fontId="0" fillId="20" borderId="0" xfId="0" applyFill="1" applyAlignment="1">
      <alignment horizontal="left"/>
    </xf>
    <xf numFmtId="4" fontId="0" fillId="20" borderId="0" xfId="0" applyNumberForma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43" fontId="2" fillId="2" borderId="5" xfId="0" applyNumberFormat="1" applyFont="1" applyFill="1" applyBorder="1" applyAlignment="1">
      <alignment horizontal="left"/>
    </xf>
    <xf numFmtId="4" fontId="2" fillId="2" borderId="5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43" fontId="0" fillId="2" borderId="0" xfId="0" applyNumberFormat="1" applyFill="1" applyAlignment="1">
      <alignment horizontal="left"/>
    </xf>
    <xf numFmtId="4" fontId="0" fillId="2" borderId="0" xfId="0" applyNumberFormat="1" applyFill="1" applyAlignment="1">
      <alignment horizontal="left"/>
    </xf>
    <xf numFmtId="170" fontId="0" fillId="2" borderId="0" xfId="0" applyNumberFormat="1" applyFill="1" applyAlignment="1">
      <alignment horizontal="left"/>
    </xf>
    <xf numFmtId="0" fontId="2" fillId="19" borderId="5" xfId="0" applyFont="1" applyFill="1" applyBorder="1" applyAlignment="1">
      <alignment horizontal="left"/>
    </xf>
    <xf numFmtId="43" fontId="2" fillId="19" borderId="5" xfId="0" applyNumberFormat="1" applyFont="1" applyFill="1" applyBorder="1" applyAlignment="1">
      <alignment horizontal="left"/>
    </xf>
    <xf numFmtId="4" fontId="2" fillId="19" borderId="5" xfId="0" applyNumberFormat="1" applyFont="1" applyFill="1" applyBorder="1" applyAlignment="1">
      <alignment horizontal="left"/>
    </xf>
    <xf numFmtId="0" fontId="0" fillId="19" borderId="0" xfId="0" applyFill="1" applyAlignment="1">
      <alignment horizontal="left"/>
    </xf>
    <xf numFmtId="43" fontId="0" fillId="19" borderId="0" xfId="0" applyNumberFormat="1" applyFill="1" applyAlignment="1">
      <alignment horizontal="left"/>
    </xf>
    <xf numFmtId="4" fontId="0" fillId="19" borderId="0" xfId="0" applyNumberFormat="1" applyFill="1" applyAlignment="1">
      <alignment horizontal="left"/>
    </xf>
    <xf numFmtId="0" fontId="2" fillId="19" borderId="2" xfId="0" applyFont="1" applyFill="1" applyBorder="1" applyAlignment="1">
      <alignment horizontal="left"/>
    </xf>
    <xf numFmtId="43" fontId="2" fillId="19" borderId="2" xfId="0" applyNumberFormat="1" applyFont="1" applyFill="1" applyBorder="1" applyAlignment="1">
      <alignment horizontal="left"/>
    </xf>
    <xf numFmtId="4" fontId="2" fillId="19" borderId="2" xfId="0" applyNumberFormat="1" applyFont="1" applyFill="1" applyBorder="1" applyAlignment="1">
      <alignment horizontal="left"/>
    </xf>
    <xf numFmtId="0" fontId="0" fillId="19" borderId="5" xfId="0" applyFill="1" applyBorder="1" applyAlignment="1">
      <alignment horizontal="left"/>
    </xf>
    <xf numFmtId="43" fontId="0" fillId="19" borderId="5" xfId="0" applyNumberFormat="1" applyFill="1" applyBorder="1" applyAlignment="1">
      <alignment horizontal="left"/>
    </xf>
    <xf numFmtId="4" fontId="0" fillId="19" borderId="5" xfId="0" applyNumberFormat="1" applyFill="1" applyBorder="1" applyAlignment="1">
      <alignment horizontal="left"/>
    </xf>
    <xf numFmtId="0" fontId="2" fillId="19" borderId="0" xfId="0" applyFont="1" applyFill="1" applyBorder="1" applyAlignment="1">
      <alignment horizontal="left"/>
    </xf>
    <xf numFmtId="43" fontId="2" fillId="19" borderId="0" xfId="0" applyNumberFormat="1" applyFont="1" applyFill="1" applyAlignment="1">
      <alignment horizontal="left"/>
    </xf>
    <xf numFmtId="4" fontId="2" fillId="19" borderId="0" xfId="0" applyNumberFormat="1" applyFont="1" applyFill="1" applyAlignment="1">
      <alignment horizontal="left"/>
    </xf>
    <xf numFmtId="43" fontId="2" fillId="19" borderId="0" xfId="0" applyNumberFormat="1" applyFont="1" applyFill="1" applyBorder="1" applyAlignment="1">
      <alignment horizontal="left"/>
    </xf>
    <xf numFmtId="4" fontId="2" fillId="19" borderId="0" xfId="0" applyNumberFormat="1" applyFont="1" applyFill="1" applyBorder="1" applyAlignment="1">
      <alignment horizontal="left"/>
    </xf>
    <xf numFmtId="170" fontId="0" fillId="19" borderId="0" xfId="0" applyNumberFormat="1" applyFill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5" xfId="0" applyFont="1" applyFill="1" applyBorder="1" applyAlignment="1">
      <alignment horizontal="left"/>
    </xf>
    <xf numFmtId="0" fontId="12" fillId="19" borderId="5" xfId="0" applyFont="1" applyFill="1" applyBorder="1" applyAlignment="1">
      <alignment horizontal="left"/>
    </xf>
    <xf numFmtId="0" fontId="12" fillId="20" borderId="5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2" fontId="2" fillId="19" borderId="9" xfId="0" applyNumberFormat="1" applyFont="1" applyFill="1" applyBorder="1" applyAlignment="1">
      <alignment horizontal="left"/>
    </xf>
    <xf numFmtId="2" fontId="0" fillId="19" borderId="0" xfId="0" applyNumberFormat="1" applyFill="1" applyAlignment="1">
      <alignment horizontal="left"/>
    </xf>
    <xf numFmtId="2" fontId="0" fillId="19" borderId="5" xfId="0" applyNumberFormat="1" applyFill="1" applyBorder="1" applyAlignment="1">
      <alignment horizontal="left"/>
    </xf>
    <xf numFmtId="2" fontId="0" fillId="19" borderId="0" xfId="0" applyNumberFormat="1" applyFill="1" applyBorder="1" applyAlignment="1">
      <alignment horizontal="left"/>
    </xf>
    <xf numFmtId="2" fontId="2" fillId="19" borderId="2" xfId="0" applyNumberFormat="1" applyFont="1" applyFill="1" applyBorder="1" applyAlignment="1">
      <alignment horizontal="left"/>
    </xf>
    <xf numFmtId="4" fontId="2" fillId="19" borderId="10" xfId="0" applyNumberFormat="1" applyFont="1" applyFill="1" applyBorder="1" applyAlignment="1">
      <alignment horizontal="left"/>
    </xf>
    <xf numFmtId="2" fontId="2" fillId="19" borderId="0" xfId="0" applyNumberFormat="1" applyFont="1" applyFill="1" applyBorder="1" applyAlignment="1">
      <alignment horizontal="left"/>
    </xf>
    <xf numFmtId="0" fontId="0" fillId="19" borderId="8" xfId="0" applyFill="1" applyBorder="1" applyAlignment="1">
      <alignment horizontal="left"/>
    </xf>
    <xf numFmtId="2" fontId="0" fillId="19" borderId="8" xfId="0" applyNumberFormat="1" applyFill="1" applyBorder="1" applyAlignment="1">
      <alignment horizontal="left"/>
    </xf>
    <xf numFmtId="0" fontId="0" fillId="19" borderId="2" xfId="0" applyFill="1" applyBorder="1" applyAlignment="1">
      <alignment horizontal="left"/>
    </xf>
    <xf numFmtId="2" fontId="2" fillId="19" borderId="10" xfId="0" applyNumberFormat="1" applyFont="1" applyFill="1" applyBorder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vertical="center"/>
    </xf>
    <xf numFmtId="168" fontId="0" fillId="2" borderId="0" xfId="0" applyNumberForma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168" fontId="0" fillId="2" borderId="0" xfId="0" applyNumberFormat="1" applyFill="1" applyAlignment="1">
      <alignment horizontal="left" vertical="center"/>
    </xf>
  </cellXfs>
  <cellStyles count="12">
    <cellStyle name="Besuchter Hyperlink" xfId="3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Link" xfId="2" builtinId="8"/>
    <cellStyle name="Standard" xfId="0" builtinId="0"/>
    <cellStyle name="Währung" xfId="1" builtinId="4"/>
  </cellStyles>
  <dxfs count="2">
    <dxf>
      <font>
        <color rgb="FF9C0006"/>
      </font>
    </dxf>
    <dxf>
      <font>
        <color theme="6" tint="-0.249977111117893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9" defaultPivotStyle="PivotStyleMedium4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Aktueller Budget-Stand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31248889164445E-2"/>
          <c:y val="0.20232103767112097"/>
          <c:w val="0.97241535433070903"/>
          <c:h val="0.702377233966085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'Geschäftsbudget im Detail'!$A$13</c:f>
              <c:strCache>
                <c:ptCount val="1"/>
                <c:pt idx="0">
                  <c:v>Einnahmen insgesamt</c:v>
                </c:pt>
              </c:strCache>
            </c:strRef>
          </c:tx>
          <c:spPr>
            <a:noFill/>
            <a:ln w="28575" cmpd="sng">
              <a:solidFill>
                <a:schemeClr val="accent2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'Geschäftsbudget im Detail'!$C$13</c:f>
              <c:numCache>
                <c:formatCode>#,##0.00\ [$€-407]</c:formatCode>
                <c:ptCount val="1"/>
                <c:pt idx="0">
                  <c:v>7020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E-4F5D-A41B-A9B7F5F0D3EE}"/>
            </c:ext>
          </c:extLst>
        </c:ser>
        <c:ser>
          <c:idx val="1"/>
          <c:order val="1"/>
          <c:tx>
            <c:strRef>
              <c:f>'Geschäftsbudget im Detail'!$A$14</c:f>
              <c:strCache>
                <c:ptCount val="1"/>
                <c:pt idx="0">
                  <c:v>Ausgaben insgesamt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'Geschäftsbudget im Detail'!$C$14</c:f>
              <c:numCache>
                <c:formatCode>#,##0.00\ [$€-407]</c:formatCode>
                <c:ptCount val="1"/>
                <c:pt idx="0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E-4F5D-A41B-A9B7F5F0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783936"/>
        <c:axId val="143784496"/>
      </c:barChart>
      <c:catAx>
        <c:axId val="143783936"/>
        <c:scaling>
          <c:orientation val="minMax"/>
        </c:scaling>
        <c:delete val="1"/>
        <c:axPos val="l"/>
        <c:majorTickMark val="out"/>
        <c:minorTickMark val="none"/>
        <c:tickLblPos val="nextTo"/>
        <c:crossAx val="143784496"/>
        <c:crosses val="autoZero"/>
        <c:auto val="1"/>
        <c:lblAlgn val="ctr"/>
        <c:lblOffset val="100"/>
        <c:noMultiLvlLbl val="0"/>
      </c:catAx>
      <c:valAx>
        <c:axId val="143784496"/>
        <c:scaling>
          <c:orientation val="minMax"/>
        </c:scaling>
        <c:delete val="1"/>
        <c:axPos val="b"/>
        <c:numFmt formatCode="#,##0.00\ [$€-407]" sourceLinked="1"/>
        <c:majorTickMark val="out"/>
        <c:minorTickMark val="none"/>
        <c:tickLblPos val="nextTo"/>
        <c:crossAx val="143783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5</xdr:row>
      <xdr:rowOff>168275</xdr:rowOff>
    </xdr:from>
    <xdr:to>
      <xdr:col>17</xdr:col>
      <xdr:colOff>225425</xdr:colOff>
      <xdr:row>13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313152</xdr:colOff>
      <xdr:row>0</xdr:row>
      <xdr:rowOff>121921</xdr:rowOff>
    </xdr:from>
    <xdr:to>
      <xdr:col>5</xdr:col>
      <xdr:colOff>78740</xdr:colOff>
      <xdr:row>0</xdr:row>
      <xdr:rowOff>525781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4312" y="121921"/>
          <a:ext cx="1848388" cy="4038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311727</xdr:colOff>
      <xdr:row>0</xdr:row>
      <xdr:rowOff>0</xdr:rowOff>
    </xdr:from>
    <xdr:to>
      <xdr:col>12</xdr:col>
      <xdr:colOff>445375</xdr:colOff>
      <xdr:row>24</xdr:row>
      <xdr:rowOff>190754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96A3E2A-CD79-45E4-A77F-13205506C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2636" y="0"/>
          <a:ext cx="5790921" cy="4901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Relationship Id="rId1" Type="http://schemas.openxmlformats.org/officeDocument/2006/relationships/hyperlink" Target="https://www.smartsheet.com/try-it?ss_lc=de_DE&amp;trp=47021&amp;lx=MMDitStg7l2MQ7CMXpvmK12F3tjZfBYMXSEruozjq1E&amp;utm_language=DE&amp;utm_source=integrated+content&amp;utm_campaign=top+excel+budget+templates&amp;utm_medium=academic+club+budget+excel+temp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zoomScale="40" zoomScaleNormal="40" workbookViewId="0">
      <selection activeCell="A2" sqref="A2:XFD2"/>
    </sheetView>
  </sheetViews>
  <sheetFormatPr baseColWidth="10" defaultColWidth="11.08203125" defaultRowHeight="15.5" x14ac:dyDescent="0.35"/>
  <cols>
    <col min="1" max="1" width="39.08203125" customWidth="1"/>
    <col min="2" max="2" width="14.83203125" customWidth="1"/>
    <col min="3" max="3" width="17.83203125" customWidth="1"/>
    <col min="4" max="4" width="17.08203125" customWidth="1"/>
    <col min="5" max="5" width="10.08203125" customWidth="1"/>
  </cols>
  <sheetData>
    <row r="1" spans="1:7" ht="42" customHeight="1" x14ac:dyDescent="0.35">
      <c r="A1" s="2" t="s">
        <v>4</v>
      </c>
      <c r="B1" s="74" t="s">
        <v>3</v>
      </c>
      <c r="C1" s="74"/>
      <c r="D1" s="3"/>
      <c r="E1" s="1"/>
      <c r="F1" s="1"/>
      <c r="G1" s="1"/>
    </row>
    <row r="2" spans="1:7" ht="42" customHeight="1" x14ac:dyDescent="0.35">
      <c r="A2" s="2"/>
      <c r="B2" s="2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0"/>
      <c r="B5" s="10"/>
      <c r="C5" s="10"/>
      <c r="D5" s="10"/>
      <c r="E5" s="10"/>
      <c r="F5" s="1"/>
      <c r="G5" s="1"/>
    </row>
    <row r="6" spans="1:7" x14ac:dyDescent="0.35">
      <c r="A6" s="10"/>
      <c r="B6" s="10"/>
      <c r="C6" s="10"/>
      <c r="D6" s="10"/>
      <c r="E6" s="10"/>
      <c r="F6" s="1"/>
      <c r="G6" s="1"/>
    </row>
    <row r="7" spans="1:7" x14ac:dyDescent="0.35">
      <c r="A7" s="10"/>
      <c r="B7" s="10"/>
      <c r="C7" s="10"/>
      <c r="D7" s="10"/>
      <c r="E7" s="10"/>
      <c r="F7" s="1"/>
      <c r="G7" s="1"/>
    </row>
    <row r="8" spans="1:7" x14ac:dyDescent="0.35">
      <c r="A8" s="10"/>
      <c r="B8" s="10"/>
      <c r="C8" s="10"/>
      <c r="D8" s="10"/>
      <c r="E8" s="10"/>
      <c r="F8" s="1"/>
      <c r="G8" s="1"/>
    </row>
    <row r="9" spans="1:7" x14ac:dyDescent="0.35">
      <c r="A9" s="10"/>
      <c r="B9" s="10"/>
      <c r="C9" s="10"/>
      <c r="D9" s="10"/>
      <c r="E9" s="10"/>
      <c r="F9" s="1"/>
      <c r="G9" s="1"/>
    </row>
    <row r="10" spans="1:7" x14ac:dyDescent="0.35">
      <c r="A10" s="10"/>
      <c r="B10" s="10"/>
      <c r="C10" s="10"/>
      <c r="D10" s="10"/>
      <c r="E10" s="10"/>
      <c r="F10" s="1"/>
      <c r="G10" s="1"/>
    </row>
    <row r="11" spans="1:7" x14ac:dyDescent="0.35">
      <c r="A11" s="10"/>
      <c r="B11" s="10"/>
      <c r="C11" s="10"/>
      <c r="D11" s="10"/>
      <c r="E11" s="10"/>
      <c r="F11" s="1"/>
      <c r="G11" s="1"/>
    </row>
    <row r="12" spans="1:7" ht="18.5" x14ac:dyDescent="0.35">
      <c r="A12" s="10" t="s">
        <v>5</v>
      </c>
      <c r="B12" s="9" t="s">
        <v>0</v>
      </c>
      <c r="C12" s="9" t="s">
        <v>8</v>
      </c>
      <c r="D12" s="6" t="s">
        <v>9</v>
      </c>
      <c r="E12" s="10"/>
      <c r="F12" s="1"/>
      <c r="G12" s="1"/>
    </row>
    <row r="13" spans="1:7" x14ac:dyDescent="0.35">
      <c r="A13" s="5" t="s">
        <v>6</v>
      </c>
      <c r="B13" s="30">
        <f>B29</f>
        <v>7270</v>
      </c>
      <c r="C13" s="31">
        <f>C29</f>
        <v>7020</v>
      </c>
      <c r="D13" s="32">
        <f>B13-C13</f>
        <v>250</v>
      </c>
      <c r="E13" s="10"/>
      <c r="F13" s="1"/>
      <c r="G13" s="1"/>
    </row>
    <row r="14" spans="1:7" x14ac:dyDescent="0.35">
      <c r="A14" s="5" t="s">
        <v>7</v>
      </c>
      <c r="B14" s="33">
        <f>SUM(B45,B50,B55,B61+B66,B72)</f>
        <v>2423</v>
      </c>
      <c r="C14" s="34">
        <f>SUM(C45,C50,C55,C61+C66,C72)</f>
        <v>2250</v>
      </c>
      <c r="D14" s="35">
        <f>B14-C14</f>
        <v>173</v>
      </c>
      <c r="E14" s="10"/>
      <c r="F14" s="1"/>
      <c r="G14" s="1"/>
    </row>
    <row r="15" spans="1:7" x14ac:dyDescent="0.35">
      <c r="A15" s="10"/>
      <c r="B15" s="10"/>
      <c r="C15" s="10"/>
      <c r="D15" s="10"/>
      <c r="E15" s="10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F17" s="1"/>
      <c r="G17" s="1"/>
    </row>
    <row r="18" spans="1:7" ht="18.5" x14ac:dyDescent="0.35">
      <c r="A18" s="4"/>
      <c r="B18" s="9" t="s">
        <v>0</v>
      </c>
      <c r="C18" s="9" t="s">
        <v>8</v>
      </c>
      <c r="D18" s="6" t="s">
        <v>9</v>
      </c>
      <c r="E18" s="10"/>
      <c r="F18" s="10"/>
      <c r="G18" s="1"/>
    </row>
    <row r="19" spans="1:7" ht="18.5" x14ac:dyDescent="0.35">
      <c r="A19" s="11" t="s">
        <v>10</v>
      </c>
      <c r="B19" s="11"/>
      <c r="C19" s="11"/>
      <c r="D19" s="11"/>
      <c r="E19" s="12"/>
      <c r="F19" s="10"/>
      <c r="G19" s="1"/>
    </row>
    <row r="20" spans="1:7" x14ac:dyDescent="0.35">
      <c r="A20" s="13" t="s">
        <v>11</v>
      </c>
      <c r="B20" s="14"/>
      <c r="C20" s="14"/>
      <c r="D20" s="14"/>
      <c r="E20" s="75"/>
      <c r="F20" s="10"/>
      <c r="G20" s="1"/>
    </row>
    <row r="21" spans="1:7" x14ac:dyDescent="0.35">
      <c r="A21" s="7" t="s">
        <v>12</v>
      </c>
      <c r="B21" s="15">
        <v>6000</v>
      </c>
      <c r="C21" s="15">
        <v>6000</v>
      </c>
      <c r="D21" s="14">
        <f>C21-B21</f>
        <v>0</v>
      </c>
      <c r="E21" s="75"/>
      <c r="F21" s="10"/>
      <c r="G21" s="1"/>
    </row>
    <row r="22" spans="1:7" x14ac:dyDescent="0.35">
      <c r="A22" s="7" t="s">
        <v>13</v>
      </c>
      <c r="B22" s="15">
        <v>200</v>
      </c>
      <c r="C22" s="15">
        <v>150</v>
      </c>
      <c r="D22" s="14">
        <f t="shared" ref="D22:D27" si="0">C22-B22</f>
        <v>-50</v>
      </c>
      <c r="E22" s="75"/>
      <c r="F22" s="10"/>
      <c r="G22" s="1"/>
    </row>
    <row r="23" spans="1:7" x14ac:dyDescent="0.35">
      <c r="A23" s="7" t="s">
        <v>14</v>
      </c>
      <c r="B23" s="15">
        <v>100</v>
      </c>
      <c r="C23" s="15">
        <v>100</v>
      </c>
      <c r="D23" s="14">
        <f t="shared" si="0"/>
        <v>0</v>
      </c>
      <c r="E23" s="75"/>
      <c r="F23" s="10"/>
      <c r="G23" s="1"/>
    </row>
    <row r="24" spans="1:7" x14ac:dyDescent="0.35">
      <c r="A24" s="7" t="s">
        <v>15</v>
      </c>
      <c r="B24" s="15">
        <v>55</v>
      </c>
      <c r="C24" s="15">
        <v>20</v>
      </c>
      <c r="D24" s="14">
        <f t="shared" si="0"/>
        <v>-35</v>
      </c>
      <c r="E24" s="75"/>
      <c r="F24" s="10"/>
      <c r="G24" s="1"/>
    </row>
    <row r="25" spans="1:7" x14ac:dyDescent="0.35">
      <c r="A25" s="7" t="s">
        <v>16</v>
      </c>
      <c r="B25" s="15">
        <v>500</v>
      </c>
      <c r="C25" s="15">
        <v>500</v>
      </c>
      <c r="D25" s="14">
        <f t="shared" si="0"/>
        <v>0</v>
      </c>
      <c r="E25" s="75"/>
      <c r="F25" s="10"/>
      <c r="G25" s="1"/>
    </row>
    <row r="26" spans="1:7" x14ac:dyDescent="0.35">
      <c r="A26" s="7" t="s">
        <v>17</v>
      </c>
      <c r="B26" s="15">
        <v>300</v>
      </c>
      <c r="C26" s="15">
        <v>200</v>
      </c>
      <c r="D26" s="14">
        <f t="shared" si="0"/>
        <v>-100</v>
      </c>
      <c r="E26" s="75"/>
      <c r="F26" s="10"/>
      <c r="G26" s="1"/>
    </row>
    <row r="27" spans="1:7" x14ac:dyDescent="0.35">
      <c r="A27" s="7" t="s">
        <v>18</v>
      </c>
      <c r="B27" s="15">
        <v>115</v>
      </c>
      <c r="C27" s="15">
        <v>50</v>
      </c>
      <c r="D27" s="14">
        <f t="shared" si="0"/>
        <v>-65</v>
      </c>
      <c r="E27" s="75"/>
      <c r="F27" s="10"/>
      <c r="G27" s="1"/>
    </row>
    <row r="28" spans="1:7" x14ac:dyDescent="0.35">
      <c r="A28" s="14"/>
      <c r="B28" s="14"/>
      <c r="C28" s="14"/>
      <c r="D28" s="14"/>
      <c r="E28" s="75"/>
      <c r="F28" s="10"/>
      <c r="G28" s="1"/>
    </row>
    <row r="29" spans="1:7" ht="18.5" x14ac:dyDescent="0.45">
      <c r="A29" s="16" t="s">
        <v>19</v>
      </c>
      <c r="B29" s="17">
        <f>SUM(B21:B27)</f>
        <v>7270</v>
      </c>
      <c r="C29" s="17">
        <f>SUM(C21:C27)</f>
        <v>7020</v>
      </c>
      <c r="D29" s="16"/>
      <c r="E29" s="10"/>
      <c r="F29" s="10"/>
      <c r="G29" s="1"/>
    </row>
    <row r="30" spans="1:7" x14ac:dyDescent="0.35">
      <c r="A30" s="4"/>
      <c r="B30" s="4"/>
      <c r="C30" s="4"/>
      <c r="D30" s="4"/>
      <c r="E30" s="10"/>
      <c r="F30" s="10"/>
      <c r="G30" s="1"/>
    </row>
    <row r="31" spans="1:7" ht="18.5" x14ac:dyDescent="0.35">
      <c r="A31" s="18" t="s">
        <v>20</v>
      </c>
      <c r="B31" s="18"/>
      <c r="C31" s="18"/>
      <c r="D31" s="18"/>
      <c r="E31" s="4"/>
      <c r="F31" s="10"/>
      <c r="G31" s="1"/>
    </row>
    <row r="32" spans="1:7" x14ac:dyDescent="0.35">
      <c r="A32" s="19" t="s">
        <v>21</v>
      </c>
      <c r="B32" s="20"/>
      <c r="C32" s="20"/>
      <c r="D32" s="20"/>
      <c r="E32" s="75"/>
      <c r="F32" s="10"/>
      <c r="G32" s="1"/>
    </row>
    <row r="33" spans="1:7" x14ac:dyDescent="0.35">
      <c r="A33" s="8" t="s">
        <v>22</v>
      </c>
      <c r="B33" s="15">
        <v>2250</v>
      </c>
      <c r="C33" s="15">
        <v>2250</v>
      </c>
      <c r="D33" s="20">
        <f>C33-B33</f>
        <v>0</v>
      </c>
      <c r="E33" s="75"/>
      <c r="F33" s="10"/>
      <c r="G33" s="1"/>
    </row>
    <row r="34" spans="1:7" x14ac:dyDescent="0.35">
      <c r="A34" s="8" t="s">
        <v>23</v>
      </c>
      <c r="B34" s="15">
        <v>25</v>
      </c>
      <c r="C34" s="15"/>
      <c r="D34" s="20">
        <f t="shared" ref="D34:D43" si="1">C34-B34</f>
        <v>-25</v>
      </c>
      <c r="E34" s="75"/>
      <c r="F34" s="10"/>
      <c r="G34" s="1"/>
    </row>
    <row r="35" spans="1:7" x14ac:dyDescent="0.35">
      <c r="A35" s="8" t="s">
        <v>24</v>
      </c>
      <c r="B35" s="15">
        <v>40</v>
      </c>
      <c r="C35" s="15"/>
      <c r="D35" s="20">
        <f t="shared" si="1"/>
        <v>-40</v>
      </c>
      <c r="E35" s="75"/>
      <c r="F35" s="10"/>
      <c r="G35" s="1"/>
    </row>
    <row r="36" spans="1:7" x14ac:dyDescent="0.35">
      <c r="A36" s="8" t="s">
        <v>25</v>
      </c>
      <c r="B36" s="15">
        <v>44</v>
      </c>
      <c r="C36" s="15"/>
      <c r="D36" s="20">
        <f t="shared" si="1"/>
        <v>-44</v>
      </c>
      <c r="E36" s="75"/>
      <c r="F36" s="10"/>
      <c r="G36" s="1"/>
    </row>
    <row r="37" spans="1:7" x14ac:dyDescent="0.35">
      <c r="A37" s="8" t="s">
        <v>26</v>
      </c>
      <c r="B37" s="15">
        <v>20</v>
      </c>
      <c r="C37" s="15"/>
      <c r="D37" s="20">
        <f t="shared" si="1"/>
        <v>-20</v>
      </c>
      <c r="E37" s="75"/>
      <c r="F37" s="10"/>
      <c r="G37" s="1"/>
    </row>
    <row r="38" spans="1:7" x14ac:dyDescent="0.35">
      <c r="A38" s="8" t="s">
        <v>27</v>
      </c>
      <c r="B38" s="15">
        <v>15</v>
      </c>
      <c r="C38" s="15"/>
      <c r="D38" s="20">
        <f t="shared" si="1"/>
        <v>-15</v>
      </c>
      <c r="E38" s="75"/>
      <c r="F38" s="10"/>
      <c r="G38" s="1"/>
    </row>
    <row r="39" spans="1:7" x14ac:dyDescent="0.35">
      <c r="A39" s="8" t="s">
        <v>28</v>
      </c>
      <c r="B39" s="15"/>
      <c r="C39" s="15"/>
      <c r="D39" s="20">
        <f t="shared" si="1"/>
        <v>0</v>
      </c>
      <c r="E39" s="75"/>
      <c r="F39" s="10"/>
      <c r="G39" s="1"/>
    </row>
    <row r="40" spans="1:7" x14ac:dyDescent="0.35">
      <c r="A40" s="8" t="s">
        <v>29</v>
      </c>
      <c r="B40" s="15">
        <v>29</v>
      </c>
      <c r="C40" s="15"/>
      <c r="D40" s="20">
        <f t="shared" si="1"/>
        <v>-29</v>
      </c>
      <c r="E40" s="75"/>
      <c r="F40" s="10"/>
      <c r="G40" s="1"/>
    </row>
    <row r="41" spans="1:7" x14ac:dyDescent="0.35">
      <c r="A41" s="8" t="s">
        <v>30</v>
      </c>
      <c r="B41" s="15"/>
      <c r="C41" s="15"/>
      <c r="D41" s="20">
        <f t="shared" si="1"/>
        <v>0</v>
      </c>
      <c r="E41" s="75"/>
      <c r="F41" s="10"/>
      <c r="G41" s="1"/>
    </row>
    <row r="42" spans="1:7" x14ac:dyDescent="0.35">
      <c r="A42" s="8" t="s">
        <v>31</v>
      </c>
      <c r="B42" s="15"/>
      <c r="C42" s="15"/>
      <c r="D42" s="20">
        <f t="shared" si="1"/>
        <v>0</v>
      </c>
      <c r="E42" s="75"/>
      <c r="F42" s="10"/>
      <c r="G42" s="1"/>
    </row>
    <row r="43" spans="1:7" x14ac:dyDescent="0.35">
      <c r="A43" s="8" t="s">
        <v>32</v>
      </c>
      <c r="B43" s="15"/>
      <c r="C43" s="15"/>
      <c r="D43" s="20">
        <f t="shared" si="1"/>
        <v>0</v>
      </c>
      <c r="E43" s="75"/>
      <c r="F43" s="10"/>
      <c r="G43" s="1"/>
    </row>
    <row r="44" spans="1:7" x14ac:dyDescent="0.35">
      <c r="A44" s="8" t="s">
        <v>33</v>
      </c>
      <c r="B44" s="21"/>
      <c r="C44" s="21"/>
      <c r="D44" s="20"/>
      <c r="E44" s="75"/>
      <c r="F44" s="10"/>
      <c r="G44" s="1"/>
    </row>
    <row r="45" spans="1:7" x14ac:dyDescent="0.35">
      <c r="A45" s="20"/>
      <c r="B45" s="22">
        <f>SUM(B33:B44)</f>
        <v>2423</v>
      </c>
      <c r="C45" s="22">
        <f>SUM(C33:C44)</f>
        <v>2250</v>
      </c>
      <c r="D45" s="20"/>
      <c r="E45" s="75"/>
      <c r="F45" s="10"/>
      <c r="G45" s="1"/>
    </row>
    <row r="46" spans="1:7" x14ac:dyDescent="0.35">
      <c r="A46" s="19" t="s">
        <v>40</v>
      </c>
      <c r="B46" s="20"/>
      <c r="C46" s="20"/>
      <c r="D46" s="20"/>
      <c r="E46" s="23"/>
      <c r="F46" s="10"/>
      <c r="G46" s="1"/>
    </row>
    <row r="47" spans="1:7" x14ac:dyDescent="0.35">
      <c r="A47" s="20" t="s">
        <v>34</v>
      </c>
      <c r="B47" s="15"/>
      <c r="C47" s="24"/>
      <c r="D47" s="20">
        <f t="shared" ref="D47:D49" si="2">C47-B47</f>
        <v>0</v>
      </c>
      <c r="E47" s="75"/>
      <c r="F47" s="10"/>
      <c r="G47" s="1"/>
    </row>
    <row r="48" spans="1:7" x14ac:dyDescent="0.35">
      <c r="A48" s="20" t="s">
        <v>35</v>
      </c>
      <c r="B48" s="15"/>
      <c r="C48" s="24"/>
      <c r="D48" s="20">
        <f t="shared" si="2"/>
        <v>0</v>
      </c>
      <c r="E48" s="75"/>
      <c r="F48" s="10"/>
      <c r="G48" s="1"/>
    </row>
    <row r="49" spans="1:7" x14ac:dyDescent="0.35">
      <c r="A49" s="20" t="s">
        <v>41</v>
      </c>
      <c r="B49" s="15"/>
      <c r="C49" s="24"/>
      <c r="D49" s="20">
        <f t="shared" si="2"/>
        <v>0</v>
      </c>
      <c r="E49" s="75"/>
      <c r="F49" s="10"/>
      <c r="G49" s="1"/>
    </row>
    <row r="50" spans="1:7" ht="20.149999999999999" customHeight="1" x14ac:dyDescent="0.35">
      <c r="A50" s="20"/>
      <c r="B50" s="25">
        <f>SUM(B47:B49)</f>
        <v>0</v>
      </c>
      <c r="C50" s="25">
        <f>SUM(C47:C49)</f>
        <v>0</v>
      </c>
      <c r="D50" s="20"/>
      <c r="E50" s="75"/>
      <c r="F50" s="10"/>
      <c r="G50" s="1"/>
    </row>
    <row r="51" spans="1:7" x14ac:dyDescent="0.35">
      <c r="A51" s="19" t="s">
        <v>39</v>
      </c>
      <c r="B51" s="20"/>
      <c r="C51" s="20"/>
      <c r="D51" s="20"/>
      <c r="E51" s="23"/>
      <c r="F51" s="10"/>
      <c r="G51" s="1"/>
    </row>
    <row r="52" spans="1:7" x14ac:dyDescent="0.35">
      <c r="A52" s="20" t="s">
        <v>38</v>
      </c>
      <c r="B52" s="15"/>
      <c r="C52" s="24"/>
      <c r="D52" s="20">
        <f>C52-B52</f>
        <v>0</v>
      </c>
      <c r="E52" s="75"/>
      <c r="F52" s="10"/>
      <c r="G52" s="1"/>
    </row>
    <row r="53" spans="1:7" x14ac:dyDescent="0.35">
      <c r="A53" s="20" t="s">
        <v>37</v>
      </c>
      <c r="B53" s="15"/>
      <c r="C53" s="24"/>
      <c r="D53" s="20">
        <f t="shared" ref="D53:D54" si="3">C53-B53</f>
        <v>0</v>
      </c>
      <c r="E53" s="75"/>
      <c r="F53" s="10"/>
      <c r="G53" s="1"/>
    </row>
    <row r="54" spans="1:7" x14ac:dyDescent="0.35">
      <c r="A54" s="20" t="s">
        <v>36</v>
      </c>
      <c r="B54" s="15"/>
      <c r="C54" s="24"/>
      <c r="D54" s="20">
        <f t="shared" si="3"/>
        <v>0</v>
      </c>
      <c r="E54" s="75"/>
      <c r="F54" s="10"/>
      <c r="G54" s="1"/>
    </row>
    <row r="55" spans="1:7" x14ac:dyDescent="0.35">
      <c r="A55" s="20"/>
      <c r="B55" s="25">
        <f>SUM(B52:B54)</f>
        <v>0</v>
      </c>
      <c r="C55" s="25">
        <f>SUM(C52:C54)</f>
        <v>0</v>
      </c>
      <c r="D55" s="20"/>
      <c r="E55" s="75"/>
      <c r="F55" s="10"/>
      <c r="G55" s="1"/>
    </row>
    <row r="56" spans="1:7" x14ac:dyDescent="0.35">
      <c r="A56" s="19" t="s">
        <v>1</v>
      </c>
      <c r="B56" s="8"/>
      <c r="C56" s="8"/>
      <c r="D56" s="20"/>
      <c r="E56" s="23"/>
      <c r="F56" s="10"/>
      <c r="G56" s="1"/>
    </row>
    <row r="57" spans="1:7" x14ac:dyDescent="0.35">
      <c r="A57" s="20" t="s">
        <v>2</v>
      </c>
      <c r="B57" s="15"/>
      <c r="C57" s="24"/>
      <c r="D57" s="20">
        <f>C57-B57</f>
        <v>0</v>
      </c>
      <c r="E57" s="75"/>
      <c r="F57" s="10"/>
      <c r="G57" s="1"/>
    </row>
    <row r="58" spans="1:7" x14ac:dyDescent="0.35">
      <c r="A58" s="20" t="s">
        <v>43</v>
      </c>
      <c r="B58" s="15"/>
      <c r="C58" s="24"/>
      <c r="D58" s="20">
        <f>C58-B58</f>
        <v>0</v>
      </c>
      <c r="E58" s="75"/>
      <c r="F58" s="10"/>
      <c r="G58" s="1"/>
    </row>
    <row r="59" spans="1:7" x14ac:dyDescent="0.35">
      <c r="A59" s="20" t="s">
        <v>42</v>
      </c>
      <c r="B59" s="15"/>
      <c r="C59" s="24"/>
      <c r="D59" s="20">
        <f>C59-B59</f>
        <v>0</v>
      </c>
      <c r="E59" s="75"/>
      <c r="F59" s="10"/>
      <c r="G59" s="1"/>
    </row>
    <row r="60" spans="1:7" ht="17.149999999999999" customHeight="1" x14ac:dyDescent="0.35">
      <c r="A60" s="20" t="s">
        <v>44</v>
      </c>
      <c r="B60" s="15"/>
      <c r="C60" s="24"/>
      <c r="D60" s="20">
        <f>C60-B60</f>
        <v>0</v>
      </c>
      <c r="E60" s="75"/>
      <c r="F60" s="10"/>
      <c r="G60" s="1"/>
    </row>
    <row r="61" spans="1:7" ht="21" customHeight="1" x14ac:dyDescent="0.35">
      <c r="A61" s="20"/>
      <c r="B61" s="25">
        <f>SUM(B57:B60)</f>
        <v>0</v>
      </c>
      <c r="C61" s="25"/>
      <c r="D61" s="20"/>
      <c r="E61" s="75"/>
      <c r="F61" s="10"/>
      <c r="G61" s="1"/>
    </row>
    <row r="62" spans="1:7" x14ac:dyDescent="0.35">
      <c r="A62" s="19" t="s">
        <v>45</v>
      </c>
      <c r="B62" s="20"/>
      <c r="C62" s="20"/>
      <c r="D62" s="20"/>
      <c r="E62" s="23"/>
      <c r="F62" s="10"/>
      <c r="G62" s="1"/>
    </row>
    <row r="63" spans="1:7" x14ac:dyDescent="0.35">
      <c r="A63" s="20" t="s">
        <v>46</v>
      </c>
      <c r="B63" s="15"/>
      <c r="C63" s="24"/>
      <c r="D63" s="20">
        <f t="shared" ref="D63:D65" si="4">C63-B63</f>
        <v>0</v>
      </c>
      <c r="E63" s="75"/>
      <c r="F63" s="10"/>
      <c r="G63" s="1"/>
    </row>
    <row r="64" spans="1:7" x14ac:dyDescent="0.35">
      <c r="A64" s="20" t="s">
        <v>47</v>
      </c>
      <c r="B64" s="15"/>
      <c r="C64" s="24"/>
      <c r="D64" s="20">
        <f t="shared" si="4"/>
        <v>0</v>
      </c>
      <c r="E64" s="75"/>
      <c r="F64" s="10"/>
      <c r="G64" s="1"/>
    </row>
    <row r="65" spans="1:7" x14ac:dyDescent="0.35">
      <c r="A65" s="20" t="s">
        <v>48</v>
      </c>
      <c r="B65" s="15"/>
      <c r="C65" s="24"/>
      <c r="D65" s="20">
        <f t="shared" si="4"/>
        <v>0</v>
      </c>
      <c r="E65" s="75"/>
      <c r="F65" s="10"/>
      <c r="G65" s="1"/>
    </row>
    <row r="66" spans="1:7" ht="23.15" customHeight="1" x14ac:dyDescent="0.35">
      <c r="A66" s="20"/>
      <c r="B66" s="26">
        <f>SUM(B63:B65)</f>
        <v>0</v>
      </c>
      <c r="C66" s="26">
        <f>SUM(C63:C65)</f>
        <v>0</v>
      </c>
      <c r="D66" s="20"/>
      <c r="E66" s="75"/>
      <c r="F66" s="10"/>
      <c r="G66" s="1"/>
    </row>
    <row r="67" spans="1:7" x14ac:dyDescent="0.35">
      <c r="A67" s="19" t="s">
        <v>49</v>
      </c>
      <c r="B67" s="20"/>
      <c r="C67" s="20"/>
      <c r="D67" s="20"/>
      <c r="E67" s="23"/>
      <c r="F67" s="10"/>
      <c r="G67" s="1"/>
    </row>
    <row r="68" spans="1:7" ht="15" customHeight="1" x14ac:dyDescent="0.35">
      <c r="A68" s="20" t="s">
        <v>50</v>
      </c>
      <c r="B68" s="15"/>
      <c r="C68" s="24"/>
      <c r="D68" s="20">
        <f t="shared" ref="D68:D71" si="5">C68-B68</f>
        <v>0</v>
      </c>
      <c r="E68" s="75"/>
      <c r="F68" s="10"/>
      <c r="G68" s="1"/>
    </row>
    <row r="69" spans="1:7" x14ac:dyDescent="0.35">
      <c r="A69" s="20" t="s">
        <v>51</v>
      </c>
      <c r="B69" s="15"/>
      <c r="C69" s="24"/>
      <c r="D69" s="20">
        <f t="shared" si="5"/>
        <v>0</v>
      </c>
      <c r="E69" s="75"/>
      <c r="F69" s="10"/>
      <c r="G69" s="1"/>
    </row>
    <row r="70" spans="1:7" x14ac:dyDescent="0.35">
      <c r="A70" s="20" t="s">
        <v>52</v>
      </c>
      <c r="B70" s="15"/>
      <c r="C70" s="24"/>
      <c r="D70" s="20">
        <f t="shared" si="5"/>
        <v>0</v>
      </c>
      <c r="E70" s="75"/>
      <c r="F70" s="10"/>
      <c r="G70" s="1"/>
    </row>
    <row r="71" spans="1:7" x14ac:dyDescent="0.35">
      <c r="A71" s="20" t="s">
        <v>53</v>
      </c>
      <c r="B71" s="15"/>
      <c r="C71" s="24"/>
      <c r="D71" s="20">
        <f t="shared" si="5"/>
        <v>0</v>
      </c>
      <c r="E71" s="75"/>
      <c r="F71" s="10"/>
      <c r="G71" s="1"/>
    </row>
    <row r="72" spans="1:7" x14ac:dyDescent="0.35">
      <c r="A72" s="20"/>
      <c r="B72" s="26">
        <f>SUM(B68:B71)</f>
        <v>0</v>
      </c>
      <c r="C72" s="26">
        <f>SUM(C68:C71)</f>
        <v>0</v>
      </c>
      <c r="D72" s="20"/>
      <c r="E72" s="75"/>
      <c r="F72" s="10"/>
      <c r="G72" s="1"/>
    </row>
    <row r="73" spans="1:7" ht="18.5" x14ac:dyDescent="0.45">
      <c r="A73" s="27" t="s">
        <v>19</v>
      </c>
      <c r="B73" s="28">
        <f>B72+B66+B61+B55+B50+B45</f>
        <v>2423</v>
      </c>
      <c r="C73" s="28">
        <f>C72+C66+C61+C55+C50+C45</f>
        <v>2250</v>
      </c>
      <c r="D73" s="29"/>
      <c r="E73" s="10"/>
      <c r="F73" s="10"/>
      <c r="G73" s="1"/>
    </row>
    <row r="74" spans="1:7" x14ac:dyDescent="0.35">
      <c r="A74" s="10"/>
      <c r="B74" s="10"/>
      <c r="C74" s="10"/>
      <c r="D74" s="10"/>
      <c r="E74" s="10"/>
      <c r="F74" s="10"/>
      <c r="G74" s="1"/>
    </row>
    <row r="75" spans="1:7" x14ac:dyDescent="0.35">
      <c r="A75" s="10"/>
      <c r="B75" s="10"/>
      <c r="C75" s="10"/>
      <c r="D75" s="10"/>
      <c r="E75" s="10"/>
      <c r="F75" s="10"/>
      <c r="G75" s="1"/>
    </row>
    <row r="76" spans="1:7" ht="15.65" customHeight="1" x14ac:dyDescent="0.35">
      <c r="A76" s="73" t="s">
        <v>54</v>
      </c>
      <c r="B76" s="73"/>
      <c r="C76" s="73"/>
      <c r="D76" s="73"/>
      <c r="E76" s="73"/>
      <c r="F76" s="1"/>
      <c r="G76" s="1"/>
    </row>
    <row r="77" spans="1:7" ht="15.65" customHeight="1" x14ac:dyDescent="0.35">
      <c r="A77" s="73"/>
      <c r="B77" s="73"/>
      <c r="C77" s="73"/>
      <c r="D77" s="73"/>
      <c r="E77" s="73"/>
      <c r="F77" s="1"/>
      <c r="G77" s="1"/>
    </row>
    <row r="78" spans="1:7" ht="15.65" customHeight="1" x14ac:dyDescent="0.35">
      <c r="A78" s="73"/>
      <c r="B78" s="73"/>
      <c r="C78" s="73"/>
      <c r="D78" s="73"/>
      <c r="E78" s="73"/>
      <c r="F78" s="1"/>
      <c r="G78" s="1"/>
    </row>
    <row r="79" spans="1:7" x14ac:dyDescent="0.35">
      <c r="A79" s="73"/>
      <c r="B79" s="73"/>
      <c r="C79" s="73"/>
      <c r="D79" s="73"/>
      <c r="E79" s="73"/>
      <c r="F79" s="1"/>
      <c r="G79" s="1"/>
    </row>
  </sheetData>
  <mergeCells count="9">
    <mergeCell ref="A76:E79"/>
    <mergeCell ref="B1:C1"/>
    <mergeCell ref="E57:E61"/>
    <mergeCell ref="E63:E66"/>
    <mergeCell ref="E68:E72"/>
    <mergeCell ref="E20:E28"/>
    <mergeCell ref="E32:E45"/>
    <mergeCell ref="E47:E50"/>
    <mergeCell ref="E52:E55"/>
  </mergeCells>
  <conditionalFormatting sqref="D57:D60 D47:D49 D33:D44 D52:D54 D63:D65 D68:D71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B1:C1" r:id="rId1" display="oder Geschäftsbudget erstellen mit einem kostenlosen Test von" xr:uid="{00000000-0004-0000-0000-000000000000}"/>
    <hyperlink ref="A76:E79" r:id="rId2" display="oder hier klicken, um ein Geschäftsbudget in Smartsheet zu erstellen" xr:uid="{00000000-0004-0000-0000-000001000000}"/>
  </hyperlinks>
  <pageMargins left="0.75" right="0.75" top="1" bottom="1" header="0.5" footer="0.5"/>
  <pageSetup orientation="portrait" horizontalDpi="4294967292" verticalDpi="429496729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5B4-92F5-47F2-9D53-D480AFA53649}">
  <dimension ref="A1:U198"/>
  <sheetViews>
    <sheetView tabSelected="1" zoomScale="55" zoomScaleNormal="55" workbookViewId="0">
      <selection activeCell="A5" sqref="A5:A6"/>
    </sheetView>
  </sheetViews>
  <sheetFormatPr baseColWidth="10" defaultRowHeight="15.5" x14ac:dyDescent="0.35"/>
  <cols>
    <col min="1" max="1" width="50.6640625" style="76" customWidth="1"/>
    <col min="2" max="2" width="17.1640625" style="77" bestFit="1" customWidth="1"/>
    <col min="3" max="3" width="26.33203125" style="77" bestFit="1" customWidth="1"/>
    <col min="4" max="4" width="16.75" style="77" bestFit="1" customWidth="1"/>
    <col min="5" max="5" width="16.33203125" style="78" bestFit="1" customWidth="1"/>
    <col min="6" max="6" width="14.33203125" style="77" customWidth="1"/>
    <col min="7" max="7" width="14.6640625" style="79" bestFit="1" customWidth="1"/>
    <col min="8" max="16384" width="10.6640625" style="76"/>
  </cols>
  <sheetData>
    <row r="1" spans="1:7" ht="23.5" customHeight="1" x14ac:dyDescent="0.35">
      <c r="A1" s="132" t="s">
        <v>4</v>
      </c>
      <c r="B1" s="93"/>
      <c r="C1" s="93"/>
      <c r="D1" s="93"/>
      <c r="E1" s="91"/>
      <c r="F1" s="93"/>
      <c r="G1" s="92"/>
    </row>
    <row r="2" spans="1:7" ht="15.5" customHeight="1" x14ac:dyDescent="0.35">
      <c r="A2" s="132"/>
      <c r="B2" s="90"/>
      <c r="C2" s="128"/>
      <c r="D2" s="128"/>
      <c r="E2" s="91"/>
      <c r="F2" s="90"/>
      <c r="G2" s="92"/>
    </row>
    <row r="3" spans="1:7" x14ac:dyDescent="0.35">
      <c r="A3" s="131" t="s">
        <v>178</v>
      </c>
      <c r="B3" s="93"/>
      <c r="C3" s="129"/>
      <c r="D3" s="129"/>
      <c r="E3" s="129"/>
      <c r="F3" s="90"/>
      <c r="G3" s="92"/>
    </row>
    <row r="4" spans="1:7" x14ac:dyDescent="0.35">
      <c r="A4" s="131"/>
      <c r="B4" s="93"/>
      <c r="C4" s="129"/>
      <c r="D4" s="129"/>
      <c r="E4" s="129"/>
      <c r="F4" s="90"/>
      <c r="G4" s="92"/>
    </row>
    <row r="5" spans="1:7" x14ac:dyDescent="0.35">
      <c r="A5" s="133">
        <f>SUM(G28)</f>
        <v>149261</v>
      </c>
      <c r="B5" s="93"/>
      <c r="C5" s="130"/>
      <c r="D5" s="130"/>
      <c r="E5" s="130"/>
      <c r="F5" s="90"/>
      <c r="G5" s="92"/>
    </row>
    <row r="6" spans="1:7" x14ac:dyDescent="0.35">
      <c r="A6" s="133"/>
      <c r="B6" s="90"/>
      <c r="C6" s="90"/>
      <c r="D6" s="90"/>
      <c r="E6" s="91"/>
      <c r="F6" s="90"/>
      <c r="G6" s="92"/>
    </row>
    <row r="7" spans="1:7" x14ac:dyDescent="0.35">
      <c r="A7" s="90"/>
      <c r="B7" s="90"/>
      <c r="C7" s="90"/>
      <c r="D7" s="90"/>
      <c r="E7" s="91"/>
      <c r="F7" s="90"/>
      <c r="G7" s="92"/>
    </row>
    <row r="8" spans="1:7" x14ac:dyDescent="0.35">
      <c r="A8" s="90"/>
      <c r="B8" s="90"/>
      <c r="C8" s="90"/>
      <c r="D8" s="90"/>
      <c r="E8" s="91"/>
      <c r="F8" s="90"/>
      <c r="G8" s="92"/>
    </row>
    <row r="9" spans="1:7" x14ac:dyDescent="0.35">
      <c r="A9" s="90"/>
      <c r="B9" s="90"/>
      <c r="C9" s="90"/>
      <c r="D9" s="90"/>
      <c r="E9" s="91"/>
      <c r="F9" s="90"/>
      <c r="G9" s="92"/>
    </row>
    <row r="10" spans="1:7" ht="21" x14ac:dyDescent="0.5">
      <c r="A10" s="116" t="s">
        <v>5</v>
      </c>
      <c r="B10" s="87" t="s">
        <v>177</v>
      </c>
      <c r="C10" s="87"/>
      <c r="D10" s="87" t="s">
        <v>175</v>
      </c>
      <c r="E10" s="88"/>
      <c r="F10" s="87"/>
      <c r="G10" s="89" t="s">
        <v>176</v>
      </c>
    </row>
    <row r="11" spans="1:7" x14ac:dyDescent="0.35">
      <c r="A11" s="90" t="s">
        <v>6</v>
      </c>
      <c r="B11" s="92">
        <v>480000</v>
      </c>
      <c r="C11" s="92"/>
      <c r="D11" s="92">
        <v>480000</v>
      </c>
      <c r="E11" s="92"/>
      <c r="F11" s="92"/>
      <c r="G11" s="92">
        <f>SUM(B11-D11)</f>
        <v>0</v>
      </c>
    </row>
    <row r="12" spans="1:7" x14ac:dyDescent="0.35">
      <c r="A12" s="90" t="s">
        <v>7</v>
      </c>
      <c r="B12" s="92"/>
      <c r="C12" s="92"/>
      <c r="D12" s="92"/>
      <c r="E12" s="92"/>
      <c r="F12" s="92"/>
      <c r="G12" s="92">
        <f>SUM(B12-D12)</f>
        <v>0</v>
      </c>
    </row>
    <row r="13" spans="1:7" x14ac:dyDescent="0.35">
      <c r="A13" s="90"/>
      <c r="B13" s="90"/>
      <c r="C13" s="90"/>
      <c r="D13" s="90"/>
      <c r="E13" s="91"/>
      <c r="F13" s="90"/>
      <c r="G13" s="92"/>
    </row>
    <row r="14" spans="1:7" ht="21" x14ac:dyDescent="0.5">
      <c r="A14" s="115" t="s">
        <v>10</v>
      </c>
      <c r="B14" s="82" t="s">
        <v>177</v>
      </c>
      <c r="C14" s="82"/>
      <c r="D14" s="82" t="s">
        <v>175</v>
      </c>
      <c r="E14" s="83"/>
      <c r="F14" s="82"/>
      <c r="G14" s="84" t="s">
        <v>176</v>
      </c>
    </row>
    <row r="15" spans="1:7" x14ac:dyDescent="0.35">
      <c r="A15" s="85" t="s">
        <v>11</v>
      </c>
      <c r="B15" s="86"/>
      <c r="C15" s="86"/>
      <c r="D15" s="86"/>
      <c r="E15" s="86"/>
      <c r="F15" s="86"/>
      <c r="G15" s="86"/>
    </row>
    <row r="16" spans="1:7" x14ac:dyDescent="0.35">
      <c r="A16" s="85" t="s">
        <v>90</v>
      </c>
      <c r="B16" s="86">
        <v>300000</v>
      </c>
      <c r="C16" s="86"/>
      <c r="D16" s="86">
        <v>300000</v>
      </c>
      <c r="E16" s="86"/>
      <c r="F16" s="86"/>
      <c r="G16" s="86">
        <f>SUM(B16-D16)</f>
        <v>0</v>
      </c>
    </row>
    <row r="17" spans="1:21" x14ac:dyDescent="0.35">
      <c r="A17" s="85" t="s">
        <v>91</v>
      </c>
      <c r="B17" s="86">
        <v>180000</v>
      </c>
      <c r="C17" s="86"/>
      <c r="D17" s="86">
        <v>180000</v>
      </c>
      <c r="E17" s="86"/>
      <c r="F17" s="86"/>
      <c r="G17" s="86">
        <f>SUM(B17-D17)</f>
        <v>0</v>
      </c>
    </row>
    <row r="18" spans="1:21" x14ac:dyDescent="0.35">
      <c r="A18" s="85"/>
      <c r="B18" s="86"/>
      <c r="C18" s="86"/>
      <c r="D18" s="86"/>
      <c r="E18" s="86"/>
      <c r="F18" s="86"/>
      <c r="G18" s="86"/>
    </row>
    <row r="19" spans="1:21" x14ac:dyDescent="0.35">
      <c r="A19" s="85" t="s">
        <v>19</v>
      </c>
      <c r="B19" s="86">
        <v>480000</v>
      </c>
      <c r="C19" s="86"/>
      <c r="D19" s="86">
        <v>480000</v>
      </c>
      <c r="E19" s="86"/>
      <c r="F19" s="86"/>
      <c r="G19" s="86">
        <f>SUM(B19-D19)</f>
        <v>0</v>
      </c>
    </row>
    <row r="20" spans="1:21" x14ac:dyDescent="0.35">
      <c r="A20" s="90"/>
      <c r="B20" s="93"/>
      <c r="C20" s="93"/>
      <c r="D20" s="93"/>
      <c r="E20" s="91"/>
      <c r="F20" s="93"/>
      <c r="G20" s="92"/>
    </row>
    <row r="21" spans="1:21" s="80" customFormat="1" ht="21" x14ac:dyDescent="0.5">
      <c r="A21" s="114" t="s">
        <v>20</v>
      </c>
      <c r="B21" s="94" t="s">
        <v>177</v>
      </c>
      <c r="C21" s="94"/>
      <c r="D21" s="94" t="s">
        <v>175</v>
      </c>
      <c r="E21" s="95"/>
      <c r="F21" s="94"/>
      <c r="G21" s="96" t="s">
        <v>176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</row>
    <row r="22" spans="1:21" x14ac:dyDescent="0.35">
      <c r="A22" s="97" t="s">
        <v>21</v>
      </c>
      <c r="B22" s="99"/>
      <c r="C22" s="99"/>
      <c r="D22" s="99"/>
      <c r="E22" s="99"/>
      <c r="F22" s="99"/>
      <c r="G22" s="99"/>
    </row>
    <row r="23" spans="1:21" x14ac:dyDescent="0.35">
      <c r="A23" s="97" t="s">
        <v>172</v>
      </c>
      <c r="B23" s="99">
        <v>77820</v>
      </c>
      <c r="C23" s="99"/>
      <c r="D23" s="99">
        <f>G156</f>
        <v>57514</v>
      </c>
      <c r="E23" s="99"/>
      <c r="F23" s="99"/>
      <c r="G23" s="99">
        <f>SUM(B23-D23)</f>
        <v>20306</v>
      </c>
    </row>
    <row r="24" spans="1:21" x14ac:dyDescent="0.35">
      <c r="A24" s="97" t="s">
        <v>52</v>
      </c>
      <c r="B24" s="99">
        <v>180000</v>
      </c>
      <c r="C24" s="99"/>
      <c r="D24" s="99">
        <f>G180</f>
        <v>134175</v>
      </c>
      <c r="E24" s="99"/>
      <c r="F24" s="99"/>
      <c r="G24" s="99">
        <f>SUM(B24-D24)</f>
        <v>45825</v>
      </c>
    </row>
    <row r="25" spans="1:21" x14ac:dyDescent="0.35">
      <c r="A25" s="97" t="s">
        <v>173</v>
      </c>
      <c r="B25" s="99"/>
      <c r="C25" s="99"/>
      <c r="D25" s="99">
        <f>G190</f>
        <v>135000</v>
      </c>
      <c r="E25" s="99"/>
      <c r="F25" s="99"/>
      <c r="G25" s="99"/>
    </row>
    <row r="26" spans="1:21" x14ac:dyDescent="0.35">
      <c r="A26" s="97" t="s">
        <v>174</v>
      </c>
      <c r="B26" s="99"/>
      <c r="C26" s="99"/>
      <c r="D26" s="99">
        <f>G197</f>
        <v>4050</v>
      </c>
      <c r="E26" s="99"/>
      <c r="F26" s="99"/>
      <c r="G26" s="99"/>
    </row>
    <row r="27" spans="1:21" x14ac:dyDescent="0.35">
      <c r="A27" s="97"/>
      <c r="B27" s="99"/>
      <c r="C27" s="99"/>
      <c r="D27" s="99"/>
      <c r="E27" s="99"/>
      <c r="F27" s="99"/>
      <c r="G27" s="99"/>
    </row>
    <row r="28" spans="1:21" x14ac:dyDescent="0.35">
      <c r="A28" s="97" t="s">
        <v>19</v>
      </c>
      <c r="B28" s="99">
        <v>480000</v>
      </c>
      <c r="C28" s="99"/>
      <c r="D28" s="99">
        <f>SUM(D23:D26)</f>
        <v>330739</v>
      </c>
      <c r="E28" s="99"/>
      <c r="F28" s="99"/>
      <c r="G28" s="99">
        <f>SUM(B28-D28)</f>
        <v>149261</v>
      </c>
    </row>
    <row r="29" spans="1:21" x14ac:dyDescent="0.35">
      <c r="A29" s="90"/>
      <c r="B29" s="90"/>
      <c r="C29" s="90"/>
      <c r="D29" s="90"/>
      <c r="E29" s="91"/>
      <c r="F29" s="90"/>
      <c r="G29" s="92"/>
    </row>
    <row r="30" spans="1:21" ht="18.5" x14ac:dyDescent="0.45">
      <c r="A30" s="113" t="s">
        <v>172</v>
      </c>
      <c r="B30" s="97"/>
      <c r="C30" s="97"/>
      <c r="D30" s="97"/>
      <c r="E30" s="98"/>
      <c r="F30" s="97"/>
      <c r="G30" s="99"/>
    </row>
    <row r="31" spans="1:21" ht="18.5" x14ac:dyDescent="0.45">
      <c r="A31" s="112" t="s">
        <v>129</v>
      </c>
      <c r="B31" s="97"/>
      <c r="C31" s="97"/>
      <c r="D31" s="97"/>
      <c r="E31" s="98"/>
      <c r="F31" s="97"/>
      <c r="G31" s="99"/>
    </row>
    <row r="32" spans="1:21" x14ac:dyDescent="0.35">
      <c r="A32" s="94" t="s">
        <v>128</v>
      </c>
      <c r="B32" s="94"/>
      <c r="C32" s="94" t="s">
        <v>84</v>
      </c>
      <c r="D32" s="94" t="s">
        <v>58</v>
      </c>
      <c r="E32" s="95" t="s">
        <v>127</v>
      </c>
      <c r="F32" s="94" t="s">
        <v>126</v>
      </c>
      <c r="G32" s="96" t="s">
        <v>59</v>
      </c>
    </row>
    <row r="33" spans="1:21" x14ac:dyDescent="0.35">
      <c r="A33" s="97" t="s">
        <v>130</v>
      </c>
      <c r="B33" s="97"/>
      <c r="C33" s="97">
        <v>2630</v>
      </c>
      <c r="D33" s="97" t="s">
        <v>131</v>
      </c>
      <c r="E33" s="98">
        <v>1</v>
      </c>
      <c r="F33" s="97">
        <v>3</v>
      </c>
      <c r="G33" s="99">
        <v>7890</v>
      </c>
    </row>
    <row r="34" spans="1:21" x14ac:dyDescent="0.35">
      <c r="A34" s="97"/>
      <c r="B34" s="97"/>
      <c r="C34" s="97"/>
      <c r="D34" s="97"/>
      <c r="E34" s="98"/>
      <c r="F34" s="97"/>
      <c r="G34" s="99"/>
    </row>
    <row r="35" spans="1:21" x14ac:dyDescent="0.35">
      <c r="A35" s="100" t="s">
        <v>85</v>
      </c>
      <c r="B35" s="100"/>
      <c r="C35" s="100"/>
      <c r="D35" s="100" t="s">
        <v>57</v>
      </c>
      <c r="E35" s="101"/>
      <c r="F35" s="100"/>
      <c r="G35" s="102">
        <v>7890</v>
      </c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</row>
    <row r="36" spans="1:21" x14ac:dyDescent="0.35">
      <c r="A36" s="97"/>
      <c r="B36" s="97"/>
      <c r="C36" s="97"/>
      <c r="D36" s="97"/>
      <c r="E36" s="98"/>
      <c r="F36" s="97"/>
      <c r="G36" s="99"/>
    </row>
    <row r="37" spans="1:21" x14ac:dyDescent="0.35">
      <c r="A37" s="94" t="s">
        <v>132</v>
      </c>
      <c r="B37" s="94"/>
      <c r="C37" s="94" t="s">
        <v>84</v>
      </c>
      <c r="D37" s="94" t="s">
        <v>58</v>
      </c>
      <c r="E37" s="95" t="s">
        <v>127</v>
      </c>
      <c r="F37" s="94" t="s">
        <v>126</v>
      </c>
      <c r="G37" s="96" t="s">
        <v>59</v>
      </c>
    </row>
    <row r="38" spans="1:21" x14ac:dyDescent="0.35">
      <c r="A38" s="97" t="s">
        <v>133</v>
      </c>
      <c r="B38" s="97"/>
      <c r="C38" s="97">
        <v>9</v>
      </c>
      <c r="D38" s="97" t="s">
        <v>92</v>
      </c>
      <c r="E38" s="98">
        <v>140</v>
      </c>
      <c r="F38" s="97">
        <v>1</v>
      </c>
      <c r="G38" s="99">
        <v>1260</v>
      </c>
    </row>
    <row r="39" spans="1:21" x14ac:dyDescent="0.35">
      <c r="A39" s="97" t="s">
        <v>134</v>
      </c>
      <c r="B39" s="97"/>
      <c r="C39" s="97">
        <v>4</v>
      </c>
      <c r="D39" s="97" t="s">
        <v>92</v>
      </c>
      <c r="E39" s="98">
        <v>59</v>
      </c>
      <c r="F39" s="97">
        <v>3</v>
      </c>
      <c r="G39" s="99">
        <v>708</v>
      </c>
    </row>
    <row r="40" spans="1:21" x14ac:dyDescent="0.35">
      <c r="A40" s="103"/>
      <c r="B40" s="103"/>
      <c r="C40" s="103"/>
      <c r="D40" s="103"/>
      <c r="E40" s="104"/>
      <c r="F40" s="103"/>
      <c r="G40" s="105"/>
    </row>
    <row r="41" spans="1:21" x14ac:dyDescent="0.35">
      <c r="A41" s="106" t="s">
        <v>85</v>
      </c>
      <c r="B41" s="71"/>
      <c r="C41" s="71"/>
      <c r="D41" s="71" t="s">
        <v>57</v>
      </c>
      <c r="E41" s="107"/>
      <c r="F41" s="71"/>
      <c r="G41" s="108">
        <v>1968</v>
      </c>
    </row>
    <row r="42" spans="1:21" x14ac:dyDescent="0.35">
      <c r="A42" s="106"/>
      <c r="B42" s="71"/>
      <c r="C42" s="71"/>
      <c r="D42" s="71"/>
      <c r="E42" s="107"/>
      <c r="F42" s="71"/>
      <c r="G42" s="108"/>
    </row>
    <row r="43" spans="1:21" x14ac:dyDescent="0.35">
      <c r="A43" s="94" t="s">
        <v>135</v>
      </c>
      <c r="B43" s="94"/>
      <c r="C43" s="94" t="s">
        <v>84</v>
      </c>
      <c r="D43" s="94" t="s">
        <v>58</v>
      </c>
      <c r="E43" s="95" t="s">
        <v>127</v>
      </c>
      <c r="F43" s="94" t="s">
        <v>126</v>
      </c>
      <c r="G43" s="96" t="s">
        <v>59</v>
      </c>
    </row>
    <row r="44" spans="1:21" x14ac:dyDescent="0.35">
      <c r="A44" s="97" t="s">
        <v>136</v>
      </c>
      <c r="B44" s="97"/>
      <c r="C44" s="97">
        <v>190</v>
      </c>
      <c r="D44" s="97" t="s">
        <v>93</v>
      </c>
      <c r="E44" s="98">
        <v>40</v>
      </c>
      <c r="F44" s="97">
        <v>1</v>
      </c>
      <c r="G44" s="99">
        <v>7600</v>
      </c>
    </row>
    <row r="45" spans="1:21" x14ac:dyDescent="0.35">
      <c r="A45" s="97"/>
      <c r="B45" s="97"/>
      <c r="C45" s="97"/>
      <c r="D45" s="97"/>
      <c r="E45" s="98"/>
      <c r="F45" s="97"/>
      <c r="G45" s="99"/>
    </row>
    <row r="46" spans="1:21" x14ac:dyDescent="0.35">
      <c r="A46" s="100" t="s">
        <v>85</v>
      </c>
      <c r="B46" s="100"/>
      <c r="C46" s="100"/>
      <c r="D46" s="100" t="s">
        <v>57</v>
      </c>
      <c r="E46" s="101"/>
      <c r="F46" s="100"/>
      <c r="G46" s="102">
        <v>7600</v>
      </c>
    </row>
    <row r="47" spans="1:21" x14ac:dyDescent="0.35">
      <c r="A47" s="97"/>
      <c r="B47" s="97"/>
      <c r="C47" s="97"/>
      <c r="D47" s="97"/>
      <c r="E47" s="98"/>
      <c r="F47" s="97"/>
      <c r="G47" s="99"/>
    </row>
    <row r="48" spans="1:21" x14ac:dyDescent="0.35">
      <c r="A48" s="94" t="s">
        <v>137</v>
      </c>
      <c r="B48" s="94"/>
      <c r="C48" s="94" t="s">
        <v>84</v>
      </c>
      <c r="D48" s="94" t="s">
        <v>58</v>
      </c>
      <c r="E48" s="95" t="s">
        <v>127</v>
      </c>
      <c r="F48" s="94" t="s">
        <v>126</v>
      </c>
      <c r="G48" s="96" t="s">
        <v>59</v>
      </c>
    </row>
    <row r="49" spans="1:21" x14ac:dyDescent="0.35">
      <c r="A49" s="97" t="s">
        <v>138</v>
      </c>
      <c r="B49" s="97"/>
      <c r="C49" s="97">
        <v>2</v>
      </c>
      <c r="D49" s="97" t="s">
        <v>93</v>
      </c>
      <c r="E49" s="98">
        <v>361</v>
      </c>
      <c r="F49" s="97">
        <v>1</v>
      </c>
      <c r="G49" s="99">
        <v>722</v>
      </c>
    </row>
    <row r="50" spans="1:21" x14ac:dyDescent="0.35">
      <c r="A50" s="97" t="s">
        <v>94</v>
      </c>
      <c r="B50" s="97"/>
      <c r="C50" s="97">
        <v>2</v>
      </c>
      <c r="D50" s="97" t="s">
        <v>93</v>
      </c>
      <c r="E50" s="98">
        <v>159</v>
      </c>
      <c r="F50" s="97">
        <v>1</v>
      </c>
      <c r="G50" s="99">
        <v>318</v>
      </c>
    </row>
    <row r="51" spans="1:21" x14ac:dyDescent="0.35">
      <c r="A51" s="103"/>
      <c r="B51" s="103"/>
      <c r="C51" s="103"/>
      <c r="D51" s="103"/>
      <c r="E51" s="104"/>
      <c r="F51" s="103"/>
      <c r="G51" s="105"/>
    </row>
    <row r="52" spans="1:21" x14ac:dyDescent="0.35">
      <c r="A52" s="106" t="s">
        <v>85</v>
      </c>
      <c r="B52" s="71"/>
      <c r="C52" s="71"/>
      <c r="D52" s="71" t="s">
        <v>57</v>
      </c>
      <c r="E52" s="107"/>
      <c r="F52" s="71"/>
      <c r="G52" s="108">
        <v>1040</v>
      </c>
    </row>
    <row r="53" spans="1:21" x14ac:dyDescent="0.35">
      <c r="A53" s="106"/>
      <c r="B53" s="71"/>
      <c r="C53" s="71"/>
      <c r="D53" s="71"/>
      <c r="E53" s="107"/>
      <c r="F53" s="71"/>
      <c r="G53" s="108"/>
    </row>
    <row r="54" spans="1:21" x14ac:dyDescent="0.35">
      <c r="A54" s="94" t="s">
        <v>139</v>
      </c>
      <c r="B54" s="94"/>
      <c r="C54" s="94" t="s">
        <v>84</v>
      </c>
      <c r="D54" s="94" t="s">
        <v>58</v>
      </c>
      <c r="E54" s="95" t="s">
        <v>127</v>
      </c>
      <c r="F54" s="94" t="s">
        <v>126</v>
      </c>
      <c r="G54" s="96" t="s">
        <v>59</v>
      </c>
    </row>
    <row r="55" spans="1:21" x14ac:dyDescent="0.35">
      <c r="A55" s="97" t="s">
        <v>95</v>
      </c>
      <c r="B55" s="97"/>
      <c r="C55" s="97">
        <v>1</v>
      </c>
      <c r="D55" s="97" t="s">
        <v>93</v>
      </c>
      <c r="E55" s="98">
        <v>300</v>
      </c>
      <c r="F55" s="97">
        <v>1</v>
      </c>
      <c r="G55" s="99">
        <v>300</v>
      </c>
    </row>
    <row r="56" spans="1:21" x14ac:dyDescent="0.35">
      <c r="A56" s="97" t="s">
        <v>96</v>
      </c>
      <c r="B56" s="97"/>
      <c r="C56" s="97">
        <v>1</v>
      </c>
      <c r="D56" s="97" t="s">
        <v>93</v>
      </c>
      <c r="E56" s="98" t="s">
        <v>97</v>
      </c>
      <c r="F56" s="97">
        <v>1</v>
      </c>
      <c r="G56" s="99">
        <v>2500</v>
      </c>
    </row>
    <row r="57" spans="1:21" x14ac:dyDescent="0.35">
      <c r="A57" s="97" t="s">
        <v>98</v>
      </c>
      <c r="B57" s="97"/>
      <c r="C57" s="97">
        <v>1</v>
      </c>
      <c r="D57" s="97" t="s">
        <v>93</v>
      </c>
      <c r="E57" s="98" t="s">
        <v>97</v>
      </c>
      <c r="F57" s="97">
        <v>1</v>
      </c>
      <c r="G57" s="99">
        <v>100</v>
      </c>
    </row>
    <row r="58" spans="1:21" x14ac:dyDescent="0.35">
      <c r="A58" s="97" t="s">
        <v>140</v>
      </c>
      <c r="B58" s="97"/>
      <c r="C58" s="97">
        <v>1</v>
      </c>
      <c r="D58" s="97" t="s">
        <v>93</v>
      </c>
      <c r="E58" s="98" t="s">
        <v>97</v>
      </c>
      <c r="F58" s="97">
        <v>1</v>
      </c>
      <c r="G58" s="99">
        <v>1500</v>
      </c>
    </row>
    <row r="59" spans="1:21" s="81" customFormat="1" x14ac:dyDescent="0.35">
      <c r="A59" s="97" t="s">
        <v>141</v>
      </c>
      <c r="B59" s="97"/>
      <c r="C59" s="97">
        <v>1</v>
      </c>
      <c r="D59" s="97" t="s">
        <v>93</v>
      </c>
      <c r="E59" s="98">
        <v>595</v>
      </c>
      <c r="F59" s="97">
        <v>1</v>
      </c>
      <c r="G59" s="99">
        <v>595</v>
      </c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</row>
    <row r="60" spans="1:21" x14ac:dyDescent="0.35">
      <c r="A60" s="97" t="s">
        <v>99</v>
      </c>
      <c r="B60" s="97"/>
      <c r="C60" s="97">
        <v>1</v>
      </c>
      <c r="D60" s="97" t="s">
        <v>93</v>
      </c>
      <c r="E60" s="98" t="s">
        <v>97</v>
      </c>
      <c r="F60" s="97">
        <v>1</v>
      </c>
      <c r="G60" s="99">
        <v>200</v>
      </c>
    </row>
    <row r="61" spans="1:21" x14ac:dyDescent="0.35">
      <c r="A61" s="97"/>
      <c r="B61" s="97"/>
      <c r="C61" s="97"/>
      <c r="D61" s="97"/>
      <c r="E61" s="98"/>
      <c r="F61" s="97"/>
      <c r="G61" s="99"/>
    </row>
    <row r="62" spans="1:21" x14ac:dyDescent="0.35">
      <c r="A62" s="100" t="s">
        <v>85</v>
      </c>
      <c r="B62" s="100"/>
      <c r="C62" s="100"/>
      <c r="D62" s="100" t="s">
        <v>57</v>
      </c>
      <c r="E62" s="101"/>
      <c r="F62" s="100"/>
      <c r="G62" s="102">
        <v>5195</v>
      </c>
    </row>
    <row r="63" spans="1:21" x14ac:dyDescent="0.35">
      <c r="A63" s="97"/>
      <c r="B63" s="97"/>
      <c r="C63" s="97"/>
      <c r="D63" s="97"/>
      <c r="E63" s="98"/>
      <c r="F63" s="97"/>
      <c r="G63" s="99"/>
    </row>
    <row r="64" spans="1:21" s="80" customFormat="1" x14ac:dyDescent="0.35">
      <c r="A64" s="100" t="s">
        <v>69</v>
      </c>
      <c r="B64" s="100"/>
      <c r="C64" s="100"/>
      <c r="D64" s="100" t="s">
        <v>57</v>
      </c>
      <c r="E64" s="101"/>
      <c r="F64" s="100"/>
      <c r="G64" s="102">
        <v>23693</v>
      </c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</row>
    <row r="65" spans="1:21" x14ac:dyDescent="0.35">
      <c r="A65" s="106"/>
      <c r="B65" s="106"/>
      <c r="C65" s="106"/>
      <c r="D65" s="106"/>
      <c r="E65" s="109"/>
      <c r="F65" s="106"/>
      <c r="G65" s="110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</row>
    <row r="66" spans="1:21" ht="18.5" x14ac:dyDescent="0.45">
      <c r="A66" s="112" t="s">
        <v>142</v>
      </c>
      <c r="B66" s="97"/>
      <c r="C66" s="97"/>
      <c r="D66" s="97"/>
      <c r="E66" s="98"/>
      <c r="F66" s="97"/>
      <c r="G66" s="99"/>
    </row>
    <row r="67" spans="1:21" x14ac:dyDescent="0.35">
      <c r="A67" s="94" t="s">
        <v>128</v>
      </c>
      <c r="B67" s="94"/>
      <c r="C67" s="94" t="s">
        <v>84</v>
      </c>
      <c r="D67" s="94" t="s">
        <v>58</v>
      </c>
      <c r="E67" s="95" t="s">
        <v>127</v>
      </c>
      <c r="F67" s="94" t="s">
        <v>126</v>
      </c>
      <c r="G67" s="96" t="s">
        <v>59</v>
      </c>
    </row>
    <row r="68" spans="1:21" x14ac:dyDescent="0.35">
      <c r="A68" s="97" t="s">
        <v>130</v>
      </c>
      <c r="B68" s="97"/>
      <c r="C68" s="97">
        <v>3</v>
      </c>
      <c r="D68" s="97" t="s">
        <v>102</v>
      </c>
      <c r="E68" s="98">
        <v>5940</v>
      </c>
      <c r="F68" s="97">
        <v>1</v>
      </c>
      <c r="G68" s="99">
        <v>5940</v>
      </c>
    </row>
    <row r="69" spans="1:21" x14ac:dyDescent="0.35">
      <c r="A69" s="97"/>
      <c r="B69" s="97"/>
      <c r="C69" s="97"/>
      <c r="D69" s="97"/>
      <c r="E69" s="98"/>
      <c r="F69" s="97"/>
      <c r="G69" s="99"/>
    </row>
    <row r="70" spans="1:21" x14ac:dyDescent="0.35">
      <c r="A70" s="100" t="s">
        <v>85</v>
      </c>
      <c r="B70" s="100"/>
      <c r="C70" s="100"/>
      <c r="D70" s="100" t="s">
        <v>57</v>
      </c>
      <c r="E70" s="101"/>
      <c r="F70" s="100"/>
      <c r="G70" s="102">
        <v>5940</v>
      </c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</row>
    <row r="71" spans="1:21" x14ac:dyDescent="0.35">
      <c r="A71" s="97"/>
      <c r="B71" s="97"/>
      <c r="C71" s="97"/>
      <c r="D71" s="97"/>
      <c r="E71" s="98"/>
      <c r="F71" s="97"/>
      <c r="G71" s="99"/>
    </row>
    <row r="72" spans="1:21" x14ac:dyDescent="0.35">
      <c r="A72" s="94" t="s">
        <v>143</v>
      </c>
      <c r="B72" s="94"/>
      <c r="C72" s="94" t="s">
        <v>84</v>
      </c>
      <c r="D72" s="94" t="s">
        <v>58</v>
      </c>
      <c r="E72" s="95" t="s">
        <v>127</v>
      </c>
      <c r="F72" s="94" t="s">
        <v>126</v>
      </c>
      <c r="G72" s="96" t="s">
        <v>59</v>
      </c>
    </row>
    <row r="73" spans="1:21" x14ac:dyDescent="0.35">
      <c r="A73" s="97" t="s">
        <v>101</v>
      </c>
      <c r="B73" s="97"/>
      <c r="C73" s="97">
        <v>9</v>
      </c>
      <c r="D73" s="97" t="s">
        <v>92</v>
      </c>
      <c r="E73" s="98">
        <v>98</v>
      </c>
      <c r="F73" s="97">
        <v>3</v>
      </c>
      <c r="G73" s="99" t="s">
        <v>100</v>
      </c>
    </row>
    <row r="74" spans="1:21" x14ac:dyDescent="0.35">
      <c r="A74" s="97" t="s">
        <v>101</v>
      </c>
      <c r="B74" s="97"/>
      <c r="C74" s="97">
        <v>9</v>
      </c>
      <c r="D74" s="97" t="s">
        <v>92</v>
      </c>
      <c r="E74" s="98">
        <v>98</v>
      </c>
      <c r="F74" s="97">
        <v>2</v>
      </c>
      <c r="G74" s="99">
        <v>1764</v>
      </c>
    </row>
    <row r="75" spans="1:21" x14ac:dyDescent="0.35">
      <c r="A75" s="97" t="s">
        <v>144</v>
      </c>
      <c r="B75" s="97"/>
      <c r="C75" s="97">
        <v>9</v>
      </c>
      <c r="D75" s="97" t="s">
        <v>92</v>
      </c>
      <c r="E75" s="98">
        <v>122</v>
      </c>
      <c r="F75" s="97">
        <v>1</v>
      </c>
      <c r="G75" s="99">
        <v>1098</v>
      </c>
    </row>
    <row r="76" spans="1:21" x14ac:dyDescent="0.35">
      <c r="A76" s="97" t="s">
        <v>145</v>
      </c>
      <c r="B76" s="97"/>
      <c r="C76" s="97">
        <v>25</v>
      </c>
      <c r="D76" s="97" t="s">
        <v>92</v>
      </c>
      <c r="E76" s="98">
        <v>59</v>
      </c>
      <c r="F76" s="97">
        <v>3</v>
      </c>
      <c r="G76" s="99" t="s">
        <v>100</v>
      </c>
    </row>
    <row r="77" spans="1:21" x14ac:dyDescent="0.35">
      <c r="A77" s="97" t="s">
        <v>146</v>
      </c>
      <c r="B77" s="97"/>
      <c r="C77" s="97">
        <v>6</v>
      </c>
      <c r="D77" s="97" t="s">
        <v>92</v>
      </c>
      <c r="E77" s="98">
        <v>59</v>
      </c>
      <c r="F77" s="97">
        <v>3</v>
      </c>
      <c r="G77" s="99">
        <v>1062</v>
      </c>
    </row>
    <row r="78" spans="1:21" x14ac:dyDescent="0.35">
      <c r="A78" s="103"/>
      <c r="B78" s="103"/>
      <c r="C78" s="103"/>
      <c r="D78" s="103"/>
      <c r="E78" s="104"/>
      <c r="F78" s="103"/>
      <c r="G78" s="105"/>
    </row>
    <row r="79" spans="1:21" x14ac:dyDescent="0.35">
      <c r="A79" s="106" t="s">
        <v>85</v>
      </c>
      <c r="B79" s="71"/>
      <c r="C79" s="71"/>
      <c r="D79" s="71" t="s">
        <v>57</v>
      </c>
      <c r="E79" s="107"/>
      <c r="F79" s="71"/>
      <c r="G79" s="108">
        <v>3924</v>
      </c>
    </row>
    <row r="80" spans="1:21" x14ac:dyDescent="0.35">
      <c r="A80" s="106"/>
      <c r="B80" s="71"/>
      <c r="C80" s="71"/>
      <c r="D80" s="71"/>
      <c r="E80" s="107"/>
      <c r="F80" s="71"/>
      <c r="G80" s="108"/>
    </row>
    <row r="81" spans="1:7" x14ac:dyDescent="0.35">
      <c r="A81" s="94" t="s">
        <v>135</v>
      </c>
      <c r="B81" s="94"/>
      <c r="C81" s="94" t="s">
        <v>84</v>
      </c>
      <c r="D81" s="94" t="s">
        <v>58</v>
      </c>
      <c r="E81" s="95" t="s">
        <v>127</v>
      </c>
      <c r="F81" s="94" t="s">
        <v>126</v>
      </c>
      <c r="G81" s="96" t="s">
        <v>59</v>
      </c>
    </row>
    <row r="82" spans="1:7" x14ac:dyDescent="0.35">
      <c r="A82" s="97" t="s">
        <v>147</v>
      </c>
      <c r="B82" s="97"/>
      <c r="C82" s="97">
        <v>1</v>
      </c>
      <c r="D82" s="97" t="s">
        <v>93</v>
      </c>
      <c r="E82" s="98">
        <v>396</v>
      </c>
      <c r="F82" s="97">
        <v>1</v>
      </c>
      <c r="G82" s="99" t="s">
        <v>100</v>
      </c>
    </row>
    <row r="83" spans="1:7" x14ac:dyDescent="0.35">
      <c r="A83" s="97" t="s">
        <v>103</v>
      </c>
      <c r="B83" s="97"/>
      <c r="C83" s="97">
        <v>750</v>
      </c>
      <c r="D83" s="97" t="s">
        <v>93</v>
      </c>
      <c r="E83" s="98" t="s">
        <v>100</v>
      </c>
      <c r="F83" s="97">
        <v>1</v>
      </c>
      <c r="G83" s="99" t="s">
        <v>100</v>
      </c>
    </row>
    <row r="84" spans="1:7" x14ac:dyDescent="0.35">
      <c r="A84" s="97" t="s">
        <v>148</v>
      </c>
      <c r="B84" s="97"/>
      <c r="C84" s="97">
        <v>1</v>
      </c>
      <c r="D84" s="97" t="s">
        <v>93</v>
      </c>
      <c r="E84" s="98">
        <v>150</v>
      </c>
      <c r="F84" s="97">
        <v>1</v>
      </c>
      <c r="G84" s="99" t="s">
        <v>100</v>
      </c>
    </row>
    <row r="85" spans="1:7" x14ac:dyDescent="0.35">
      <c r="A85" s="97"/>
      <c r="B85" s="97"/>
      <c r="C85" s="97"/>
      <c r="D85" s="97"/>
      <c r="E85" s="98"/>
      <c r="F85" s="97"/>
      <c r="G85" s="99"/>
    </row>
    <row r="86" spans="1:7" x14ac:dyDescent="0.35">
      <c r="A86" s="100" t="s">
        <v>85</v>
      </c>
      <c r="B86" s="100"/>
      <c r="C86" s="100"/>
      <c r="D86" s="100" t="s">
        <v>57</v>
      </c>
      <c r="E86" s="101"/>
      <c r="F86" s="100"/>
      <c r="G86" s="102">
        <v>0</v>
      </c>
    </row>
    <row r="87" spans="1:7" x14ac:dyDescent="0.35">
      <c r="A87" s="97"/>
      <c r="B87" s="97"/>
      <c r="C87" s="97"/>
      <c r="D87" s="97"/>
      <c r="E87" s="98"/>
      <c r="F87" s="97"/>
      <c r="G87" s="99"/>
    </row>
    <row r="88" spans="1:7" x14ac:dyDescent="0.35">
      <c r="A88" s="94" t="s">
        <v>149</v>
      </c>
      <c r="B88" s="94"/>
      <c r="C88" s="94" t="s">
        <v>84</v>
      </c>
      <c r="D88" s="94" t="s">
        <v>58</v>
      </c>
      <c r="E88" s="95" t="s">
        <v>127</v>
      </c>
      <c r="F88" s="94" t="s">
        <v>126</v>
      </c>
      <c r="G88" s="96" t="s">
        <v>59</v>
      </c>
    </row>
    <row r="89" spans="1:7" x14ac:dyDescent="0.35">
      <c r="A89" s="97" t="s">
        <v>109</v>
      </c>
      <c r="B89" s="97"/>
      <c r="C89" s="97">
        <v>1</v>
      </c>
      <c r="D89" s="97" t="s">
        <v>93</v>
      </c>
      <c r="E89" s="98" t="s">
        <v>100</v>
      </c>
      <c r="F89" s="97">
        <v>2.5</v>
      </c>
      <c r="G89" s="99" t="s">
        <v>100</v>
      </c>
    </row>
    <row r="90" spans="1:7" x14ac:dyDescent="0.35">
      <c r="A90" s="97" t="s">
        <v>114</v>
      </c>
      <c r="B90" s="97"/>
      <c r="C90" s="97">
        <v>1</v>
      </c>
      <c r="D90" s="97" t="s">
        <v>93</v>
      </c>
      <c r="E90" s="98" t="s">
        <v>100</v>
      </c>
      <c r="F90" s="97">
        <v>2.5</v>
      </c>
      <c r="G90" s="99" t="s">
        <v>100</v>
      </c>
    </row>
    <row r="91" spans="1:7" x14ac:dyDescent="0.35">
      <c r="A91" s="97" t="s">
        <v>107</v>
      </c>
      <c r="B91" s="97"/>
      <c r="C91" s="97">
        <v>1</v>
      </c>
      <c r="D91" s="97" t="s">
        <v>93</v>
      </c>
      <c r="E91" s="98" t="s">
        <v>100</v>
      </c>
      <c r="F91" s="97">
        <v>2.5</v>
      </c>
      <c r="G91" s="99" t="s">
        <v>100</v>
      </c>
    </row>
    <row r="92" spans="1:7" x14ac:dyDescent="0.35">
      <c r="A92" s="97" t="s">
        <v>108</v>
      </c>
      <c r="B92" s="97"/>
      <c r="C92" s="97">
        <v>1</v>
      </c>
      <c r="D92" s="97" t="s">
        <v>93</v>
      </c>
      <c r="E92" s="98" t="s">
        <v>100</v>
      </c>
      <c r="F92" s="97">
        <v>2.5</v>
      </c>
      <c r="G92" s="99" t="s">
        <v>100</v>
      </c>
    </row>
    <row r="93" spans="1:7" x14ac:dyDescent="0.35">
      <c r="A93" s="97" t="s">
        <v>105</v>
      </c>
      <c r="B93" s="97"/>
      <c r="C93" s="97">
        <v>1</v>
      </c>
      <c r="D93" s="97" t="s">
        <v>93</v>
      </c>
      <c r="E93" s="98" t="s">
        <v>100</v>
      </c>
      <c r="F93" s="97">
        <v>2.5</v>
      </c>
      <c r="G93" s="99" t="s">
        <v>100</v>
      </c>
    </row>
    <row r="94" spans="1:7" x14ac:dyDescent="0.35">
      <c r="A94" s="97" t="s">
        <v>106</v>
      </c>
      <c r="B94" s="97"/>
      <c r="C94" s="97">
        <v>1</v>
      </c>
      <c r="D94" s="97" t="s">
        <v>93</v>
      </c>
      <c r="E94" s="98">
        <v>1000</v>
      </c>
      <c r="F94" s="97">
        <v>2.5</v>
      </c>
      <c r="G94" s="99">
        <v>2500</v>
      </c>
    </row>
    <row r="95" spans="1:7" x14ac:dyDescent="0.35">
      <c r="A95" s="97" t="s">
        <v>104</v>
      </c>
      <c r="B95" s="97"/>
      <c r="C95" s="97">
        <v>2</v>
      </c>
      <c r="D95" s="97" t="s">
        <v>93</v>
      </c>
      <c r="E95" s="98" t="s">
        <v>100</v>
      </c>
      <c r="F95" s="97">
        <v>2.5</v>
      </c>
      <c r="G95" s="99" t="s">
        <v>100</v>
      </c>
    </row>
    <row r="96" spans="1:7" x14ac:dyDescent="0.35">
      <c r="A96" s="97" t="s">
        <v>150</v>
      </c>
      <c r="B96" s="97"/>
      <c r="C96" s="97">
        <v>2</v>
      </c>
      <c r="D96" s="97" t="s">
        <v>93</v>
      </c>
      <c r="E96" s="98">
        <v>700</v>
      </c>
      <c r="F96" s="97">
        <v>2.5</v>
      </c>
      <c r="G96" s="99">
        <v>3500</v>
      </c>
    </row>
    <row r="97" spans="1:21" x14ac:dyDescent="0.35">
      <c r="A97" s="97" t="s">
        <v>113</v>
      </c>
      <c r="B97" s="97"/>
      <c r="C97" s="97">
        <v>3</v>
      </c>
      <c r="D97" s="97" t="s">
        <v>93</v>
      </c>
      <c r="E97" s="98">
        <v>200</v>
      </c>
      <c r="F97" s="97">
        <v>2.5</v>
      </c>
      <c r="G97" s="99">
        <v>1500</v>
      </c>
    </row>
    <row r="98" spans="1:21" x14ac:dyDescent="0.35">
      <c r="A98" s="97" t="s">
        <v>112</v>
      </c>
      <c r="B98" s="97"/>
      <c r="C98" s="97">
        <v>1</v>
      </c>
      <c r="D98" s="97" t="s">
        <v>93</v>
      </c>
      <c r="E98" s="98">
        <v>250</v>
      </c>
      <c r="F98" s="97">
        <v>2.5</v>
      </c>
      <c r="G98" s="99">
        <v>625</v>
      </c>
    </row>
    <row r="99" spans="1:21" x14ac:dyDescent="0.35">
      <c r="A99" s="97" t="s">
        <v>110</v>
      </c>
      <c r="B99" s="97"/>
      <c r="C99" s="97">
        <v>1</v>
      </c>
      <c r="D99" s="97" t="s">
        <v>93</v>
      </c>
      <c r="E99" s="98">
        <v>60</v>
      </c>
      <c r="F99" s="97">
        <v>2.5</v>
      </c>
      <c r="G99" s="99">
        <v>150</v>
      </c>
    </row>
    <row r="100" spans="1:21" x14ac:dyDescent="0.35">
      <c r="A100" s="97" t="s">
        <v>111</v>
      </c>
      <c r="B100" s="97"/>
      <c r="C100" s="97">
        <v>3</v>
      </c>
      <c r="D100" s="97" t="s">
        <v>93</v>
      </c>
      <c r="E100" s="98">
        <v>160</v>
      </c>
      <c r="F100" s="97">
        <v>2.5</v>
      </c>
      <c r="G100" s="99">
        <v>1200</v>
      </c>
    </row>
    <row r="101" spans="1:21" x14ac:dyDescent="0.35">
      <c r="A101" s="97" t="s">
        <v>115</v>
      </c>
      <c r="B101" s="97"/>
      <c r="C101" s="97">
        <v>2</v>
      </c>
      <c r="D101" s="97" t="s">
        <v>93</v>
      </c>
      <c r="E101" s="98">
        <v>160</v>
      </c>
      <c r="F101" s="97">
        <v>2.5</v>
      </c>
      <c r="G101" s="99">
        <v>800</v>
      </c>
    </row>
    <row r="102" spans="1:21" x14ac:dyDescent="0.35">
      <c r="A102" s="103"/>
      <c r="B102" s="103"/>
      <c r="C102" s="103"/>
      <c r="D102" s="103"/>
      <c r="E102" s="104"/>
      <c r="F102" s="103"/>
      <c r="G102" s="105"/>
    </row>
    <row r="103" spans="1:21" x14ac:dyDescent="0.35">
      <c r="A103" s="106" t="s">
        <v>85</v>
      </c>
      <c r="B103" s="71"/>
      <c r="C103" s="71"/>
      <c r="D103" s="71" t="s">
        <v>57</v>
      </c>
      <c r="E103" s="107"/>
      <c r="F103" s="71"/>
      <c r="G103" s="108">
        <v>10275</v>
      </c>
    </row>
    <row r="104" spans="1:21" x14ac:dyDescent="0.35">
      <c r="A104" s="106"/>
      <c r="B104" s="71"/>
      <c r="C104" s="71"/>
      <c r="D104" s="71"/>
      <c r="E104" s="107"/>
      <c r="F104" s="71"/>
      <c r="G104" s="108"/>
    </row>
    <row r="105" spans="1:21" x14ac:dyDescent="0.35">
      <c r="A105" s="100" t="s">
        <v>151</v>
      </c>
      <c r="B105" s="100"/>
      <c r="C105" s="100"/>
      <c r="D105" s="100" t="s">
        <v>57</v>
      </c>
      <c r="E105" s="101"/>
      <c r="F105" s="100"/>
      <c r="G105" s="102">
        <v>32019</v>
      </c>
    </row>
    <row r="106" spans="1:21" x14ac:dyDescent="0.35">
      <c r="A106" s="97"/>
      <c r="B106" s="97"/>
      <c r="C106" s="97"/>
      <c r="D106" s="97"/>
      <c r="E106" s="97"/>
      <c r="F106" s="97"/>
      <c r="G106" s="97"/>
    </row>
    <row r="107" spans="1:21" ht="18.5" x14ac:dyDescent="0.45">
      <c r="A107" s="112" t="s">
        <v>152</v>
      </c>
      <c r="B107" s="97"/>
      <c r="C107" s="97"/>
      <c r="D107" s="97"/>
      <c r="E107" s="98"/>
      <c r="F107" s="97"/>
      <c r="G107" s="99"/>
    </row>
    <row r="108" spans="1:21" x14ac:dyDescent="0.35">
      <c r="A108" s="94" t="s">
        <v>128</v>
      </c>
      <c r="B108" s="94"/>
      <c r="C108" s="94" t="s">
        <v>84</v>
      </c>
      <c r="D108" s="94" t="s">
        <v>58</v>
      </c>
      <c r="E108" s="95" t="s">
        <v>127</v>
      </c>
      <c r="F108" s="94" t="s">
        <v>126</v>
      </c>
      <c r="G108" s="96" t="s">
        <v>59</v>
      </c>
    </row>
    <row r="109" spans="1:21" x14ac:dyDescent="0.35">
      <c r="A109" s="97" t="s">
        <v>153</v>
      </c>
      <c r="B109" s="97"/>
      <c r="C109" s="97">
        <v>3</v>
      </c>
      <c r="D109" s="97" t="s">
        <v>102</v>
      </c>
      <c r="E109" s="98">
        <v>520</v>
      </c>
      <c r="F109" s="97">
        <v>1</v>
      </c>
      <c r="G109" s="99" t="s">
        <v>100</v>
      </c>
    </row>
    <row r="110" spans="1:21" x14ac:dyDescent="0.35">
      <c r="A110" s="97"/>
      <c r="B110" s="97"/>
      <c r="C110" s="97"/>
      <c r="D110" s="97"/>
      <c r="E110" s="98"/>
      <c r="F110" s="97"/>
      <c r="G110" s="99"/>
    </row>
    <row r="111" spans="1:21" s="80" customFormat="1" x14ac:dyDescent="0.35">
      <c r="A111" s="100" t="s">
        <v>154</v>
      </c>
      <c r="B111" s="100"/>
      <c r="C111" s="100"/>
      <c r="D111" s="100" t="s">
        <v>57</v>
      </c>
      <c r="E111" s="101"/>
      <c r="F111" s="100"/>
      <c r="G111" s="102">
        <v>0</v>
      </c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</row>
    <row r="112" spans="1:21" x14ac:dyDescent="0.35">
      <c r="A112" s="97"/>
      <c r="B112" s="97"/>
      <c r="C112" s="97"/>
      <c r="D112" s="97"/>
      <c r="E112" s="97"/>
      <c r="F112" s="97"/>
      <c r="G112" s="97"/>
    </row>
    <row r="113" spans="1:21" ht="18.5" x14ac:dyDescent="0.45">
      <c r="A113" s="112" t="s">
        <v>155</v>
      </c>
      <c r="B113" s="97"/>
      <c r="C113" s="97"/>
      <c r="D113" s="97"/>
      <c r="E113" s="98"/>
      <c r="F113" s="97"/>
      <c r="G113" s="99"/>
    </row>
    <row r="114" spans="1:21" x14ac:dyDescent="0.35">
      <c r="A114" s="94" t="s">
        <v>128</v>
      </c>
      <c r="B114" s="94"/>
      <c r="C114" s="94" t="s">
        <v>84</v>
      </c>
      <c r="D114" s="94" t="s">
        <v>58</v>
      </c>
      <c r="E114" s="95" t="s">
        <v>127</v>
      </c>
      <c r="F114" s="94" t="s">
        <v>126</v>
      </c>
      <c r="G114" s="96" t="s">
        <v>59</v>
      </c>
    </row>
    <row r="115" spans="1:21" x14ac:dyDescent="0.35">
      <c r="A115" s="97" t="s">
        <v>130</v>
      </c>
      <c r="B115" s="97"/>
      <c r="C115" s="97">
        <v>3</v>
      </c>
      <c r="D115" s="97" t="s">
        <v>102</v>
      </c>
      <c r="E115" s="98" t="s">
        <v>100</v>
      </c>
      <c r="F115" s="97">
        <v>1</v>
      </c>
      <c r="G115" s="99" t="s">
        <v>100</v>
      </c>
    </row>
    <row r="116" spans="1:21" x14ac:dyDescent="0.35">
      <c r="A116" s="97"/>
      <c r="B116" s="97"/>
      <c r="C116" s="97"/>
      <c r="D116" s="97"/>
      <c r="E116" s="98"/>
      <c r="F116" s="97"/>
      <c r="G116" s="99"/>
    </row>
    <row r="117" spans="1:21" x14ac:dyDescent="0.35">
      <c r="A117" s="100" t="s">
        <v>85</v>
      </c>
      <c r="B117" s="100"/>
      <c r="C117" s="100"/>
      <c r="D117" s="100" t="s">
        <v>57</v>
      </c>
      <c r="E117" s="101"/>
      <c r="F117" s="100"/>
      <c r="G117" s="102">
        <v>0</v>
      </c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</row>
    <row r="118" spans="1:21" x14ac:dyDescent="0.35">
      <c r="A118" s="97"/>
      <c r="B118" s="97"/>
      <c r="C118" s="97"/>
      <c r="D118" s="97"/>
      <c r="E118" s="98"/>
      <c r="F118" s="97"/>
      <c r="G118" s="99"/>
    </row>
    <row r="119" spans="1:21" x14ac:dyDescent="0.35">
      <c r="A119" s="94" t="s">
        <v>143</v>
      </c>
      <c r="B119" s="94"/>
      <c r="C119" s="94" t="s">
        <v>84</v>
      </c>
      <c r="D119" s="94" t="s">
        <v>58</v>
      </c>
      <c r="E119" s="95" t="s">
        <v>127</v>
      </c>
      <c r="F119" s="94" t="s">
        <v>126</v>
      </c>
      <c r="G119" s="96" t="s">
        <v>59</v>
      </c>
    </row>
    <row r="120" spans="1:21" x14ac:dyDescent="0.35">
      <c r="A120" s="97" t="s">
        <v>118</v>
      </c>
      <c r="B120" s="97"/>
      <c r="C120" s="97">
        <v>9</v>
      </c>
      <c r="D120" s="97" t="s">
        <v>92</v>
      </c>
      <c r="E120" s="98">
        <v>51</v>
      </c>
      <c r="F120" s="97">
        <v>2</v>
      </c>
      <c r="G120" s="99" t="s">
        <v>100</v>
      </c>
    </row>
    <row r="121" spans="1:21" x14ac:dyDescent="0.35">
      <c r="A121" s="97" t="s">
        <v>156</v>
      </c>
      <c r="B121" s="97"/>
      <c r="C121" s="97">
        <v>9</v>
      </c>
      <c r="D121" s="97" t="s">
        <v>92</v>
      </c>
      <c r="E121" s="98">
        <v>63</v>
      </c>
      <c r="F121" s="97">
        <v>1</v>
      </c>
      <c r="G121" s="99" t="s">
        <v>100</v>
      </c>
    </row>
    <row r="122" spans="1:21" x14ac:dyDescent="0.35">
      <c r="A122" s="103"/>
      <c r="B122" s="103"/>
      <c r="C122" s="103"/>
      <c r="D122" s="103"/>
      <c r="E122" s="104"/>
      <c r="F122" s="103"/>
      <c r="G122" s="105"/>
    </row>
    <row r="123" spans="1:21" x14ac:dyDescent="0.35">
      <c r="A123" s="106" t="s">
        <v>85</v>
      </c>
      <c r="B123" s="71"/>
      <c r="C123" s="71"/>
      <c r="D123" s="71" t="s">
        <v>57</v>
      </c>
      <c r="E123" s="107"/>
      <c r="F123" s="71"/>
      <c r="G123" s="108">
        <v>0</v>
      </c>
    </row>
    <row r="124" spans="1:21" x14ac:dyDescent="0.35">
      <c r="A124" s="106"/>
      <c r="B124" s="71"/>
      <c r="C124" s="71"/>
      <c r="D124" s="71"/>
      <c r="E124" s="107"/>
      <c r="F124" s="71"/>
      <c r="G124" s="108"/>
    </row>
    <row r="125" spans="1:21" x14ac:dyDescent="0.35">
      <c r="A125" s="94" t="s">
        <v>135</v>
      </c>
      <c r="B125" s="94"/>
      <c r="C125" s="94" t="s">
        <v>84</v>
      </c>
      <c r="D125" s="94" t="s">
        <v>58</v>
      </c>
      <c r="E125" s="95" t="s">
        <v>127</v>
      </c>
      <c r="F125" s="94" t="s">
        <v>126</v>
      </c>
      <c r="G125" s="96" t="s">
        <v>59</v>
      </c>
    </row>
    <row r="126" spans="1:21" x14ac:dyDescent="0.35">
      <c r="A126" s="97" t="s">
        <v>117</v>
      </c>
      <c r="B126" s="97"/>
      <c r="C126" s="97">
        <v>4</v>
      </c>
      <c r="D126" s="97" t="s">
        <v>93</v>
      </c>
      <c r="E126" s="98">
        <v>70</v>
      </c>
      <c r="F126" s="97">
        <v>1</v>
      </c>
      <c r="G126" s="99" t="s">
        <v>100</v>
      </c>
    </row>
    <row r="127" spans="1:21" x14ac:dyDescent="0.35">
      <c r="A127" s="97" t="s">
        <v>116</v>
      </c>
      <c r="B127" s="97"/>
      <c r="C127" s="97">
        <v>6</v>
      </c>
      <c r="D127" s="97" t="s">
        <v>93</v>
      </c>
      <c r="E127" s="98">
        <v>43</v>
      </c>
      <c r="F127" s="97">
        <v>1</v>
      </c>
      <c r="G127" s="99" t="s">
        <v>100</v>
      </c>
    </row>
    <row r="128" spans="1:21" x14ac:dyDescent="0.35">
      <c r="A128" s="97" t="s">
        <v>157</v>
      </c>
      <c r="B128" s="97"/>
      <c r="C128" s="97">
        <v>14</v>
      </c>
      <c r="D128" s="97" t="s">
        <v>93</v>
      </c>
      <c r="E128" s="98">
        <v>43</v>
      </c>
      <c r="F128" s="97">
        <v>1</v>
      </c>
      <c r="G128" s="99">
        <v>602</v>
      </c>
    </row>
    <row r="129" spans="1:21" x14ac:dyDescent="0.35">
      <c r="A129" s="97"/>
      <c r="B129" s="97"/>
      <c r="C129" s="97"/>
      <c r="D129" s="97"/>
      <c r="E129" s="98"/>
      <c r="F129" s="97"/>
      <c r="G129" s="99"/>
    </row>
    <row r="130" spans="1:21" x14ac:dyDescent="0.35">
      <c r="A130" s="100" t="s">
        <v>85</v>
      </c>
      <c r="B130" s="100"/>
      <c r="C130" s="100"/>
      <c r="D130" s="100" t="s">
        <v>57</v>
      </c>
      <c r="E130" s="101"/>
      <c r="F130" s="100"/>
      <c r="G130" s="102">
        <v>602</v>
      </c>
    </row>
    <row r="131" spans="1:21" x14ac:dyDescent="0.35">
      <c r="A131" s="106"/>
      <c r="B131" s="71"/>
      <c r="C131" s="71"/>
      <c r="D131" s="71"/>
      <c r="E131" s="107"/>
      <c r="F131" s="71"/>
      <c r="G131" s="108"/>
    </row>
    <row r="132" spans="1:21" s="80" customFormat="1" x14ac:dyDescent="0.35">
      <c r="A132" s="100" t="s">
        <v>72</v>
      </c>
      <c r="B132" s="100"/>
      <c r="C132" s="100"/>
      <c r="D132" s="100" t="s">
        <v>57</v>
      </c>
      <c r="E132" s="101"/>
      <c r="F132" s="100"/>
      <c r="G132" s="102">
        <v>602</v>
      </c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</row>
    <row r="133" spans="1:21" x14ac:dyDescent="0.35">
      <c r="A133" s="97"/>
      <c r="B133" s="111"/>
      <c r="C133" s="111"/>
      <c r="D133" s="111"/>
      <c r="E133" s="98"/>
      <c r="F133" s="111"/>
      <c r="G133" s="99"/>
    </row>
    <row r="134" spans="1:21" ht="18.5" x14ac:dyDescent="0.45">
      <c r="A134" s="112" t="s">
        <v>158</v>
      </c>
      <c r="B134" s="97"/>
      <c r="C134" s="97"/>
      <c r="D134" s="97"/>
      <c r="E134" s="98"/>
      <c r="F134" s="97"/>
      <c r="G134" s="99"/>
    </row>
    <row r="135" spans="1:21" x14ac:dyDescent="0.35">
      <c r="A135" s="94" t="s">
        <v>128</v>
      </c>
      <c r="B135" s="94"/>
      <c r="C135" s="94" t="s">
        <v>84</v>
      </c>
      <c r="D135" s="94" t="s">
        <v>58</v>
      </c>
      <c r="E135" s="95" t="s">
        <v>127</v>
      </c>
      <c r="F135" s="94" t="s">
        <v>126</v>
      </c>
      <c r="G135" s="96" t="s">
        <v>59</v>
      </c>
    </row>
    <row r="136" spans="1:21" x14ac:dyDescent="0.35">
      <c r="A136" s="97" t="s">
        <v>130</v>
      </c>
      <c r="B136" s="97"/>
      <c r="C136" s="97">
        <v>3</v>
      </c>
      <c r="D136" s="97" t="s">
        <v>102</v>
      </c>
      <c r="E136" s="98">
        <v>1200</v>
      </c>
      <c r="F136" s="97">
        <v>1</v>
      </c>
      <c r="G136" s="99" t="s">
        <v>100</v>
      </c>
    </row>
    <row r="137" spans="1:21" x14ac:dyDescent="0.35">
      <c r="A137" s="97"/>
      <c r="B137" s="97"/>
      <c r="C137" s="97"/>
      <c r="D137" s="97"/>
      <c r="E137" s="98"/>
      <c r="F137" s="97"/>
      <c r="G137" s="99"/>
    </row>
    <row r="138" spans="1:21" x14ac:dyDescent="0.35">
      <c r="A138" s="100" t="s">
        <v>85</v>
      </c>
      <c r="B138" s="100"/>
      <c r="C138" s="100"/>
      <c r="D138" s="100" t="s">
        <v>57</v>
      </c>
      <c r="E138" s="101"/>
      <c r="F138" s="100"/>
      <c r="G138" s="102">
        <v>0</v>
      </c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</row>
    <row r="139" spans="1:21" x14ac:dyDescent="0.35">
      <c r="A139" s="97"/>
      <c r="B139" s="97"/>
      <c r="C139" s="97"/>
      <c r="D139" s="97"/>
      <c r="E139" s="98"/>
      <c r="F139" s="97"/>
      <c r="G139" s="99"/>
    </row>
    <row r="140" spans="1:21" x14ac:dyDescent="0.35">
      <c r="A140" s="94" t="s">
        <v>159</v>
      </c>
      <c r="B140" s="94"/>
      <c r="C140" s="94" t="s">
        <v>84</v>
      </c>
      <c r="D140" s="94" t="s">
        <v>58</v>
      </c>
      <c r="E140" s="95" t="s">
        <v>127</v>
      </c>
      <c r="F140" s="94" t="s">
        <v>126</v>
      </c>
      <c r="G140" s="96" t="s">
        <v>59</v>
      </c>
    </row>
    <row r="141" spans="1:21" x14ac:dyDescent="0.35">
      <c r="A141" s="97" t="s">
        <v>125</v>
      </c>
      <c r="B141" s="97"/>
      <c r="C141" s="97">
        <v>19</v>
      </c>
      <c r="D141" s="97" t="s">
        <v>93</v>
      </c>
      <c r="E141" s="98">
        <v>40</v>
      </c>
      <c r="F141" s="97">
        <v>1</v>
      </c>
      <c r="G141" s="99" t="s">
        <v>100</v>
      </c>
    </row>
    <row r="142" spans="1:21" x14ac:dyDescent="0.35">
      <c r="A142" s="97" t="s">
        <v>124</v>
      </c>
      <c r="B142" s="97"/>
      <c r="C142" s="97">
        <v>30</v>
      </c>
      <c r="D142" s="97" t="s">
        <v>93</v>
      </c>
      <c r="E142" s="98">
        <v>40</v>
      </c>
      <c r="F142" s="97">
        <v>1</v>
      </c>
      <c r="G142" s="99">
        <v>1200</v>
      </c>
    </row>
    <row r="143" spans="1:21" x14ac:dyDescent="0.35">
      <c r="A143" s="97"/>
      <c r="B143" s="97"/>
      <c r="C143" s="97"/>
      <c r="D143" s="97"/>
      <c r="E143" s="98"/>
      <c r="F143" s="97"/>
      <c r="G143" s="99"/>
    </row>
    <row r="144" spans="1:21" x14ac:dyDescent="0.35">
      <c r="A144" s="100" t="s">
        <v>85</v>
      </c>
      <c r="B144" s="100"/>
      <c r="C144" s="100"/>
      <c r="D144" s="100" t="s">
        <v>57</v>
      </c>
      <c r="E144" s="101"/>
      <c r="F144" s="100"/>
      <c r="G144" s="102">
        <v>1200</v>
      </c>
    </row>
    <row r="145" spans="1:7" x14ac:dyDescent="0.35">
      <c r="A145" s="106"/>
      <c r="B145" s="71"/>
      <c r="C145" s="71"/>
      <c r="D145" s="71"/>
      <c r="E145" s="107"/>
      <c r="F145" s="71"/>
      <c r="G145" s="108"/>
    </row>
    <row r="146" spans="1:7" x14ac:dyDescent="0.35">
      <c r="A146" s="100" t="s">
        <v>72</v>
      </c>
      <c r="B146" s="100"/>
      <c r="C146" s="100"/>
      <c r="D146" s="100" t="s">
        <v>57</v>
      </c>
      <c r="E146" s="101"/>
      <c r="F146" s="100"/>
      <c r="G146" s="102">
        <v>1200</v>
      </c>
    </row>
    <row r="147" spans="1:7" x14ac:dyDescent="0.35">
      <c r="A147" s="97"/>
      <c r="B147" s="111"/>
      <c r="C147" s="111"/>
      <c r="D147" s="111"/>
      <c r="E147" s="98"/>
      <c r="F147" s="111"/>
      <c r="G147" s="99"/>
    </row>
    <row r="148" spans="1:7" ht="18.5" x14ac:dyDescent="0.45">
      <c r="A148" s="112" t="s">
        <v>55</v>
      </c>
      <c r="B148" s="97"/>
      <c r="C148" s="97"/>
      <c r="D148" s="97"/>
      <c r="E148" s="98"/>
      <c r="F148" s="97"/>
      <c r="G148" s="99"/>
    </row>
    <row r="149" spans="1:7" x14ac:dyDescent="0.35">
      <c r="A149" s="94"/>
      <c r="B149" s="94"/>
      <c r="C149" s="94"/>
      <c r="D149" s="94" t="s">
        <v>58</v>
      </c>
      <c r="E149" s="95"/>
      <c r="F149" s="94"/>
      <c r="G149" s="96" t="s">
        <v>59</v>
      </c>
    </row>
    <row r="150" spans="1:7" x14ac:dyDescent="0.35">
      <c r="A150" s="97" t="s">
        <v>119</v>
      </c>
      <c r="B150" s="97"/>
      <c r="C150" s="97"/>
      <c r="D150" s="97" t="s">
        <v>57</v>
      </c>
      <c r="E150" s="98"/>
      <c r="F150" s="97"/>
      <c r="G150" s="99">
        <v>23693</v>
      </c>
    </row>
    <row r="151" spans="1:7" x14ac:dyDescent="0.35">
      <c r="A151" s="97" t="s">
        <v>122</v>
      </c>
      <c r="B151" s="97"/>
      <c r="C151" s="97"/>
      <c r="D151" s="97" t="s">
        <v>57</v>
      </c>
      <c r="E151" s="98"/>
      <c r="F151" s="97"/>
      <c r="G151" s="99">
        <v>32019</v>
      </c>
    </row>
    <row r="152" spans="1:7" x14ac:dyDescent="0.35">
      <c r="A152" s="97" t="s">
        <v>123</v>
      </c>
      <c r="B152" s="97"/>
      <c r="C152" s="97"/>
      <c r="D152" s="97" t="s">
        <v>57</v>
      </c>
      <c r="E152" s="98"/>
      <c r="F152" s="97"/>
      <c r="G152" s="99">
        <v>0</v>
      </c>
    </row>
    <row r="153" spans="1:7" x14ac:dyDescent="0.35">
      <c r="A153" s="97" t="s">
        <v>120</v>
      </c>
      <c r="B153" s="97"/>
      <c r="C153" s="97"/>
      <c r="D153" s="97" t="s">
        <v>57</v>
      </c>
      <c r="E153" s="98"/>
      <c r="F153" s="97"/>
      <c r="G153" s="99">
        <v>602</v>
      </c>
    </row>
    <row r="154" spans="1:7" x14ac:dyDescent="0.35">
      <c r="A154" s="97" t="s">
        <v>121</v>
      </c>
      <c r="B154" s="97"/>
      <c r="C154" s="97"/>
      <c r="D154" s="97" t="s">
        <v>57</v>
      </c>
      <c r="E154" s="98"/>
      <c r="F154" s="97"/>
      <c r="G154" s="99">
        <v>1200</v>
      </c>
    </row>
    <row r="155" spans="1:7" x14ac:dyDescent="0.35">
      <c r="A155" s="106"/>
      <c r="B155" s="71"/>
      <c r="C155" s="71"/>
      <c r="D155" s="71"/>
      <c r="E155" s="107"/>
      <c r="F155" s="71"/>
      <c r="G155" s="108"/>
    </row>
    <row r="156" spans="1:7" ht="16" thickBot="1" x14ac:dyDescent="0.4">
      <c r="A156" s="100" t="s">
        <v>160</v>
      </c>
      <c r="B156" s="100"/>
      <c r="C156" s="100"/>
      <c r="D156" s="100" t="s">
        <v>57</v>
      </c>
      <c r="E156" s="101"/>
      <c r="F156" s="100"/>
      <c r="G156" s="122">
        <v>57514</v>
      </c>
    </row>
    <row r="157" spans="1:7" ht="16" thickTop="1" x14ac:dyDescent="0.35">
      <c r="A157" s="90"/>
      <c r="B157" s="93"/>
      <c r="C157" s="93"/>
      <c r="D157" s="93"/>
      <c r="E157" s="91"/>
      <c r="F157" s="93"/>
      <c r="G157" s="92"/>
    </row>
    <row r="158" spans="1:7" x14ac:dyDescent="0.35">
      <c r="A158" s="90" t="s">
        <v>161</v>
      </c>
      <c r="B158" s="93"/>
      <c r="C158" s="93"/>
      <c r="D158" s="93"/>
      <c r="E158" s="91"/>
      <c r="F158" s="93"/>
      <c r="G158" s="92"/>
    </row>
    <row r="159" spans="1:7" x14ac:dyDescent="0.35">
      <c r="A159" s="90" t="s">
        <v>162</v>
      </c>
      <c r="B159" s="93"/>
      <c r="C159" s="93"/>
      <c r="D159" s="93"/>
      <c r="E159" s="91"/>
      <c r="F159" s="93"/>
      <c r="G159" s="92"/>
    </row>
    <row r="160" spans="1:7" s="81" customFormat="1" x14ac:dyDescent="0.35">
      <c r="A160" s="90"/>
      <c r="B160" s="93"/>
      <c r="C160" s="93"/>
      <c r="D160" s="93"/>
      <c r="E160" s="91"/>
      <c r="F160" s="93"/>
      <c r="G160" s="92"/>
    </row>
    <row r="161" spans="1:7" s="81" customFormat="1" ht="18.5" x14ac:dyDescent="0.45">
      <c r="A161" s="113" t="s">
        <v>52</v>
      </c>
      <c r="B161" s="111"/>
      <c r="C161" s="111"/>
      <c r="D161" s="111"/>
      <c r="E161" s="98"/>
      <c r="F161" s="111"/>
      <c r="G161" s="99"/>
    </row>
    <row r="162" spans="1:7" ht="18.5" x14ac:dyDescent="0.45">
      <c r="A162" s="113" t="s">
        <v>75</v>
      </c>
      <c r="B162" s="94"/>
      <c r="C162" s="94" t="s">
        <v>84</v>
      </c>
      <c r="D162" s="94" t="s">
        <v>58</v>
      </c>
      <c r="E162" s="94" t="s">
        <v>127</v>
      </c>
      <c r="F162" s="94"/>
      <c r="G162" s="94" t="s">
        <v>59</v>
      </c>
    </row>
    <row r="163" spans="1:7" x14ac:dyDescent="0.35">
      <c r="A163" s="97" t="s">
        <v>81</v>
      </c>
      <c r="B163" s="97"/>
      <c r="C163" s="97">
        <v>450</v>
      </c>
      <c r="D163" s="97" t="s">
        <v>57</v>
      </c>
      <c r="E163" s="118">
        <v>3.8</v>
      </c>
      <c r="F163" s="118"/>
      <c r="G163" s="118">
        <f>PRODUCT(C163:E163)</f>
        <v>1710</v>
      </c>
    </row>
    <row r="164" spans="1:7" x14ac:dyDescent="0.35">
      <c r="A164" s="97" t="s">
        <v>163</v>
      </c>
      <c r="B164" s="97"/>
      <c r="C164" s="97">
        <v>550</v>
      </c>
      <c r="D164" s="97" t="s">
        <v>57</v>
      </c>
      <c r="E164" s="118">
        <v>2.5</v>
      </c>
      <c r="F164" s="118"/>
      <c r="G164" s="118">
        <f t="shared" ref="G164:G165" si="0">PRODUCT(C164:E164)</f>
        <v>1375</v>
      </c>
    </row>
    <row r="165" spans="1:7" x14ac:dyDescent="0.35">
      <c r="A165" s="103" t="s">
        <v>164</v>
      </c>
      <c r="B165" s="103"/>
      <c r="C165" s="103">
        <v>400</v>
      </c>
      <c r="D165" s="103" t="s">
        <v>57</v>
      </c>
      <c r="E165" s="119">
        <v>7.5</v>
      </c>
      <c r="F165" s="119"/>
      <c r="G165" s="118">
        <f t="shared" si="0"/>
        <v>3000</v>
      </c>
    </row>
    <row r="166" spans="1:7" x14ac:dyDescent="0.35">
      <c r="A166" s="106" t="s">
        <v>85</v>
      </c>
      <c r="B166" s="71"/>
      <c r="C166" s="71"/>
      <c r="D166" s="106" t="s">
        <v>57</v>
      </c>
      <c r="E166" s="71"/>
      <c r="F166" s="71"/>
      <c r="G166" s="121">
        <f>SUM(G163:G165)</f>
        <v>6085</v>
      </c>
    </row>
    <row r="167" spans="1:7" x14ac:dyDescent="0.35">
      <c r="A167" s="97"/>
      <c r="B167" s="97"/>
      <c r="C167" s="97"/>
      <c r="D167" s="97"/>
      <c r="E167" s="97"/>
      <c r="F167" s="97"/>
      <c r="G167" s="97"/>
    </row>
    <row r="168" spans="1:7" ht="18.5" x14ac:dyDescent="0.45">
      <c r="A168" s="113" t="s">
        <v>77</v>
      </c>
      <c r="B168" s="94"/>
      <c r="C168" s="94" t="s">
        <v>84</v>
      </c>
      <c r="D168" s="94" t="s">
        <v>58</v>
      </c>
      <c r="E168" s="94" t="s">
        <v>127</v>
      </c>
      <c r="F168" s="94"/>
      <c r="G168" s="94" t="s">
        <v>59</v>
      </c>
    </row>
    <row r="169" spans="1:7" x14ac:dyDescent="0.35">
      <c r="A169" s="97" t="s">
        <v>78</v>
      </c>
      <c r="B169" s="97"/>
      <c r="C169" s="97">
        <v>750</v>
      </c>
      <c r="D169" s="97" t="s">
        <v>57</v>
      </c>
      <c r="E169" s="118">
        <v>45</v>
      </c>
      <c r="F169" s="118"/>
      <c r="G169" s="120">
        <f>PRODUCT(C169:E169)</f>
        <v>33750</v>
      </c>
    </row>
    <row r="170" spans="1:7" x14ac:dyDescent="0.35">
      <c r="A170" s="97" t="s">
        <v>79</v>
      </c>
      <c r="B170" s="97"/>
      <c r="C170" s="97">
        <v>500</v>
      </c>
      <c r="D170" s="97" t="s">
        <v>57</v>
      </c>
      <c r="E170" s="118">
        <v>7.5</v>
      </c>
      <c r="F170" s="118"/>
      <c r="G170" s="120">
        <f t="shared" ref="G170:G171" si="1">PRODUCT(C170:E170)</f>
        <v>3750</v>
      </c>
    </row>
    <row r="171" spans="1:7" x14ac:dyDescent="0.35">
      <c r="A171" s="103" t="s">
        <v>86</v>
      </c>
      <c r="B171" s="103"/>
      <c r="C171" s="103">
        <v>300</v>
      </c>
      <c r="D171" s="103" t="s">
        <v>57</v>
      </c>
      <c r="E171" s="119">
        <v>3.8</v>
      </c>
      <c r="F171" s="119"/>
      <c r="G171" s="120">
        <f t="shared" si="1"/>
        <v>1140</v>
      </c>
    </row>
    <row r="172" spans="1:7" x14ac:dyDescent="0.35">
      <c r="A172" s="106" t="s">
        <v>85</v>
      </c>
      <c r="B172" s="71"/>
      <c r="C172" s="71"/>
      <c r="D172" s="106" t="s">
        <v>57</v>
      </c>
      <c r="E172" s="71"/>
      <c r="F172" s="71"/>
      <c r="G172" s="121">
        <f>SUM(G169:G171)</f>
        <v>38640</v>
      </c>
    </row>
    <row r="173" spans="1:7" x14ac:dyDescent="0.35">
      <c r="A173" s="97"/>
      <c r="B173" s="97"/>
      <c r="C173" s="97"/>
      <c r="D173" s="97"/>
      <c r="E173" s="97"/>
      <c r="F173" s="97"/>
      <c r="G173" s="97"/>
    </row>
    <row r="174" spans="1:7" ht="18.5" x14ac:dyDescent="0.45">
      <c r="A174" s="113" t="s">
        <v>55</v>
      </c>
      <c r="B174" s="94"/>
      <c r="C174" s="94"/>
      <c r="D174" s="94" t="s">
        <v>58</v>
      </c>
      <c r="E174" s="94"/>
      <c r="F174" s="94"/>
      <c r="G174" s="94" t="s">
        <v>59</v>
      </c>
    </row>
    <row r="175" spans="1:7" x14ac:dyDescent="0.35">
      <c r="A175" s="97" t="s">
        <v>75</v>
      </c>
      <c r="B175" s="97"/>
      <c r="C175" s="97"/>
      <c r="D175" s="97"/>
      <c r="E175" s="97"/>
      <c r="F175" s="97"/>
      <c r="G175" s="118">
        <f>G166</f>
        <v>6085</v>
      </c>
    </row>
    <row r="176" spans="1:7" x14ac:dyDescent="0.35">
      <c r="A176" s="103" t="s">
        <v>77</v>
      </c>
      <c r="B176" s="103"/>
      <c r="C176" s="103"/>
      <c r="D176" s="103"/>
      <c r="E176" s="103"/>
      <c r="F176" s="103"/>
      <c r="G176" s="119">
        <f>G172</f>
        <v>38640</v>
      </c>
    </row>
    <row r="177" spans="1:7" x14ac:dyDescent="0.35">
      <c r="A177" s="71" t="s">
        <v>59</v>
      </c>
      <c r="B177" s="71"/>
      <c r="C177" s="71"/>
      <c r="D177" s="71" t="s">
        <v>57</v>
      </c>
      <c r="E177" s="71"/>
      <c r="F177" s="71"/>
      <c r="G177" s="121">
        <f>SUM(G175:G176)</f>
        <v>44725</v>
      </c>
    </row>
    <row r="178" spans="1:7" x14ac:dyDescent="0.35">
      <c r="A178" s="97"/>
      <c r="B178" s="97"/>
      <c r="C178" s="97"/>
      <c r="D178" s="97"/>
      <c r="E178" s="97"/>
      <c r="F178" s="97"/>
      <c r="G178" s="97"/>
    </row>
    <row r="179" spans="1:7" x14ac:dyDescent="0.35">
      <c r="A179" s="103"/>
      <c r="B179" s="103"/>
      <c r="C179" s="103"/>
      <c r="D179" s="103"/>
      <c r="E179" s="94" t="s">
        <v>88</v>
      </c>
      <c r="F179" s="94"/>
      <c r="G179" s="103"/>
    </row>
    <row r="180" spans="1:7" ht="16" thickBot="1" x14ac:dyDescent="0.4">
      <c r="A180" s="100" t="s">
        <v>166</v>
      </c>
      <c r="B180" s="97"/>
      <c r="C180" s="97"/>
      <c r="D180" s="71" t="s">
        <v>57</v>
      </c>
      <c r="E180" s="71">
        <v>3</v>
      </c>
      <c r="F180" s="71"/>
      <c r="G180" s="117">
        <f>PRODUCT(E180*G177)</f>
        <v>134175</v>
      </c>
    </row>
    <row r="181" spans="1:7" ht="16" thickTop="1" x14ac:dyDescent="0.35">
      <c r="A181" s="90"/>
      <c r="B181" s="93"/>
      <c r="C181" s="93"/>
      <c r="D181" s="93"/>
      <c r="E181" s="91"/>
      <c r="F181" s="93"/>
      <c r="G181" s="92"/>
    </row>
    <row r="182" spans="1:7" x14ac:dyDescent="0.35">
      <c r="A182" s="90" t="s">
        <v>167</v>
      </c>
      <c r="B182" s="93"/>
      <c r="C182" s="93"/>
      <c r="D182" s="93"/>
      <c r="E182" s="91"/>
      <c r="F182" s="93"/>
      <c r="G182" s="92"/>
    </row>
    <row r="183" spans="1:7" x14ac:dyDescent="0.35">
      <c r="A183" s="90"/>
      <c r="B183" s="93"/>
      <c r="C183" s="93"/>
      <c r="D183" s="93"/>
      <c r="E183" s="91"/>
      <c r="F183" s="93"/>
      <c r="G183" s="92"/>
    </row>
    <row r="184" spans="1:7" ht="18.5" x14ac:dyDescent="0.45">
      <c r="A184" s="113" t="s">
        <v>173</v>
      </c>
      <c r="B184" s="111"/>
      <c r="C184" s="111"/>
      <c r="D184" s="111"/>
      <c r="E184" s="98"/>
      <c r="F184" s="111"/>
      <c r="G184" s="99"/>
    </row>
    <row r="185" spans="1:7" ht="18.5" x14ac:dyDescent="0.45">
      <c r="A185" s="113" t="s">
        <v>168</v>
      </c>
      <c r="B185" s="94"/>
      <c r="C185" s="94" t="s">
        <v>84</v>
      </c>
      <c r="D185" s="94" t="s">
        <v>58</v>
      </c>
      <c r="E185" s="94" t="s">
        <v>127</v>
      </c>
      <c r="F185" s="94"/>
      <c r="G185" s="94" t="s">
        <v>59</v>
      </c>
    </row>
    <row r="186" spans="1:7" x14ac:dyDescent="0.35">
      <c r="A186" s="124" t="s">
        <v>169</v>
      </c>
      <c r="B186" s="124"/>
      <c r="C186" s="124">
        <v>15</v>
      </c>
      <c r="D186" s="124" t="s">
        <v>170</v>
      </c>
      <c r="E186" s="125">
        <v>3000</v>
      </c>
      <c r="F186" s="125"/>
      <c r="G186" s="125">
        <f>PRODUCT(C186:E186)</f>
        <v>45000</v>
      </c>
    </row>
    <row r="187" spans="1:7" x14ac:dyDescent="0.35">
      <c r="A187" s="106" t="s">
        <v>85</v>
      </c>
      <c r="B187" s="71"/>
      <c r="C187" s="71"/>
      <c r="D187" s="106" t="s">
        <v>57</v>
      </c>
      <c r="E187" s="71"/>
      <c r="F187" s="71"/>
      <c r="G187" s="123">
        <f>SUM(G186:G186)</f>
        <v>45000</v>
      </c>
    </row>
    <row r="188" spans="1:7" x14ac:dyDescent="0.35">
      <c r="A188" s="97"/>
      <c r="B188" s="97"/>
      <c r="C188" s="97"/>
      <c r="D188" s="97"/>
      <c r="E188" s="97"/>
      <c r="F188" s="97"/>
      <c r="G188" s="97"/>
    </row>
    <row r="189" spans="1:7" x14ac:dyDescent="0.35">
      <c r="A189" s="103"/>
      <c r="B189" s="103"/>
      <c r="C189" s="103"/>
      <c r="D189" s="103"/>
      <c r="E189" s="94" t="s">
        <v>88</v>
      </c>
      <c r="F189" s="94"/>
      <c r="G189" s="103"/>
    </row>
    <row r="190" spans="1:7" ht="16" thickBot="1" x14ac:dyDescent="0.4">
      <c r="A190" s="100" t="s">
        <v>165</v>
      </c>
      <c r="B190" s="97"/>
      <c r="C190" s="97"/>
      <c r="D190" s="71" t="s">
        <v>57</v>
      </c>
      <c r="E190" s="71">
        <v>3</v>
      </c>
      <c r="F190" s="71"/>
      <c r="G190" s="117">
        <f>PRODUCT(E190*G187)</f>
        <v>135000</v>
      </c>
    </row>
    <row r="191" spans="1:7" ht="16" thickTop="1" x14ac:dyDescent="0.35">
      <c r="A191" s="90"/>
      <c r="B191" s="93"/>
      <c r="C191" s="93"/>
      <c r="D191" s="93"/>
      <c r="E191" s="91"/>
      <c r="F191" s="93"/>
      <c r="G191" s="92"/>
    </row>
    <row r="192" spans="1:7" ht="18.5" x14ac:dyDescent="0.45">
      <c r="A192" s="113" t="s">
        <v>174</v>
      </c>
      <c r="B192" s="111"/>
      <c r="C192" s="111"/>
      <c r="D192" s="111"/>
      <c r="E192" s="98"/>
      <c r="F192" s="111"/>
      <c r="G192" s="99"/>
    </row>
    <row r="193" spans="1:7" ht="18.5" x14ac:dyDescent="0.45">
      <c r="A193" s="113" t="s">
        <v>51</v>
      </c>
      <c r="B193" s="94"/>
      <c r="C193" s="94" t="s">
        <v>84</v>
      </c>
      <c r="D193" s="94" t="s">
        <v>58</v>
      </c>
      <c r="E193" s="94" t="s">
        <v>171</v>
      </c>
      <c r="F193" s="94"/>
      <c r="G193" s="94" t="s">
        <v>59</v>
      </c>
    </row>
    <row r="194" spans="1:7" x14ac:dyDescent="0.35">
      <c r="A194" s="124" t="s">
        <v>169</v>
      </c>
      <c r="B194" s="124"/>
      <c r="C194" s="124">
        <v>15</v>
      </c>
      <c r="D194" s="124" t="s">
        <v>170</v>
      </c>
      <c r="E194" s="125">
        <v>270</v>
      </c>
      <c r="F194" s="125"/>
      <c r="G194" s="125">
        <f>PRODUCT(C194:E194)</f>
        <v>4050</v>
      </c>
    </row>
    <row r="195" spans="1:7" x14ac:dyDescent="0.35">
      <c r="A195" s="106" t="s">
        <v>85</v>
      </c>
      <c r="B195" s="71"/>
      <c r="C195" s="71"/>
      <c r="D195" s="106" t="s">
        <v>57</v>
      </c>
      <c r="E195" s="71"/>
      <c r="F195" s="71"/>
      <c r="G195" s="123">
        <f>SUM(G194:G194)</f>
        <v>4050</v>
      </c>
    </row>
    <row r="196" spans="1:7" x14ac:dyDescent="0.35">
      <c r="A196" s="97"/>
      <c r="B196" s="97"/>
      <c r="C196" s="97"/>
      <c r="D196" s="97"/>
      <c r="E196" s="97"/>
      <c r="F196" s="97"/>
      <c r="G196" s="97"/>
    </row>
    <row r="197" spans="1:7" ht="16" thickBot="1" x14ac:dyDescent="0.4">
      <c r="A197" s="100" t="s">
        <v>165</v>
      </c>
      <c r="B197" s="126"/>
      <c r="C197" s="126"/>
      <c r="D197" s="100" t="s">
        <v>57</v>
      </c>
      <c r="E197" s="100"/>
      <c r="F197" s="100"/>
      <c r="G197" s="127">
        <v>4050</v>
      </c>
    </row>
    <row r="198" spans="1:7" ht="16" thickTop="1" x14ac:dyDescent="0.35">
      <c r="A198" s="90"/>
      <c r="B198" s="93"/>
      <c r="C198" s="93"/>
      <c r="D198" s="93"/>
      <c r="E198" s="91"/>
      <c r="F198" s="93"/>
      <c r="G198" s="92"/>
    </row>
  </sheetData>
  <mergeCells count="3">
    <mergeCell ref="A3:A4"/>
    <mergeCell ref="A1:A2"/>
    <mergeCell ref="A5:A6"/>
  </mergeCells>
  <phoneticPr fontId="1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FF73-0CB5-4B48-8C8F-1AD846A0EEE6}">
  <dimension ref="A2:I21"/>
  <sheetViews>
    <sheetView zoomScale="55" zoomScaleNormal="55" workbookViewId="0">
      <selection activeCell="I3" sqref="I3"/>
    </sheetView>
  </sheetViews>
  <sheetFormatPr baseColWidth="10" defaultRowHeight="15.5" x14ac:dyDescent="0.35"/>
  <cols>
    <col min="1" max="1" width="3.58203125" customWidth="1"/>
    <col min="4" max="4" width="14" customWidth="1"/>
    <col min="5" max="5" width="27.75" customWidth="1"/>
    <col min="7" max="7" width="15" customWidth="1"/>
    <col min="8" max="8" width="12" customWidth="1"/>
  </cols>
  <sheetData>
    <row r="2" spans="1:9" x14ac:dyDescent="0.35">
      <c r="A2" s="37">
        <v>1</v>
      </c>
      <c r="B2" s="37" t="s">
        <v>75</v>
      </c>
      <c r="C2" s="37"/>
      <c r="D2" s="37"/>
      <c r="E2" s="38"/>
      <c r="F2" s="38" t="s">
        <v>58</v>
      </c>
      <c r="G2" s="38" t="s">
        <v>87</v>
      </c>
      <c r="H2" s="38" t="s">
        <v>84</v>
      </c>
      <c r="I2" s="38" t="s">
        <v>59</v>
      </c>
    </row>
    <row r="3" spans="1:9" x14ac:dyDescent="0.35">
      <c r="A3" s="39"/>
      <c r="B3" s="39" t="s">
        <v>81</v>
      </c>
      <c r="C3" s="39"/>
      <c r="D3" s="39"/>
      <c r="E3" s="39"/>
      <c r="F3" s="40" t="s">
        <v>57</v>
      </c>
      <c r="G3" s="41">
        <v>3.8</v>
      </c>
      <c r="H3" s="39">
        <v>450</v>
      </c>
      <c r="I3" s="41">
        <f>PRODUCT(G3:H3)</f>
        <v>1710</v>
      </c>
    </row>
    <row r="4" spans="1:9" x14ac:dyDescent="0.35">
      <c r="A4" s="39"/>
      <c r="B4" s="39" t="s">
        <v>76</v>
      </c>
      <c r="C4" s="39"/>
      <c r="D4" s="39" t="s">
        <v>82</v>
      </c>
      <c r="E4" s="39"/>
      <c r="F4" s="40" t="s">
        <v>57</v>
      </c>
      <c r="G4" s="41">
        <v>2.5</v>
      </c>
      <c r="H4" s="39">
        <v>550</v>
      </c>
      <c r="I4" s="41">
        <f t="shared" ref="I4:I5" si="0">PRODUCT(G4:H4)</f>
        <v>1375</v>
      </c>
    </row>
    <row r="5" spans="1:9" x14ac:dyDescent="0.35">
      <c r="A5" s="42"/>
      <c r="B5" s="42" t="s">
        <v>79</v>
      </c>
      <c r="C5" s="42" t="s">
        <v>80</v>
      </c>
      <c r="D5" s="42" t="s">
        <v>83</v>
      </c>
      <c r="E5" s="42"/>
      <c r="F5" s="43" t="s">
        <v>57</v>
      </c>
      <c r="G5" s="44">
        <v>7.5</v>
      </c>
      <c r="H5" s="42">
        <v>400</v>
      </c>
      <c r="I5" s="44">
        <f t="shared" si="0"/>
        <v>3000</v>
      </c>
    </row>
    <row r="6" spans="1:9" x14ac:dyDescent="0.35">
      <c r="A6" s="39"/>
      <c r="B6" s="45" t="s">
        <v>85</v>
      </c>
      <c r="C6" s="46"/>
      <c r="D6" s="46"/>
      <c r="E6" s="46"/>
      <c r="F6" s="63" t="s">
        <v>57</v>
      </c>
      <c r="G6" s="46"/>
      <c r="H6" s="46"/>
      <c r="I6" s="48">
        <f>SUM(I3:I5)</f>
        <v>6085</v>
      </c>
    </row>
    <row r="8" spans="1:9" x14ac:dyDescent="0.35">
      <c r="A8" s="37">
        <v>2</v>
      </c>
      <c r="B8" s="37" t="s">
        <v>77</v>
      </c>
      <c r="C8" s="37"/>
      <c r="D8" s="37"/>
      <c r="E8" s="37"/>
      <c r="F8" s="38" t="s">
        <v>58</v>
      </c>
      <c r="G8" s="38" t="s">
        <v>87</v>
      </c>
      <c r="H8" s="38" t="s">
        <v>84</v>
      </c>
      <c r="I8" s="38" t="s">
        <v>59</v>
      </c>
    </row>
    <row r="9" spans="1:9" x14ac:dyDescent="0.35">
      <c r="A9" s="39"/>
      <c r="B9" s="39" t="s">
        <v>78</v>
      </c>
      <c r="C9" s="39"/>
      <c r="D9" s="39"/>
      <c r="E9" s="39"/>
      <c r="F9" s="40" t="s">
        <v>57</v>
      </c>
      <c r="G9" s="41">
        <v>45</v>
      </c>
      <c r="H9" s="39">
        <v>750</v>
      </c>
      <c r="I9" s="64">
        <f>PRODUCT(G9:H9)</f>
        <v>33750</v>
      </c>
    </row>
    <row r="10" spans="1:9" x14ac:dyDescent="0.35">
      <c r="A10" s="39"/>
      <c r="B10" s="39" t="s">
        <v>79</v>
      </c>
      <c r="C10" s="39"/>
      <c r="D10" s="39"/>
      <c r="E10" s="39"/>
      <c r="F10" s="40" t="s">
        <v>57</v>
      </c>
      <c r="G10" s="41">
        <v>7.5</v>
      </c>
      <c r="H10" s="39">
        <v>500</v>
      </c>
      <c r="I10" s="64">
        <f t="shared" ref="I10:I11" si="1">PRODUCT(G10:H10)</f>
        <v>3750</v>
      </c>
    </row>
    <row r="11" spans="1:9" x14ac:dyDescent="0.35">
      <c r="A11" s="42"/>
      <c r="B11" s="42" t="s">
        <v>86</v>
      </c>
      <c r="C11" s="42"/>
      <c r="D11" s="42"/>
      <c r="E11" s="42"/>
      <c r="F11" s="43" t="s">
        <v>57</v>
      </c>
      <c r="G11" s="44">
        <v>3.8</v>
      </c>
      <c r="H11" s="42">
        <v>300</v>
      </c>
      <c r="I11" s="44">
        <f t="shared" si="1"/>
        <v>1140</v>
      </c>
    </row>
    <row r="12" spans="1:9" x14ac:dyDescent="0.35">
      <c r="A12" s="39"/>
      <c r="B12" s="45" t="s">
        <v>85</v>
      </c>
      <c r="C12" s="46"/>
      <c r="D12" s="46"/>
      <c r="E12" s="46"/>
      <c r="F12" s="63" t="s">
        <v>57</v>
      </c>
      <c r="G12" s="46"/>
      <c r="H12" s="46"/>
      <c r="I12" s="48">
        <f>SUM(I9:I11)</f>
        <v>38640</v>
      </c>
    </row>
    <row r="14" spans="1:9" x14ac:dyDescent="0.35">
      <c r="A14" s="51">
        <v>3</v>
      </c>
      <c r="B14" s="51" t="s">
        <v>55</v>
      </c>
      <c r="C14" s="51"/>
      <c r="D14" s="51"/>
      <c r="E14" s="51"/>
      <c r="F14" s="52" t="s">
        <v>58</v>
      </c>
      <c r="G14" s="52"/>
      <c r="H14" s="52"/>
      <c r="I14" s="52" t="s">
        <v>59</v>
      </c>
    </row>
    <row r="15" spans="1:9" x14ac:dyDescent="0.35">
      <c r="A15" s="53"/>
      <c r="B15" s="53" t="s">
        <v>75</v>
      </c>
      <c r="C15" s="53"/>
      <c r="D15" s="53"/>
      <c r="E15" s="53"/>
      <c r="F15" s="53"/>
      <c r="G15" s="53"/>
      <c r="H15" s="53"/>
      <c r="I15" s="55">
        <f>I6</f>
        <v>6085</v>
      </c>
    </row>
    <row r="16" spans="1:9" x14ac:dyDescent="0.35">
      <c r="A16" s="53"/>
      <c r="B16" s="56" t="s">
        <v>77</v>
      </c>
      <c r="C16" s="56"/>
      <c r="D16" s="56"/>
      <c r="E16" s="56"/>
      <c r="F16" s="56"/>
      <c r="G16" s="56"/>
      <c r="H16" s="56"/>
      <c r="I16" s="58">
        <f>I12</f>
        <v>38640</v>
      </c>
    </row>
    <row r="17" spans="1:9" x14ac:dyDescent="0.35">
      <c r="A17" s="53"/>
      <c r="B17" s="60" t="s">
        <v>59</v>
      </c>
      <c r="C17" s="60"/>
      <c r="D17" s="60"/>
      <c r="E17" s="60"/>
      <c r="F17" s="61" t="s">
        <v>57</v>
      </c>
      <c r="G17" s="60"/>
      <c r="H17" s="60"/>
      <c r="I17" s="65">
        <f>SUM(I15:I16)</f>
        <v>44725</v>
      </c>
    </row>
    <row r="19" spans="1:9" x14ac:dyDescent="0.35">
      <c r="A19" s="66"/>
      <c r="B19" s="67"/>
      <c r="C19" s="67"/>
      <c r="D19" s="67"/>
      <c r="E19" s="67"/>
      <c r="F19" s="67"/>
      <c r="G19" s="68" t="s">
        <v>88</v>
      </c>
      <c r="H19" s="67"/>
      <c r="I19" s="67"/>
    </row>
    <row r="20" spans="1:9" ht="16" thickBot="1" x14ac:dyDescent="0.4">
      <c r="A20" s="66"/>
      <c r="B20" s="71" t="s">
        <v>89</v>
      </c>
      <c r="C20" s="66"/>
      <c r="D20" s="66"/>
      <c r="E20" s="66"/>
      <c r="F20" s="70" t="s">
        <v>57</v>
      </c>
      <c r="G20" s="69">
        <v>3</v>
      </c>
      <c r="H20" s="66"/>
      <c r="I20" s="72">
        <f>PRODUCT(G20*I17)</f>
        <v>134175</v>
      </c>
    </row>
    <row r="21" spans="1:9" ht="16" thickTop="1" x14ac:dyDescent="0.3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010-E0A0-41E5-8C55-A6A4FD92428D}">
  <dimension ref="A1"/>
  <sheetViews>
    <sheetView zoomScale="55" zoomScaleNormal="55" workbookViewId="0">
      <selection activeCell="H14" sqref="H14"/>
    </sheetView>
  </sheetViews>
  <sheetFormatPr baseColWidth="10" defaultRowHeight="15.5" x14ac:dyDescent="0.35"/>
  <sheetData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3F8-6ACB-4D30-94B1-7335F76F3622}">
  <dimension ref="A1:H33"/>
  <sheetViews>
    <sheetView zoomScale="55" zoomScaleNormal="55" workbookViewId="0">
      <selection activeCell="K26" sqref="K26"/>
    </sheetView>
  </sheetViews>
  <sheetFormatPr baseColWidth="10" defaultRowHeight="15.5" x14ac:dyDescent="0.35"/>
  <cols>
    <col min="1" max="1" width="3.08203125" customWidth="1"/>
    <col min="8" max="8" width="8.83203125" bestFit="1" customWidth="1"/>
  </cols>
  <sheetData>
    <row r="1" spans="1:8" x14ac:dyDescent="0.35">
      <c r="A1" s="37">
        <v>1</v>
      </c>
      <c r="B1" s="37" t="s">
        <v>60</v>
      </c>
      <c r="C1" s="37"/>
      <c r="D1" s="37"/>
      <c r="E1" s="37"/>
      <c r="F1" s="37"/>
      <c r="G1" s="38" t="s">
        <v>58</v>
      </c>
      <c r="H1" s="38" t="s">
        <v>59</v>
      </c>
    </row>
    <row r="2" spans="1:8" x14ac:dyDescent="0.35">
      <c r="A2" s="39"/>
      <c r="B2" s="39" t="s">
        <v>64</v>
      </c>
      <c r="C2" s="39"/>
      <c r="D2" s="39"/>
      <c r="E2" s="39"/>
      <c r="F2" s="39"/>
      <c r="G2" s="40" t="s">
        <v>57</v>
      </c>
      <c r="H2" s="41">
        <v>17820</v>
      </c>
    </row>
    <row r="3" spans="1:8" x14ac:dyDescent="0.35">
      <c r="A3" s="39"/>
      <c r="B3" s="49" t="s">
        <v>65</v>
      </c>
      <c r="C3" s="39"/>
      <c r="D3" s="39"/>
      <c r="E3" s="39"/>
      <c r="F3" s="39"/>
      <c r="G3" s="40" t="s">
        <v>57</v>
      </c>
      <c r="H3" s="41">
        <v>3924</v>
      </c>
    </row>
    <row r="4" spans="1:8" x14ac:dyDescent="0.35">
      <c r="A4" s="39"/>
      <c r="B4" s="49" t="s">
        <v>66</v>
      </c>
      <c r="C4" s="39"/>
      <c r="D4" s="39"/>
      <c r="E4" s="39"/>
      <c r="F4" s="39"/>
      <c r="G4" s="40" t="s">
        <v>57</v>
      </c>
      <c r="H4" s="41">
        <v>0</v>
      </c>
    </row>
    <row r="5" spans="1:8" x14ac:dyDescent="0.35">
      <c r="A5" s="39"/>
      <c r="B5" s="50" t="s">
        <v>70</v>
      </c>
      <c r="C5" s="42"/>
      <c r="D5" s="42"/>
      <c r="E5" s="42"/>
      <c r="F5" s="42"/>
      <c r="G5" s="43" t="s">
        <v>57</v>
      </c>
      <c r="H5" s="44">
        <v>10275</v>
      </c>
    </row>
    <row r="6" spans="1:8" x14ac:dyDescent="0.35">
      <c r="A6" s="39"/>
      <c r="B6" s="45" t="s">
        <v>71</v>
      </c>
      <c r="C6" s="46"/>
      <c r="D6" s="46"/>
      <c r="E6" s="46"/>
      <c r="F6" s="46"/>
      <c r="G6" s="47" t="s">
        <v>57</v>
      </c>
      <c r="H6" s="48">
        <f>SUM(H2:H5)</f>
        <v>32019</v>
      </c>
    </row>
    <row r="8" spans="1:8" x14ac:dyDescent="0.35">
      <c r="A8" s="37">
        <v>2</v>
      </c>
      <c r="B8" s="37" t="s">
        <v>61</v>
      </c>
      <c r="C8" s="37"/>
      <c r="D8" s="37"/>
      <c r="E8" s="37"/>
      <c r="F8" s="37"/>
      <c r="G8" s="38" t="s">
        <v>58</v>
      </c>
      <c r="H8" s="38" t="s">
        <v>59</v>
      </c>
    </row>
    <row r="9" spans="1:8" x14ac:dyDescent="0.35">
      <c r="A9" s="39"/>
      <c r="B9" s="39" t="s">
        <v>64</v>
      </c>
      <c r="C9" s="39"/>
      <c r="D9" s="39"/>
      <c r="E9" s="39"/>
      <c r="F9" s="39"/>
      <c r="G9" s="40" t="s">
        <v>57</v>
      </c>
      <c r="H9" s="41">
        <v>0</v>
      </c>
    </row>
    <row r="10" spans="1:8" x14ac:dyDescent="0.35">
      <c r="A10" s="39"/>
      <c r="B10" s="49" t="s">
        <v>65</v>
      </c>
      <c r="C10" s="39"/>
      <c r="D10" s="39"/>
      <c r="E10" s="39"/>
      <c r="F10" s="39"/>
      <c r="G10" s="40" t="s">
        <v>57</v>
      </c>
      <c r="H10" s="41">
        <v>0</v>
      </c>
    </row>
    <row r="11" spans="1:8" x14ac:dyDescent="0.35">
      <c r="A11" s="39"/>
      <c r="B11" s="42" t="s">
        <v>66</v>
      </c>
      <c r="C11" s="42"/>
      <c r="D11" s="42"/>
      <c r="E11" s="42"/>
      <c r="F11" s="42"/>
      <c r="G11" s="43" t="s">
        <v>57</v>
      </c>
      <c r="H11" s="44">
        <v>602</v>
      </c>
    </row>
    <row r="12" spans="1:8" x14ac:dyDescent="0.35">
      <c r="A12" s="39"/>
      <c r="B12" s="45" t="s">
        <v>72</v>
      </c>
      <c r="C12" s="46"/>
      <c r="D12" s="46"/>
      <c r="E12" s="46"/>
      <c r="F12" s="46"/>
      <c r="G12" s="47" t="s">
        <v>57</v>
      </c>
      <c r="H12" s="48">
        <f>SUM(H9:H11)</f>
        <v>602</v>
      </c>
    </row>
    <row r="13" spans="1:8" x14ac:dyDescent="0.35">
      <c r="G13" s="36"/>
    </row>
    <row r="14" spans="1:8" x14ac:dyDescent="0.35">
      <c r="A14" s="37">
        <v>3</v>
      </c>
      <c r="B14" s="37" t="s">
        <v>73</v>
      </c>
      <c r="C14" s="37"/>
      <c r="D14" s="37"/>
      <c r="E14" s="37"/>
      <c r="F14" s="37"/>
      <c r="G14" s="38" t="s">
        <v>58</v>
      </c>
      <c r="H14" s="38" t="s">
        <v>59</v>
      </c>
    </row>
    <row r="15" spans="1:8" x14ac:dyDescent="0.35">
      <c r="A15" s="39"/>
      <c r="B15" s="39" t="s">
        <v>64</v>
      </c>
      <c r="C15" s="39"/>
      <c r="D15" s="39"/>
      <c r="E15" s="39"/>
      <c r="F15" s="39"/>
      <c r="G15" s="40"/>
      <c r="H15" s="41">
        <v>0</v>
      </c>
    </row>
    <row r="16" spans="1:8" x14ac:dyDescent="0.35">
      <c r="A16" s="39"/>
      <c r="B16" s="50" t="s">
        <v>66</v>
      </c>
      <c r="C16" s="42"/>
      <c r="D16" s="42"/>
      <c r="E16" s="42"/>
      <c r="F16" s="42"/>
      <c r="G16" s="43"/>
      <c r="H16" s="44">
        <v>1200</v>
      </c>
    </row>
    <row r="17" spans="1:8" x14ac:dyDescent="0.35">
      <c r="A17" s="39"/>
      <c r="B17" s="45" t="s">
        <v>74</v>
      </c>
      <c r="C17" s="46"/>
      <c r="D17" s="46"/>
      <c r="E17" s="46"/>
      <c r="F17" s="46"/>
      <c r="G17" s="47" t="s">
        <v>57</v>
      </c>
      <c r="H17" s="48">
        <f>SUM(H15:H16)</f>
        <v>1200</v>
      </c>
    </row>
    <row r="19" spans="1:8" x14ac:dyDescent="0.35">
      <c r="A19" s="37">
        <v>4</v>
      </c>
      <c r="B19" s="37" t="s">
        <v>63</v>
      </c>
      <c r="C19" s="37"/>
      <c r="D19" s="37"/>
      <c r="E19" s="37"/>
      <c r="F19" s="37"/>
      <c r="G19" s="38" t="s">
        <v>58</v>
      </c>
      <c r="H19" s="38" t="s">
        <v>59</v>
      </c>
    </row>
    <row r="20" spans="1:8" x14ac:dyDescent="0.35">
      <c r="A20" s="39"/>
      <c r="B20" s="39" t="s">
        <v>64</v>
      </c>
      <c r="C20" s="39"/>
      <c r="D20" s="39"/>
      <c r="E20" s="39"/>
      <c r="F20" s="39"/>
      <c r="G20" s="40" t="s">
        <v>57</v>
      </c>
      <c r="H20" s="41">
        <v>7890</v>
      </c>
    </row>
    <row r="21" spans="1:8" x14ac:dyDescent="0.35">
      <c r="A21" s="39"/>
      <c r="B21" s="39" t="s">
        <v>65</v>
      </c>
      <c r="C21" s="39"/>
      <c r="D21" s="39"/>
      <c r="E21" s="39"/>
      <c r="F21" s="39"/>
      <c r="G21" s="40" t="s">
        <v>57</v>
      </c>
      <c r="H21" s="41">
        <v>1968</v>
      </c>
    </row>
    <row r="22" spans="1:8" x14ac:dyDescent="0.35">
      <c r="A22" s="39"/>
      <c r="B22" s="39" t="s">
        <v>66</v>
      </c>
      <c r="C22" s="39"/>
      <c r="D22" s="39"/>
      <c r="E22" s="39"/>
      <c r="F22" s="39"/>
      <c r="G22" s="40" t="s">
        <v>57</v>
      </c>
      <c r="H22" s="41">
        <v>7600</v>
      </c>
    </row>
    <row r="23" spans="1:8" x14ac:dyDescent="0.35">
      <c r="A23" s="39"/>
      <c r="B23" s="39" t="s">
        <v>67</v>
      </c>
      <c r="C23" s="39"/>
      <c r="D23" s="39"/>
      <c r="E23" s="39"/>
      <c r="F23" s="39"/>
      <c r="G23" s="40" t="s">
        <v>57</v>
      </c>
      <c r="H23" s="41">
        <v>1040</v>
      </c>
    </row>
    <row r="24" spans="1:8" x14ac:dyDescent="0.35">
      <c r="A24" s="39"/>
      <c r="B24" s="42" t="s">
        <v>68</v>
      </c>
      <c r="C24" s="42"/>
      <c r="D24" s="42"/>
      <c r="E24" s="42"/>
      <c r="F24" s="42"/>
      <c r="G24" s="43" t="s">
        <v>57</v>
      </c>
      <c r="H24" s="44">
        <v>5195</v>
      </c>
    </row>
    <row r="25" spans="1:8" x14ac:dyDescent="0.35">
      <c r="A25" s="39"/>
      <c r="B25" s="45" t="s">
        <v>69</v>
      </c>
      <c r="C25" s="46"/>
      <c r="D25" s="46"/>
      <c r="E25" s="46"/>
      <c r="F25" s="46"/>
      <c r="G25" s="47" t="s">
        <v>57</v>
      </c>
      <c r="H25" s="48">
        <f>SUM(H20+H21+H22+H23+H24)</f>
        <v>23693</v>
      </c>
    </row>
    <row r="28" spans="1:8" x14ac:dyDescent="0.35">
      <c r="A28" s="51">
        <v>5</v>
      </c>
      <c r="B28" s="51" t="s">
        <v>55</v>
      </c>
      <c r="C28" s="51"/>
      <c r="D28" s="51"/>
      <c r="E28" s="51"/>
      <c r="F28" s="51"/>
      <c r="G28" s="52" t="s">
        <v>58</v>
      </c>
      <c r="H28" s="52" t="s">
        <v>59</v>
      </c>
    </row>
    <row r="29" spans="1:8" x14ac:dyDescent="0.35">
      <c r="A29" s="53"/>
      <c r="B29" s="53" t="s">
        <v>60</v>
      </c>
      <c r="C29" s="53"/>
      <c r="D29" s="53"/>
      <c r="E29" s="53"/>
      <c r="F29" s="53"/>
      <c r="G29" s="54" t="s">
        <v>57</v>
      </c>
      <c r="H29" s="55">
        <f>H6</f>
        <v>32019</v>
      </c>
    </row>
    <row r="30" spans="1:8" x14ac:dyDescent="0.35">
      <c r="A30" s="53"/>
      <c r="B30" s="53" t="s">
        <v>61</v>
      </c>
      <c r="C30" s="53"/>
      <c r="D30" s="53"/>
      <c r="E30" s="53"/>
      <c r="F30" s="53"/>
      <c r="G30" s="54" t="s">
        <v>57</v>
      </c>
      <c r="H30" s="55">
        <f>H12</f>
        <v>602</v>
      </c>
    </row>
    <row r="31" spans="1:8" x14ac:dyDescent="0.35">
      <c r="A31" s="53"/>
      <c r="B31" s="53" t="s">
        <v>62</v>
      </c>
      <c r="C31" s="53"/>
      <c r="D31" s="53"/>
      <c r="E31" s="53"/>
      <c r="F31" s="53"/>
      <c r="G31" s="54" t="s">
        <v>57</v>
      </c>
      <c r="H31" s="55">
        <f>H17</f>
        <v>1200</v>
      </c>
    </row>
    <row r="32" spans="1:8" x14ac:dyDescent="0.35">
      <c r="A32" s="53"/>
      <c r="B32" s="56" t="s">
        <v>63</v>
      </c>
      <c r="C32" s="56"/>
      <c r="D32" s="56"/>
      <c r="E32" s="56"/>
      <c r="F32" s="56"/>
      <c r="G32" s="57" t="s">
        <v>57</v>
      </c>
      <c r="H32" s="58">
        <f>H25</f>
        <v>23693</v>
      </c>
    </row>
    <row r="33" spans="1:8" x14ac:dyDescent="0.35">
      <c r="A33" s="53"/>
      <c r="B33" s="59" t="s">
        <v>56</v>
      </c>
      <c r="C33" s="60"/>
      <c r="D33" s="60"/>
      <c r="E33" s="60"/>
      <c r="F33" s="60"/>
      <c r="G33" s="61" t="s">
        <v>57</v>
      </c>
      <c r="H33" s="62">
        <f>SUM(H29:H32)</f>
        <v>57514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Geschäftsbudget im Detail</vt:lpstr>
      <vt:lpstr>Tagungsbudget</vt:lpstr>
      <vt:lpstr>Catering</vt:lpstr>
      <vt:lpstr>Tabelle4</vt:lpstr>
      <vt:lpstr>Miete Raum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Terry Ly</cp:lastModifiedBy>
  <dcterms:created xsi:type="dcterms:W3CDTF">2015-09-24T17:51:54Z</dcterms:created>
  <dcterms:modified xsi:type="dcterms:W3CDTF">2020-05-11T13:47:39Z</dcterms:modified>
</cp:coreProperties>
</file>