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5D93313B-A0B8-CA43-9CE4-F855056B5740}" xr6:coauthVersionLast="46" xr6:coauthVersionMax="46" xr10:uidLastSave="{00000000-0000-0000-0000-000000000000}"/>
  <bookViews>
    <workbookView xWindow="3900" yWindow="500" windowWidth="29800" windowHeight="18840" xr2:uid="{32B8EDEA-5FD5-412D-8D15-F127A7E2E8F1}"/>
  </bookViews>
  <sheets>
    <sheet name="monthly" sheetId="2" r:id="rId1"/>
    <sheet name="quarterly" sheetId="6" r:id="rId2"/>
    <sheet name="annual" sheetId="7" r:id="rId3"/>
    <sheet name="bea-monthly" sheetId="1" r:id="rId4"/>
    <sheet name="bea-quarterly" sheetId="8" r:id="rId5"/>
    <sheet name="cbo-annual" sheetId="5" r:id="rId6"/>
    <sheet name="stimulus-annual"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2" l="1"/>
  <c r="H6" i="2"/>
  <c r="I6" i="2"/>
  <c r="F6" i="2"/>
  <c r="B21" i="9"/>
  <c r="C20" i="9"/>
  <c r="C19" i="9"/>
  <c r="C18" i="9"/>
  <c r="C17" i="9"/>
  <c r="B16" i="9"/>
  <c r="C16" i="9" s="1"/>
  <c r="C15" i="9"/>
  <c r="C14" i="9"/>
  <c r="B13" i="9"/>
  <c r="C13" i="9" s="1"/>
  <c r="C12" i="9"/>
  <c r="C11" i="9"/>
  <c r="B10" i="9"/>
  <c r="C10" i="9" s="1"/>
  <c r="C9" i="9"/>
  <c r="C8" i="9"/>
  <c r="C7" i="9"/>
  <c r="C6" i="9"/>
  <c r="C5" i="9"/>
  <c r="C4" i="9"/>
  <c r="C3" i="9"/>
  <c r="C2" i="9"/>
  <c r="C2" i="7" l="1"/>
  <c r="I5" i="2"/>
  <c r="I4" i="2"/>
  <c r="I3" i="2"/>
  <c r="I2" i="2"/>
  <c r="C5" i="2"/>
  <c r="D5" i="2"/>
  <c r="E5" i="2"/>
  <c r="F5" i="2"/>
  <c r="G5" i="2"/>
  <c r="H5" i="2"/>
  <c r="C4" i="2"/>
  <c r="D4" i="2"/>
  <c r="E4" i="2"/>
  <c r="F4" i="2"/>
  <c r="G4" i="2"/>
  <c r="H4" i="2"/>
  <c r="B5" i="2"/>
  <c r="B4" i="2"/>
  <c r="C3" i="2"/>
  <c r="D3" i="2"/>
  <c r="E3" i="2"/>
  <c r="F3" i="2"/>
  <c r="G3" i="2"/>
  <c r="H3" i="2"/>
  <c r="B3" i="2"/>
  <c r="C2" i="2"/>
  <c r="D2" i="2"/>
  <c r="E2" i="2"/>
  <c r="F2" i="2"/>
  <c r="G2" i="2"/>
  <c r="H2" i="2"/>
  <c r="B2" i="2"/>
  <c r="C2" i="6"/>
  <c r="B2" i="6"/>
  <c r="C5" i="6"/>
  <c r="C4" i="6"/>
  <c r="C3" i="6"/>
  <c r="B4" i="6"/>
  <c r="B5" i="6"/>
  <c r="B3" i="6"/>
  <c r="C6" i="7"/>
  <c r="C3" i="7"/>
  <c r="C4" i="7"/>
  <c r="C5" i="7"/>
</calcChain>
</file>

<file path=xl/sharedStrings.xml><?xml version="1.0" encoding="utf-8"?>
<sst xmlns="http://schemas.openxmlformats.org/spreadsheetml/2006/main" count="379" uniqueCount="180">
  <si>
    <t>Levels</t>
  </si>
  <si>
    <t>Line</t>
  </si>
  <si>
    <t>Apr.</t>
  </si>
  <si>
    <t>May</t>
  </si>
  <si>
    <t>Jun.</t>
  </si>
  <si>
    <t>Jul.</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</si>
  <si>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</si>
  <si>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</si>
  <si>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</si>
  <si>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</si>
  <si>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</si>
  <si>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</si>
  <si>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</si>
  <si>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</si>
  <si>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</si>
  <si>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</si>
  <si>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</si>
  <si>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</si>
  <si>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</si>
  <si>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</si>
  <si>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</si>
  <si>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</si>
  <si>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</si>
  <si>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</si>
  <si>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</si>
  <si>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</si>
  <si>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</si>
  <si>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</si>
  <si>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</si>
  <si>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</si>
  <si>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</si>
  <si>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</si>
  <si>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</si>
  <si>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</si>
  <si>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</si>
  <si>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</si>
  <si>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</si>
  <si>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</si>
  <si>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</si>
  <si>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</si>
  <si>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</si>
  <si>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</si>
  <si>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</si>
  <si>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</si>
  <si>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</si>
  <si>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</si>
  <si>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</si>
  <si>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</si>
  <si>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</si>
  <si>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</si>
  <si>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</si>
  <si>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</si>
  <si>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</si>
  <si>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</si>
  <si>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</si>
  <si>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</si>
  <si>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NPISH</t>
  </si>
  <si>
    <t>-Nonprofit institutions serving households</t>
  </si>
  <si>
    <t>1. The Coronavirus Aid, Relief, and Economic Security Act (CARES) provides direct support to farmers and ranchers where prices and market supply chains have been impacted by the coronavirus pandemic.</t>
  </si>
  <si>
    <t xml:space="preserve">2.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</si>
  <si>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t>
    </r>
    <r>
      <rPr>
        <u/>
        <sz val="11"/>
        <color theme="10"/>
        <rFont val="Calibri"/>
        <family val="2"/>
        <scheme val="minor"/>
      </rPr>
      <t xml:space="preserve"> "How does the Paycheck Protection Program of 2020 impact the national income and product accounts (NIPAs)?".</t>
    </r>
  </si>
  <si>
    <t xml:space="preserve">3. The Coronavirus Aid, Relief, and Economic Security Act (CARES) temporarily suspends a two percent reduction in reimbursements paid to Medicare service providers that went into effect in </t>
  </si>
  <si>
    <t xml:space="preserve">     2013. Increased reimbursement rates will be in effect from May 1, 2020 through December 31, 2020.</t>
  </si>
  <si>
    <t>4. The Coronavirus Aid, Relief, and Economic Security Act (CARES) expanded unemployment insurance benefits provided through three programs. The Federal Pandemic Unemployment</t>
  </si>
  <si>
    <t xml:space="preserve">     Compensation (PUC) program provides a temporary weekly supplemental payment of $600 for people receiving unemployment benefits. The Pandemic Unemployment Assistance (PUA)</t>
  </si>
  <si>
    <t xml:space="preserve">     program provides temporary unemployment benefits to people who are not usually eligible for unemployment insurance benefits. The Pandemic Emergency Unemployment Compensation</t>
  </si>
  <si>
    <t xml:space="preserve">     (PEUC) program provides a temporary extension of unemployment benefits for 13 weeks to people who exhausted all available regular and extended unemployment benefits. For more</t>
  </si>
  <si>
    <r>
      <rPr>
        <sz val="11"/>
        <rFont val="Calibri"/>
        <family val="2"/>
        <scheme val="minor"/>
      </rPr>
      <t xml:space="preserve">     information, see</t>
    </r>
    <r>
      <rPr>
        <u/>
        <sz val="11"/>
        <color theme="10"/>
        <rFont val="Calibri"/>
        <family val="2"/>
        <scheme val="minor"/>
      </rPr>
      <t xml:space="preserve"> "How will the expansion of unemployment benefits in response to the COVID-19 pandemic be recorded in the NIPAs?"</t>
    </r>
  </si>
  <si>
    <t>5. The Coronavirus Aid, Relief, and Economic Security Act (CARES) provides $300 billion in direct support economic impact payments to individuals. For more information, see "How are the</t>
  </si>
  <si>
    <r>
      <rPr>
        <sz val="11"/>
        <rFont val="Calibri"/>
        <family val="2"/>
        <scheme val="minor"/>
      </rPr>
      <t xml:space="preserve">     </t>
    </r>
    <r>
      <rPr>
        <u/>
        <sz val="11"/>
        <color theme="10"/>
        <rFont val="Calibri"/>
        <family val="2"/>
        <scheme val="minor"/>
      </rPr>
      <t>economic impact payments for individuals authorized by the CARES Act of 2020 recorded in the NIPAs?".</t>
    </r>
  </si>
  <si>
    <t xml:space="preserve">     lines of the coronavirus response. This funding supports health care-related expenses or lost revenue attributable to COVID-19 and ensures uninsured Americans can get treatment for COVID-19.</t>
  </si>
  <si>
    <t xml:space="preserve">     In the NIPAs, funds provided to nonprofit hospitals are recorded as social benefits.</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</si>
  <si>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</si>
  <si>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</si>
  <si>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</si>
  <si>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</si>
  <si>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</si>
  <si>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</si>
  <si>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t>
  </si>
  <si>
    <t>date</t>
  </si>
  <si>
    <t>Unemployment insurance</t>
  </si>
  <si>
    <t>Pandemic Unemployment Assistance</t>
  </si>
  <si>
    <t>Pandemic Unemployment Compensation Payments</t>
  </si>
  <si>
    <t>Pandemic Emergency Unemployment Compensation</t>
  </si>
  <si>
    <t>2020 Q2</t>
  </si>
  <si>
    <t>Billions of Dollars</t>
  </si>
  <si>
    <t>Total</t>
  </si>
  <si>
    <t>Q1</t>
  </si>
  <si>
    <t>Q2</t>
  </si>
  <si>
    <t>Q3</t>
  </si>
  <si>
    <t>Q4</t>
  </si>
  <si>
    <t>Of which:</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</si>
  <si>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</si>
  <si>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</si>
  <si>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</si>
  <si>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</si>
  <si>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impact payments for individuals authorized by the CARES Act of 2020 recorded in the NIPAs?".</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</si>
  <si>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</si>
  <si>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</si>
  <si>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</si>
  <si>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</si>
  <si>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</si>
  <si>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</si>
  <si>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2021-</t>
  </si>
  <si>
    <t>Paycheck Protection Program</t>
  </si>
  <si>
    <t>Unemployment Compensation Expansion</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</si>
  <si>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</si>
  <si>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</si>
  <si>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</si>
  <si>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</si>
  <si>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</si>
  <si>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</si>
  <si>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</si>
  <si>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Coronavirus Relief Fund</t>
  </si>
  <si>
    <t>HHS Public Health and Social Services Emergency Fund</t>
  </si>
  <si>
    <t>Medicaid Financial Assistance to States and</t>
  </si>
  <si>
    <t>Coverage Continuity for Enrollees</t>
  </si>
  <si>
    <t>Disaster Relief</t>
  </si>
  <si>
    <t>Medicare Accelerated Payments</t>
  </si>
  <si>
    <t>Increase in SNAP Beneficiaries and Average Benefits</t>
  </si>
  <si>
    <t>Pandemic Relief for Aviation Workers</t>
  </si>
  <si>
    <t>Education Stabilization Fund</t>
  </si>
  <si>
    <t>Other Programs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</si>
  <si>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</si>
  <si>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</si>
  <si>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</si>
  <si>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</si>
  <si>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</si>
  <si>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CBO name</t>
  </si>
  <si>
    <t>other</t>
  </si>
  <si>
    <t>Release Date: December 22, 2020</t>
  </si>
  <si>
    <t>Effects of Selected Federal Pandemic Response Programs on Personal Income, 2020Q3 Third</t>
  </si>
  <si>
    <r>
      <t>(Billions of dollars, seasonally adjusted at</t>
    </r>
    <r>
      <rPr>
        <b/>
        <sz val="11"/>
        <rFont val="Calibri"/>
        <family val="2"/>
        <scheme val="minor"/>
      </rPr>
      <t xml:space="preserve"> annual</t>
    </r>
    <r>
      <rPr>
        <b/>
        <sz val="11"/>
        <color theme="1"/>
        <rFont val="Calibri"/>
        <family val="2"/>
        <scheme val="minor"/>
      </rPr>
      <t xml:space="preserve"> rates)</t>
    </r>
  </si>
  <si>
    <r>
      <t xml:space="preserve">Of which: </t>
    </r>
    <r>
      <rPr>
        <i/>
        <vertAlign val="superscript"/>
        <sz val="11"/>
        <color theme="1"/>
        <rFont val="Calibri"/>
        <family val="2"/>
        <scheme val="minor"/>
      </rPr>
      <t>4</t>
    </r>
  </si>
  <si>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</si>
  <si>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</si>
  <si>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</si>
  <si>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</si>
  <si>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r>
      <t>Student loan forbearance</t>
    </r>
    <r>
      <rPr>
        <vertAlign val="superscript"/>
        <sz val="11"/>
        <rFont val="Calibri"/>
        <family val="2"/>
      </rPr>
      <t xml:space="preserve"> 8</t>
    </r>
  </si>
  <si>
    <t xml:space="preserve">1. The Coronavirus Aid, Relief, and Economic Security Act (CARES) provides direct support to farmers and ranchers where prices and market supply chains have been impacted by the coronavirus </t>
  </si>
  <si>
    <t xml:space="preserve">    pandemic.</t>
  </si>
  <si>
    <t>2. The Coronavirus Aid, Relief, and Economic Security Act (CARES) provides forgivable loans to help small businesses and nonprofit institutions make payroll and cover other expenses. It also</t>
  </si>
  <si>
    <r>
      <rPr>
        <sz val="11"/>
        <rFont val="Calibri"/>
        <family val="2"/>
        <scheme val="minor"/>
      </rPr>
      <t xml:space="preserve">      provides funding to reimburse private lending institutions for the costs of administering these loans. For more information, see</t>
    </r>
    <r>
      <rPr>
        <u/>
        <sz val="11"/>
        <color theme="10"/>
        <rFont val="Calibri"/>
        <family val="2"/>
        <scheme val="minor"/>
      </rPr>
      <t xml:space="preserve"> "How does the Paycheck Protection Program of 2020 impact</t>
    </r>
  </si>
  <si>
    <r>
      <rPr>
        <sz val="11"/>
        <rFont val="Calibri"/>
        <family val="2"/>
        <scheme val="minor"/>
      </rPr>
      <t xml:space="preserve">     </t>
    </r>
    <r>
      <rPr>
        <u/>
        <sz val="11"/>
        <color theme="10"/>
        <rFont val="Calibri"/>
        <family val="2"/>
        <scheme val="minor"/>
      </rPr>
      <t>the national income and product accounts (NIPAs)?".</t>
    </r>
  </si>
  <si>
    <t>5. The Coronavirus Aid, Relief, and Economic Security Act (CARES) provides $300 billion in direct support economic impact payments to individuals. For more information, see "How are the economic</t>
  </si>
  <si>
    <t xml:space="preserve">6. The Federal Emergency Management Agency (FEMA) has been authorized to make payments from the Disaster Relief Fund to supplement wages lost as a result of the COVID-19 pandemic. </t>
  </si>
  <si>
    <t>7. The Coronavirus Aid, Relief, and Economic Security Act (CARES) provides funds, distributed by the Department of Health and Human Services, for hospitals and health care providers on the front</t>
  </si>
  <si>
    <t>8. The Coronavirus Aid, Relief, and Economic Security Act (CARES) provides for the temporary suspension of interest payments due on certain categories of federally held student loans. For more</t>
  </si>
  <si>
    <t>2020 Q3</t>
  </si>
  <si>
    <t>Release Date: December 23, 2020</t>
  </si>
  <si>
    <t>Effects of Selected Federal Pandemic Response Programs on Personal Income, November 2020</t>
  </si>
  <si>
    <t>Aug.</t>
  </si>
  <si>
    <t>Sep.</t>
  </si>
  <si>
    <t>Oct.</t>
  </si>
  <si>
    <t>Nov.</t>
  </si>
  <si>
    <t/>
  </si>
  <si>
    <t>…</t>
  </si>
  <si>
    <r>
      <t xml:space="preserve">                               Lost wages supplemental payments </t>
    </r>
    <r>
      <rPr>
        <vertAlign val="superscript"/>
        <sz val="11"/>
        <color theme="1"/>
        <rFont val="Calibri"/>
        <family val="2"/>
        <scheme val="minor"/>
      </rPr>
      <t>6</t>
    </r>
  </si>
  <si>
    <r>
      <t xml:space="preserve">                               Provider Relief Fund to NPISH </t>
    </r>
    <r>
      <rPr>
        <vertAlign val="superscript"/>
        <sz val="11"/>
        <color theme="1"/>
        <rFont val="Calibri"/>
        <family val="2"/>
        <scheme val="minor"/>
      </rPr>
      <t>7</t>
    </r>
  </si>
  <si>
    <r>
      <t xml:space="preserve">               Student loan forbearance</t>
    </r>
    <r>
      <rPr>
        <vertAlign val="superscript"/>
        <sz val="11"/>
        <rFont val="Calibri"/>
        <family val="2"/>
      </rPr>
      <t xml:space="preserve"> 8</t>
    </r>
  </si>
  <si>
    <t>Type</t>
  </si>
  <si>
    <t>Total (B)</t>
  </si>
  <si>
    <t>Total (M)</t>
  </si>
  <si>
    <t>Aid to Small Businesses</t>
  </si>
  <si>
    <t>Unemployment Benefits</t>
  </si>
  <si>
    <t>Rebate Checks</t>
  </si>
  <si>
    <t>Education</t>
  </si>
  <si>
    <t>Healthcare</t>
  </si>
  <si>
    <t>Funding to States for Testing</t>
  </si>
  <si>
    <t>Vaccine Procurement</t>
  </si>
  <si>
    <t>Vaccine Distribution</t>
  </si>
  <si>
    <t>Transportation</t>
  </si>
  <si>
    <t>Airline Workers Payroll</t>
  </si>
  <si>
    <t>Other Spending</t>
  </si>
  <si>
    <t>SNAP</t>
  </si>
  <si>
    <t>Other Tax Cuts</t>
  </si>
  <si>
    <t>Employee Retention Credit</t>
  </si>
  <si>
    <t>EITC</t>
  </si>
  <si>
    <t>Business Meals Deductions</t>
  </si>
  <si>
    <t>Wages Lost Assistance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</si>
</sst>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m\ d\,\ yyyy;@"/>
    <numFmt numFmtId="165" formatCode="#,##0.0"/>
    <numFmt numFmtId="175" formatCode="yyyy\-mm\-dd;@"/>
  </numFmts>
  <fonts count="2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sz val="11"/>
      <name val="Arial"/>
      <family val="2"/>
    </font>
    <font>
      <sz val="12"/>
      <name val="Arial"/>
      <family val="2"/>
    </font>
    <font>
      <sz val="11"/>
      <color theme="3"/>
      <name val="Arial"/>
      <family val="2"/>
    </font>
    <font>
      <b/>
      <sz val="11"/>
      <name val="Arial"/>
      <family val="2"/>
    </font>
    <font>
      <sz val="11"/>
      <color rgb="FF000000"/>
      <name val="Arial"/>
      <family val="2"/>
    </font>
    <font>
      <i/>
      <sz val="11"/>
      <color rgb="FF000000"/>
      <name val="Arial"/>
      <family val="2"/>
    </font>
    <font>
      <sz val="10"/>
      <name val="Arial"/>
      <family val="2"/>
    </font>
    <font>
      <sz val="11"/>
      <color rgb="FF1F497D"/>
      <name val="Arial"/>
      <family val="2"/>
    </font>
    <font>
      <vertAlign val="superscript"/>
      <sz val="11"/>
      <name val="Arial"/>
      <family val="2"/>
    </font>
  </fonts>
  <fills count="3">
    <fill>
      <patternFill patternType="none"/>
    </fill>
    <fill>
      <patternFill patternType="gray125"/>
    </fill>
    <fill>
      <patternFill patternType="solid">
        <fgColor theme="0" tint="-0.14999847407452621"/>
        <bgColor indexed="64"/>
      </patternFill>
    </fill>
  </fills>
  <borders count="42">
    <border>
      <left/>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right/>
      <top/>
      <bottom style="thin">
        <color indexed="64"/>
      </bottom>
      <diagonal/>
    </border>
    <border>
      <left/>
      <right/>
      <top style="thin">
        <color indexed="64"/>
      </top>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bottom style="medium">
        <color indexed="64"/>
      </bottom>
      <diagonal/>
    </border>
  </borders>
  <cellStyleXfs count="8">
    <xf numFmtId="0" fontId="0" fillId="0" borderId="0"/>
    <xf numFmtId="0" fontId="3" fillId="0" borderId="0" applyNumberFormat="0" applyFill="0" applyBorder="0" applyAlignment="0" applyProtection="0"/>
    <xf numFmtId="0" fontId="1" fillId="0" borderId="0"/>
    <xf numFmtId="43" fontId="1" fillId="0" borderId="0" applyFont="0" applyFill="0" applyBorder="0" applyAlignment="0" applyProtection="0"/>
    <xf numFmtId="0" fontId="14" fillId="0" borderId="0"/>
    <xf numFmtId="0" fontId="19" fillId="0" borderId="0"/>
    <xf numFmtId="0" fontId="14" fillId="0" borderId="0"/>
    <xf numFmtId="0" fontId="19" fillId="0" borderId="0"/>
  </cellStyleXfs>
  <cellXfs count="168">
    <xf numFmtId="0" fontId="0" fillId="0" borderId="0" xfId="0"/>
    <xf numFmtId="164" fontId="0" fillId="0" borderId="0" xfId="0" applyNumberFormat="1" applyAlignment="1">
      <alignment horizontal="right"/>
    </xf>
    <xf numFmtId="0" fontId="2" fillId="0" borderId="2" xfId="0" applyFont="1" applyBorder="1"/>
    <xf numFmtId="0" fontId="0" fillId="0" borderId="3" xfId="0" applyBorder="1"/>
    <xf numFmtId="0" fontId="0" fillId="0" borderId="0" xfId="0" applyAlignment="1">
      <alignment horizontal="center"/>
    </xf>
    <xf numFmtId="0" fontId="0" fillId="0" borderId="7"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0" xfId="0" applyFont="1" applyFill="1"/>
    <xf numFmtId="0" fontId="5" fillId="2" borderId="19" xfId="0" applyFont="1" applyFill="1" applyBorder="1"/>
    <xf numFmtId="165" fontId="2" fillId="2" borderId="20" xfId="0" quotePrefix="1" applyNumberFormat="1" applyFont="1" applyFill="1" applyBorder="1" applyAlignment="1">
      <alignment horizontal="right"/>
    </xf>
    <xf numFmtId="165" fontId="2" fillId="2" borderId="21" xfId="0" quotePrefix="1" applyNumberFormat="1" applyFont="1" applyFill="1" applyBorder="1" applyAlignment="1">
      <alignment horizontal="right"/>
    </xf>
    <xf numFmtId="165" fontId="2" fillId="2" borderId="22" xfId="0" quotePrefix="1" applyNumberFormat="1" applyFont="1" applyFill="1" applyBorder="1" applyAlignment="1">
      <alignment horizontal="right"/>
    </xf>
    <xf numFmtId="165" fontId="2" fillId="2" borderId="18" xfId="0" quotePrefix="1" applyNumberFormat="1" applyFont="1" applyFill="1" applyBorder="1" applyAlignment="1">
      <alignment horizontal="right"/>
    </xf>
    <xf numFmtId="0" fontId="2" fillId="0" borderId="0" xfId="0" applyFont="1"/>
    <xf numFmtId="0" fontId="5" fillId="0" borderId="7" xfId="0" applyFont="1" applyBorder="1"/>
    <xf numFmtId="165" fontId="2" fillId="0" borderId="23" xfId="0" quotePrefix="1" applyNumberFormat="1" applyFont="1" applyBorder="1" applyAlignment="1">
      <alignment horizontal="right"/>
    </xf>
    <xf numFmtId="165" fontId="2" fillId="0" borderId="24" xfId="0" quotePrefix="1" applyNumberFormat="1" applyFont="1" applyBorder="1" applyAlignment="1">
      <alignment horizontal="right"/>
    </xf>
    <xf numFmtId="165" fontId="2" fillId="0" borderId="0" xfId="0" quotePrefix="1" applyNumberFormat="1" applyFont="1" applyAlignment="1">
      <alignment horizontal="right"/>
    </xf>
    <xf numFmtId="165" fontId="2" fillId="0" borderId="25" xfId="0" quotePrefix="1" applyNumberFormat="1" applyFont="1" applyBorder="1" applyAlignment="1">
      <alignment horizontal="right"/>
    </xf>
    <xf numFmtId="0" fontId="0" fillId="2" borderId="0" xfId="0" applyFill="1"/>
    <xf numFmtId="0" fontId="0" fillId="2" borderId="7" xfId="0" applyFill="1" applyBorder="1"/>
    <xf numFmtId="165" fontId="0" fillId="2" borderId="23" xfId="0" quotePrefix="1" applyNumberFormat="1" applyFill="1" applyBorder="1" applyAlignment="1">
      <alignment horizontal="right"/>
    </xf>
    <xf numFmtId="165" fontId="0" fillId="2" borderId="24"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25" xfId="0" quotePrefix="1" applyNumberFormat="1" applyFill="1" applyBorder="1" applyAlignment="1">
      <alignment horizontal="right"/>
    </xf>
    <xf numFmtId="165" fontId="0" fillId="0" borderId="23" xfId="0" quotePrefix="1" applyNumberFormat="1" applyBorder="1" applyAlignment="1">
      <alignment horizontal="right"/>
    </xf>
    <xf numFmtId="165" fontId="0" fillId="0" borderId="24" xfId="0" quotePrefix="1" applyNumberFormat="1" applyBorder="1" applyAlignment="1">
      <alignment horizontal="right"/>
    </xf>
    <xf numFmtId="165" fontId="0" fillId="0" borderId="0" xfId="0" quotePrefix="1" applyNumberFormat="1" applyAlignment="1">
      <alignment horizontal="right"/>
    </xf>
    <xf numFmtId="165" fontId="0" fillId="0" borderId="25" xfId="0" quotePrefix="1" applyNumberFormat="1" applyBorder="1" applyAlignment="1">
      <alignment horizontal="right"/>
    </xf>
    <xf numFmtId="0" fontId="5" fillId="2" borderId="7" xfId="0" applyFont="1" applyFill="1" applyBorder="1"/>
    <xf numFmtId="165" fontId="2" fillId="2" borderId="23" xfId="0" quotePrefix="1" applyNumberFormat="1" applyFont="1" applyFill="1" applyBorder="1" applyAlignment="1">
      <alignment horizontal="right"/>
    </xf>
    <xf numFmtId="165" fontId="2" fillId="2" borderId="24"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25" xfId="0" quotePrefix="1" applyNumberFormat="1" applyFont="1" applyFill="1" applyBorder="1" applyAlignment="1">
      <alignment horizontal="right"/>
    </xf>
    <xf numFmtId="0" fontId="6" fillId="2" borderId="7" xfId="0" applyFont="1" applyFill="1" applyBorder="1"/>
    <xf numFmtId="0" fontId="0" fillId="0" borderId="26" xfId="0" applyBorder="1"/>
    <xf numFmtId="0" fontId="6" fillId="0" borderId="7" xfId="0" applyFont="1" applyBorder="1"/>
    <xf numFmtId="0" fontId="0" fillId="2" borderId="7" xfId="0" applyFill="1" applyBorder="1" applyAlignment="1">
      <alignment horizontal="left"/>
    </xf>
    <xf numFmtId="0" fontId="0" fillId="0" borderId="0" xfId="0" quotePrefix="1"/>
    <xf numFmtId="0" fontId="9" fillId="0" borderId="0" xfId="1" applyFont="1" applyAlignment="1">
      <alignment horizontal="left" vertical="center"/>
    </xf>
    <xf numFmtId="0" fontId="3" fillId="0" borderId="0" xfId="1" applyAlignment="1">
      <alignment horizontal="left" vertical="center"/>
    </xf>
    <xf numFmtId="0" fontId="9" fillId="0" borderId="0" xfId="1" applyFont="1" applyFill="1" applyAlignment="1">
      <alignment horizontal="left" vertical="center"/>
    </xf>
    <xf numFmtId="0" fontId="0" fillId="0" borderId="0" xfId="0" applyAlignment="1">
      <alignment horizontal="left" vertical="center"/>
    </xf>
    <xf numFmtId="0" fontId="3" fillId="0" borderId="0" xfId="1"/>
    <xf numFmtId="0" fontId="0" fillId="0" borderId="0" xfId="0" applyAlignment="1">
      <alignment horizontal="left" vertical="center" indent="2"/>
    </xf>
    <xf numFmtId="0" fontId="0" fillId="0" borderId="9"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4" fontId="0" fillId="0" borderId="0" xfId="0" applyNumberFormat="1"/>
    <xf numFmtId="0" fontId="13" fillId="0" borderId="0" xfId="0" applyFont="1"/>
    <xf numFmtId="164" fontId="0" fillId="0" borderId="0" xfId="0" applyNumberFormat="1" applyAlignment="1">
      <alignment horizontal="right"/>
    </xf>
    <xf numFmtId="165" fontId="0" fillId="0" borderId="0" xfId="0" applyNumberFormat="1"/>
    <xf numFmtId="0" fontId="0" fillId="2" borderId="26" xfId="0" applyFill="1" applyBorder="1"/>
    <xf numFmtId="0" fontId="6" fillId="0" borderId="7" xfId="0" applyFont="1" applyBorder="1" applyAlignment="1">
      <alignment horizontal="left" indent="9"/>
    </xf>
    <xf numFmtId="0" fontId="9" fillId="0" borderId="7" xfId="2" quotePrefix="1" applyFont="1" applyBorder="1" applyAlignment="1">
      <alignment horizontal="left" indent="10"/>
    </xf>
    <xf numFmtId="0" fontId="6" fillId="2" borderId="7" xfId="0" applyFont="1" applyFill="1" applyBorder="1" applyAlignment="1">
      <alignment horizontal="left" indent="9"/>
    </xf>
    <xf numFmtId="0" fontId="3" fillId="0" borderId="0" xfId="1" applyAlignment="1">
      <alignment horizontal="left" vertical="center" indent="2"/>
    </xf>
    <xf numFmtId="0" fontId="17" fillId="0" borderId="0" xfId="0" applyFont="1"/>
    <xf numFmtId="0" fontId="13" fillId="0" borderId="0" xfId="5" applyFont="1"/>
    <xf numFmtId="0" fontId="20" fillId="0" borderId="0" xfId="1" applyFont="1" applyFill="1" applyAlignment="1">
      <alignment vertical="center"/>
    </xf>
    <xf numFmtId="0" fontId="15" fillId="0" borderId="0" xfId="1" applyFont="1" applyFill="1" applyAlignment="1">
      <alignment horizontal="left"/>
    </xf>
    <xf numFmtId="3" fontId="16" fillId="0" borderId="0" xfId="0" applyNumberFormat="1" applyFont="1" applyAlignment="1">
      <alignment horizontal="left" wrapText="1"/>
    </xf>
    <xf numFmtId="3" fontId="16" fillId="0" borderId="0" xfId="0" applyNumberFormat="1" applyFont="1" applyAlignment="1">
      <alignment horizontal="left"/>
    </xf>
    <xf numFmtId="0" fontId="13" fillId="0" borderId="31" xfId="6" applyFont="1" applyBorder="1"/>
    <xf numFmtId="0" fontId="13" fillId="0" borderId="31" xfId="0" applyFont="1" applyBorder="1"/>
    <xf numFmtId="0" fontId="13" fillId="0" borderId="31" xfId="0" applyFont="1" applyBorder="1" applyAlignment="1">
      <alignment horizontal="right"/>
    </xf>
    <xf numFmtId="0" fontId="13" fillId="0" borderId="0" xfId="0" applyFont="1" applyAlignment="1">
      <alignment horizontal="right"/>
    </xf>
    <xf numFmtId="0" fontId="13" fillId="0" borderId="31" xfId="0" applyFont="1" applyBorder="1" applyAlignment="1">
      <alignment horizontal="center"/>
    </xf>
    <xf numFmtId="3" fontId="13" fillId="0" borderId="0" xfId="0" applyNumberFormat="1" applyFont="1"/>
    <xf numFmtId="3" fontId="13" fillId="0" borderId="0" xfId="0" applyNumberFormat="1" applyFont="1" applyAlignment="1">
      <alignment horizontal="right"/>
    </xf>
    <xf numFmtId="1" fontId="13" fillId="0" borderId="0" xfId="7" applyNumberFormat="1" applyFont="1" applyAlignment="1">
      <alignment horizontal="right"/>
    </xf>
    <xf numFmtId="1" fontId="13" fillId="0" borderId="31" xfId="7" applyNumberFormat="1" applyFont="1" applyBorder="1"/>
    <xf numFmtId="3" fontId="13" fillId="0" borderId="32" xfId="0" applyNumberFormat="1" applyFont="1" applyBorder="1" applyAlignment="1">
      <alignment horizontal="right"/>
    </xf>
    <xf numFmtId="3" fontId="13" fillId="0" borderId="31" xfId="0" applyNumberFormat="1" applyFont="1" applyBorder="1"/>
    <xf numFmtId="3" fontId="13" fillId="0" borderId="31" xfId="0" applyNumberFormat="1" applyFont="1" applyBorder="1" applyAlignment="1">
      <alignment horizontal="right"/>
    </xf>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left" vertical="center" wrapText="1"/>
    </xf>
    <xf numFmtId="3" fontId="0" fillId="0" borderId="0" xfId="0" applyNumberFormat="1"/>
    <xf numFmtId="0" fontId="0" fillId="0" borderId="16" xfId="0" applyBorder="1" applyAlignment="1">
      <alignment horizontal="center"/>
    </xf>
    <xf numFmtId="0" fontId="9" fillId="2" borderId="7" xfId="2" quotePrefix="1" applyFont="1" applyFill="1" applyBorder="1" applyAlignment="1">
      <alignment horizontal="left" indent="10"/>
    </xf>
    <xf numFmtId="0" fontId="0" fillId="0" borderId="7" xfId="0" applyBorder="1" applyAlignment="1">
      <alignment horizontal="left"/>
    </xf>
    <xf numFmtId="0" fontId="10" fillId="0" borderId="7" xfId="0" applyFont="1" applyBorder="1" applyAlignment="1">
      <alignment horizontal="left" indent="3"/>
    </xf>
    <xf numFmtId="0" fontId="11" fillId="0" borderId="7" xfId="0" applyFont="1" applyBorder="1" applyAlignment="1">
      <alignment horizontal="left" indent="4"/>
    </xf>
    <xf numFmtId="0" fontId="2" fillId="0" borderId="1" xfId="0" applyFont="1" applyBorder="1"/>
    <xf numFmtId="0" fontId="5" fillId="0" borderId="27" xfId="0" applyFont="1" applyBorder="1"/>
    <xf numFmtId="165" fontId="2" fillId="0" borderId="28" xfId="0" quotePrefix="1" applyNumberFormat="1" applyFont="1" applyBorder="1" applyAlignment="1">
      <alignment horizontal="right"/>
    </xf>
    <xf numFmtId="165" fontId="2" fillId="0" borderId="29" xfId="0" quotePrefix="1" applyNumberFormat="1" applyFont="1" applyBorder="1" applyAlignment="1">
      <alignment horizontal="right"/>
    </xf>
    <xf numFmtId="165" fontId="2" fillId="0" borderId="1" xfId="0" quotePrefix="1" applyNumberFormat="1" applyFont="1" applyBorder="1" applyAlignment="1">
      <alignment horizontal="right"/>
    </xf>
    <xf numFmtId="165" fontId="2" fillId="0" borderId="30" xfId="0" quotePrefix="1" applyNumberFormat="1" applyFont="1" applyBorder="1" applyAlignment="1">
      <alignment horizontal="right"/>
    </xf>
    <xf numFmtId="0" fontId="3" fillId="0" borderId="0" xfId="1" applyFill="1"/>
    <xf numFmtId="0" fontId="0" fillId="0" borderId="33" xfId="0" applyBorder="1"/>
    <xf numFmtId="0" fontId="0" fillId="0" borderId="11" xfId="0" applyBorder="1" applyAlignment="1">
      <alignment horizontal="center"/>
    </xf>
    <xf numFmtId="0" fontId="5" fillId="2" borderId="20" xfId="0" applyFont="1" applyFill="1" applyBorder="1"/>
    <xf numFmtId="165" fontId="2" fillId="2" borderId="34" xfId="0" applyNumberFormat="1" applyFont="1" applyFill="1" applyBorder="1"/>
    <xf numFmtId="165" fontId="2" fillId="2" borderId="0" xfId="0" applyNumberFormat="1" applyFont="1" applyFill="1"/>
    <xf numFmtId="165" fontId="2" fillId="2" borderId="21" xfId="0" applyNumberFormat="1" applyFont="1" applyFill="1" applyBorder="1"/>
    <xf numFmtId="165" fontId="2" fillId="2" borderId="35" xfId="0" applyNumberFormat="1" applyFont="1" applyFill="1" applyBorder="1"/>
    <xf numFmtId="165" fontId="2" fillId="2" borderId="18" xfId="0" applyNumberFormat="1" applyFont="1" applyFill="1" applyBorder="1"/>
    <xf numFmtId="0" fontId="5" fillId="0" borderId="23" xfId="0" applyFont="1" applyBorder="1"/>
    <xf numFmtId="165" fontId="2" fillId="0" borderId="36" xfId="0" applyNumberFormat="1" applyFont="1" applyBorder="1"/>
    <xf numFmtId="165" fontId="2" fillId="0" borderId="0" xfId="0" applyNumberFormat="1" applyFont="1"/>
    <xf numFmtId="165" fontId="2" fillId="0" borderId="24" xfId="0" applyNumberFormat="1" applyFont="1" applyBorder="1"/>
    <xf numFmtId="165" fontId="2" fillId="0" borderId="37" xfId="0" applyNumberFormat="1" applyFont="1" applyBorder="1"/>
    <xf numFmtId="165" fontId="2" fillId="0" borderId="25" xfId="0" applyNumberFormat="1" applyFont="1" applyBorder="1"/>
    <xf numFmtId="0" fontId="0" fillId="2" borderId="23" xfId="0" applyFill="1" applyBorder="1"/>
    <xf numFmtId="165" fontId="0" fillId="2" borderId="36" xfId="0" applyNumberFormat="1" applyFill="1" applyBorder="1"/>
    <xf numFmtId="165" fontId="0" fillId="2" borderId="0" xfId="0" applyNumberFormat="1" applyFill="1"/>
    <xf numFmtId="165" fontId="0" fillId="2" borderId="24" xfId="0" applyNumberFormat="1" applyFill="1" applyBorder="1"/>
    <xf numFmtId="165" fontId="0" fillId="2" borderId="37" xfId="0" applyNumberFormat="1" applyFill="1" applyBorder="1"/>
    <xf numFmtId="165" fontId="0" fillId="2" borderId="25" xfId="0" applyNumberFormat="1" applyFill="1" applyBorder="1"/>
    <xf numFmtId="0" fontId="0" fillId="0" borderId="23" xfId="0" applyBorder="1"/>
    <xf numFmtId="165" fontId="0" fillId="0" borderId="36" xfId="0" applyNumberFormat="1" applyBorder="1"/>
    <xf numFmtId="165" fontId="0" fillId="0" borderId="24" xfId="0" applyNumberFormat="1" applyBorder="1"/>
    <xf numFmtId="165" fontId="0" fillId="0" borderId="37" xfId="0" applyNumberFormat="1" applyBorder="1"/>
    <xf numFmtId="165" fontId="0" fillId="0" borderId="25" xfId="0" applyNumberFormat="1" applyBorder="1"/>
    <xf numFmtId="0" fontId="5" fillId="2" borderId="23" xfId="0" applyFont="1" applyFill="1" applyBorder="1"/>
    <xf numFmtId="165" fontId="2" fillId="2" borderId="36" xfId="0" applyNumberFormat="1" applyFont="1" applyFill="1" applyBorder="1"/>
    <xf numFmtId="165" fontId="2" fillId="2" borderId="24" xfId="0" applyNumberFormat="1" applyFont="1" applyFill="1" applyBorder="1"/>
    <xf numFmtId="165" fontId="2" fillId="2" borderId="37" xfId="0" applyNumberFormat="1" applyFont="1" applyFill="1" applyBorder="1"/>
    <xf numFmtId="165" fontId="2" fillId="2" borderId="25" xfId="0" applyNumberFormat="1" applyFont="1" applyFill="1" applyBorder="1"/>
    <xf numFmtId="0" fontId="6" fillId="2" borderId="23" xfId="0" applyFont="1" applyFill="1" applyBorder="1"/>
    <xf numFmtId="165" fontId="0" fillId="2" borderId="36" xfId="0" applyNumberFormat="1" applyFill="1" applyBorder="1" applyAlignment="1">
      <alignment horizontal="right"/>
    </xf>
    <xf numFmtId="165" fontId="0" fillId="2" borderId="0" xfId="0" applyNumberFormat="1" applyFill="1" applyAlignment="1">
      <alignment horizontal="right"/>
    </xf>
    <xf numFmtId="0" fontId="0" fillId="0" borderId="38" xfId="0" applyBorder="1"/>
    <xf numFmtId="0" fontId="6" fillId="0" borderId="23" xfId="0" applyFont="1" applyBorder="1"/>
    <xf numFmtId="0" fontId="6" fillId="0" borderId="23" xfId="0" applyFont="1" applyBorder="1" applyAlignment="1">
      <alignment horizontal="left"/>
    </xf>
    <xf numFmtId="0" fontId="9" fillId="0" borderId="23" xfId="2" quotePrefix="1" applyFont="1" applyBorder="1" applyAlignment="1">
      <alignment horizontal="left"/>
    </xf>
    <xf numFmtId="0" fontId="9" fillId="2" borderId="23" xfId="2" quotePrefix="1" applyFont="1" applyFill="1" applyBorder="1" applyAlignment="1">
      <alignment horizontal="left"/>
    </xf>
    <xf numFmtId="0" fontId="6" fillId="2" borderId="23" xfId="0" applyFont="1" applyFill="1" applyBorder="1" applyAlignment="1">
      <alignment horizontal="left"/>
    </xf>
    <xf numFmtId="0" fontId="0" fillId="2" borderId="23" xfId="0" applyFill="1" applyBorder="1" applyAlignment="1">
      <alignment horizontal="left"/>
    </xf>
    <xf numFmtId="0" fontId="0" fillId="0" borderId="23" xfId="0" applyBorder="1" applyAlignment="1">
      <alignment horizontal="left"/>
    </xf>
    <xf numFmtId="165" fontId="0" fillId="0" borderId="36" xfId="0" applyNumberFormat="1" applyBorder="1" applyAlignment="1">
      <alignment horizontal="right"/>
    </xf>
    <xf numFmtId="165" fontId="0" fillId="0" borderId="0" xfId="0" applyNumberFormat="1" applyAlignment="1">
      <alignment horizontal="right"/>
    </xf>
    <xf numFmtId="165" fontId="0" fillId="0" borderId="24" xfId="0" applyNumberFormat="1" applyBorder="1" applyAlignment="1">
      <alignment horizontal="right"/>
    </xf>
    <xf numFmtId="0" fontId="0" fillId="2" borderId="38" xfId="0" applyFill="1" applyBorder="1"/>
    <xf numFmtId="0" fontId="10" fillId="0" borderId="23" xfId="0" applyFont="1" applyBorder="1" applyAlignment="1">
      <alignment horizontal="left" indent="3"/>
    </xf>
    <xf numFmtId="0" fontId="11" fillId="0" borderId="23" xfId="0" applyFont="1" applyBorder="1" applyAlignment="1">
      <alignment horizontal="left"/>
    </xf>
    <xf numFmtId="0" fontId="5" fillId="0" borderId="28" xfId="0" applyFont="1" applyBorder="1"/>
    <xf numFmtId="165" fontId="2" fillId="0" borderId="39" xfId="0" applyNumberFormat="1" applyFont="1" applyBorder="1"/>
    <xf numFmtId="165" fontId="2" fillId="0" borderId="40" xfId="0" applyNumberFormat="1" applyFont="1" applyBorder="1"/>
    <xf numFmtId="165" fontId="2" fillId="0" borderId="29" xfId="0" applyNumberFormat="1" applyFont="1" applyBorder="1"/>
    <xf numFmtId="165" fontId="2" fillId="0" borderId="1" xfId="0" applyNumberFormat="1" applyFont="1" applyBorder="1"/>
    <xf numFmtId="165" fontId="2" fillId="0" borderId="30" xfId="0" applyNumberFormat="1" applyFont="1" applyBorder="1"/>
    <xf numFmtId="43" fontId="0" fillId="0" borderId="0" xfId="3" applyFont="1"/>
    <xf numFmtId="0" fontId="0" fillId="0" borderId="0" xfId="0" applyAlignment="1">
      <alignment horizontal="left" indent="1"/>
    </xf>
    <xf numFmtId="0" fontId="0" fillId="0" borderId="0" xfId="0" applyAlignment="1">
      <alignment horizontal="left"/>
    </xf>
    <xf numFmtId="0" fontId="0" fillId="0" borderId="41" xfId="0" applyBorder="1" applyAlignment="1">
      <alignment horizontal="left" indent="1"/>
    </xf>
    <xf numFmtId="0" fontId="0" fillId="0" borderId="41" xfId="0" applyBorder="1"/>
    <xf numFmtId="43" fontId="0" fillId="0" borderId="41" xfId="3" applyFont="1" applyBorder="1"/>
    <xf numFmtId="175" fontId="0" fillId="0" borderId="0" xfId="0" applyNumberFormat="1"/>
    <xf numFmtId="2" fontId="0" fillId="0" borderId="0" xfId="0" applyNumberFormat="1"/>
  </cellXfs>
  <cellStyles count="8">
    <cellStyle name="Comma" xfId="3" builtinId="3"/>
    <cellStyle name="Hyperlink" xfId="1" builtinId="8"/>
    <cellStyle name="Normal" xfId="0" builtinId="0"/>
    <cellStyle name="Normal 14" xfId="2" xr:uid="{782289D2-4F44-4C32-B787-A3F1FE4530F0}"/>
    <cellStyle name="Normal 2 2" xfId="7" xr:uid="{B017D1FF-51E2-4742-8C72-6E7C85BEB4C1}"/>
    <cellStyle name="Normal 2 3" xfId="4" xr:uid="{2650757B-7216-1940-8892-741A1E963687}"/>
    <cellStyle name="Normal 3" xfId="6" xr:uid="{2F90ABCB-01D2-BD42-8B1D-3302EBB955FE}"/>
    <cellStyle name="Normal 3 2" xfId="5" xr:uid="{74887FF2-EAF7-F64B-9CA5-69617F727F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7" Type="http://schemas.openxmlformats.org/officeDocument/2006/relationships/customProperty" Target="../customProperty1.bin"/><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2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6" Type="http://schemas.openxmlformats.org/officeDocument/2006/relationships/hyperlink" Target="https://www.bea.gov/help/faq/1408"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2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350B0-7EFA-EC47-A473-1BBCEF7CE688}">
  <dimension ref="A1:J6"/>
  <sheetViews>
    <sheetView tabSelected="1" workbookViewId="0">
      <selection activeCell="J1" sqref="J1"/>
    </sheetView>
  </sheetViews>
  <sheetFormatPr baseColWidth="10" defaultRowHeight="15" x14ac:dyDescent="0.2"/>
  <cols>
    <col min="1" max="1" width="41.5" bestFit="1" customWidth="1"/>
    <col min="2" max="9" width="10.1640625" bestFit="1" customWidth="1"/>
  </cols>
  <sheetData>
    <row r="1" spans="1:10" x14ac:dyDescent="0.2">
      <c r="A1" t="s">
        <v>79</v>
      </c>
      <c r="B1" s="166">
        <v>43922</v>
      </c>
      <c r="C1" s="166">
        <v>43952</v>
      </c>
      <c r="D1" s="166">
        <v>43983</v>
      </c>
      <c r="E1" s="166">
        <v>44013</v>
      </c>
      <c r="F1" s="166">
        <v>44044</v>
      </c>
      <c r="G1" s="166">
        <v>44075</v>
      </c>
      <c r="H1" s="166">
        <v>44105</v>
      </c>
      <c r="I1" s="166">
        <v>44136</v>
      </c>
      <c r="J1" s="60"/>
    </row>
    <row r="2" spans="1:10" x14ac:dyDescent="0.2">
      <c r="A2" t="s">
        <v>80</v>
      </c>
      <c r="B2">
        <f>'bea-monthly'!C33</f>
        <v>493</v>
      </c>
      <c r="C2">
        <f>'bea-monthly'!D33</f>
        <v>1355.8</v>
      </c>
      <c r="D2">
        <f>'bea-monthly'!E33</f>
        <v>1404.9</v>
      </c>
      <c r="E2">
        <f>'bea-monthly'!F33</f>
        <v>1330.5</v>
      </c>
      <c r="F2">
        <f>'bea-monthly'!G33</f>
        <v>636</v>
      </c>
      <c r="G2">
        <f>'bea-monthly'!H33</f>
        <v>358.9</v>
      </c>
      <c r="H2">
        <f>'bea-monthly'!I33</f>
        <v>304.5</v>
      </c>
      <c r="I2">
        <f>'bea-monthly'!J33</f>
        <v>277.39999999999998</v>
      </c>
    </row>
    <row r="3" spans="1:10" x14ac:dyDescent="0.2">
      <c r="A3" t="s">
        <v>83</v>
      </c>
      <c r="B3">
        <f>'bea-monthly'!C35</f>
        <v>1</v>
      </c>
      <c r="C3">
        <f>'bea-monthly'!D35</f>
        <v>7.6</v>
      </c>
      <c r="D3">
        <f>'bea-monthly'!E35</f>
        <v>12.9</v>
      </c>
      <c r="E3">
        <f>'bea-monthly'!F35</f>
        <v>16.600000000000001</v>
      </c>
      <c r="F3">
        <f>'bea-monthly'!G35</f>
        <v>21.4</v>
      </c>
      <c r="G3">
        <f>'bea-monthly'!H35</f>
        <v>33.6</v>
      </c>
      <c r="H3">
        <f>'bea-monthly'!I35</f>
        <v>59</v>
      </c>
      <c r="I3">
        <f>'bea-monthly'!J35</f>
        <v>67.099999999999994</v>
      </c>
    </row>
    <row r="4" spans="1:10" x14ac:dyDescent="0.2">
      <c r="A4" t="s">
        <v>81</v>
      </c>
      <c r="B4">
        <f>'bea-monthly'!C36</f>
        <v>27.2</v>
      </c>
      <c r="C4">
        <f>'bea-monthly'!D36</f>
        <v>118.6</v>
      </c>
      <c r="D4">
        <f>'bea-monthly'!E36</f>
        <v>158.80000000000001</v>
      </c>
      <c r="E4">
        <f>'bea-monthly'!F36</f>
        <v>156.6</v>
      </c>
      <c r="F4">
        <f>'bea-monthly'!G36</f>
        <v>170.4</v>
      </c>
      <c r="G4">
        <f>'bea-monthly'!H36</f>
        <v>141.19999999999999</v>
      </c>
      <c r="H4">
        <f>'bea-monthly'!I36</f>
        <v>120.3</v>
      </c>
      <c r="I4">
        <f>'bea-monthly'!J36</f>
        <v>109.9</v>
      </c>
    </row>
    <row r="5" spans="1:10" x14ac:dyDescent="0.2">
      <c r="A5" t="s">
        <v>82</v>
      </c>
      <c r="B5">
        <f>'bea-monthly'!C37</f>
        <v>173.5</v>
      </c>
      <c r="C5">
        <f>'bea-monthly'!D37</f>
        <v>911</v>
      </c>
      <c r="D5">
        <f>'bea-monthly'!E37</f>
        <v>953.3</v>
      </c>
      <c r="E5">
        <f>'bea-monthly'!F37</f>
        <v>896.2</v>
      </c>
      <c r="F5">
        <f>'bea-monthly'!G37</f>
        <v>223.1</v>
      </c>
      <c r="G5">
        <f>'bea-monthly'!H37</f>
        <v>0</v>
      </c>
      <c r="H5">
        <f>'bea-monthly'!I37</f>
        <v>0</v>
      </c>
      <c r="I5">
        <f>'bea-monthly'!J37</f>
        <v>0</v>
      </c>
    </row>
    <row r="6" spans="1:10" x14ac:dyDescent="0.2">
      <c r="A6" t="s">
        <v>179</v>
      </c>
      <c r="B6">
        <v>0</v>
      </c>
      <c r="C6">
        <v>0</v>
      </c>
      <c r="D6">
        <v>0</v>
      </c>
      <c r="E6">
        <v>0</v>
      </c>
      <c r="F6">
        <f>'bea-monthly'!G42</f>
        <v>21.5</v>
      </c>
      <c r="G6">
        <f>'bea-monthly'!H42</f>
        <v>297.10000000000002</v>
      </c>
      <c r="H6">
        <f>'bea-monthly'!I42</f>
        <v>87.4</v>
      </c>
      <c r="I6">
        <f>'bea-monthly'!J42</f>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3CAF-5C60-524C-BBCE-DFEAD13E2D00}">
  <dimension ref="A1:C5"/>
  <sheetViews>
    <sheetView workbookViewId="0">
      <selection activeCell="E24" sqref="E24"/>
    </sheetView>
  </sheetViews>
  <sheetFormatPr baseColWidth="10" defaultRowHeight="15" x14ac:dyDescent="0.2"/>
  <sheetData>
    <row r="1" spans="1:3" x14ac:dyDescent="0.2">
      <c r="A1" t="s">
        <v>79</v>
      </c>
      <c r="B1" s="60" t="s">
        <v>84</v>
      </c>
      <c r="C1" s="60" t="s">
        <v>148</v>
      </c>
    </row>
    <row r="2" spans="1:3" x14ac:dyDescent="0.2">
      <c r="A2" t="s">
        <v>80</v>
      </c>
      <c r="B2">
        <f>'bea-quarterly'!G33</f>
        <v>1084.5999999999999</v>
      </c>
      <c r="C2">
        <f>'bea-quarterly'!H33</f>
        <v>775.2</v>
      </c>
    </row>
    <row r="3" spans="1:3" x14ac:dyDescent="0.2">
      <c r="A3" t="s">
        <v>83</v>
      </c>
      <c r="B3">
        <f>'bea-quarterly'!G35</f>
        <v>7.2</v>
      </c>
      <c r="C3">
        <f>'bea-quarterly'!H35</f>
        <v>23.9</v>
      </c>
    </row>
    <row r="4" spans="1:3" x14ac:dyDescent="0.2">
      <c r="A4" t="s">
        <v>81</v>
      </c>
      <c r="B4">
        <f>'bea-quarterly'!G36</f>
        <v>101.5</v>
      </c>
      <c r="C4">
        <f>'bea-quarterly'!H36</f>
        <v>156.1</v>
      </c>
    </row>
    <row r="5" spans="1:3" x14ac:dyDescent="0.2">
      <c r="A5" t="s">
        <v>82</v>
      </c>
      <c r="B5">
        <f>'bea-quarterly'!G37</f>
        <v>679.2</v>
      </c>
      <c r="C5">
        <f>'bea-quarterly'!H37</f>
        <v>373.1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7E7A-1813-1D4C-9381-12D9A6751513}">
  <dimension ref="A1:C6"/>
  <sheetViews>
    <sheetView workbookViewId="0">
      <selection activeCell="C1" sqref="C1"/>
    </sheetView>
  </sheetViews>
  <sheetFormatPr baseColWidth="10" defaultRowHeight="15" x14ac:dyDescent="0.2"/>
  <cols>
    <col min="1" max="1" width="30.83203125" bestFit="1" customWidth="1"/>
    <col min="2" max="2" width="41.5" bestFit="1" customWidth="1"/>
  </cols>
  <sheetData>
    <row r="1" spans="1:3" x14ac:dyDescent="0.2">
      <c r="A1" t="s">
        <v>128</v>
      </c>
      <c r="B1" t="s">
        <v>79</v>
      </c>
      <c r="C1" s="167">
        <v>2021</v>
      </c>
    </row>
    <row r="2" spans="1:3" x14ac:dyDescent="0.2">
      <c r="A2" s="61" t="s">
        <v>105</v>
      </c>
      <c r="B2" t="s">
        <v>80</v>
      </c>
      <c r="C2" s="94">
        <f>SUM(C3:C5)</f>
        <v>66.47999999999999</v>
      </c>
    </row>
    <row r="3" spans="1:3" x14ac:dyDescent="0.2">
      <c r="A3" s="61" t="s">
        <v>108</v>
      </c>
      <c r="B3" t="s">
        <v>83</v>
      </c>
      <c r="C3" s="94">
        <f>'cbo-annual'!E15</f>
        <v>47.8</v>
      </c>
    </row>
    <row r="4" spans="1:3" x14ac:dyDescent="0.2">
      <c r="A4" s="61" t="s">
        <v>107</v>
      </c>
      <c r="B4" t="s">
        <v>81</v>
      </c>
      <c r="C4" s="94">
        <f>'cbo-annual'!E14</f>
        <v>13.68</v>
      </c>
    </row>
    <row r="5" spans="1:3" x14ac:dyDescent="0.2">
      <c r="A5" t="s">
        <v>106</v>
      </c>
      <c r="B5" t="s">
        <v>82</v>
      </c>
      <c r="C5" s="81">
        <f>'cbo-annual'!E13</f>
        <v>5</v>
      </c>
    </row>
    <row r="6" spans="1:3" x14ac:dyDescent="0.2">
      <c r="A6" s="61" t="s">
        <v>109</v>
      </c>
      <c r="B6" t="s">
        <v>129</v>
      </c>
      <c r="C6" s="94">
        <f>'cbo-annual'!E16</f>
        <v>5.0049999999999999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3354-354D-43F4-BA31-2DC297D0C41A}">
  <dimension ref="A1:Q90"/>
  <sheetViews>
    <sheetView topLeftCell="B1" zoomScale="119" zoomScaleNormal="70" workbookViewId="0">
      <selection activeCell="K8" sqref="K8"/>
    </sheetView>
  </sheetViews>
  <sheetFormatPr baseColWidth="10" defaultColWidth="8.83203125" defaultRowHeight="15" x14ac:dyDescent="0.2"/>
  <cols>
    <col min="1" max="1" width="6.5" hidden="1" customWidth="1"/>
    <col min="2" max="2" width="62.5" customWidth="1"/>
    <col min="3" max="15" width="12.5" customWidth="1"/>
  </cols>
  <sheetData>
    <row r="1" spans="1:17" x14ac:dyDescent="0.2">
      <c r="M1" s="1"/>
      <c r="N1" s="1"/>
      <c r="O1" s="1"/>
      <c r="P1" s="1"/>
      <c r="Q1" s="1" t="s">
        <v>149</v>
      </c>
    </row>
    <row r="2" spans="1:17" x14ac:dyDescent="0.2">
      <c r="A2" s="55" t="s">
        <v>150</v>
      </c>
      <c r="B2" s="55"/>
      <c r="C2" s="55"/>
      <c r="D2" s="55"/>
      <c r="E2" s="55"/>
      <c r="F2" s="55"/>
      <c r="G2" s="55"/>
      <c r="H2" s="55"/>
      <c r="I2" s="55"/>
      <c r="J2" s="55"/>
      <c r="K2" s="55"/>
      <c r="L2" s="55"/>
      <c r="M2" s="55"/>
      <c r="N2" s="55"/>
      <c r="O2" s="55"/>
      <c r="P2" s="55"/>
      <c r="Q2" s="55"/>
    </row>
    <row r="3" spans="1:17" x14ac:dyDescent="0.2">
      <c r="A3" s="55" t="s">
        <v>132</v>
      </c>
      <c r="B3" s="55"/>
      <c r="C3" s="55"/>
      <c r="D3" s="55"/>
      <c r="E3" s="55"/>
      <c r="F3" s="55"/>
      <c r="G3" s="55"/>
      <c r="H3" s="55"/>
      <c r="I3" s="55"/>
      <c r="J3" s="55"/>
      <c r="K3" s="55"/>
      <c r="L3" s="55"/>
      <c r="M3" s="55"/>
      <c r="N3" s="55"/>
      <c r="O3" s="55"/>
      <c r="P3" s="55"/>
      <c r="Q3" s="55"/>
    </row>
    <row r="4" spans="1:17" ht="16" thickBot="1" x14ac:dyDescent="0.25">
      <c r="A4" s="56"/>
      <c r="B4" s="56"/>
      <c r="C4" s="56"/>
      <c r="D4" s="56"/>
      <c r="E4" s="56"/>
      <c r="F4" s="56"/>
      <c r="G4" s="56"/>
      <c r="H4" s="56"/>
      <c r="I4" s="55"/>
      <c r="J4" s="55"/>
      <c r="K4" s="55"/>
      <c r="L4" s="55"/>
      <c r="M4" s="55"/>
      <c r="N4" s="55"/>
    </row>
    <row r="5" spans="1:17" x14ac:dyDescent="0.2">
      <c r="A5" s="2"/>
      <c r="B5" s="3"/>
      <c r="C5" s="57" t="s">
        <v>0</v>
      </c>
      <c r="D5" s="58"/>
      <c r="E5" s="58"/>
      <c r="F5" s="58"/>
      <c r="G5" s="58"/>
      <c r="H5" s="58"/>
      <c r="I5" s="58"/>
      <c r="J5" s="59"/>
    </row>
    <row r="6" spans="1:17" x14ac:dyDescent="0.2">
      <c r="A6" s="4" t="s">
        <v>1</v>
      </c>
      <c r="B6" s="5"/>
      <c r="C6" s="52">
        <v>2020</v>
      </c>
      <c r="D6" s="53"/>
      <c r="E6" s="53"/>
      <c r="F6" s="53"/>
      <c r="G6" s="53"/>
      <c r="H6" s="53"/>
      <c r="I6" s="53"/>
      <c r="J6" s="54"/>
    </row>
    <row r="7" spans="1:17" x14ac:dyDescent="0.2">
      <c r="A7" s="6"/>
      <c r="B7" s="107"/>
      <c r="C7" s="8" t="s">
        <v>2</v>
      </c>
      <c r="D7" s="51" t="s">
        <v>3</v>
      </c>
      <c r="E7" s="10" t="s">
        <v>4</v>
      </c>
      <c r="F7" s="51" t="s">
        <v>5</v>
      </c>
      <c r="G7" s="10" t="s">
        <v>151</v>
      </c>
      <c r="H7" s="51" t="s">
        <v>152</v>
      </c>
      <c r="I7" s="10" t="s">
        <v>153</v>
      </c>
      <c r="J7" s="108" t="s">
        <v>154</v>
      </c>
    </row>
    <row r="8" spans="1:17" x14ac:dyDescent="0.2">
      <c r="A8" s="13">
        <v>1</v>
      </c>
      <c r="B8" s="109" t="s">
        <v>6</v>
      </c>
      <c r="C8" s="110">
        <v>21093.1</v>
      </c>
      <c r="D8" s="111">
        <v>20246.099999999999</v>
      </c>
      <c r="E8" s="112">
        <v>20032.7</v>
      </c>
      <c r="F8" s="111">
        <v>20213.3</v>
      </c>
      <c r="G8" s="112">
        <v>19691.7</v>
      </c>
      <c r="H8" s="111">
        <v>19842.5</v>
      </c>
      <c r="I8" s="113">
        <v>19715.099999999999</v>
      </c>
      <c r="J8" s="114">
        <v>19493.3</v>
      </c>
    </row>
    <row r="9" spans="1:17" x14ac:dyDescent="0.2">
      <c r="A9" s="19">
        <v>2</v>
      </c>
      <c r="B9" s="115" t="s">
        <v>7</v>
      </c>
      <c r="C9" s="116">
        <v>10660.5</v>
      </c>
      <c r="D9" s="117">
        <v>10962.1</v>
      </c>
      <c r="E9" s="118">
        <v>11225.8</v>
      </c>
      <c r="F9" s="117">
        <v>11399</v>
      </c>
      <c r="G9" s="118">
        <v>11556.4</v>
      </c>
      <c r="H9" s="117">
        <v>11656.4</v>
      </c>
      <c r="I9" s="119">
        <v>11734.6</v>
      </c>
      <c r="J9" s="120">
        <v>11784.9</v>
      </c>
    </row>
    <row r="10" spans="1:17" x14ac:dyDescent="0.2">
      <c r="A10" s="25">
        <v>3</v>
      </c>
      <c r="B10" s="121" t="s">
        <v>8</v>
      </c>
      <c r="C10" s="122">
        <v>8661.9</v>
      </c>
      <c r="D10" s="123">
        <v>8925.4</v>
      </c>
      <c r="E10" s="124">
        <v>9139.1</v>
      </c>
      <c r="F10" s="123">
        <v>9288.2000000000007</v>
      </c>
      <c r="G10" s="124">
        <v>9426.7000000000007</v>
      </c>
      <c r="H10" s="123">
        <v>9514.6</v>
      </c>
      <c r="I10" s="125">
        <v>9582.9</v>
      </c>
      <c r="J10" s="126">
        <v>9622</v>
      </c>
    </row>
    <row r="11" spans="1:17" x14ac:dyDescent="0.2">
      <c r="A11">
        <v>4</v>
      </c>
      <c r="B11" s="127" t="s">
        <v>9</v>
      </c>
      <c r="C11" s="128">
        <v>7225.7</v>
      </c>
      <c r="D11" s="63">
        <v>7514</v>
      </c>
      <c r="E11" s="129">
        <v>7722</v>
      </c>
      <c r="F11" s="63">
        <v>7858.5</v>
      </c>
      <c r="G11" s="129">
        <v>7973.9</v>
      </c>
      <c r="H11" s="63">
        <v>8070</v>
      </c>
      <c r="I11" s="130">
        <v>8146.4</v>
      </c>
      <c r="J11" s="131">
        <v>8185.8</v>
      </c>
    </row>
    <row r="12" spans="1:17" x14ac:dyDescent="0.2">
      <c r="A12" s="25">
        <v>5</v>
      </c>
      <c r="B12" s="121" t="s">
        <v>10</v>
      </c>
      <c r="C12" s="122">
        <v>1436.2</v>
      </c>
      <c r="D12" s="123">
        <v>1411.5</v>
      </c>
      <c r="E12" s="124">
        <v>1417</v>
      </c>
      <c r="F12" s="123">
        <v>1429.7</v>
      </c>
      <c r="G12" s="124">
        <v>1452.8</v>
      </c>
      <c r="H12" s="123">
        <v>1444.6</v>
      </c>
      <c r="I12" s="125">
        <v>1436.5</v>
      </c>
      <c r="J12" s="126">
        <v>1436.3</v>
      </c>
    </row>
    <row r="13" spans="1:17" x14ac:dyDescent="0.2">
      <c r="A13">
        <v>6</v>
      </c>
      <c r="B13" s="127" t="s">
        <v>11</v>
      </c>
      <c r="C13" s="128">
        <v>1998.7</v>
      </c>
      <c r="D13" s="63">
        <v>2036.6</v>
      </c>
      <c r="E13" s="129">
        <v>2086.8000000000002</v>
      </c>
      <c r="F13" s="63">
        <v>2110.8000000000002</v>
      </c>
      <c r="G13" s="129">
        <v>2129.6999999999998</v>
      </c>
      <c r="H13" s="63">
        <v>2141.8000000000002</v>
      </c>
      <c r="I13" s="130">
        <v>2151.6</v>
      </c>
      <c r="J13" s="131">
        <v>2162.9</v>
      </c>
    </row>
    <row r="14" spans="1:17" x14ac:dyDescent="0.2">
      <c r="A14" s="13">
        <v>7</v>
      </c>
      <c r="B14" s="132" t="s">
        <v>12</v>
      </c>
      <c r="C14" s="133">
        <v>1444.4</v>
      </c>
      <c r="D14" s="111">
        <v>1492.9</v>
      </c>
      <c r="E14" s="134">
        <v>1598.4</v>
      </c>
      <c r="F14" s="111">
        <v>1700.6</v>
      </c>
      <c r="G14" s="134">
        <v>1807.9</v>
      </c>
      <c r="H14" s="111">
        <v>1900.6</v>
      </c>
      <c r="I14" s="135">
        <v>1929.9</v>
      </c>
      <c r="J14" s="136">
        <v>1766.5</v>
      </c>
    </row>
    <row r="15" spans="1:17" x14ac:dyDescent="0.2">
      <c r="A15">
        <v>8</v>
      </c>
      <c r="B15" s="127" t="s">
        <v>13</v>
      </c>
      <c r="C15" s="128">
        <v>33.700000000000003</v>
      </c>
      <c r="D15" s="63">
        <v>22.9</v>
      </c>
      <c r="E15" s="129">
        <v>60.2</v>
      </c>
      <c r="F15" s="63">
        <v>47.4</v>
      </c>
      <c r="G15" s="129">
        <v>71.7</v>
      </c>
      <c r="H15" s="63">
        <v>69.3</v>
      </c>
      <c r="I15" s="130">
        <v>150</v>
      </c>
      <c r="J15" s="131">
        <v>82.7</v>
      </c>
    </row>
    <row r="16" spans="1:17" x14ac:dyDescent="0.2">
      <c r="A16" s="25"/>
      <c r="B16" s="137" t="s">
        <v>14</v>
      </c>
      <c r="C16" s="122" t="s">
        <v>155</v>
      </c>
      <c r="D16" s="123" t="s">
        <v>155</v>
      </c>
      <c r="E16" s="124" t="s">
        <v>155</v>
      </c>
      <c r="F16" s="123" t="s">
        <v>155</v>
      </c>
      <c r="G16" s="124" t="s">
        <v>155</v>
      </c>
      <c r="H16" s="123" t="s">
        <v>155</v>
      </c>
      <c r="I16" s="125" t="s">
        <v>155</v>
      </c>
      <c r="J16" s="126" t="s">
        <v>155</v>
      </c>
    </row>
    <row r="17" spans="1:10" ht="17" x14ac:dyDescent="0.2">
      <c r="A17" s="25">
        <v>9</v>
      </c>
      <c r="B17" s="121" t="s">
        <v>15</v>
      </c>
      <c r="C17" s="138" t="s">
        <v>156</v>
      </c>
      <c r="D17" s="139" t="s">
        <v>156</v>
      </c>
      <c r="E17" s="124">
        <v>50.6</v>
      </c>
      <c r="F17" s="123">
        <v>20.399999999999999</v>
      </c>
      <c r="G17" s="124">
        <v>27.3</v>
      </c>
      <c r="H17" s="123">
        <v>7.6</v>
      </c>
      <c r="I17" s="125">
        <v>92.5</v>
      </c>
      <c r="J17" s="126">
        <v>26.3</v>
      </c>
    </row>
    <row r="18" spans="1:10" ht="17" x14ac:dyDescent="0.2">
      <c r="A18">
        <v>10</v>
      </c>
      <c r="B18" s="140" t="s">
        <v>16</v>
      </c>
      <c r="C18" s="128">
        <v>2.9</v>
      </c>
      <c r="D18" s="63">
        <v>7.4</v>
      </c>
      <c r="E18" s="129">
        <v>9</v>
      </c>
      <c r="F18" s="63">
        <v>9.1</v>
      </c>
      <c r="G18" s="129">
        <v>9.1999999999999993</v>
      </c>
      <c r="H18" s="63">
        <v>9.1999999999999993</v>
      </c>
      <c r="I18" s="130">
        <v>6.3</v>
      </c>
      <c r="J18" s="131">
        <v>1.8</v>
      </c>
    </row>
    <row r="19" spans="1:10" x14ac:dyDescent="0.2">
      <c r="A19" s="25">
        <v>11</v>
      </c>
      <c r="B19" s="121" t="s">
        <v>17</v>
      </c>
      <c r="C19" s="122">
        <v>1410.7</v>
      </c>
      <c r="D19" s="123">
        <v>1470</v>
      </c>
      <c r="E19" s="124">
        <v>1538.2</v>
      </c>
      <c r="F19" s="123">
        <v>1653.2</v>
      </c>
      <c r="G19" s="124">
        <v>1736.2</v>
      </c>
      <c r="H19" s="123">
        <v>1831.3</v>
      </c>
      <c r="I19" s="125">
        <v>1779.8</v>
      </c>
      <c r="J19" s="126">
        <v>1683.8</v>
      </c>
    </row>
    <row r="20" spans="1:10" x14ac:dyDescent="0.2">
      <c r="B20" s="141" t="s">
        <v>18</v>
      </c>
      <c r="C20" s="128" t="s">
        <v>155</v>
      </c>
      <c r="D20" s="63" t="s">
        <v>155</v>
      </c>
      <c r="E20" s="129" t="s">
        <v>155</v>
      </c>
      <c r="F20" s="63" t="s">
        <v>155</v>
      </c>
      <c r="G20" s="129" t="s">
        <v>155</v>
      </c>
      <c r="H20" s="63" t="s">
        <v>155</v>
      </c>
      <c r="I20" s="130" t="s">
        <v>155</v>
      </c>
      <c r="J20" s="131" t="s">
        <v>155</v>
      </c>
    </row>
    <row r="21" spans="1:10" ht="17" x14ac:dyDescent="0.2">
      <c r="A21">
        <v>12</v>
      </c>
      <c r="B21" s="140" t="s">
        <v>16</v>
      </c>
      <c r="C21" s="128">
        <v>95</v>
      </c>
      <c r="D21" s="63">
        <v>240</v>
      </c>
      <c r="E21" s="129">
        <v>292.2</v>
      </c>
      <c r="F21" s="63">
        <v>295.39999999999998</v>
      </c>
      <c r="G21" s="129">
        <v>297.39999999999998</v>
      </c>
      <c r="H21" s="63">
        <v>298.39999999999998</v>
      </c>
      <c r="I21" s="130">
        <v>203.4</v>
      </c>
      <c r="J21" s="131">
        <v>58.4</v>
      </c>
    </row>
    <row r="22" spans="1:10" x14ac:dyDescent="0.2">
      <c r="A22" s="13">
        <v>13</v>
      </c>
      <c r="B22" s="132" t="s">
        <v>19</v>
      </c>
      <c r="C22" s="133">
        <v>799.9</v>
      </c>
      <c r="D22" s="111">
        <v>796.6</v>
      </c>
      <c r="E22" s="134">
        <v>791.7</v>
      </c>
      <c r="F22" s="111">
        <v>797.9</v>
      </c>
      <c r="G22" s="134">
        <v>803.7</v>
      </c>
      <c r="H22" s="111">
        <v>811.6</v>
      </c>
      <c r="I22" s="135">
        <v>814.6</v>
      </c>
      <c r="J22" s="136">
        <v>818.7</v>
      </c>
    </row>
    <row r="23" spans="1:10" x14ac:dyDescent="0.2">
      <c r="A23" s="19">
        <v>14</v>
      </c>
      <c r="B23" s="115" t="s">
        <v>20</v>
      </c>
      <c r="C23" s="116">
        <v>2945.1</v>
      </c>
      <c r="D23" s="117">
        <v>2908.9</v>
      </c>
      <c r="E23" s="118">
        <v>2876.6</v>
      </c>
      <c r="F23" s="117">
        <v>2870.5</v>
      </c>
      <c r="G23" s="118">
        <v>2847.9</v>
      </c>
      <c r="H23" s="117">
        <v>2838.6</v>
      </c>
      <c r="I23" s="119">
        <v>2854.2</v>
      </c>
      <c r="J23" s="120">
        <v>2872</v>
      </c>
    </row>
    <row r="24" spans="1:10" x14ac:dyDescent="0.2">
      <c r="A24" s="25">
        <v>15</v>
      </c>
      <c r="B24" s="121" t="s">
        <v>21</v>
      </c>
      <c r="C24" s="122">
        <v>1654</v>
      </c>
      <c r="D24" s="123">
        <v>1637</v>
      </c>
      <c r="E24" s="124">
        <v>1619.9</v>
      </c>
      <c r="F24" s="123">
        <v>1628.4</v>
      </c>
      <c r="G24" s="124">
        <v>1619.1</v>
      </c>
      <c r="H24" s="123">
        <v>1611.8</v>
      </c>
      <c r="I24" s="125">
        <v>1617.9</v>
      </c>
      <c r="J24" s="126">
        <v>1621.9</v>
      </c>
    </row>
    <row r="25" spans="1:10" x14ac:dyDescent="0.2">
      <c r="A25">
        <v>16</v>
      </c>
      <c r="B25" s="127" t="s">
        <v>22</v>
      </c>
      <c r="C25" s="128">
        <v>1291.0999999999999</v>
      </c>
      <c r="D25" s="63">
        <v>1271.8</v>
      </c>
      <c r="E25" s="129">
        <v>1256.7</v>
      </c>
      <c r="F25" s="63">
        <v>1242</v>
      </c>
      <c r="G25" s="129">
        <v>1228.8</v>
      </c>
      <c r="H25" s="63">
        <v>1226.8</v>
      </c>
      <c r="I25" s="130">
        <v>1236.4000000000001</v>
      </c>
      <c r="J25" s="131">
        <v>1250</v>
      </c>
    </row>
    <row r="26" spans="1:10" x14ac:dyDescent="0.2">
      <c r="A26" s="13">
        <v>17</v>
      </c>
      <c r="B26" s="132" t="s">
        <v>23</v>
      </c>
      <c r="C26" s="133">
        <v>6597.8</v>
      </c>
      <c r="D26" s="111">
        <v>5478</v>
      </c>
      <c r="E26" s="134">
        <v>4958.3</v>
      </c>
      <c r="F26" s="111">
        <v>4882</v>
      </c>
      <c r="G26" s="134">
        <v>4128.2</v>
      </c>
      <c r="H26" s="111">
        <v>4097.5</v>
      </c>
      <c r="I26" s="135">
        <v>3849.8</v>
      </c>
      <c r="J26" s="136">
        <v>3723</v>
      </c>
    </row>
    <row r="27" spans="1:10" x14ac:dyDescent="0.2">
      <c r="A27">
        <v>18</v>
      </c>
      <c r="B27" s="127" t="s">
        <v>24</v>
      </c>
      <c r="C27" s="128">
        <v>6552</v>
      </c>
      <c r="D27" s="63">
        <v>5432.2</v>
      </c>
      <c r="E27" s="129">
        <v>4898</v>
      </c>
      <c r="F27" s="63">
        <v>4836.2</v>
      </c>
      <c r="G27" s="129">
        <v>4082.3</v>
      </c>
      <c r="H27" s="63">
        <v>4051.6</v>
      </c>
      <c r="I27" s="130">
        <v>3803.7</v>
      </c>
      <c r="J27" s="131">
        <v>3676.8</v>
      </c>
    </row>
    <row r="28" spans="1:10" x14ac:dyDescent="0.2">
      <c r="A28" s="25">
        <v>19</v>
      </c>
      <c r="B28" s="121" t="s">
        <v>25</v>
      </c>
      <c r="C28" s="122">
        <v>1075.0999999999999</v>
      </c>
      <c r="D28" s="123">
        <v>1076.5</v>
      </c>
      <c r="E28" s="124">
        <v>1074.5999999999999</v>
      </c>
      <c r="F28" s="123">
        <v>1078.0999999999999</v>
      </c>
      <c r="G28" s="124">
        <v>1081.8</v>
      </c>
      <c r="H28" s="123">
        <v>1082.0999999999999</v>
      </c>
      <c r="I28" s="125">
        <v>1093.0999999999999</v>
      </c>
      <c r="J28" s="126">
        <v>1091.4000000000001</v>
      </c>
    </row>
    <row r="29" spans="1:10" x14ac:dyDescent="0.2">
      <c r="A29">
        <v>20</v>
      </c>
      <c r="B29" s="127" t="s">
        <v>26</v>
      </c>
      <c r="C29" s="128">
        <v>810.6</v>
      </c>
      <c r="D29" s="63">
        <v>828.7</v>
      </c>
      <c r="E29" s="129">
        <v>832.9</v>
      </c>
      <c r="F29" s="63">
        <v>837.5</v>
      </c>
      <c r="G29" s="129">
        <v>842.6</v>
      </c>
      <c r="H29" s="63">
        <v>848.1</v>
      </c>
      <c r="I29" s="130">
        <v>854</v>
      </c>
      <c r="J29" s="131">
        <v>860.4</v>
      </c>
    </row>
    <row r="30" spans="1:10" x14ac:dyDescent="0.2">
      <c r="A30" s="25"/>
      <c r="B30" s="137" t="s">
        <v>27</v>
      </c>
      <c r="C30" s="122" t="s">
        <v>155</v>
      </c>
      <c r="D30" s="123" t="s">
        <v>155</v>
      </c>
      <c r="E30" s="124" t="s">
        <v>155</v>
      </c>
      <c r="F30" s="123" t="s">
        <v>155</v>
      </c>
      <c r="G30" s="124" t="s">
        <v>155</v>
      </c>
      <c r="H30" s="123" t="s">
        <v>155</v>
      </c>
      <c r="I30" s="125" t="s">
        <v>155</v>
      </c>
      <c r="J30" s="126" t="s">
        <v>155</v>
      </c>
    </row>
    <row r="31" spans="1:10" ht="17" x14ac:dyDescent="0.2">
      <c r="A31" s="25">
        <v>21</v>
      </c>
      <c r="B31" s="121" t="s">
        <v>28</v>
      </c>
      <c r="C31" s="138" t="s">
        <v>156</v>
      </c>
      <c r="D31" s="123">
        <v>14.5</v>
      </c>
      <c r="E31" s="124">
        <v>14.6</v>
      </c>
      <c r="F31" s="123">
        <v>14.7</v>
      </c>
      <c r="G31" s="124">
        <v>14.8</v>
      </c>
      <c r="H31" s="123">
        <v>14.9</v>
      </c>
      <c r="I31" s="125">
        <v>15</v>
      </c>
      <c r="J31" s="126">
        <v>15.1</v>
      </c>
    </row>
    <row r="32" spans="1:10" x14ac:dyDescent="0.2">
      <c r="A32">
        <v>22</v>
      </c>
      <c r="B32" s="127" t="s">
        <v>29</v>
      </c>
      <c r="C32" s="128">
        <v>653.20000000000005</v>
      </c>
      <c r="D32" s="63">
        <v>669.2</v>
      </c>
      <c r="E32" s="129">
        <v>684.1</v>
      </c>
      <c r="F32" s="63">
        <v>686.3</v>
      </c>
      <c r="G32" s="129">
        <v>684.7</v>
      </c>
      <c r="H32" s="63">
        <v>680.1</v>
      </c>
      <c r="I32" s="130">
        <v>672.1</v>
      </c>
      <c r="J32" s="131">
        <v>666.9</v>
      </c>
    </row>
    <row r="33" spans="1:10" x14ac:dyDescent="0.2">
      <c r="A33" s="25">
        <v>23</v>
      </c>
      <c r="B33" s="121" t="s">
        <v>30</v>
      </c>
      <c r="C33" s="122">
        <v>493</v>
      </c>
      <c r="D33" s="123">
        <v>1355.8</v>
      </c>
      <c r="E33" s="124">
        <v>1404.9</v>
      </c>
      <c r="F33" s="123">
        <v>1330.5</v>
      </c>
      <c r="G33" s="124">
        <v>636</v>
      </c>
      <c r="H33" s="123">
        <v>358.9</v>
      </c>
      <c r="I33" s="125">
        <v>304.5</v>
      </c>
      <c r="J33" s="126">
        <v>277.39999999999998</v>
      </c>
    </row>
    <row r="34" spans="1:10" ht="17" x14ac:dyDescent="0.2">
      <c r="B34" s="142" t="s">
        <v>31</v>
      </c>
      <c r="C34" s="128" t="s">
        <v>155</v>
      </c>
      <c r="D34" s="63" t="s">
        <v>155</v>
      </c>
      <c r="E34" s="129" t="s">
        <v>155</v>
      </c>
      <c r="F34" s="63" t="s">
        <v>155</v>
      </c>
      <c r="G34" s="129" t="s">
        <v>155</v>
      </c>
      <c r="H34" s="63" t="s">
        <v>155</v>
      </c>
      <c r="I34" s="130" t="s">
        <v>155</v>
      </c>
      <c r="J34" s="131" t="s">
        <v>155</v>
      </c>
    </row>
    <row r="35" spans="1:10" x14ac:dyDescent="0.2">
      <c r="A35">
        <v>24</v>
      </c>
      <c r="B35" s="143" t="s">
        <v>32</v>
      </c>
      <c r="C35" s="128">
        <v>1</v>
      </c>
      <c r="D35" s="63">
        <v>7.6</v>
      </c>
      <c r="E35" s="129">
        <v>12.9</v>
      </c>
      <c r="F35" s="63">
        <v>16.600000000000001</v>
      </c>
      <c r="G35" s="129">
        <v>21.4</v>
      </c>
      <c r="H35" s="63">
        <v>33.6</v>
      </c>
      <c r="I35" s="130">
        <v>59</v>
      </c>
      <c r="J35" s="131">
        <v>67.099999999999994</v>
      </c>
    </row>
    <row r="36" spans="1:10" x14ac:dyDescent="0.2">
      <c r="A36" s="25">
        <v>25</v>
      </c>
      <c r="B36" s="144" t="s">
        <v>33</v>
      </c>
      <c r="C36" s="122">
        <v>27.2</v>
      </c>
      <c r="D36" s="123">
        <v>118.6</v>
      </c>
      <c r="E36" s="124">
        <v>158.80000000000001</v>
      </c>
      <c r="F36" s="123">
        <v>156.6</v>
      </c>
      <c r="G36" s="124">
        <v>170.4</v>
      </c>
      <c r="H36" s="123">
        <v>141.19999999999999</v>
      </c>
      <c r="I36" s="125">
        <v>120.3</v>
      </c>
      <c r="J36" s="126">
        <v>109.9</v>
      </c>
    </row>
    <row r="37" spans="1:10" x14ac:dyDescent="0.2">
      <c r="A37">
        <v>26</v>
      </c>
      <c r="B37" s="143" t="s">
        <v>34</v>
      </c>
      <c r="C37" s="128">
        <v>173.5</v>
      </c>
      <c r="D37" s="63">
        <v>911</v>
      </c>
      <c r="E37" s="129">
        <v>953.3</v>
      </c>
      <c r="F37" s="63">
        <v>896.2</v>
      </c>
      <c r="G37" s="129">
        <v>223.1</v>
      </c>
      <c r="H37" s="63">
        <v>0</v>
      </c>
      <c r="I37" s="130">
        <v>0</v>
      </c>
      <c r="J37" s="131">
        <v>0</v>
      </c>
    </row>
    <row r="38" spans="1:10" x14ac:dyDescent="0.2">
      <c r="A38" s="25">
        <v>27</v>
      </c>
      <c r="B38" s="121" t="s">
        <v>35</v>
      </c>
      <c r="C38" s="122">
        <v>140.80000000000001</v>
      </c>
      <c r="D38" s="123">
        <v>142.19999999999999</v>
      </c>
      <c r="E38" s="124">
        <v>143.1</v>
      </c>
      <c r="F38" s="123">
        <v>144.30000000000001</v>
      </c>
      <c r="G38" s="124">
        <v>145.4</v>
      </c>
      <c r="H38" s="123">
        <v>146.4</v>
      </c>
      <c r="I38" s="125">
        <v>147.30000000000001</v>
      </c>
      <c r="J38" s="126">
        <v>148.30000000000001</v>
      </c>
    </row>
    <row r="39" spans="1:10" x14ac:dyDescent="0.2">
      <c r="A39">
        <v>28</v>
      </c>
      <c r="B39" s="127" t="s">
        <v>36</v>
      </c>
      <c r="C39" s="128">
        <v>3379.3</v>
      </c>
      <c r="D39" s="63">
        <v>1359.8</v>
      </c>
      <c r="E39" s="129">
        <v>758.3</v>
      </c>
      <c r="F39" s="63">
        <v>759.5</v>
      </c>
      <c r="G39" s="129">
        <v>691.8</v>
      </c>
      <c r="H39" s="63">
        <v>936</v>
      </c>
      <c r="I39" s="130">
        <v>732.5</v>
      </c>
      <c r="J39" s="131">
        <v>632.4</v>
      </c>
    </row>
    <row r="40" spans="1:10" x14ac:dyDescent="0.2">
      <c r="A40" s="25"/>
      <c r="B40" s="145" t="s">
        <v>37</v>
      </c>
      <c r="C40" s="122" t="s">
        <v>155</v>
      </c>
      <c r="D40" s="123" t="s">
        <v>155</v>
      </c>
      <c r="E40" s="124" t="s">
        <v>155</v>
      </c>
      <c r="F40" s="123" t="s">
        <v>155</v>
      </c>
      <c r="G40" s="124" t="s">
        <v>155</v>
      </c>
      <c r="H40" s="123" t="s">
        <v>155</v>
      </c>
      <c r="I40" s="125" t="s">
        <v>155</v>
      </c>
      <c r="J40" s="126" t="s">
        <v>155</v>
      </c>
    </row>
    <row r="41" spans="1:10" ht="17" x14ac:dyDescent="0.2">
      <c r="A41" s="25">
        <v>29</v>
      </c>
      <c r="B41" s="146" t="s">
        <v>38</v>
      </c>
      <c r="C41" s="122">
        <v>2588.4</v>
      </c>
      <c r="D41" s="123">
        <v>605.79999999999995</v>
      </c>
      <c r="E41" s="124">
        <v>40.200000000000003</v>
      </c>
      <c r="F41" s="123">
        <v>32.799999999999997</v>
      </c>
      <c r="G41" s="124">
        <v>9</v>
      </c>
      <c r="H41" s="123">
        <v>4.8</v>
      </c>
      <c r="I41" s="125">
        <v>14.1</v>
      </c>
      <c r="J41" s="126">
        <v>12.1</v>
      </c>
    </row>
    <row r="42" spans="1:10" ht="17" x14ac:dyDescent="0.2">
      <c r="A42">
        <v>30</v>
      </c>
      <c r="B42" s="147" t="s">
        <v>157</v>
      </c>
      <c r="C42" s="148" t="s">
        <v>78</v>
      </c>
      <c r="D42" s="149" t="s">
        <v>78</v>
      </c>
      <c r="E42" s="150" t="s">
        <v>78</v>
      </c>
      <c r="F42" s="149" t="s">
        <v>156</v>
      </c>
      <c r="G42" s="129">
        <v>21.5</v>
      </c>
      <c r="H42" s="63">
        <v>297.10000000000002</v>
      </c>
      <c r="I42" s="130">
        <v>87.4</v>
      </c>
      <c r="J42" s="131">
        <v>13.8</v>
      </c>
    </row>
    <row r="43" spans="1:10" ht="17" x14ac:dyDescent="0.2">
      <c r="A43" s="25">
        <v>31</v>
      </c>
      <c r="B43" s="151" t="s">
        <v>39</v>
      </c>
      <c r="C43" s="122">
        <v>8.6999999999999993</v>
      </c>
      <c r="D43" s="123">
        <v>21.9</v>
      </c>
      <c r="E43" s="124">
        <v>26.7</v>
      </c>
      <c r="F43" s="123">
        <v>27</v>
      </c>
      <c r="G43" s="124">
        <v>27</v>
      </c>
      <c r="H43" s="123">
        <v>27</v>
      </c>
      <c r="I43" s="125">
        <v>27</v>
      </c>
      <c r="J43" s="126">
        <v>5.0999999999999996</v>
      </c>
    </row>
    <row r="44" spans="1:10" ht="17" x14ac:dyDescent="0.2">
      <c r="A44">
        <v>32</v>
      </c>
      <c r="B44" s="127" t="s">
        <v>158</v>
      </c>
      <c r="C44" s="128">
        <v>237.3</v>
      </c>
      <c r="D44" s="63">
        <v>161.80000000000001</v>
      </c>
      <c r="E44" s="129">
        <v>83.7</v>
      </c>
      <c r="F44" s="63">
        <v>99.1</v>
      </c>
      <c r="G44" s="129">
        <v>48.1</v>
      </c>
      <c r="H44" s="63">
        <v>28.1</v>
      </c>
      <c r="I44" s="130">
        <v>23.9</v>
      </c>
      <c r="J44" s="131">
        <v>17.600000000000001</v>
      </c>
    </row>
    <row r="45" spans="1:10" x14ac:dyDescent="0.2">
      <c r="A45" s="25">
        <v>33</v>
      </c>
      <c r="B45" s="121" t="s">
        <v>40</v>
      </c>
      <c r="C45" s="122">
        <v>45.8</v>
      </c>
      <c r="D45" s="123">
        <v>45.8</v>
      </c>
      <c r="E45" s="124">
        <v>60.3</v>
      </c>
      <c r="F45" s="123">
        <v>45.8</v>
      </c>
      <c r="G45" s="124">
        <v>45.9</v>
      </c>
      <c r="H45" s="123">
        <v>46</v>
      </c>
      <c r="I45" s="125">
        <v>46.1</v>
      </c>
      <c r="J45" s="126">
        <v>46.2</v>
      </c>
    </row>
    <row r="46" spans="1:10" x14ac:dyDescent="0.2">
      <c r="A46" s="19">
        <v>34</v>
      </c>
      <c r="B46" s="115" t="s">
        <v>41</v>
      </c>
      <c r="C46" s="116">
        <v>1354.6</v>
      </c>
      <c r="D46" s="117">
        <v>1392.3</v>
      </c>
      <c r="E46" s="118">
        <v>1418.1</v>
      </c>
      <c r="F46" s="117">
        <v>1436.6</v>
      </c>
      <c r="G46" s="118">
        <v>1452.3</v>
      </c>
      <c r="H46" s="117">
        <v>1462.3</v>
      </c>
      <c r="I46" s="119">
        <v>1467.9</v>
      </c>
      <c r="J46" s="120">
        <v>1471.8</v>
      </c>
    </row>
    <row r="47" spans="1:10" x14ac:dyDescent="0.2">
      <c r="A47" s="13">
        <v>35</v>
      </c>
      <c r="B47" s="132" t="s">
        <v>42</v>
      </c>
      <c r="C47" s="133">
        <v>2057.3000000000002</v>
      </c>
      <c r="D47" s="111">
        <v>2099.1</v>
      </c>
      <c r="E47" s="134">
        <v>2133.1999999999998</v>
      </c>
      <c r="F47" s="111">
        <v>2168.1999999999998</v>
      </c>
      <c r="G47" s="134">
        <v>2197.1999999999998</v>
      </c>
      <c r="H47" s="111">
        <v>2216.4</v>
      </c>
      <c r="I47" s="135">
        <v>2219.5</v>
      </c>
      <c r="J47" s="136">
        <v>2215.6999999999998</v>
      </c>
    </row>
    <row r="48" spans="1:10" x14ac:dyDescent="0.2">
      <c r="A48" s="19">
        <v>36</v>
      </c>
      <c r="B48" s="115" t="s">
        <v>43</v>
      </c>
      <c r="C48" s="116">
        <v>19035.900000000001</v>
      </c>
      <c r="D48" s="117">
        <v>18147.099999999999</v>
      </c>
      <c r="E48" s="118">
        <v>17899.5</v>
      </c>
      <c r="F48" s="117">
        <v>18045.099999999999</v>
      </c>
      <c r="G48" s="118">
        <v>17494.5</v>
      </c>
      <c r="H48" s="117">
        <v>17626.099999999999</v>
      </c>
      <c r="I48" s="119">
        <v>17495.599999999999</v>
      </c>
      <c r="J48" s="120">
        <v>17277.599999999999</v>
      </c>
    </row>
    <row r="49" spans="1:10" x14ac:dyDescent="0.2">
      <c r="A49" s="13">
        <v>37</v>
      </c>
      <c r="B49" s="132" t="s">
        <v>44</v>
      </c>
      <c r="C49" s="133">
        <v>12622.2</v>
      </c>
      <c r="D49" s="111">
        <v>13658</v>
      </c>
      <c r="E49" s="134">
        <v>14489.8</v>
      </c>
      <c r="F49" s="111">
        <v>14702.9</v>
      </c>
      <c r="G49" s="134">
        <v>14878.5</v>
      </c>
      <c r="H49" s="111">
        <v>15080.1</v>
      </c>
      <c r="I49" s="135">
        <v>15124</v>
      </c>
      <c r="J49" s="136">
        <v>15057.2</v>
      </c>
    </row>
    <row r="50" spans="1:10" x14ac:dyDescent="0.2">
      <c r="A50">
        <v>38</v>
      </c>
      <c r="B50" s="127" t="s">
        <v>45</v>
      </c>
      <c r="C50" s="128">
        <v>12112.1</v>
      </c>
      <c r="D50" s="63">
        <v>13165.4</v>
      </c>
      <c r="E50" s="129">
        <v>14014.6</v>
      </c>
      <c r="F50" s="63">
        <v>14224.7</v>
      </c>
      <c r="G50" s="129">
        <v>14397.2</v>
      </c>
      <c r="H50" s="63">
        <v>14582.7</v>
      </c>
      <c r="I50" s="130">
        <v>14630.1</v>
      </c>
      <c r="J50" s="131">
        <v>14566.8</v>
      </c>
    </row>
    <row r="51" spans="1:10" x14ac:dyDescent="0.2">
      <c r="A51" s="25">
        <v>39</v>
      </c>
      <c r="B51" s="121" t="s">
        <v>46</v>
      </c>
      <c r="C51" s="122">
        <v>303.60000000000002</v>
      </c>
      <c r="D51" s="123">
        <v>286</v>
      </c>
      <c r="E51" s="124">
        <v>268.39999999999998</v>
      </c>
      <c r="F51" s="123">
        <v>277.8</v>
      </c>
      <c r="G51" s="124">
        <v>287.2</v>
      </c>
      <c r="H51" s="123">
        <v>296.60000000000002</v>
      </c>
      <c r="I51" s="125">
        <v>292.89999999999998</v>
      </c>
      <c r="J51" s="126">
        <v>289.2</v>
      </c>
    </row>
    <row r="52" spans="1:10" x14ac:dyDescent="0.2">
      <c r="B52" s="152" t="s">
        <v>47</v>
      </c>
      <c r="C52" s="128" t="s">
        <v>155</v>
      </c>
      <c r="D52" s="63" t="s">
        <v>155</v>
      </c>
      <c r="E52" s="129" t="s">
        <v>155</v>
      </c>
      <c r="F52" s="63" t="s">
        <v>155</v>
      </c>
      <c r="G52" s="129" t="s">
        <v>155</v>
      </c>
      <c r="H52" s="63" t="s">
        <v>155</v>
      </c>
      <c r="I52" s="130" t="s">
        <v>155</v>
      </c>
      <c r="J52" s="131" t="s">
        <v>155</v>
      </c>
    </row>
    <row r="53" spans="1:10" ht="17" x14ac:dyDescent="0.2">
      <c r="A53">
        <v>40</v>
      </c>
      <c r="B53" s="153" t="s">
        <v>159</v>
      </c>
      <c r="C53" s="128">
        <v>-36</v>
      </c>
      <c r="D53" s="63">
        <v>-36</v>
      </c>
      <c r="E53" s="129">
        <v>-36</v>
      </c>
      <c r="F53" s="63">
        <v>-36</v>
      </c>
      <c r="G53" s="129">
        <v>-36</v>
      </c>
      <c r="H53" s="63">
        <v>-36</v>
      </c>
      <c r="I53" s="130">
        <v>-36</v>
      </c>
      <c r="J53" s="131">
        <v>-36</v>
      </c>
    </row>
    <row r="54" spans="1:10" x14ac:dyDescent="0.2">
      <c r="A54" s="25">
        <v>41</v>
      </c>
      <c r="B54" s="121" t="s">
        <v>48</v>
      </c>
      <c r="C54" s="122">
        <v>206.5</v>
      </c>
      <c r="D54" s="123">
        <v>206.6</v>
      </c>
      <c r="E54" s="124">
        <v>206.8</v>
      </c>
      <c r="F54" s="123">
        <v>200.4</v>
      </c>
      <c r="G54" s="124">
        <v>194.2</v>
      </c>
      <c r="H54" s="123">
        <v>200.7</v>
      </c>
      <c r="I54" s="125">
        <v>200.9</v>
      </c>
      <c r="J54" s="126">
        <v>201.1</v>
      </c>
    </row>
    <row r="55" spans="1:10" x14ac:dyDescent="0.2">
      <c r="A55">
        <v>42</v>
      </c>
      <c r="B55" s="127" t="s">
        <v>49</v>
      </c>
      <c r="C55" s="128">
        <v>112.3</v>
      </c>
      <c r="D55" s="63">
        <v>112.5</v>
      </c>
      <c r="E55" s="129">
        <v>112.6</v>
      </c>
      <c r="F55" s="63">
        <v>112.8</v>
      </c>
      <c r="G55" s="129">
        <v>113</v>
      </c>
      <c r="H55" s="63">
        <v>113.1</v>
      </c>
      <c r="I55" s="130">
        <v>113.3</v>
      </c>
      <c r="J55" s="131">
        <v>113.6</v>
      </c>
    </row>
    <row r="56" spans="1:10" x14ac:dyDescent="0.2">
      <c r="A56" s="25">
        <v>43</v>
      </c>
      <c r="B56" s="121" t="s">
        <v>50</v>
      </c>
      <c r="C56" s="122">
        <v>94.1</v>
      </c>
      <c r="D56" s="123">
        <v>94.1</v>
      </c>
      <c r="E56" s="124">
        <v>94.1</v>
      </c>
      <c r="F56" s="123">
        <v>87.6</v>
      </c>
      <c r="G56" s="124">
        <v>81.2</v>
      </c>
      <c r="H56" s="123">
        <v>87.6</v>
      </c>
      <c r="I56" s="125">
        <v>87.6</v>
      </c>
      <c r="J56" s="126">
        <v>87.6</v>
      </c>
    </row>
    <row r="57" spans="1:10" ht="16" thickBot="1" x14ac:dyDescent="0.25">
      <c r="A57" s="100">
        <v>44</v>
      </c>
      <c r="B57" s="154" t="s">
        <v>51</v>
      </c>
      <c r="C57" s="155">
        <v>6413.7</v>
      </c>
      <c r="D57" s="156">
        <v>4489.1000000000004</v>
      </c>
      <c r="E57" s="157">
        <v>3409.7</v>
      </c>
      <c r="F57" s="158">
        <v>3342.2</v>
      </c>
      <c r="G57" s="157">
        <v>2616</v>
      </c>
      <c r="H57" s="158">
        <v>2546</v>
      </c>
      <c r="I57" s="156">
        <v>2371.6</v>
      </c>
      <c r="J57" s="159">
        <v>2220.4</v>
      </c>
    </row>
    <row r="59" spans="1:10" x14ac:dyDescent="0.2">
      <c r="A59" t="s">
        <v>52</v>
      </c>
      <c r="B59" s="44" t="s">
        <v>53</v>
      </c>
    </row>
    <row r="60" spans="1:10" x14ac:dyDescent="0.2">
      <c r="A60" t="s">
        <v>54</v>
      </c>
      <c r="B60" s="44" t="s">
        <v>55</v>
      </c>
    </row>
    <row r="61" spans="1:10" x14ac:dyDescent="0.2">
      <c r="A61" t="s">
        <v>56</v>
      </c>
      <c r="B61" s="44" t="s">
        <v>57</v>
      </c>
    </row>
    <row r="63" spans="1:10" x14ac:dyDescent="0.2">
      <c r="A63" t="s">
        <v>58</v>
      </c>
    </row>
    <row r="64" spans="1:10" x14ac:dyDescent="0.2">
      <c r="A64" s="45" t="s">
        <v>59</v>
      </c>
    </row>
    <row r="65" spans="1:1" x14ac:dyDescent="0.2">
      <c r="A65" s="46" t="s">
        <v>60</v>
      </c>
    </row>
    <row r="66" spans="1:1" x14ac:dyDescent="0.2">
      <c r="A66" s="47" t="s">
        <v>61</v>
      </c>
    </row>
    <row r="67" spans="1:1" x14ac:dyDescent="0.2">
      <c r="A67" s="47" t="s">
        <v>62</v>
      </c>
    </row>
    <row r="68" spans="1:1" x14ac:dyDescent="0.2">
      <c r="A68" s="48" t="s">
        <v>63</v>
      </c>
    </row>
    <row r="69" spans="1:1" x14ac:dyDescent="0.2">
      <c r="A69" s="48" t="s">
        <v>64</v>
      </c>
    </row>
    <row r="70" spans="1:1" x14ac:dyDescent="0.2">
      <c r="A70" s="48" t="s">
        <v>65</v>
      </c>
    </row>
    <row r="71" spans="1:1" x14ac:dyDescent="0.2">
      <c r="A71" s="48" t="s">
        <v>66</v>
      </c>
    </row>
    <row r="72" spans="1:1" x14ac:dyDescent="0.2">
      <c r="A72" s="46" t="s">
        <v>67</v>
      </c>
    </row>
    <row r="73" spans="1:1" x14ac:dyDescent="0.2">
      <c r="A73" s="48" t="s">
        <v>68</v>
      </c>
    </row>
    <row r="74" spans="1:1" x14ac:dyDescent="0.2">
      <c r="A74" s="46" t="s">
        <v>69</v>
      </c>
    </row>
    <row r="75" spans="1:1" x14ac:dyDescent="0.2">
      <c r="A75" s="47" t="s">
        <v>145</v>
      </c>
    </row>
    <row r="76" spans="1:1" x14ac:dyDescent="0.2">
      <c r="A76" s="47" t="s">
        <v>146</v>
      </c>
    </row>
    <row r="77" spans="1:1" x14ac:dyDescent="0.2">
      <c r="A77" s="47" t="s">
        <v>70</v>
      </c>
    </row>
    <row r="78" spans="1:1" x14ac:dyDescent="0.2">
      <c r="A78" s="47" t="s">
        <v>71</v>
      </c>
    </row>
    <row r="79" spans="1:1" x14ac:dyDescent="0.2">
      <c r="A79" s="48" t="s">
        <v>147</v>
      </c>
    </row>
    <row r="80" spans="1:1" x14ac:dyDescent="0.2">
      <c r="A80" s="46" t="s">
        <v>72</v>
      </c>
    </row>
    <row r="82" spans="1:1" x14ac:dyDescent="0.2">
      <c r="A82" t="s">
        <v>73</v>
      </c>
    </row>
    <row r="83" spans="1:1" x14ac:dyDescent="0.2">
      <c r="A83" t="s">
        <v>74</v>
      </c>
    </row>
    <row r="84" spans="1:1" ht="14" customHeight="1" x14ac:dyDescent="0.2">
      <c r="A84" s="49" t="s">
        <v>75</v>
      </c>
    </row>
    <row r="85" spans="1:1" ht="6" customHeight="1" x14ac:dyDescent="0.2"/>
    <row r="86" spans="1:1" x14ac:dyDescent="0.2">
      <c r="A86" t="s">
        <v>76</v>
      </c>
    </row>
    <row r="88" spans="1:1" x14ac:dyDescent="0.2">
      <c r="A88" t="s">
        <v>77</v>
      </c>
    </row>
    <row r="89" spans="1:1" x14ac:dyDescent="0.2">
      <c r="A89" s="50"/>
    </row>
    <row r="90" spans="1:1" x14ac:dyDescent="0.2">
      <c r="A90" s="50"/>
    </row>
  </sheetData>
  <mergeCells count="5">
    <mergeCell ref="A2:Q2"/>
    <mergeCell ref="A3:Q3"/>
    <mergeCell ref="A4:N4"/>
    <mergeCell ref="C5:J5"/>
    <mergeCell ref="C6:J6"/>
  </mergeCells>
  <hyperlinks>
    <hyperlink ref="A72" r:id="rId1" display="exhausted all available regular and extended unemployment benefits.  For more information, see &quot;How will the expansion of unemployment benefits in response to " xr:uid="{2F3BF557-E699-7B4D-A3FF-A188F45B046B}"/>
    <hyperlink ref="A74" r:id="rId2" display="&quot;How are the economic impact payments for individuals authorized by the CARES Act of 2020 recorded in the NIPAs?&quot;." xr:uid="{0F31EC15-790D-1B41-8887-734C455C4DB2}"/>
    <hyperlink ref="A80" r:id="rId3" display="student loans. For more information, see &quot;How does the 2020 CARES Act affect BEA's estimate of personal interest payments?&quot;." xr:uid="{FFF3326F-F6AB-E446-A2C8-27402E3B1619}"/>
    <hyperlink ref="A84" r:id="rId4" display="product report, for example. To be consistent, the figures in this table also are annualized. For more information, see the FAQ &quot;Why does BEA publish estimates at annual" xr:uid="{920A3611-2DCA-1048-A0C3-C20DB02D0F44}"/>
    <hyperlink ref="A65" r:id="rId5" xr:uid="{BF50A489-560C-0547-A705-BF330F16796A}"/>
  </hyperlinks>
  <pageMargins left="0.7" right="0.7" top="0.75" bottom="0.75" header="0.3" footer="0.3"/>
  <pageSetup orientation="portrait" horizontalDpi="1200" verticalDpi="1200" r:id="rId6"/>
  <customProperties>
    <customPr name="SourceTableID" r:id="rId7"/>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1241-D2E5-254C-A728-630365842011}">
  <dimension ref="A1:M90"/>
  <sheetViews>
    <sheetView topLeftCell="B1" workbookViewId="0">
      <selection activeCell="C6" sqref="C6:E6"/>
    </sheetView>
  </sheetViews>
  <sheetFormatPr baseColWidth="10" defaultRowHeight="15" x14ac:dyDescent="0.2"/>
  <cols>
    <col min="1" max="1" width="0" hidden="1" customWidth="1"/>
    <col min="2" max="2" width="51.83203125" bestFit="1" customWidth="1"/>
  </cols>
  <sheetData>
    <row r="1" spans="1:13" x14ac:dyDescent="0.2">
      <c r="J1" s="62" t="s">
        <v>130</v>
      </c>
      <c r="K1" s="62"/>
      <c r="L1" s="62"/>
      <c r="M1" s="62"/>
    </row>
    <row r="2" spans="1:13" x14ac:dyDescent="0.2">
      <c r="A2" s="55" t="s">
        <v>131</v>
      </c>
      <c r="B2" s="55"/>
      <c r="C2" s="55"/>
      <c r="D2" s="55"/>
      <c r="E2" s="55"/>
      <c r="F2" s="55"/>
      <c r="G2" s="55"/>
      <c r="H2" s="55"/>
      <c r="I2" s="55"/>
      <c r="J2" s="55"/>
      <c r="K2" s="55"/>
      <c r="L2" s="55"/>
      <c r="M2" s="55"/>
    </row>
    <row r="3" spans="1:13" x14ac:dyDescent="0.2">
      <c r="A3" s="55" t="s">
        <v>132</v>
      </c>
      <c r="B3" s="55"/>
      <c r="C3" s="55"/>
      <c r="D3" s="55"/>
      <c r="E3" s="55"/>
      <c r="F3" s="55"/>
      <c r="G3" s="55"/>
      <c r="H3" s="55"/>
      <c r="I3" s="55"/>
      <c r="J3" s="55"/>
      <c r="K3" s="55"/>
      <c r="L3" s="55"/>
      <c r="M3" s="55"/>
    </row>
    <row r="4" spans="1:13" ht="16" thickBot="1" x14ac:dyDescent="0.25">
      <c r="A4" s="55"/>
      <c r="B4" s="55"/>
      <c r="C4" s="55"/>
      <c r="D4" s="55"/>
      <c r="E4" s="55"/>
      <c r="F4" s="55"/>
      <c r="G4" s="55"/>
      <c r="H4" s="55"/>
      <c r="I4" s="55"/>
      <c r="J4" s="55"/>
      <c r="K4" s="55"/>
      <c r="L4" s="55"/>
    </row>
    <row r="5" spans="1:13" x14ac:dyDescent="0.2">
      <c r="A5" s="2"/>
      <c r="B5" s="3"/>
      <c r="C5" s="57" t="s">
        <v>0</v>
      </c>
      <c r="D5" s="58"/>
      <c r="E5" s="58"/>
      <c r="F5" s="58"/>
      <c r="G5" s="58"/>
      <c r="H5" s="59"/>
    </row>
    <row r="6" spans="1:13" x14ac:dyDescent="0.2">
      <c r="A6" s="4" t="s">
        <v>1</v>
      </c>
      <c r="B6" s="5"/>
      <c r="C6" s="52">
        <v>2019</v>
      </c>
      <c r="D6" s="53"/>
      <c r="E6" s="53"/>
      <c r="F6" s="95">
        <v>2020</v>
      </c>
      <c r="G6" s="53"/>
      <c r="H6" s="54"/>
    </row>
    <row r="7" spans="1:13" x14ac:dyDescent="0.2">
      <c r="A7" s="6"/>
      <c r="B7" s="7"/>
      <c r="C7" s="9" t="s">
        <v>88</v>
      </c>
      <c r="D7" s="10" t="s">
        <v>89</v>
      </c>
      <c r="E7" s="11" t="s">
        <v>90</v>
      </c>
      <c r="F7" s="11" t="s">
        <v>87</v>
      </c>
      <c r="G7" s="11" t="s">
        <v>88</v>
      </c>
      <c r="H7" s="12" t="s">
        <v>89</v>
      </c>
    </row>
    <row r="8" spans="1:13" x14ac:dyDescent="0.2">
      <c r="A8" s="13">
        <v>1</v>
      </c>
      <c r="B8" s="14" t="s">
        <v>6</v>
      </c>
      <c r="C8" s="15">
        <v>18480.900000000001</v>
      </c>
      <c r="D8" s="16">
        <v>18597.599999999999</v>
      </c>
      <c r="E8" s="17">
        <v>18760.8</v>
      </c>
      <c r="F8" s="16">
        <v>18951</v>
      </c>
      <c r="G8" s="17">
        <v>20457.3</v>
      </c>
      <c r="H8" s="18">
        <v>19915.8</v>
      </c>
    </row>
    <row r="9" spans="1:13" x14ac:dyDescent="0.2">
      <c r="A9" s="19">
        <v>2</v>
      </c>
      <c r="B9" s="20" t="s">
        <v>7</v>
      </c>
      <c r="C9" s="21">
        <v>11391.7</v>
      </c>
      <c r="D9" s="22">
        <v>11438</v>
      </c>
      <c r="E9" s="23">
        <v>11564.8</v>
      </c>
      <c r="F9" s="22">
        <v>11674.4</v>
      </c>
      <c r="G9" s="23">
        <v>10949.5</v>
      </c>
      <c r="H9" s="24">
        <v>11537.3</v>
      </c>
    </row>
    <row r="10" spans="1:13" x14ac:dyDescent="0.2">
      <c r="A10" s="25">
        <v>3</v>
      </c>
      <c r="B10" s="26" t="s">
        <v>8</v>
      </c>
      <c r="C10" s="27">
        <v>9274.9</v>
      </c>
      <c r="D10" s="28">
        <v>9311.2999999999993</v>
      </c>
      <c r="E10" s="29">
        <v>9422.5</v>
      </c>
      <c r="F10" s="28">
        <v>9526.1</v>
      </c>
      <c r="G10" s="29">
        <v>8908.7999999999993</v>
      </c>
      <c r="H10" s="30">
        <v>9409.9</v>
      </c>
    </row>
    <row r="11" spans="1:13" x14ac:dyDescent="0.2">
      <c r="A11">
        <v>4</v>
      </c>
      <c r="B11" s="5" t="s">
        <v>9</v>
      </c>
      <c r="C11" s="31">
        <v>7832.5</v>
      </c>
      <c r="D11" s="32">
        <v>7852.3</v>
      </c>
      <c r="E11" s="33">
        <v>7953</v>
      </c>
      <c r="F11" s="32">
        <v>8044.5</v>
      </c>
      <c r="G11" s="33">
        <v>7487.2</v>
      </c>
      <c r="H11" s="34">
        <v>7967.5</v>
      </c>
    </row>
    <row r="12" spans="1:13" x14ac:dyDescent="0.2">
      <c r="A12" s="25">
        <v>5</v>
      </c>
      <c r="B12" s="26" t="s">
        <v>10</v>
      </c>
      <c r="C12" s="27">
        <v>1442.3</v>
      </c>
      <c r="D12" s="28">
        <v>1459</v>
      </c>
      <c r="E12" s="29">
        <v>1469.5</v>
      </c>
      <c r="F12" s="28">
        <v>1481.6</v>
      </c>
      <c r="G12" s="29">
        <v>1421.6</v>
      </c>
      <c r="H12" s="30">
        <v>1442.4</v>
      </c>
    </row>
    <row r="13" spans="1:13" x14ac:dyDescent="0.2">
      <c r="A13">
        <v>6</v>
      </c>
      <c r="B13" s="5" t="s">
        <v>11</v>
      </c>
      <c r="C13" s="31">
        <v>2116.8000000000002</v>
      </c>
      <c r="D13" s="32">
        <v>2126.6</v>
      </c>
      <c r="E13" s="33">
        <v>2142.4</v>
      </c>
      <c r="F13" s="32">
        <v>2148.3000000000002</v>
      </c>
      <c r="G13" s="33">
        <v>2040.7</v>
      </c>
      <c r="H13" s="34">
        <v>2127.4</v>
      </c>
    </row>
    <row r="14" spans="1:13" x14ac:dyDescent="0.2">
      <c r="A14" s="13">
        <v>7</v>
      </c>
      <c r="B14" s="35" t="s">
        <v>12</v>
      </c>
      <c r="C14" s="36">
        <v>1628.5</v>
      </c>
      <c r="D14" s="37">
        <v>1677</v>
      </c>
      <c r="E14" s="38">
        <v>1697.7</v>
      </c>
      <c r="F14" s="37">
        <v>1706</v>
      </c>
      <c r="G14" s="38">
        <v>1511.9</v>
      </c>
      <c r="H14" s="39">
        <v>1803</v>
      </c>
    </row>
    <row r="15" spans="1:13" x14ac:dyDescent="0.2">
      <c r="A15">
        <v>8</v>
      </c>
      <c r="B15" s="5" t="s">
        <v>13</v>
      </c>
      <c r="C15" s="31">
        <v>36.9</v>
      </c>
      <c r="D15" s="32">
        <v>58.9</v>
      </c>
      <c r="E15" s="33">
        <v>58.7</v>
      </c>
      <c r="F15" s="32">
        <v>56.4</v>
      </c>
      <c r="G15" s="33">
        <v>38.9</v>
      </c>
      <c r="H15" s="34">
        <v>62.8</v>
      </c>
    </row>
    <row r="16" spans="1:13" x14ac:dyDescent="0.2">
      <c r="A16" s="25"/>
      <c r="B16" s="40" t="s">
        <v>14</v>
      </c>
      <c r="C16" s="27"/>
      <c r="D16" s="28"/>
      <c r="E16" s="29"/>
      <c r="F16" s="28"/>
      <c r="G16" s="29"/>
      <c r="H16" s="30"/>
    </row>
    <row r="17" spans="1:8" ht="17" x14ac:dyDescent="0.2">
      <c r="A17" s="25">
        <v>9</v>
      </c>
      <c r="B17" s="26" t="s">
        <v>15</v>
      </c>
      <c r="C17" s="27" t="s">
        <v>78</v>
      </c>
      <c r="D17" s="28" t="s">
        <v>78</v>
      </c>
      <c r="E17" s="29" t="s">
        <v>78</v>
      </c>
      <c r="F17" s="28" t="s">
        <v>78</v>
      </c>
      <c r="G17" s="29">
        <v>16.899999999999999</v>
      </c>
      <c r="H17" s="30">
        <v>18.399999999999999</v>
      </c>
    </row>
    <row r="18" spans="1:8" ht="17" x14ac:dyDescent="0.2">
      <c r="A18">
        <v>10</v>
      </c>
      <c r="B18" s="41" t="s">
        <v>16</v>
      </c>
      <c r="C18" s="31" t="s">
        <v>78</v>
      </c>
      <c r="D18" s="32" t="s">
        <v>78</v>
      </c>
      <c r="E18" s="33" t="s">
        <v>78</v>
      </c>
      <c r="F18" s="32" t="s">
        <v>78</v>
      </c>
      <c r="G18" s="32">
        <v>6.5</v>
      </c>
      <c r="H18" s="34">
        <v>9.1999999999999993</v>
      </c>
    </row>
    <row r="19" spans="1:8" x14ac:dyDescent="0.2">
      <c r="A19" s="25">
        <v>11</v>
      </c>
      <c r="B19" s="26" t="s">
        <v>17</v>
      </c>
      <c r="C19" s="27">
        <v>1591.6</v>
      </c>
      <c r="D19" s="28">
        <v>1618.1</v>
      </c>
      <c r="E19" s="29">
        <v>1639</v>
      </c>
      <c r="F19" s="28">
        <v>1649.6</v>
      </c>
      <c r="G19" s="29">
        <v>1473</v>
      </c>
      <c r="H19" s="30">
        <v>1740.2</v>
      </c>
    </row>
    <row r="20" spans="1:8" x14ac:dyDescent="0.2">
      <c r="B20" s="42" t="s">
        <v>18</v>
      </c>
      <c r="C20" s="31"/>
      <c r="D20" s="32"/>
      <c r="E20" s="33"/>
      <c r="F20" s="32"/>
      <c r="G20" s="33"/>
      <c r="H20" s="34"/>
    </row>
    <row r="21" spans="1:8" ht="17" x14ac:dyDescent="0.2">
      <c r="A21">
        <v>12</v>
      </c>
      <c r="B21" s="41" t="s">
        <v>16</v>
      </c>
      <c r="C21" s="31" t="s">
        <v>78</v>
      </c>
      <c r="D21" s="32" t="s">
        <v>78</v>
      </c>
      <c r="E21" s="33" t="s">
        <v>78</v>
      </c>
      <c r="F21" s="32" t="s">
        <v>78</v>
      </c>
      <c r="G21" s="32">
        <v>209.1</v>
      </c>
      <c r="H21" s="34">
        <v>297.10000000000002</v>
      </c>
    </row>
    <row r="22" spans="1:8" x14ac:dyDescent="0.2">
      <c r="A22" s="13">
        <v>13</v>
      </c>
      <c r="B22" s="35" t="s">
        <v>19</v>
      </c>
      <c r="C22" s="36">
        <v>786.7</v>
      </c>
      <c r="D22" s="37">
        <v>789.7</v>
      </c>
      <c r="E22" s="38">
        <v>795.5</v>
      </c>
      <c r="F22" s="37">
        <v>802.3</v>
      </c>
      <c r="G22" s="38">
        <v>796.1</v>
      </c>
      <c r="H22" s="39">
        <v>804.4</v>
      </c>
    </row>
    <row r="23" spans="1:8" x14ac:dyDescent="0.2">
      <c r="A23" s="19">
        <v>14</v>
      </c>
      <c r="B23" s="20" t="s">
        <v>20</v>
      </c>
      <c r="C23" s="21">
        <v>2970.2</v>
      </c>
      <c r="D23" s="22">
        <v>2970.1</v>
      </c>
      <c r="E23" s="23">
        <v>2980.4</v>
      </c>
      <c r="F23" s="22">
        <v>2984.3</v>
      </c>
      <c r="G23" s="23">
        <v>2910.2</v>
      </c>
      <c r="H23" s="24">
        <v>2852.3</v>
      </c>
    </row>
    <row r="24" spans="1:8" x14ac:dyDescent="0.2">
      <c r="A24" s="25">
        <v>15</v>
      </c>
      <c r="B24" s="26" t="s">
        <v>21</v>
      </c>
      <c r="C24" s="27">
        <v>1682.6</v>
      </c>
      <c r="D24" s="28">
        <v>1681.7</v>
      </c>
      <c r="E24" s="29">
        <v>1693.4</v>
      </c>
      <c r="F24" s="28">
        <v>1679.7</v>
      </c>
      <c r="G24" s="29">
        <v>1637</v>
      </c>
      <c r="H24" s="30">
        <v>1619.8</v>
      </c>
    </row>
    <row r="25" spans="1:8" x14ac:dyDescent="0.2">
      <c r="A25">
        <v>16</v>
      </c>
      <c r="B25" s="5" t="s">
        <v>22</v>
      </c>
      <c r="C25" s="31">
        <v>1287.5999999999999</v>
      </c>
      <c r="D25" s="32">
        <v>1288.3</v>
      </c>
      <c r="E25" s="33">
        <v>1287</v>
      </c>
      <c r="F25" s="32">
        <v>1304.5999999999999</v>
      </c>
      <c r="G25" s="33">
        <v>1273.2</v>
      </c>
      <c r="H25" s="34">
        <v>1232.5999999999999</v>
      </c>
    </row>
    <row r="26" spans="1:8" x14ac:dyDescent="0.2">
      <c r="A26" s="13">
        <v>17</v>
      </c>
      <c r="B26" s="35" t="s">
        <v>23</v>
      </c>
      <c r="C26" s="36">
        <v>3118.6</v>
      </c>
      <c r="D26" s="37">
        <v>3141.9</v>
      </c>
      <c r="E26" s="38">
        <v>3155.2</v>
      </c>
      <c r="F26" s="37">
        <v>3235.5</v>
      </c>
      <c r="G26" s="38">
        <v>5678</v>
      </c>
      <c r="H26" s="39">
        <v>4369.3</v>
      </c>
    </row>
    <row r="27" spans="1:8" x14ac:dyDescent="0.2">
      <c r="A27">
        <v>18</v>
      </c>
      <c r="B27" s="5" t="s">
        <v>24</v>
      </c>
      <c r="C27" s="31">
        <v>3071</v>
      </c>
      <c r="D27" s="32">
        <v>3094.8</v>
      </c>
      <c r="E27" s="33">
        <v>3108.7</v>
      </c>
      <c r="F27" s="32">
        <v>3189.6</v>
      </c>
      <c r="G27" s="33">
        <v>5627.4</v>
      </c>
      <c r="H27" s="34">
        <v>4323.3999999999996</v>
      </c>
    </row>
    <row r="28" spans="1:8" x14ac:dyDescent="0.2">
      <c r="A28" s="25">
        <v>19</v>
      </c>
      <c r="B28" s="26" t="s">
        <v>25</v>
      </c>
      <c r="C28" s="27">
        <v>1026.7</v>
      </c>
      <c r="D28" s="28">
        <v>1034.3</v>
      </c>
      <c r="E28" s="29">
        <v>1043</v>
      </c>
      <c r="F28" s="28">
        <v>1068.5</v>
      </c>
      <c r="G28" s="29">
        <v>1075.4000000000001</v>
      </c>
      <c r="H28" s="30">
        <v>1080.7</v>
      </c>
    </row>
    <row r="29" spans="1:8" x14ac:dyDescent="0.2">
      <c r="A29">
        <v>20</v>
      </c>
      <c r="B29" s="5" t="s">
        <v>26</v>
      </c>
      <c r="C29" s="31">
        <v>779.7</v>
      </c>
      <c r="D29" s="32">
        <v>789.9</v>
      </c>
      <c r="E29" s="33">
        <v>797.9</v>
      </c>
      <c r="F29" s="32">
        <v>804.7</v>
      </c>
      <c r="G29" s="33">
        <v>824.1</v>
      </c>
      <c r="H29" s="34">
        <v>842.7</v>
      </c>
    </row>
    <row r="30" spans="1:8" x14ac:dyDescent="0.2">
      <c r="A30" s="25"/>
      <c r="B30" s="40" t="s">
        <v>27</v>
      </c>
      <c r="C30" s="27"/>
      <c r="D30" s="28"/>
      <c r="E30" s="29"/>
      <c r="F30" s="28"/>
      <c r="G30" s="29"/>
      <c r="H30" s="30"/>
    </row>
    <row r="31" spans="1:8" ht="17" x14ac:dyDescent="0.2">
      <c r="A31" s="25">
        <v>21</v>
      </c>
      <c r="B31" s="26" t="s">
        <v>28</v>
      </c>
      <c r="C31" s="27" t="s">
        <v>78</v>
      </c>
      <c r="D31" s="28" t="s">
        <v>78</v>
      </c>
      <c r="E31" s="29" t="s">
        <v>78</v>
      </c>
      <c r="F31" s="28" t="s">
        <v>78</v>
      </c>
      <c r="G31" s="28">
        <v>9.6999999999999993</v>
      </c>
      <c r="H31" s="30">
        <v>14.8</v>
      </c>
    </row>
    <row r="32" spans="1:8" x14ac:dyDescent="0.2">
      <c r="A32">
        <v>22</v>
      </c>
      <c r="B32" s="5" t="s">
        <v>29</v>
      </c>
      <c r="C32" s="31">
        <v>615</v>
      </c>
      <c r="D32" s="32">
        <v>622.29999999999995</v>
      </c>
      <c r="E32" s="33">
        <v>619.4</v>
      </c>
      <c r="F32" s="32">
        <v>624.1</v>
      </c>
      <c r="G32" s="33">
        <v>668.8</v>
      </c>
      <c r="H32" s="34">
        <v>683.7</v>
      </c>
    </row>
    <row r="33" spans="1:8" x14ac:dyDescent="0.2">
      <c r="A33" s="25">
        <v>23</v>
      </c>
      <c r="B33" s="26" t="s">
        <v>30</v>
      </c>
      <c r="C33" s="27">
        <v>27.5</v>
      </c>
      <c r="D33" s="28">
        <v>27.6</v>
      </c>
      <c r="E33" s="29">
        <v>27.9</v>
      </c>
      <c r="F33" s="28">
        <v>43.4</v>
      </c>
      <c r="G33" s="29">
        <v>1084.5999999999999</v>
      </c>
      <c r="H33" s="30">
        <v>775.2</v>
      </c>
    </row>
    <row r="34" spans="1:8" ht="17" x14ac:dyDescent="0.2">
      <c r="B34" s="65" t="s">
        <v>133</v>
      </c>
      <c r="C34" s="31"/>
      <c r="D34" s="32"/>
      <c r="E34" s="33"/>
      <c r="F34" s="32"/>
      <c r="G34" s="33"/>
      <c r="H34" s="34"/>
    </row>
    <row r="35" spans="1:8" x14ac:dyDescent="0.2">
      <c r="A35">
        <v>24</v>
      </c>
      <c r="B35" s="66" t="s">
        <v>83</v>
      </c>
      <c r="C35" s="31" t="s">
        <v>78</v>
      </c>
      <c r="D35" s="32" t="s">
        <v>78</v>
      </c>
      <c r="E35" s="33" t="s">
        <v>78</v>
      </c>
      <c r="F35" s="32" t="s">
        <v>78</v>
      </c>
      <c r="G35" s="32">
        <v>7.2</v>
      </c>
      <c r="H35" s="34">
        <v>23.9</v>
      </c>
    </row>
    <row r="36" spans="1:8" x14ac:dyDescent="0.2">
      <c r="A36" s="25">
        <v>25</v>
      </c>
      <c r="B36" s="96" t="s">
        <v>81</v>
      </c>
      <c r="C36" s="27" t="s">
        <v>78</v>
      </c>
      <c r="D36" s="28" t="s">
        <v>78</v>
      </c>
      <c r="E36" s="29" t="s">
        <v>78</v>
      </c>
      <c r="F36" s="28" t="s">
        <v>78</v>
      </c>
      <c r="G36" s="28">
        <v>101.5</v>
      </c>
      <c r="H36" s="30">
        <v>156.1</v>
      </c>
    </row>
    <row r="37" spans="1:8" x14ac:dyDescent="0.2">
      <c r="A37">
        <v>26</v>
      </c>
      <c r="B37" s="66" t="s">
        <v>82</v>
      </c>
      <c r="C37" s="31" t="s">
        <v>78</v>
      </c>
      <c r="D37" s="32" t="s">
        <v>78</v>
      </c>
      <c r="E37" s="33" t="s">
        <v>78</v>
      </c>
      <c r="F37" s="32" t="s">
        <v>78</v>
      </c>
      <c r="G37" s="32">
        <v>679.2</v>
      </c>
      <c r="H37" s="34">
        <v>373.1</v>
      </c>
    </row>
    <row r="38" spans="1:8" x14ac:dyDescent="0.2">
      <c r="A38" s="25">
        <v>27</v>
      </c>
      <c r="B38" s="26" t="s">
        <v>35</v>
      </c>
      <c r="C38" s="27">
        <v>129.80000000000001</v>
      </c>
      <c r="D38" s="28">
        <v>131.9</v>
      </c>
      <c r="E38" s="29">
        <v>134.5</v>
      </c>
      <c r="F38" s="28">
        <v>138.6</v>
      </c>
      <c r="G38" s="29">
        <v>142.1</v>
      </c>
      <c r="H38" s="30">
        <v>145.30000000000001</v>
      </c>
    </row>
    <row r="39" spans="1:8" x14ac:dyDescent="0.2">
      <c r="A39">
        <v>28</v>
      </c>
      <c r="B39" s="5" t="s">
        <v>36</v>
      </c>
      <c r="C39" s="31">
        <v>492.4</v>
      </c>
      <c r="D39" s="32">
        <v>488.9</v>
      </c>
      <c r="E39" s="33">
        <v>486</v>
      </c>
      <c r="F39" s="32">
        <v>510.4</v>
      </c>
      <c r="G39" s="33">
        <v>1832.5</v>
      </c>
      <c r="H39" s="34">
        <v>795.8</v>
      </c>
    </row>
    <row r="40" spans="1:8" x14ac:dyDescent="0.2">
      <c r="A40" s="25"/>
      <c r="B40" s="67" t="s">
        <v>91</v>
      </c>
      <c r="C40" s="27"/>
      <c r="D40" s="28"/>
      <c r="E40" s="29"/>
      <c r="F40" s="28"/>
      <c r="G40" s="29"/>
      <c r="H40" s="30"/>
    </row>
    <row r="41" spans="1:8" ht="17" x14ac:dyDescent="0.2">
      <c r="A41" s="25">
        <v>29</v>
      </c>
      <c r="B41" s="43" t="s">
        <v>134</v>
      </c>
      <c r="C41" s="27" t="s">
        <v>78</v>
      </c>
      <c r="D41" s="28" t="s">
        <v>78</v>
      </c>
      <c r="E41" s="29" t="s">
        <v>78</v>
      </c>
      <c r="F41" s="28" t="s">
        <v>78</v>
      </c>
      <c r="G41" s="29">
        <v>1078.0999999999999</v>
      </c>
      <c r="H41" s="30">
        <v>15.6</v>
      </c>
    </row>
    <row r="42" spans="1:8" ht="17" x14ac:dyDescent="0.2">
      <c r="A42">
        <v>30</v>
      </c>
      <c r="B42" s="97" t="s">
        <v>135</v>
      </c>
      <c r="C42" s="31" t="s">
        <v>78</v>
      </c>
      <c r="D42" s="32" t="s">
        <v>78</v>
      </c>
      <c r="E42" s="33" t="s">
        <v>78</v>
      </c>
      <c r="F42" s="32" t="s">
        <v>78</v>
      </c>
      <c r="G42" s="33" t="s">
        <v>78</v>
      </c>
      <c r="H42" s="34">
        <v>106.2</v>
      </c>
    </row>
    <row r="43" spans="1:8" ht="17" x14ac:dyDescent="0.2">
      <c r="A43" s="25">
        <v>31</v>
      </c>
      <c r="B43" s="64" t="s">
        <v>136</v>
      </c>
      <c r="C43" s="27" t="s">
        <v>78</v>
      </c>
      <c r="D43" s="28" t="s">
        <v>78</v>
      </c>
      <c r="E43" s="29" t="s">
        <v>78</v>
      </c>
      <c r="F43" s="28" t="s">
        <v>78</v>
      </c>
      <c r="G43" s="29">
        <v>19.100000000000001</v>
      </c>
      <c r="H43" s="30">
        <v>27</v>
      </c>
    </row>
    <row r="44" spans="1:8" ht="17" x14ac:dyDescent="0.2">
      <c r="A44">
        <v>32</v>
      </c>
      <c r="B44" s="5" t="s">
        <v>137</v>
      </c>
      <c r="C44" s="31" t="s">
        <v>78</v>
      </c>
      <c r="D44" s="32" t="s">
        <v>78</v>
      </c>
      <c r="E44" s="33" t="s">
        <v>78</v>
      </c>
      <c r="F44" s="32" t="s">
        <v>78</v>
      </c>
      <c r="G44" s="33">
        <v>160.9</v>
      </c>
      <c r="H44" s="34">
        <v>58.4</v>
      </c>
    </row>
    <row r="45" spans="1:8" x14ac:dyDescent="0.2">
      <c r="A45" s="25">
        <v>33</v>
      </c>
      <c r="B45" s="26" t="s">
        <v>40</v>
      </c>
      <c r="C45" s="27">
        <v>47.5</v>
      </c>
      <c r="D45" s="28">
        <v>47.1</v>
      </c>
      <c r="E45" s="29">
        <v>46.5</v>
      </c>
      <c r="F45" s="28">
        <v>45.9</v>
      </c>
      <c r="G45" s="29">
        <v>50.6</v>
      </c>
      <c r="H45" s="30">
        <v>45.9</v>
      </c>
    </row>
    <row r="46" spans="1:8" x14ac:dyDescent="0.2">
      <c r="A46" s="19">
        <v>34</v>
      </c>
      <c r="B46" s="20" t="s">
        <v>41</v>
      </c>
      <c r="C46" s="21">
        <v>1414.7</v>
      </c>
      <c r="D46" s="22">
        <v>1419</v>
      </c>
      <c r="E46" s="23">
        <v>1432.9</v>
      </c>
      <c r="F46" s="22">
        <v>1451.5</v>
      </c>
      <c r="G46" s="23">
        <v>1388.4</v>
      </c>
      <c r="H46" s="24">
        <v>1450.4</v>
      </c>
    </row>
    <row r="47" spans="1:8" x14ac:dyDescent="0.2">
      <c r="A47" s="13">
        <v>35</v>
      </c>
      <c r="B47" s="35" t="s">
        <v>42</v>
      </c>
      <c r="C47" s="36">
        <v>2222.5</v>
      </c>
      <c r="D47" s="37">
        <v>2197.1</v>
      </c>
      <c r="E47" s="38">
        <v>2221.1999999999998</v>
      </c>
      <c r="F47" s="37">
        <v>2252.4</v>
      </c>
      <c r="G47" s="38">
        <v>2096.5</v>
      </c>
      <c r="H47" s="39">
        <v>2193.9</v>
      </c>
    </row>
    <row r="48" spans="1:8" x14ac:dyDescent="0.2">
      <c r="A48" s="19">
        <v>36</v>
      </c>
      <c r="B48" s="20" t="s">
        <v>43</v>
      </c>
      <c r="C48" s="21">
        <v>16258.4</v>
      </c>
      <c r="D48" s="22">
        <v>16400.5</v>
      </c>
      <c r="E48" s="23">
        <v>16539.599999999999</v>
      </c>
      <c r="F48" s="22">
        <v>16698.599999999999</v>
      </c>
      <c r="G48" s="23">
        <v>18360.8</v>
      </c>
      <c r="H48" s="24">
        <v>17721.900000000001</v>
      </c>
    </row>
    <row r="49" spans="1:8" x14ac:dyDescent="0.2">
      <c r="A49" s="13">
        <v>37</v>
      </c>
      <c r="B49" s="35" t="s">
        <v>44</v>
      </c>
      <c r="C49" s="36">
        <v>15072.3</v>
      </c>
      <c r="D49" s="37">
        <v>15219.9</v>
      </c>
      <c r="E49" s="38">
        <v>15335.8</v>
      </c>
      <c r="F49" s="37">
        <v>15103.3</v>
      </c>
      <c r="G49" s="38">
        <v>13590</v>
      </c>
      <c r="H49" s="39">
        <v>14887.1</v>
      </c>
    </row>
    <row r="50" spans="1:8" x14ac:dyDescent="0.2">
      <c r="A50">
        <v>38</v>
      </c>
      <c r="B50" s="5" t="s">
        <v>45</v>
      </c>
      <c r="C50" s="31">
        <v>14497.3</v>
      </c>
      <c r="D50" s="32">
        <v>14645.3</v>
      </c>
      <c r="E50" s="33">
        <v>14759.2</v>
      </c>
      <c r="F50" s="32">
        <v>14545.5</v>
      </c>
      <c r="G50" s="33">
        <v>13097.3</v>
      </c>
      <c r="H50" s="34">
        <v>14401.5</v>
      </c>
    </row>
    <row r="51" spans="1:8" x14ac:dyDescent="0.2">
      <c r="A51" s="25">
        <v>39</v>
      </c>
      <c r="B51" s="26" t="s">
        <v>46</v>
      </c>
      <c r="C51" s="27">
        <v>364.7</v>
      </c>
      <c r="D51" s="28">
        <v>364.9</v>
      </c>
      <c r="E51" s="29">
        <v>364.6</v>
      </c>
      <c r="F51" s="28">
        <v>352.9</v>
      </c>
      <c r="G51" s="29">
        <v>286</v>
      </c>
      <c r="H51" s="30">
        <v>287.2</v>
      </c>
    </row>
    <row r="52" spans="1:8" x14ac:dyDescent="0.2">
      <c r="B52" s="98" t="s">
        <v>91</v>
      </c>
      <c r="C52" s="31"/>
      <c r="D52" s="32"/>
      <c r="E52" s="33"/>
      <c r="F52" s="32"/>
      <c r="G52" s="33"/>
      <c r="H52" s="34"/>
    </row>
    <row r="53" spans="1:8" ht="17" x14ac:dyDescent="0.2">
      <c r="A53">
        <v>40</v>
      </c>
      <c r="B53" s="99" t="s">
        <v>138</v>
      </c>
      <c r="C53" s="31" t="s">
        <v>78</v>
      </c>
      <c r="D53" s="32" t="s">
        <v>78</v>
      </c>
      <c r="E53" s="33" t="s">
        <v>78</v>
      </c>
      <c r="F53" s="32">
        <v>-7.1</v>
      </c>
      <c r="G53" s="33">
        <v>-36</v>
      </c>
      <c r="H53" s="34">
        <v>-36</v>
      </c>
    </row>
    <row r="54" spans="1:8" x14ac:dyDescent="0.2">
      <c r="A54" s="25">
        <v>41</v>
      </c>
      <c r="B54" s="26" t="s">
        <v>48</v>
      </c>
      <c r="C54" s="27">
        <v>210.3</v>
      </c>
      <c r="D54" s="28">
        <v>209.7</v>
      </c>
      <c r="E54" s="29">
        <v>212</v>
      </c>
      <c r="F54" s="28">
        <v>204.9</v>
      </c>
      <c r="G54" s="29">
        <v>206.6</v>
      </c>
      <c r="H54" s="30">
        <v>198.4</v>
      </c>
    </row>
    <row r="55" spans="1:8" x14ac:dyDescent="0.2">
      <c r="A55">
        <v>42</v>
      </c>
      <c r="B55" s="5" t="s">
        <v>49</v>
      </c>
      <c r="C55" s="31">
        <v>114.9</v>
      </c>
      <c r="D55" s="32">
        <v>115.5</v>
      </c>
      <c r="E55" s="33">
        <v>116</v>
      </c>
      <c r="F55" s="32">
        <v>112.2</v>
      </c>
      <c r="G55" s="33">
        <v>112.5</v>
      </c>
      <c r="H55" s="34">
        <v>113</v>
      </c>
    </row>
    <row r="56" spans="1:8" x14ac:dyDescent="0.2">
      <c r="A56" s="25">
        <v>43</v>
      </c>
      <c r="B56" s="26" t="s">
        <v>50</v>
      </c>
      <c r="C56" s="27">
        <v>95.4</v>
      </c>
      <c r="D56" s="28">
        <v>94.2</v>
      </c>
      <c r="E56" s="29">
        <v>96</v>
      </c>
      <c r="F56" s="28">
        <v>92.7</v>
      </c>
      <c r="G56" s="29">
        <v>94.1</v>
      </c>
      <c r="H56" s="30">
        <v>85.5</v>
      </c>
    </row>
    <row r="57" spans="1:8" ht="16" thickBot="1" x14ac:dyDescent="0.25">
      <c r="A57" s="100">
        <v>44</v>
      </c>
      <c r="B57" s="101" t="s">
        <v>51</v>
      </c>
      <c r="C57" s="102">
        <v>1186.0999999999999</v>
      </c>
      <c r="D57" s="102">
        <v>1180.5999999999999</v>
      </c>
      <c r="E57" s="102">
        <v>1203.8</v>
      </c>
      <c r="F57" s="103">
        <v>1595.3</v>
      </c>
      <c r="G57" s="104">
        <v>4770.8</v>
      </c>
      <c r="H57" s="105">
        <v>2834.7</v>
      </c>
    </row>
    <row r="59" spans="1:8" x14ac:dyDescent="0.2">
      <c r="A59" t="s">
        <v>52</v>
      </c>
      <c r="B59" s="44" t="s">
        <v>53</v>
      </c>
    </row>
    <row r="60" spans="1:8" x14ac:dyDescent="0.2">
      <c r="A60" t="s">
        <v>54</v>
      </c>
      <c r="B60" s="44" t="s">
        <v>55</v>
      </c>
    </row>
    <row r="61" spans="1:8" x14ac:dyDescent="0.2">
      <c r="A61" t="s">
        <v>56</v>
      </c>
      <c r="B61" s="44" t="s">
        <v>57</v>
      </c>
    </row>
    <row r="63" spans="1:8" x14ac:dyDescent="0.2">
      <c r="A63" t="s">
        <v>139</v>
      </c>
    </row>
    <row r="64" spans="1:8" x14ac:dyDescent="0.2">
      <c r="A64" t="s">
        <v>140</v>
      </c>
    </row>
    <row r="65" spans="1:1" x14ac:dyDescent="0.2">
      <c r="A65" s="45" t="s">
        <v>141</v>
      </c>
    </row>
    <row r="66" spans="1:1" x14ac:dyDescent="0.2">
      <c r="A66" s="106" t="s">
        <v>142</v>
      </c>
    </row>
    <row r="67" spans="1:1" x14ac:dyDescent="0.2">
      <c r="A67" s="106" t="s">
        <v>143</v>
      </c>
    </row>
    <row r="68" spans="1:1" x14ac:dyDescent="0.2">
      <c r="A68" s="47" t="s">
        <v>61</v>
      </c>
    </row>
    <row r="69" spans="1:1" x14ac:dyDescent="0.2">
      <c r="A69" s="47" t="s">
        <v>62</v>
      </c>
    </row>
    <row r="70" spans="1:1" x14ac:dyDescent="0.2">
      <c r="A70" s="48" t="s">
        <v>63</v>
      </c>
    </row>
    <row r="71" spans="1:1" x14ac:dyDescent="0.2">
      <c r="A71" s="50" t="s">
        <v>92</v>
      </c>
    </row>
    <row r="72" spans="1:1" x14ac:dyDescent="0.2">
      <c r="A72" s="50" t="s">
        <v>93</v>
      </c>
    </row>
    <row r="73" spans="1:1" x14ac:dyDescent="0.2">
      <c r="A73" s="50" t="s">
        <v>94</v>
      </c>
    </row>
    <row r="74" spans="1:1" x14ac:dyDescent="0.2">
      <c r="A74" s="68" t="s">
        <v>95</v>
      </c>
    </row>
    <row r="75" spans="1:1" x14ac:dyDescent="0.2">
      <c r="A75" s="48" t="s">
        <v>144</v>
      </c>
    </row>
    <row r="76" spans="1:1" x14ac:dyDescent="0.2">
      <c r="A76" s="68" t="s">
        <v>96</v>
      </c>
    </row>
    <row r="77" spans="1:1" x14ac:dyDescent="0.2">
      <c r="A77" s="47" t="s">
        <v>145</v>
      </c>
    </row>
    <row r="78" spans="1:1" x14ac:dyDescent="0.2">
      <c r="A78" s="47" t="s">
        <v>146</v>
      </c>
    </row>
    <row r="79" spans="1:1" x14ac:dyDescent="0.2">
      <c r="A79" s="47" t="s">
        <v>70</v>
      </c>
    </row>
    <row r="80" spans="1:1" x14ac:dyDescent="0.2">
      <c r="A80" s="47" t="s">
        <v>71</v>
      </c>
    </row>
    <row r="81" spans="1:1" x14ac:dyDescent="0.2">
      <c r="A81" s="48" t="s">
        <v>147</v>
      </c>
    </row>
    <row r="82" spans="1:1" x14ac:dyDescent="0.2">
      <c r="A82" s="68" t="s">
        <v>97</v>
      </c>
    </row>
    <row r="84" spans="1:1" x14ac:dyDescent="0.2">
      <c r="A84" t="s">
        <v>73</v>
      </c>
    </row>
    <row r="85" spans="1:1" x14ac:dyDescent="0.2">
      <c r="A85" t="s">
        <v>98</v>
      </c>
    </row>
    <row r="86" spans="1:1" x14ac:dyDescent="0.2">
      <c r="A86" s="49" t="s">
        <v>99</v>
      </c>
    </row>
    <row r="88" spans="1:1" x14ac:dyDescent="0.2">
      <c r="A88" t="s">
        <v>76</v>
      </c>
    </row>
    <row r="90" spans="1:1" x14ac:dyDescent="0.2">
      <c r="A90" t="s">
        <v>77</v>
      </c>
    </row>
  </sheetData>
  <mergeCells count="7">
    <mergeCell ref="C6:E6"/>
    <mergeCell ref="F6:H6"/>
    <mergeCell ref="J1:M1"/>
    <mergeCell ref="A2:M2"/>
    <mergeCell ref="A3:M3"/>
    <mergeCell ref="A4:L4"/>
    <mergeCell ref="C5:H5"/>
  </mergeCells>
  <hyperlinks>
    <hyperlink ref="A74" r:id="rId1" display="exhausted all available regular and extended unemployment benefits.  For more information, see &quot;How will the expansion of unemployment benefits in response to " xr:uid="{225ED833-BFF2-9647-B6BB-31ECB56B144C}"/>
    <hyperlink ref="A76" r:id="rId2" display="&quot;How are the economic impact payments for individuals authorized by the CARES Act of 2020 recorded in the NIPAs?&quot;." xr:uid="{CDB65048-73DA-3747-BF0C-AFACB941336B}"/>
    <hyperlink ref="A82" r:id="rId3" display="student loans. For more information, see &quot;How does the 2020 CARES Act affect BEA's estimate of personal interest payments?&quot;." xr:uid="{8D0FA5E8-721C-D844-92D9-0BD14083C92C}"/>
    <hyperlink ref="A86" r:id="rId4" display="product report, for example. To be consistent, the figures in this table also are annualized. For more information, see the FAQ &quot;Why does BEA publish estimates at annual" xr:uid="{D9FBED56-ABB1-344A-B9D3-E0AE0A92CB4C}"/>
    <hyperlink ref="A66" r:id="rId5" display="      funding to reimburse private lending institutions for the costs of administering these loans. For more information, see &quot;How does the Paycheck Protection Program of 2020 impact the national income" xr:uid="{22C026DE-8842-D04F-89AE-FCA4920A3123}"/>
    <hyperlink ref="A67" r:id="rId6" xr:uid="{B89AE748-2A16-3440-AD63-8DF23E855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45DE2-1D98-6641-B7A4-77D39C7DDCD9}">
  <dimension ref="A1:P51"/>
  <sheetViews>
    <sheetView workbookViewId="0">
      <selection activeCell="D13" sqref="D13:D16"/>
    </sheetView>
  </sheetViews>
  <sheetFormatPr baseColWidth="10" defaultRowHeight="15" x14ac:dyDescent="0.2"/>
  <sheetData>
    <row r="1" spans="1:16" x14ac:dyDescent="0.2">
      <c r="A1" s="69" t="s">
        <v>100</v>
      </c>
      <c r="B1" s="70"/>
    </row>
    <row r="2" spans="1:16" x14ac:dyDescent="0.2">
      <c r="A2" s="71" t="s">
        <v>101</v>
      </c>
      <c r="B2" s="72"/>
      <c r="C2" s="72"/>
    </row>
    <row r="5" spans="1:16" x14ac:dyDescent="0.2">
      <c r="A5" s="73" t="s">
        <v>102</v>
      </c>
      <c r="B5" s="74"/>
      <c r="C5" s="74"/>
      <c r="D5" s="74"/>
      <c r="E5" s="74"/>
      <c r="F5" s="74"/>
      <c r="G5" s="74"/>
      <c r="H5" s="74"/>
      <c r="I5" s="74"/>
      <c r="J5" s="74"/>
      <c r="K5" s="74"/>
      <c r="L5" s="74"/>
      <c r="M5" s="74"/>
      <c r="N5" s="74"/>
      <c r="O5" s="74"/>
      <c r="P5" s="74"/>
    </row>
    <row r="6" spans="1:16" x14ac:dyDescent="0.2">
      <c r="A6" s="75" t="s">
        <v>85</v>
      </c>
      <c r="B6" s="75"/>
      <c r="C6" s="76"/>
      <c r="D6" s="77"/>
      <c r="E6" s="76"/>
      <c r="F6" s="76"/>
      <c r="G6" s="76"/>
      <c r="H6" s="76"/>
      <c r="I6" s="76"/>
      <c r="J6" s="76"/>
      <c r="K6" s="76"/>
      <c r="L6" s="76"/>
      <c r="M6" s="76"/>
      <c r="N6" s="76"/>
      <c r="O6" s="76"/>
      <c r="P6" s="76"/>
    </row>
    <row r="7" spans="1:16" x14ac:dyDescent="0.2">
      <c r="A7" s="61"/>
      <c r="B7" s="61"/>
      <c r="C7" s="61"/>
      <c r="D7" s="78"/>
      <c r="E7" s="61"/>
      <c r="F7" s="61"/>
      <c r="G7" s="61"/>
      <c r="H7" s="61"/>
      <c r="I7" s="61"/>
      <c r="J7" s="61"/>
      <c r="K7" s="61"/>
      <c r="L7" s="61"/>
      <c r="M7" s="61"/>
      <c r="N7" s="61"/>
      <c r="O7" s="61"/>
      <c r="P7" s="61"/>
    </row>
    <row r="8" spans="1:16" x14ac:dyDescent="0.2">
      <c r="A8" s="61"/>
      <c r="B8" s="61"/>
      <c r="C8" s="61"/>
      <c r="D8" s="78"/>
      <c r="E8" s="61"/>
      <c r="F8" s="61"/>
      <c r="G8" s="61"/>
      <c r="H8" s="61"/>
      <c r="I8" s="61"/>
      <c r="J8" s="61"/>
      <c r="K8" s="61"/>
      <c r="L8" s="61"/>
      <c r="M8" s="61"/>
      <c r="N8" s="61"/>
      <c r="O8" s="79" t="s">
        <v>86</v>
      </c>
      <c r="P8" s="79"/>
    </row>
    <row r="9" spans="1:16" x14ac:dyDescent="0.2">
      <c r="A9" s="61"/>
      <c r="B9" s="61"/>
      <c r="C9" s="80"/>
      <c r="D9" s="81"/>
      <c r="E9" s="80"/>
      <c r="F9" s="80"/>
      <c r="G9" s="80"/>
      <c r="H9" s="80"/>
      <c r="I9" s="80"/>
      <c r="J9" s="80"/>
      <c r="K9" s="80"/>
      <c r="L9" s="80"/>
      <c r="M9" s="80"/>
      <c r="N9" s="80"/>
      <c r="O9" s="82" t="s">
        <v>103</v>
      </c>
      <c r="P9" s="82" t="s">
        <v>103</v>
      </c>
    </row>
    <row r="10" spans="1:16" x14ac:dyDescent="0.2">
      <c r="A10" s="76"/>
      <c r="B10" s="76"/>
      <c r="C10" s="76"/>
      <c r="D10" s="77">
        <v>2020</v>
      </c>
      <c r="E10" s="77">
        <v>2021</v>
      </c>
      <c r="F10" s="77">
        <v>2022</v>
      </c>
      <c r="G10" s="77">
        <v>2023</v>
      </c>
      <c r="H10" s="77">
        <v>2024</v>
      </c>
      <c r="I10" s="77">
        <v>2025</v>
      </c>
      <c r="J10" s="77">
        <v>2026</v>
      </c>
      <c r="K10" s="77">
        <v>2027</v>
      </c>
      <c r="L10" s="77">
        <v>2028</v>
      </c>
      <c r="M10" s="77">
        <v>2029</v>
      </c>
      <c r="N10" s="77">
        <v>2030</v>
      </c>
      <c r="O10" s="83">
        <v>2025</v>
      </c>
      <c r="P10" s="83">
        <v>2030</v>
      </c>
    </row>
    <row r="11" spans="1:16" x14ac:dyDescent="0.2">
      <c r="A11" s="80" t="s">
        <v>104</v>
      </c>
      <c r="B11" s="80"/>
      <c r="C11" s="80"/>
      <c r="D11" s="84">
        <v>540.56299999999999</v>
      </c>
      <c r="E11" s="84">
        <v>0</v>
      </c>
      <c r="F11" s="84">
        <v>0</v>
      </c>
      <c r="G11" s="84">
        <v>0</v>
      </c>
      <c r="H11" s="84">
        <v>0</v>
      </c>
      <c r="I11" s="84">
        <v>0</v>
      </c>
      <c r="J11" s="84">
        <v>0</v>
      </c>
      <c r="K11" s="84">
        <v>0</v>
      </c>
      <c r="L11" s="84">
        <v>0</v>
      </c>
      <c r="M11" s="84">
        <v>0</v>
      </c>
      <c r="N11" s="84">
        <v>0</v>
      </c>
      <c r="O11" s="84">
        <v>0</v>
      </c>
      <c r="P11" s="84">
        <v>0</v>
      </c>
    </row>
    <row r="12" spans="1:16" x14ac:dyDescent="0.2">
      <c r="A12" s="61" t="s">
        <v>105</v>
      </c>
      <c r="B12" s="61"/>
      <c r="C12" s="61"/>
      <c r="D12" s="81"/>
      <c r="E12" s="80"/>
      <c r="F12" s="80"/>
      <c r="G12" s="80"/>
      <c r="H12" s="80"/>
      <c r="I12" s="80"/>
      <c r="J12" s="80"/>
      <c r="K12" s="80"/>
      <c r="L12" s="80"/>
      <c r="M12" s="80"/>
      <c r="N12" s="80"/>
      <c r="O12" s="80"/>
      <c r="P12" s="80"/>
    </row>
    <row r="13" spans="1:16" x14ac:dyDescent="0.2">
      <c r="A13" s="61"/>
      <c r="B13" s="61" t="s">
        <v>106</v>
      </c>
      <c r="C13" s="61"/>
      <c r="D13" s="81">
        <v>285.56</v>
      </c>
      <c r="E13" s="81">
        <v>5</v>
      </c>
      <c r="F13" s="81">
        <v>0</v>
      </c>
      <c r="G13" s="81">
        <v>0</v>
      </c>
      <c r="H13" s="81">
        <v>0</v>
      </c>
      <c r="I13" s="81">
        <v>0</v>
      </c>
      <c r="J13" s="81">
        <v>0</v>
      </c>
      <c r="K13" s="81">
        <v>0</v>
      </c>
      <c r="L13" s="81">
        <v>0</v>
      </c>
      <c r="M13" s="81">
        <v>0</v>
      </c>
      <c r="N13" s="81">
        <v>0</v>
      </c>
      <c r="O13" s="81">
        <v>5</v>
      </c>
      <c r="P13" s="81">
        <v>5</v>
      </c>
    </row>
    <row r="14" spans="1:16" x14ac:dyDescent="0.2">
      <c r="A14" s="80"/>
      <c r="B14" s="61" t="s">
        <v>107</v>
      </c>
      <c r="C14" s="80"/>
      <c r="D14" s="81">
        <v>67.209999999999994</v>
      </c>
      <c r="E14" s="81">
        <v>13.68</v>
      </c>
      <c r="F14" s="81">
        <v>0</v>
      </c>
      <c r="G14" s="81">
        <v>0</v>
      </c>
      <c r="H14" s="81">
        <v>0</v>
      </c>
      <c r="I14" s="81">
        <v>0</v>
      </c>
      <c r="J14" s="81">
        <v>0</v>
      </c>
      <c r="K14" s="81">
        <v>0</v>
      </c>
      <c r="L14" s="81">
        <v>0</v>
      </c>
      <c r="M14" s="81">
        <v>0</v>
      </c>
      <c r="N14" s="81">
        <v>0</v>
      </c>
      <c r="O14" s="81">
        <v>13.68</v>
      </c>
      <c r="P14" s="81">
        <v>13.68</v>
      </c>
    </row>
    <row r="15" spans="1:16" x14ac:dyDescent="0.2">
      <c r="A15" s="80"/>
      <c r="B15" s="61" t="s">
        <v>108</v>
      </c>
      <c r="C15" s="80"/>
      <c r="D15" s="81">
        <v>11.12</v>
      </c>
      <c r="E15" s="81">
        <v>47.8</v>
      </c>
      <c r="F15" s="81">
        <v>0</v>
      </c>
      <c r="G15" s="81">
        <v>0</v>
      </c>
      <c r="H15" s="81">
        <v>0</v>
      </c>
      <c r="I15" s="81">
        <v>0</v>
      </c>
      <c r="J15" s="81">
        <v>0</v>
      </c>
      <c r="K15" s="81">
        <v>0</v>
      </c>
      <c r="L15" s="81">
        <v>0</v>
      </c>
      <c r="M15" s="81">
        <v>0</v>
      </c>
      <c r="N15" s="81">
        <v>0</v>
      </c>
      <c r="O15" s="81">
        <v>47.8</v>
      </c>
      <c r="P15" s="81">
        <v>47.8</v>
      </c>
    </row>
    <row r="16" spans="1:16" x14ac:dyDescent="0.2">
      <c r="A16" s="80"/>
      <c r="B16" s="61" t="s">
        <v>109</v>
      </c>
      <c r="C16" s="80"/>
      <c r="D16" s="81">
        <v>6.2149999999999999</v>
      </c>
      <c r="E16" s="81">
        <v>5.0049999999999999</v>
      </c>
      <c r="F16" s="81">
        <v>0</v>
      </c>
      <c r="G16" s="81">
        <v>0</v>
      </c>
      <c r="H16" s="81">
        <v>0</v>
      </c>
      <c r="I16" s="81">
        <v>0</v>
      </c>
      <c r="J16" s="81">
        <v>0</v>
      </c>
      <c r="K16" s="81">
        <v>0</v>
      </c>
      <c r="L16" s="81">
        <v>0</v>
      </c>
      <c r="M16" s="81">
        <v>0</v>
      </c>
      <c r="N16" s="81">
        <v>0</v>
      </c>
      <c r="O16" s="81">
        <v>5.0049999999999999</v>
      </c>
      <c r="P16" s="81">
        <v>5.0049999999999999</v>
      </c>
    </row>
    <row r="17" spans="1:16" x14ac:dyDescent="0.2">
      <c r="A17" s="80"/>
      <c r="B17" s="61"/>
      <c r="C17" s="80"/>
      <c r="D17" s="81" t="s">
        <v>110</v>
      </c>
      <c r="E17" s="81" t="s">
        <v>110</v>
      </c>
      <c r="F17" s="81" t="s">
        <v>110</v>
      </c>
      <c r="G17" s="81" t="s">
        <v>110</v>
      </c>
      <c r="H17" s="81" t="s">
        <v>110</v>
      </c>
      <c r="I17" s="81" t="s">
        <v>110</v>
      </c>
      <c r="J17" s="81" t="s">
        <v>110</v>
      </c>
      <c r="K17" s="81" t="s">
        <v>110</v>
      </c>
      <c r="L17" s="81" t="s">
        <v>110</v>
      </c>
      <c r="M17" s="81" t="s">
        <v>110</v>
      </c>
      <c r="N17" s="81" t="s">
        <v>110</v>
      </c>
      <c r="O17" s="81" t="s">
        <v>110</v>
      </c>
      <c r="P17" s="81" t="s">
        <v>110</v>
      </c>
    </row>
    <row r="18" spans="1:16" x14ac:dyDescent="0.2">
      <c r="A18" s="80"/>
      <c r="B18" s="61"/>
      <c r="C18" s="80" t="s">
        <v>111</v>
      </c>
      <c r="D18" s="81">
        <v>370.10500000000002</v>
      </c>
      <c r="E18" s="81">
        <v>71.484999999999999</v>
      </c>
      <c r="F18" s="81">
        <v>0</v>
      </c>
      <c r="G18" s="81">
        <v>0</v>
      </c>
      <c r="H18" s="81">
        <v>0</v>
      </c>
      <c r="I18" s="81">
        <v>0</v>
      </c>
      <c r="J18" s="81">
        <v>0</v>
      </c>
      <c r="K18" s="81">
        <v>0</v>
      </c>
      <c r="L18" s="81">
        <v>0</v>
      </c>
      <c r="M18" s="81">
        <v>0</v>
      </c>
      <c r="N18" s="81">
        <v>0</v>
      </c>
      <c r="O18" s="81">
        <v>71.484999999999999</v>
      </c>
      <c r="P18" s="81">
        <v>71.484999999999999</v>
      </c>
    </row>
    <row r="19" spans="1:16" x14ac:dyDescent="0.2">
      <c r="A19" s="80"/>
      <c r="B19" s="61"/>
      <c r="C19" s="80"/>
      <c r="D19" s="81"/>
      <c r="E19" s="81"/>
      <c r="F19" s="81"/>
      <c r="G19" s="81"/>
      <c r="H19" s="81"/>
      <c r="I19" s="81"/>
      <c r="J19" s="81"/>
      <c r="K19" s="81"/>
      <c r="L19" s="81"/>
      <c r="M19" s="81"/>
      <c r="N19" s="81"/>
      <c r="O19" s="81"/>
      <c r="P19" s="81"/>
    </row>
    <row r="20" spans="1:16" ht="16" x14ac:dyDescent="0.2">
      <c r="A20" s="80" t="s">
        <v>112</v>
      </c>
      <c r="B20" s="61"/>
      <c r="C20" s="80"/>
      <c r="D20" s="81">
        <v>271.98399999999998</v>
      </c>
      <c r="E20" s="81">
        <v>9.327</v>
      </c>
      <c r="F20" s="81">
        <v>0</v>
      </c>
      <c r="G20" s="81">
        <v>0</v>
      </c>
      <c r="H20" s="81">
        <v>0</v>
      </c>
      <c r="I20" s="81">
        <v>0</v>
      </c>
      <c r="J20" s="81">
        <v>0</v>
      </c>
      <c r="K20" s="81">
        <v>0</v>
      </c>
      <c r="L20" s="81">
        <v>0</v>
      </c>
      <c r="M20" s="81">
        <v>0</v>
      </c>
      <c r="N20" s="81">
        <v>0</v>
      </c>
      <c r="O20" s="81">
        <v>9.327</v>
      </c>
      <c r="P20" s="81">
        <v>9.327</v>
      </c>
    </row>
    <row r="21" spans="1:16" x14ac:dyDescent="0.2">
      <c r="A21" s="80" t="s">
        <v>113</v>
      </c>
      <c r="B21" s="61"/>
      <c r="C21" s="61"/>
      <c r="D21" s="81">
        <v>149.97300000000001</v>
      </c>
      <c r="E21" s="81">
        <v>2.5999999999999999E-2</v>
      </c>
      <c r="F21" s="81">
        <v>0</v>
      </c>
      <c r="G21" s="81">
        <v>0</v>
      </c>
      <c r="H21" s="81">
        <v>0</v>
      </c>
      <c r="I21" s="81">
        <v>0</v>
      </c>
      <c r="J21" s="81">
        <v>0</v>
      </c>
      <c r="K21" s="81">
        <v>0</v>
      </c>
      <c r="L21" s="81">
        <v>0</v>
      </c>
      <c r="M21" s="81">
        <v>0</v>
      </c>
      <c r="N21" s="81">
        <v>0</v>
      </c>
      <c r="O21" s="81">
        <v>2.5999999999999999E-2</v>
      </c>
      <c r="P21" s="81">
        <v>2.5999999999999999E-2</v>
      </c>
    </row>
    <row r="22" spans="1:16" x14ac:dyDescent="0.2">
      <c r="A22" s="80" t="s">
        <v>114</v>
      </c>
      <c r="B22" s="61"/>
      <c r="C22" s="61"/>
      <c r="D22" s="81">
        <v>135.41999999999999</v>
      </c>
      <c r="E22" s="81">
        <v>72.537999999999997</v>
      </c>
      <c r="F22" s="81">
        <v>10.331</v>
      </c>
      <c r="G22" s="81">
        <v>4.2670000000000003</v>
      </c>
      <c r="H22" s="81">
        <v>1.347</v>
      </c>
      <c r="I22" s="81">
        <v>0.67400000000000004</v>
      </c>
      <c r="J22" s="81">
        <v>0</v>
      </c>
      <c r="K22" s="81">
        <v>0</v>
      </c>
      <c r="L22" s="81">
        <v>0</v>
      </c>
      <c r="M22" s="81">
        <v>0</v>
      </c>
      <c r="N22" s="81">
        <v>0</v>
      </c>
      <c r="O22" s="81">
        <v>89.156999999999996</v>
      </c>
      <c r="P22" s="81">
        <v>89.156999999999996</v>
      </c>
    </row>
    <row r="23" spans="1:16" x14ac:dyDescent="0.2">
      <c r="A23" s="80" t="s">
        <v>115</v>
      </c>
      <c r="B23" s="61"/>
      <c r="C23" s="61"/>
      <c r="D23" s="81"/>
      <c r="E23" s="81"/>
      <c r="F23" s="81"/>
      <c r="G23" s="81"/>
      <c r="H23" s="81"/>
      <c r="I23" s="81"/>
      <c r="J23" s="81"/>
      <c r="K23" s="81"/>
      <c r="L23" s="81"/>
      <c r="M23" s="81"/>
      <c r="N23" s="81"/>
      <c r="O23" s="81"/>
      <c r="P23" s="81"/>
    </row>
    <row r="24" spans="1:16" x14ac:dyDescent="0.2">
      <c r="A24" s="80" t="s">
        <v>116</v>
      </c>
      <c r="B24" s="61"/>
      <c r="C24" s="61"/>
      <c r="D24" s="81">
        <v>40.831000000000003</v>
      </c>
      <c r="E24" s="81">
        <v>79.391999999999996</v>
      </c>
      <c r="F24" s="81">
        <v>47.442999999999998</v>
      </c>
      <c r="G24" s="81">
        <v>4.7220000000000004</v>
      </c>
      <c r="H24" s="81">
        <v>0</v>
      </c>
      <c r="I24" s="81">
        <v>0</v>
      </c>
      <c r="J24" s="81">
        <v>0</v>
      </c>
      <c r="K24" s="81">
        <v>0</v>
      </c>
      <c r="L24" s="81">
        <v>0</v>
      </c>
      <c r="M24" s="81">
        <v>0</v>
      </c>
      <c r="N24" s="81">
        <v>0</v>
      </c>
      <c r="O24" s="81">
        <v>131.55699999999999</v>
      </c>
      <c r="P24" s="81">
        <v>131.55699999999999</v>
      </c>
    </row>
    <row r="25" spans="1:16" x14ac:dyDescent="0.2">
      <c r="A25" s="80" t="s">
        <v>117</v>
      </c>
      <c r="B25" s="61"/>
      <c r="C25" s="61"/>
      <c r="D25" s="81">
        <v>58.054000000000002</v>
      </c>
      <c r="E25" s="81">
        <v>14.755000000000001</v>
      </c>
      <c r="F25" s="81">
        <v>3.4750000000000001</v>
      </c>
      <c r="G25" s="81">
        <v>3.9249999999999998</v>
      </c>
      <c r="H25" s="81">
        <v>4.375</v>
      </c>
      <c r="I25" s="81">
        <v>4.375</v>
      </c>
      <c r="J25" s="81">
        <v>4.5</v>
      </c>
      <c r="K25" s="81">
        <v>4.5</v>
      </c>
      <c r="L25" s="81">
        <v>4.5</v>
      </c>
      <c r="M25" s="81">
        <v>4.5</v>
      </c>
      <c r="N25" s="81">
        <v>4.5</v>
      </c>
      <c r="O25" s="81">
        <v>30.905000000000001</v>
      </c>
      <c r="P25" s="81">
        <v>53.405000000000001</v>
      </c>
    </row>
    <row r="26" spans="1:16" x14ac:dyDescent="0.2">
      <c r="A26" s="80" t="s">
        <v>118</v>
      </c>
      <c r="B26" s="61"/>
      <c r="C26" s="61"/>
      <c r="D26" s="81">
        <v>47.372999999999998</v>
      </c>
      <c r="E26" s="81">
        <v>-46.081000000000003</v>
      </c>
      <c r="F26" s="81">
        <v>0</v>
      </c>
      <c r="G26" s="81">
        <v>0</v>
      </c>
      <c r="H26" s="81">
        <v>0</v>
      </c>
      <c r="I26" s="81">
        <v>0</v>
      </c>
      <c r="J26" s="81">
        <v>0</v>
      </c>
      <c r="K26" s="81">
        <v>0</v>
      </c>
      <c r="L26" s="81">
        <v>0</v>
      </c>
      <c r="M26" s="81">
        <v>0</v>
      </c>
      <c r="N26" s="81">
        <v>0</v>
      </c>
      <c r="O26" s="81">
        <v>-46.081000000000003</v>
      </c>
      <c r="P26" s="81">
        <v>-46.081000000000003</v>
      </c>
    </row>
    <row r="27" spans="1:16" x14ac:dyDescent="0.2">
      <c r="A27" s="80" t="s">
        <v>119</v>
      </c>
      <c r="B27" s="61"/>
      <c r="C27" s="61"/>
      <c r="D27" s="81">
        <v>24.475000000000001</v>
      </c>
      <c r="E27" s="81">
        <v>32.784999999999997</v>
      </c>
      <c r="F27" s="81">
        <v>8.4600000000000009</v>
      </c>
      <c r="G27" s="81">
        <v>0</v>
      </c>
      <c r="H27" s="81">
        <v>0</v>
      </c>
      <c r="I27" s="81">
        <v>0</v>
      </c>
      <c r="J27" s="81">
        <v>0</v>
      </c>
      <c r="K27" s="81">
        <v>0</v>
      </c>
      <c r="L27" s="81">
        <v>0</v>
      </c>
      <c r="M27" s="81">
        <v>0</v>
      </c>
      <c r="N27" s="81">
        <v>0</v>
      </c>
      <c r="O27" s="81">
        <v>41.244999999999997</v>
      </c>
      <c r="P27" s="81">
        <v>41.244999999999997</v>
      </c>
    </row>
    <row r="28" spans="1:16" x14ac:dyDescent="0.2">
      <c r="A28" s="80" t="s">
        <v>120</v>
      </c>
      <c r="B28" s="61"/>
      <c r="C28" s="61"/>
      <c r="D28" s="81">
        <v>27.5</v>
      </c>
      <c r="E28" s="81">
        <v>0.86</v>
      </c>
      <c r="F28" s="81">
        <v>-0.22</v>
      </c>
      <c r="G28" s="81">
        <v>-0.49</v>
      </c>
      <c r="H28" s="81">
        <v>-0.56000000000000005</v>
      </c>
      <c r="I28" s="81">
        <v>-0.98</v>
      </c>
      <c r="J28" s="81">
        <v>-0.76</v>
      </c>
      <c r="K28" s="81">
        <v>-0.74</v>
      </c>
      <c r="L28" s="81">
        <v>-0.72</v>
      </c>
      <c r="M28" s="81">
        <v>-0.7</v>
      </c>
      <c r="N28" s="81">
        <v>-0.69</v>
      </c>
      <c r="O28" s="81">
        <v>-1.39</v>
      </c>
      <c r="P28" s="81">
        <v>-5</v>
      </c>
    </row>
    <row r="29" spans="1:16" x14ac:dyDescent="0.2">
      <c r="A29" s="80" t="s">
        <v>121</v>
      </c>
      <c r="B29" s="61"/>
      <c r="C29" s="61"/>
      <c r="D29" s="81">
        <v>11.407999999999999</v>
      </c>
      <c r="E29" s="81">
        <v>10.763</v>
      </c>
      <c r="F29" s="81">
        <v>5.7809999999999997</v>
      </c>
      <c r="G29" s="81">
        <v>0.92300000000000004</v>
      </c>
      <c r="H29" s="81">
        <v>0.52300000000000002</v>
      </c>
      <c r="I29" s="81">
        <v>0.43099999999999999</v>
      </c>
      <c r="J29" s="81">
        <v>0.246</v>
      </c>
      <c r="K29" s="81">
        <v>0</v>
      </c>
      <c r="L29" s="81">
        <v>0</v>
      </c>
      <c r="M29" s="81">
        <v>0</v>
      </c>
      <c r="N29" s="81">
        <v>0</v>
      </c>
      <c r="O29" s="81">
        <v>18.420999999999999</v>
      </c>
      <c r="P29" s="81">
        <v>18.667000000000002</v>
      </c>
    </row>
    <row r="30" spans="1:16" x14ac:dyDescent="0.2">
      <c r="A30" s="80" t="s">
        <v>122</v>
      </c>
      <c r="B30" s="61"/>
      <c r="C30" s="61"/>
      <c r="D30" s="81">
        <v>99.444000000000003</v>
      </c>
      <c r="E30" s="81">
        <v>61.634</v>
      </c>
      <c r="F30" s="81">
        <v>23.815000000000001</v>
      </c>
      <c r="G30" s="81">
        <v>7.35</v>
      </c>
      <c r="H30" s="81">
        <v>4.4029999999999996</v>
      </c>
      <c r="I30" s="81">
        <v>1.663</v>
      </c>
      <c r="J30" s="81">
        <v>0.74399999999999999</v>
      </c>
      <c r="K30" s="81">
        <v>0.65500000000000003</v>
      </c>
      <c r="L30" s="81">
        <v>0.68799999999999994</v>
      </c>
      <c r="M30" s="81">
        <v>10.603</v>
      </c>
      <c r="N30" s="81">
        <v>-35.328000000000003</v>
      </c>
      <c r="O30" s="81">
        <v>98.864999999999995</v>
      </c>
      <c r="P30" s="81">
        <v>76.227000000000004</v>
      </c>
    </row>
    <row r="31" spans="1:16" x14ac:dyDescent="0.2">
      <c r="A31" s="80"/>
      <c r="B31" s="61"/>
      <c r="C31" s="61"/>
      <c r="D31" s="81"/>
      <c r="E31" s="81"/>
      <c r="F31" s="81"/>
      <c r="G31" s="81"/>
      <c r="H31" s="81"/>
      <c r="I31" s="81"/>
      <c r="J31" s="81"/>
      <c r="K31" s="81"/>
      <c r="L31" s="81"/>
      <c r="M31" s="81"/>
      <c r="N31" s="81"/>
      <c r="O31" s="81"/>
      <c r="P31" s="81"/>
    </row>
    <row r="32" spans="1:16" x14ac:dyDescent="0.2">
      <c r="A32" s="85"/>
      <c r="B32" s="85"/>
      <c r="C32" s="85" t="s">
        <v>86</v>
      </c>
      <c r="D32" s="86">
        <v>1777.13</v>
      </c>
      <c r="E32" s="86">
        <v>307.48399999999998</v>
      </c>
      <c r="F32" s="86">
        <v>99.084999999999994</v>
      </c>
      <c r="G32" s="86">
        <v>20.696999999999999</v>
      </c>
      <c r="H32" s="86">
        <v>10.087999999999999</v>
      </c>
      <c r="I32" s="86">
        <v>6.1630000000000003</v>
      </c>
      <c r="J32" s="86">
        <v>4.7300000000000004</v>
      </c>
      <c r="K32" s="86">
        <v>4.415</v>
      </c>
      <c r="L32" s="86">
        <v>4.468</v>
      </c>
      <c r="M32" s="86">
        <v>14.403</v>
      </c>
      <c r="N32" s="86">
        <v>-31.518000000000001</v>
      </c>
      <c r="O32" s="86">
        <v>443.517</v>
      </c>
      <c r="P32" s="86">
        <v>440.01499999999999</v>
      </c>
    </row>
    <row r="33" spans="1:16" x14ac:dyDescent="0.2">
      <c r="A33" s="61"/>
      <c r="B33" s="61"/>
      <c r="C33" s="61"/>
      <c r="D33" s="81"/>
      <c r="E33" s="80"/>
      <c r="F33" s="80"/>
      <c r="G33" s="80"/>
      <c r="H33" s="80"/>
      <c r="I33" s="80"/>
      <c r="J33" s="80"/>
      <c r="K33" s="80"/>
      <c r="L33" s="80"/>
      <c r="M33" s="80"/>
      <c r="N33" s="80"/>
      <c r="O33" s="80"/>
      <c r="P33" s="80"/>
    </row>
    <row r="34" spans="1:16" x14ac:dyDescent="0.2">
      <c r="A34" s="87" t="s">
        <v>123</v>
      </c>
      <c r="B34" s="87"/>
      <c r="C34" s="87"/>
      <c r="D34" s="88"/>
      <c r="E34" s="87"/>
      <c r="F34" s="87"/>
      <c r="G34" s="87"/>
      <c r="H34" s="87"/>
      <c r="I34" s="87"/>
      <c r="J34" s="87"/>
      <c r="K34" s="87"/>
      <c r="L34" s="87"/>
      <c r="M34" s="87"/>
      <c r="N34" s="87"/>
      <c r="O34" s="87"/>
      <c r="P34" s="87"/>
    </row>
    <row r="35" spans="1:16" x14ac:dyDescent="0.2">
      <c r="A35" s="87"/>
      <c r="B35" s="87"/>
      <c r="C35" s="87"/>
      <c r="D35" s="88"/>
      <c r="E35" s="87"/>
      <c r="F35" s="87"/>
      <c r="G35" s="87"/>
      <c r="H35" s="87"/>
      <c r="I35" s="87"/>
      <c r="J35" s="87"/>
      <c r="K35" s="87"/>
      <c r="L35" s="87"/>
      <c r="M35" s="87"/>
      <c r="N35" s="87"/>
      <c r="O35" s="87"/>
      <c r="P35" s="87"/>
    </row>
    <row r="36" spans="1:16" x14ac:dyDescent="0.2">
      <c r="A36" s="89" t="s">
        <v>124</v>
      </c>
      <c r="B36" s="89"/>
      <c r="C36" s="89"/>
      <c r="D36" s="89"/>
      <c r="E36" s="89"/>
      <c r="F36" s="89"/>
      <c r="G36" s="89"/>
      <c r="H36" s="89"/>
      <c r="I36" s="89"/>
      <c r="J36" s="89"/>
      <c r="K36" s="89"/>
      <c r="L36" s="89"/>
      <c r="M36" s="89"/>
      <c r="N36" s="89"/>
      <c r="O36" s="89"/>
      <c r="P36" s="89"/>
    </row>
    <row r="37" spans="1:16" x14ac:dyDescent="0.2">
      <c r="A37" s="89"/>
      <c r="B37" s="89"/>
      <c r="C37" s="89"/>
      <c r="D37" s="89"/>
      <c r="E37" s="89"/>
      <c r="F37" s="89"/>
      <c r="G37" s="89"/>
      <c r="H37" s="89"/>
      <c r="I37" s="89"/>
      <c r="J37" s="89"/>
      <c r="K37" s="89"/>
      <c r="L37" s="89"/>
      <c r="M37" s="89"/>
      <c r="N37" s="89"/>
      <c r="O37" s="89"/>
      <c r="P37" s="89"/>
    </row>
    <row r="38" spans="1:16" x14ac:dyDescent="0.2">
      <c r="A38" s="89"/>
      <c r="B38" s="89"/>
      <c r="C38" s="89"/>
      <c r="D38" s="89"/>
      <c r="E38" s="89"/>
      <c r="F38" s="89"/>
      <c r="G38" s="89"/>
      <c r="H38" s="89"/>
      <c r="I38" s="89"/>
      <c r="J38" s="89"/>
      <c r="K38" s="89"/>
      <c r="L38" s="89"/>
      <c r="M38" s="89"/>
      <c r="N38" s="89"/>
      <c r="O38" s="89"/>
      <c r="P38" s="89"/>
    </row>
    <row r="39" spans="1:16" x14ac:dyDescent="0.2">
      <c r="A39" s="89"/>
      <c r="B39" s="89"/>
      <c r="C39" s="89"/>
      <c r="D39" s="89"/>
      <c r="E39" s="89"/>
      <c r="F39" s="89"/>
      <c r="G39" s="89"/>
      <c r="H39" s="89"/>
      <c r="I39" s="89"/>
      <c r="J39" s="89"/>
      <c r="K39" s="89"/>
      <c r="L39" s="89"/>
      <c r="M39" s="89"/>
      <c r="N39" s="89"/>
      <c r="O39" s="89"/>
      <c r="P39" s="89"/>
    </row>
    <row r="40" spans="1:16" x14ac:dyDescent="0.2">
      <c r="A40" s="89"/>
      <c r="B40" s="89"/>
      <c r="C40" s="89"/>
      <c r="D40" s="89"/>
      <c r="E40" s="89"/>
      <c r="F40" s="89"/>
      <c r="G40" s="89"/>
      <c r="H40" s="89"/>
      <c r="I40" s="89"/>
      <c r="J40" s="89"/>
      <c r="K40" s="89"/>
      <c r="L40" s="89"/>
      <c r="M40" s="89"/>
      <c r="N40" s="89"/>
      <c r="O40" s="89"/>
      <c r="P40" s="89"/>
    </row>
    <row r="41" spans="1:16" x14ac:dyDescent="0.2">
      <c r="A41" s="90"/>
      <c r="B41" s="90"/>
      <c r="C41" s="90"/>
      <c r="D41" s="90"/>
      <c r="E41" s="90"/>
      <c r="F41" s="90"/>
      <c r="G41" s="90"/>
      <c r="H41" s="90"/>
      <c r="I41" s="90"/>
      <c r="J41" s="90"/>
      <c r="K41" s="90"/>
      <c r="L41" s="90"/>
      <c r="M41" s="90"/>
      <c r="N41" s="90"/>
      <c r="O41" s="90"/>
      <c r="P41" s="90"/>
    </row>
    <row r="42" spans="1:16" x14ac:dyDescent="0.2">
      <c r="A42" s="89" t="s">
        <v>125</v>
      </c>
      <c r="B42" s="89"/>
      <c r="C42" s="89"/>
      <c r="D42" s="89"/>
      <c r="E42" s="89"/>
      <c r="F42" s="89"/>
      <c r="G42" s="89"/>
      <c r="H42" s="89"/>
      <c r="I42" s="89"/>
      <c r="J42" s="89"/>
      <c r="K42" s="89"/>
      <c r="L42" s="89"/>
      <c r="M42" s="89"/>
      <c r="N42" s="89"/>
      <c r="O42" s="89"/>
      <c r="P42" s="89"/>
    </row>
    <row r="43" spans="1:16" x14ac:dyDescent="0.2">
      <c r="A43" s="89"/>
      <c r="B43" s="89"/>
      <c r="C43" s="89"/>
      <c r="D43" s="89"/>
      <c r="E43" s="89"/>
      <c r="F43" s="89"/>
      <c r="G43" s="89"/>
      <c r="H43" s="89"/>
      <c r="I43" s="89"/>
      <c r="J43" s="89"/>
      <c r="K43" s="89"/>
      <c r="L43" s="89"/>
      <c r="M43" s="89"/>
      <c r="N43" s="89"/>
      <c r="O43" s="89"/>
      <c r="P43" s="89"/>
    </row>
    <row r="44" spans="1:16" x14ac:dyDescent="0.2">
      <c r="A44" s="89"/>
      <c r="B44" s="89"/>
      <c r="C44" s="89"/>
      <c r="D44" s="89"/>
      <c r="E44" s="89"/>
      <c r="F44" s="89"/>
      <c r="G44" s="89"/>
      <c r="H44" s="89"/>
      <c r="I44" s="89"/>
      <c r="J44" s="89"/>
      <c r="K44" s="89"/>
      <c r="L44" s="89"/>
      <c r="M44" s="89"/>
      <c r="N44" s="89"/>
      <c r="O44" s="89"/>
      <c r="P44" s="89"/>
    </row>
    <row r="45" spans="1:16" x14ac:dyDescent="0.2">
      <c r="A45" s="87"/>
      <c r="B45" s="87"/>
      <c r="C45" s="87"/>
      <c r="D45" s="88"/>
      <c r="E45" s="87"/>
      <c r="F45" s="87"/>
      <c r="G45" s="87"/>
      <c r="H45" s="87"/>
      <c r="I45" s="87"/>
      <c r="J45" s="87"/>
      <c r="K45" s="87"/>
      <c r="L45" s="87"/>
      <c r="M45" s="87"/>
      <c r="N45" s="87"/>
      <c r="O45" s="87"/>
      <c r="P45" s="87"/>
    </row>
    <row r="46" spans="1:16" x14ac:dyDescent="0.2">
      <c r="A46" s="91" t="s">
        <v>126</v>
      </c>
      <c r="B46" s="92"/>
      <c r="C46" s="92"/>
      <c r="D46" s="92"/>
      <c r="E46" s="92"/>
      <c r="F46" s="92"/>
      <c r="G46" s="92"/>
      <c r="H46" s="92"/>
      <c r="I46" s="92"/>
      <c r="J46" s="92"/>
      <c r="K46" s="92"/>
      <c r="L46" s="92"/>
      <c r="M46" s="92"/>
      <c r="N46" s="92"/>
      <c r="O46" s="92"/>
      <c r="P46" s="92"/>
    </row>
    <row r="47" spans="1:16" x14ac:dyDescent="0.2">
      <c r="A47" s="92"/>
      <c r="B47" s="92"/>
      <c r="C47" s="92"/>
      <c r="D47" s="92"/>
      <c r="E47" s="92"/>
      <c r="F47" s="92"/>
      <c r="G47" s="92"/>
      <c r="H47" s="92"/>
      <c r="I47" s="92"/>
      <c r="J47" s="92"/>
      <c r="K47" s="92"/>
      <c r="L47" s="92"/>
      <c r="M47" s="92"/>
      <c r="N47" s="92"/>
      <c r="O47" s="92"/>
      <c r="P47" s="92"/>
    </row>
    <row r="48" spans="1:16" x14ac:dyDescent="0.2">
      <c r="A48" s="87"/>
      <c r="B48" s="87"/>
      <c r="C48" s="87"/>
      <c r="D48" s="88"/>
      <c r="E48" s="87"/>
      <c r="F48" s="87"/>
      <c r="G48" s="87"/>
      <c r="H48" s="87"/>
      <c r="I48" s="87"/>
      <c r="J48" s="87"/>
      <c r="K48" s="87"/>
      <c r="L48" s="87"/>
      <c r="M48" s="87"/>
      <c r="N48" s="87"/>
      <c r="O48" s="87"/>
      <c r="P48" s="87"/>
    </row>
    <row r="49" spans="1:16" x14ac:dyDescent="0.2">
      <c r="A49" s="93" t="s">
        <v>127</v>
      </c>
      <c r="B49" s="93"/>
      <c r="C49" s="93"/>
      <c r="D49" s="93"/>
      <c r="E49" s="93"/>
      <c r="F49" s="93"/>
      <c r="G49" s="93"/>
      <c r="H49" s="93"/>
      <c r="I49" s="93"/>
      <c r="J49" s="93"/>
      <c r="K49" s="93"/>
      <c r="L49" s="93"/>
      <c r="M49" s="93"/>
      <c r="N49" s="93"/>
      <c r="O49" s="93"/>
      <c r="P49" s="93"/>
    </row>
    <row r="50" spans="1:16" x14ac:dyDescent="0.2">
      <c r="A50" s="93"/>
      <c r="B50" s="93"/>
      <c r="C50" s="93"/>
      <c r="D50" s="93"/>
      <c r="E50" s="93"/>
      <c r="F50" s="93"/>
      <c r="G50" s="93"/>
      <c r="H50" s="93"/>
      <c r="I50" s="93"/>
      <c r="J50" s="93"/>
      <c r="K50" s="93"/>
      <c r="L50" s="93"/>
      <c r="M50" s="93"/>
      <c r="N50" s="93"/>
      <c r="O50" s="93"/>
      <c r="P50" s="93"/>
    </row>
    <row r="51" spans="1:16" x14ac:dyDescent="0.2">
      <c r="A51" s="93"/>
      <c r="B51" s="93"/>
      <c r="C51" s="93"/>
      <c r="D51" s="93"/>
      <c r="E51" s="93"/>
      <c r="F51" s="93"/>
      <c r="G51" s="93"/>
      <c r="H51" s="93"/>
      <c r="I51" s="93"/>
      <c r="J51" s="93"/>
      <c r="K51" s="93"/>
      <c r="L51" s="93"/>
      <c r="M51" s="93"/>
      <c r="N51" s="93"/>
      <c r="O51" s="93"/>
      <c r="P51" s="93"/>
    </row>
  </sheetData>
  <mergeCells count="6">
    <mergeCell ref="A5:P5"/>
    <mergeCell ref="O8:P8"/>
    <mergeCell ref="A36:P40"/>
    <mergeCell ref="A42:P44"/>
    <mergeCell ref="A46:P47"/>
    <mergeCell ref="A49:P51"/>
  </mergeCells>
  <hyperlinks>
    <hyperlink ref="A2" r:id="rId1" xr:uid="{37AD6EFA-21C3-F746-91AD-15981FDC0A4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271A-B906-9843-A70E-E376C4ED9263}">
  <dimension ref="A1:C21"/>
  <sheetViews>
    <sheetView workbookViewId="0">
      <selection activeCell="B3" sqref="B3"/>
    </sheetView>
  </sheetViews>
  <sheetFormatPr baseColWidth="10" defaultRowHeight="15" x14ac:dyDescent="0.2"/>
  <sheetData>
    <row r="1" spans="1:3" x14ac:dyDescent="0.2">
      <c r="A1" s="19" t="s">
        <v>160</v>
      </c>
      <c r="B1" s="19" t="s">
        <v>161</v>
      </c>
      <c r="C1" s="19" t="s">
        <v>162</v>
      </c>
    </row>
    <row r="2" spans="1:3" x14ac:dyDescent="0.2">
      <c r="A2" t="s">
        <v>163</v>
      </c>
      <c r="B2">
        <v>325</v>
      </c>
      <c r="C2" s="160">
        <f>B2*1000</f>
        <v>325000</v>
      </c>
    </row>
    <row r="3" spans="1:3" x14ac:dyDescent="0.2">
      <c r="A3" t="s">
        <v>164</v>
      </c>
      <c r="B3">
        <v>120</v>
      </c>
      <c r="C3" s="160">
        <f t="shared" ref="C3:C20" si="0">B3*1000</f>
        <v>120000</v>
      </c>
    </row>
    <row r="4" spans="1:3" x14ac:dyDescent="0.2">
      <c r="A4" t="s">
        <v>165</v>
      </c>
      <c r="B4">
        <v>166</v>
      </c>
      <c r="C4" s="160">
        <f t="shared" si="0"/>
        <v>166000</v>
      </c>
    </row>
    <row r="5" spans="1:3" x14ac:dyDescent="0.2">
      <c r="A5" t="s">
        <v>166</v>
      </c>
      <c r="B5">
        <v>82</v>
      </c>
      <c r="C5" s="160">
        <f t="shared" si="0"/>
        <v>82000</v>
      </c>
    </row>
    <row r="6" spans="1:3" x14ac:dyDescent="0.2">
      <c r="A6" t="s">
        <v>167</v>
      </c>
      <c r="B6">
        <v>63</v>
      </c>
      <c r="C6" s="160">
        <f t="shared" si="0"/>
        <v>63000</v>
      </c>
    </row>
    <row r="7" spans="1:3" x14ac:dyDescent="0.2">
      <c r="A7" s="161" t="s">
        <v>168</v>
      </c>
      <c r="B7">
        <v>22</v>
      </c>
      <c r="C7" s="160">
        <f>B7*1000</f>
        <v>22000</v>
      </c>
    </row>
    <row r="8" spans="1:3" x14ac:dyDescent="0.2">
      <c r="A8" s="161" t="s">
        <v>169</v>
      </c>
      <c r="B8">
        <v>20</v>
      </c>
      <c r="C8" s="160">
        <f>B8*1000</f>
        <v>20000</v>
      </c>
    </row>
    <row r="9" spans="1:3" x14ac:dyDescent="0.2">
      <c r="A9" s="161" t="s">
        <v>170</v>
      </c>
      <c r="B9">
        <v>9</v>
      </c>
      <c r="C9" s="160">
        <f>B9*1000</f>
        <v>9000</v>
      </c>
    </row>
    <row r="10" spans="1:3" x14ac:dyDescent="0.2">
      <c r="A10" s="161" t="s">
        <v>109</v>
      </c>
      <c r="B10">
        <f>B6-SUM(B7:B9)</f>
        <v>12</v>
      </c>
      <c r="C10" s="160">
        <f t="shared" si="0"/>
        <v>12000</v>
      </c>
    </row>
    <row r="11" spans="1:3" x14ac:dyDescent="0.2">
      <c r="A11" s="162" t="s">
        <v>171</v>
      </c>
      <c r="B11">
        <v>45</v>
      </c>
      <c r="C11" s="160">
        <f t="shared" si="0"/>
        <v>45000</v>
      </c>
    </row>
    <row r="12" spans="1:3" x14ac:dyDescent="0.2">
      <c r="A12" s="161" t="s">
        <v>172</v>
      </c>
      <c r="B12">
        <v>16</v>
      </c>
      <c r="C12" s="160">
        <f t="shared" si="0"/>
        <v>16000</v>
      </c>
    </row>
    <row r="13" spans="1:3" x14ac:dyDescent="0.2">
      <c r="A13" s="161" t="s">
        <v>109</v>
      </c>
      <c r="B13">
        <f>B11-B12</f>
        <v>29</v>
      </c>
      <c r="C13" s="160">
        <f t="shared" si="0"/>
        <v>29000</v>
      </c>
    </row>
    <row r="14" spans="1:3" x14ac:dyDescent="0.2">
      <c r="A14" s="162" t="s">
        <v>173</v>
      </c>
      <c r="B14">
        <v>80</v>
      </c>
      <c r="C14" s="160">
        <f t="shared" si="0"/>
        <v>80000</v>
      </c>
    </row>
    <row r="15" spans="1:3" x14ac:dyDescent="0.2">
      <c r="A15" s="161" t="s">
        <v>174</v>
      </c>
      <c r="B15">
        <v>26</v>
      </c>
      <c r="C15" s="160">
        <f t="shared" si="0"/>
        <v>26000</v>
      </c>
    </row>
    <row r="16" spans="1:3" x14ac:dyDescent="0.2">
      <c r="A16" s="161" t="s">
        <v>109</v>
      </c>
      <c r="B16">
        <f>B14-B15</f>
        <v>54</v>
      </c>
      <c r="C16" s="160">
        <f t="shared" si="0"/>
        <v>54000</v>
      </c>
    </row>
    <row r="17" spans="1:3" x14ac:dyDescent="0.2">
      <c r="A17" s="162" t="s">
        <v>175</v>
      </c>
      <c r="B17">
        <v>30</v>
      </c>
      <c r="C17" s="160">
        <f t="shared" si="0"/>
        <v>30000</v>
      </c>
    </row>
    <row r="18" spans="1:3" x14ac:dyDescent="0.2">
      <c r="A18" s="161" t="s">
        <v>176</v>
      </c>
      <c r="B18">
        <v>20</v>
      </c>
      <c r="C18" s="160">
        <f t="shared" si="0"/>
        <v>20000</v>
      </c>
    </row>
    <row r="19" spans="1:3" x14ac:dyDescent="0.2">
      <c r="A19" s="161" t="s">
        <v>177</v>
      </c>
      <c r="B19">
        <v>5</v>
      </c>
      <c r="C19" s="160">
        <f t="shared" si="0"/>
        <v>5000</v>
      </c>
    </row>
    <row r="20" spans="1:3" ht="16" thickBot="1" x14ac:dyDescent="0.25">
      <c r="A20" s="163" t="s">
        <v>178</v>
      </c>
      <c r="B20" s="164">
        <v>5</v>
      </c>
      <c r="C20" s="165">
        <f t="shared" si="0"/>
        <v>5000</v>
      </c>
    </row>
    <row r="21" spans="1:3" x14ac:dyDescent="0.2">
      <c r="A21" s="162" t="s">
        <v>86</v>
      </c>
      <c r="B21">
        <f>B2+B3+B4+B5+B6+B11+B14+B17</f>
        <v>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monthly</vt:lpstr>
      <vt:lpstr>quarterly</vt:lpstr>
      <vt:lpstr>annual</vt:lpstr>
      <vt:lpstr>bea-monthly</vt:lpstr>
      <vt:lpstr>bea-quarterly</vt:lpstr>
      <vt:lpstr>cbo-annual</vt:lpstr>
      <vt:lpstr>stimulus-annual</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Microsoft Office User</cp:lastModifiedBy>
  <dcterms:created xsi:type="dcterms:W3CDTF">2020-08-26T17:36:09Z</dcterms:created>
  <dcterms:modified xsi:type="dcterms:W3CDTF">2021-01-15T02:59:36Z</dcterms:modified>
</cp:coreProperties>
</file>