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drawings/drawing2.xml" ContentType="application/vnd.openxmlformats-officedocument.drawingml.chartshapes+xml"/>
  <Override PartName="/xl/drawings/drawing8.xml" ContentType="application/vnd.openxmlformats-officedocument.drawingml.chartshapes+xml"/>
  <Override PartName="/xl/drawings/drawing6.xml" ContentType="application/vnd.openxmlformats-officedocument.drawingml.chartshapes+xml"/>
  <Override PartName="/xl/drawings/drawing9.xml" ContentType="application/vnd.openxmlformats-officedocument.drawingml.chartshapes+xml"/>
  <Override PartName="/xl/drawings/drawing5.xml" ContentType="application/vnd.openxmlformats-officedocument.drawingml.chartshapes+xml"/>
  <Override PartName="/xl/drawings/drawing7.xml" ContentType="application/vnd.openxmlformats-officedocument.drawingml.chartshapes+xml"/>
  <Override PartName="/xl/drawings/drawing14.xml" ContentType="application/vnd.openxmlformats-officedocument.drawingml.chartshapes+xml"/>
  <Override PartName="/xl/drawings/drawing4.xml" ContentType="application/vnd.openxmlformats-officedocument.drawingml.chartshapes+xml"/>
  <Override PartName="/xl/drawings/drawing1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charts/chart12.xml" ContentType="application/vnd.openxmlformats-officedocument.drawingml.chart+xml"/>
  <Override PartName="/xl/charts/chart13.xml" ContentType="application/vnd.openxmlformats-officedocument.drawingml.chart+xml"/>
  <Override PartName="/xl/worksheets/sheet1.xml" ContentType="application/vnd.openxmlformats-officedocument.spreadsheetml.worksheet+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worksheets/sheet3.xml" ContentType="application/vnd.openxmlformats-officedocument.spreadsheetml.worksheet+xml"/>
  <Override PartName="/xl/drawings/drawing11.xml" ContentType="application/vnd.openxmlformats-officedocument.drawing+xml"/>
  <Override PartName="/xl/charts/chart14.xml" ContentType="application/vnd.openxmlformats-officedocument.drawingml.chart+xml"/>
  <Override PartName="/xl/charts/chart11.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1.xml" ContentType="application/vnd.openxmlformats-officedocument.them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style5.xml" ContentType="application/vnd.ms-office.chartstyle+xml"/>
  <Override PartName="/xl/styles.xml" ContentType="application/vnd.openxmlformats-officedocument.spreadsheetml.styles+xml"/>
  <Override PartName="/xl/charts/colors2.xml" ContentType="application/vnd.ms-office.chartcolorstyle+xml"/>
  <Override PartName="/xl/charts/style2.xml" ContentType="application/vnd.ms-office.chartsty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sharedStrings.xml" ContentType="application/vnd.openxmlformats-officedocument.spreadsheetml.sharedStrings+xml"/>
  <Override PartName="/xl/drawings/drawing3.xml" ContentType="application/vnd.openxmlformats-officedocument.drawing+xml"/>
  <Override PartName="/xl/charts/chart2.xml" ContentType="application/vnd.openxmlformats-officedocument.drawingml.chart+xml"/>
  <Override PartName="/xl/charts/colors5.xml" ContentType="application/vnd.ms-office.chartcolorstyle+xml"/>
  <Override PartName="/xl/charts/chart5.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worksheets/sheet10.xml" ContentType="application/vnd.openxmlformats-officedocument.spreadsheetml.workshee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7.xml" ContentType="application/vnd.openxmlformats-officedocument.drawingml.chart+xml"/>
  <Override PartName="/xl/worksheets/sheet8.xml" ContentType="application/vnd.openxmlformats-officedocument.spreadsheetml.worksheet+xml"/>
  <Override PartName="/xl/worksheets/sheet9.xml" ContentType="application/vnd.openxmlformats-officedocument.spreadsheetml.worksheet+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
    </mc:Choice>
  </mc:AlternateContent>
  <bookViews>
    <workbookView xWindow="0" yWindow="0" windowWidth="19200" windowHeight="11460" firstSheet="2" activeTab="2"/>
  </bookViews>
  <sheets>
    <sheet name="MASTER" sheetId="1" r:id="rId1"/>
    <sheet name="q_projections" sheetId="30" r:id="rId2"/>
    <sheet name="a_projections" sheetId="27" r:id="rId3"/>
    <sheet name="current_projections" sheetId="32" r:id="rId4"/>
    <sheet name="Sheet1" sheetId="33" r:id="rId5"/>
    <sheet name="Calculations_actual" sheetId="29" r:id="rId6"/>
    <sheet name="Calculations_forecast" sheetId="5" r:id="rId7"/>
    <sheet name="HaverPull" sheetId="2" r:id="rId8"/>
    <sheet name="fiscal_impact" sheetId="19" r:id="rId9"/>
    <sheet name="Fiscal_impact_072718" sheetId="20" r:id="rId10"/>
  </sheets>
  <externalReferences>
    <externalReference r:id="rId11"/>
  </externalReferences>
  <definedNames>
    <definedName name="_DLX1.USE" localSheetId="5">#REF!</definedName>
    <definedName name="_DLX1.USE">#REF!</definedName>
    <definedName name="_DLX10.USE">#REF!</definedName>
    <definedName name="_DLX11.USE" localSheetId="5">#REF!</definedName>
    <definedName name="_DLX11.USE">#REF!</definedName>
    <definedName name="_DLX12.USE" localSheetId="5">#REF!</definedName>
    <definedName name="_DLX12.USE">#REF!</definedName>
    <definedName name="_DLX13.USE">#REF!</definedName>
    <definedName name="_DLX14.USE">#REF!</definedName>
    <definedName name="_DLX15.USE">HaverPull!$W$1:$AD$3</definedName>
    <definedName name="_DLX2.USE" localSheetId="5">#REF!</definedName>
    <definedName name="_DLX2.USE">#REF!</definedName>
    <definedName name="_DLX3.USE">'[1]Spending by Category (2)'!$1:$6</definedName>
    <definedName name="_DLX4.USE" localSheetId="5">#REF!</definedName>
    <definedName name="_DLX4.USE" localSheetId="8">#REF!</definedName>
    <definedName name="_DLX4.USE">#REF!</definedName>
    <definedName name="_DLX5.USE" localSheetId="5">#REF!</definedName>
    <definedName name="_DLX5.USE">#REF!</definedName>
    <definedName name="_DLX6.USE" localSheetId="5">#REF!</definedName>
    <definedName name="_DLX6.USE">#REF!</definedName>
    <definedName name="_DLX7.USE" localSheetId="5">#REF!</definedName>
    <definedName name="_DLX7.USE">#REF!</definedName>
    <definedName name="_DLX8.USE" localSheetId="5">#REF!</definedName>
    <definedName name="_DLX8.USE">#REF!</definedName>
    <definedName name="_DLX9.USE" localSheetId="5">#REF!</definedName>
    <definedName name="_DLX9.USE">#REF!</definedName>
    <definedName name="DLX1.USE">HaverPull!$2:$6</definedName>
    <definedName name="DLX2.USE" localSheetId="5">#REF!</definedName>
    <definedName name="DLX2.USE">#REF!</definedName>
    <definedName name="DLX3.USE" localSheetId="5">#REF!</definedName>
    <definedName name="DLX3.USE">#REF!</definedName>
    <definedName name="_xlnm.Print_Area" localSheetId="8">fiscal_impact!$A$1:$I$47</definedName>
  </definedNames>
  <calcPr calcId="162913"/>
</workbook>
</file>

<file path=xl/calcChain.xml><?xml version="1.0" encoding="utf-8"?>
<calcChain xmlns="http://schemas.openxmlformats.org/spreadsheetml/2006/main">
  <c r="S53" i="32" l="1"/>
  <c r="R53" i="32"/>
  <c r="Q53" i="32"/>
  <c r="P53" i="32"/>
  <c r="O53" i="32"/>
  <c r="N53" i="32"/>
  <c r="M53" i="32"/>
  <c r="L53" i="32"/>
  <c r="K53" i="32"/>
  <c r="J53" i="32"/>
  <c r="I53" i="32"/>
  <c r="H53" i="32"/>
  <c r="G53" i="32"/>
  <c r="F53" i="32"/>
  <c r="E53" i="32"/>
  <c r="D53" i="32"/>
  <c r="C53" i="32"/>
  <c r="B53" i="32"/>
  <c r="C74" i="20"/>
  <c r="D74" i="20"/>
  <c r="E74" i="20"/>
  <c r="F74" i="20"/>
  <c r="G74" i="20"/>
  <c r="B74" i="20"/>
  <c r="I51" i="32"/>
  <c r="I50" i="32"/>
  <c r="I49" i="32"/>
  <c r="I48" i="32"/>
  <c r="I47" i="32"/>
  <c r="I46" i="32"/>
  <c r="I44" i="32"/>
  <c r="I43" i="32"/>
  <c r="I42" i="32"/>
  <c r="I41" i="32"/>
  <c r="I40" i="32"/>
  <c r="I39" i="32"/>
  <c r="I38" i="32"/>
  <c r="I37" i="32"/>
  <c r="I36" i="32"/>
  <c r="I35" i="32"/>
  <c r="I34" i="32"/>
  <c r="I33" i="32"/>
  <c r="I32" i="32"/>
  <c r="I31" i="32"/>
  <c r="I27" i="32"/>
  <c r="I26" i="32"/>
  <c r="I25" i="32"/>
  <c r="I24" i="32"/>
  <c r="I23" i="32"/>
  <c r="I22" i="32"/>
  <c r="I21" i="32"/>
  <c r="I18" i="32"/>
  <c r="I17" i="32"/>
  <c r="I15" i="32"/>
  <c r="I14" i="32"/>
  <c r="I13" i="32"/>
  <c r="I12" i="32"/>
  <c r="I11" i="32"/>
  <c r="I10" i="32"/>
  <c r="I9" i="32"/>
  <c r="I8" i="32"/>
  <c r="I7" i="32"/>
  <c r="I6" i="32"/>
  <c r="I5" i="32"/>
  <c r="I4" i="32"/>
  <c r="H51" i="32"/>
  <c r="H50" i="32"/>
  <c r="H49" i="32"/>
  <c r="H48" i="32"/>
  <c r="H47" i="32"/>
  <c r="H46" i="32"/>
  <c r="H44" i="32"/>
  <c r="H43" i="32"/>
  <c r="H42" i="32"/>
  <c r="H41" i="32"/>
  <c r="H40" i="32"/>
  <c r="H39" i="32"/>
  <c r="H38" i="32"/>
  <c r="H37" i="32"/>
  <c r="H36" i="32"/>
  <c r="H35" i="32"/>
  <c r="H34" i="32"/>
  <c r="H33" i="32"/>
  <c r="H32" i="32"/>
  <c r="H31" i="32"/>
  <c r="H27" i="32"/>
  <c r="H26" i="32"/>
  <c r="H25" i="32"/>
  <c r="H24" i="32"/>
  <c r="H23" i="32"/>
  <c r="H22" i="32"/>
  <c r="H21" i="32"/>
  <c r="H18" i="32"/>
  <c r="H17" i="32"/>
  <c r="H15" i="32"/>
  <c r="H14" i="32"/>
  <c r="H13" i="32"/>
  <c r="H12" i="32"/>
  <c r="H11" i="32"/>
  <c r="H10" i="32"/>
  <c r="H9" i="32"/>
  <c r="H8" i="32"/>
  <c r="H7" i="32"/>
  <c r="H6" i="32"/>
  <c r="H5" i="32"/>
  <c r="H4" i="32"/>
  <c r="G51" i="32"/>
  <c r="G50" i="32"/>
  <c r="G49" i="32"/>
  <c r="G48" i="32"/>
  <c r="G47" i="32"/>
  <c r="G46" i="32"/>
  <c r="G44" i="32"/>
  <c r="G43" i="32"/>
  <c r="G42" i="32"/>
  <c r="G41" i="32"/>
  <c r="G40" i="32"/>
  <c r="G39" i="32"/>
  <c r="G38" i="32"/>
  <c r="G37" i="32"/>
  <c r="G36" i="32"/>
  <c r="G35" i="32"/>
  <c r="G34" i="32"/>
  <c r="G33" i="32"/>
  <c r="G32" i="32"/>
  <c r="G31" i="32"/>
  <c r="G27" i="32"/>
  <c r="G26" i="32"/>
  <c r="G25" i="32"/>
  <c r="G24" i="32"/>
  <c r="G23" i="32"/>
  <c r="G22" i="32"/>
  <c r="G21" i="32"/>
  <c r="G18" i="32"/>
  <c r="G17" i="32"/>
  <c r="G15" i="32"/>
  <c r="G14" i="32"/>
  <c r="G13" i="32"/>
  <c r="G12" i="32"/>
  <c r="G11" i="32"/>
  <c r="G10" i="32"/>
  <c r="G9" i="32"/>
  <c r="G8" i="32"/>
  <c r="G7" i="32"/>
  <c r="G6" i="32"/>
  <c r="G5" i="32"/>
  <c r="G4" i="32"/>
  <c r="F51" i="32"/>
  <c r="F50" i="32"/>
  <c r="F49" i="32"/>
  <c r="F48" i="32"/>
  <c r="F47" i="32"/>
  <c r="F46" i="32"/>
  <c r="F44" i="32"/>
  <c r="F43" i="32"/>
  <c r="F42" i="32"/>
  <c r="F41" i="32"/>
  <c r="F40" i="32"/>
  <c r="F39" i="32"/>
  <c r="F38" i="32"/>
  <c r="F37" i="32"/>
  <c r="F36" i="32"/>
  <c r="F35" i="32"/>
  <c r="F34" i="32"/>
  <c r="F33" i="32"/>
  <c r="F32" i="32"/>
  <c r="F31" i="32"/>
  <c r="F27" i="32"/>
  <c r="F26" i="32"/>
  <c r="F25" i="32"/>
  <c r="F24" i="32"/>
  <c r="F23" i="32"/>
  <c r="F22" i="32"/>
  <c r="F21" i="32"/>
  <c r="F18" i="32"/>
  <c r="F17" i="32"/>
  <c r="F15" i="32"/>
  <c r="F14" i="32"/>
  <c r="F13" i="32"/>
  <c r="F12" i="32"/>
  <c r="F11" i="32"/>
  <c r="F10" i="32"/>
  <c r="F9" i="32"/>
  <c r="F8" i="32"/>
  <c r="F7" i="32"/>
  <c r="F6" i="32"/>
  <c r="F5" i="32"/>
  <c r="F4" i="32"/>
  <c r="E51" i="32"/>
  <c r="E50" i="32"/>
  <c r="E49" i="32"/>
  <c r="E48" i="32"/>
  <c r="E47" i="32"/>
  <c r="E46" i="32"/>
  <c r="E44" i="32"/>
  <c r="E43" i="32"/>
  <c r="E42" i="32"/>
  <c r="E41" i="32"/>
  <c r="E40" i="32"/>
  <c r="E39" i="32"/>
  <c r="E38" i="32"/>
  <c r="E37" i="32"/>
  <c r="E36" i="32"/>
  <c r="E35" i="32"/>
  <c r="E34" i="32"/>
  <c r="E33" i="32"/>
  <c r="E32" i="32"/>
  <c r="E31" i="32"/>
  <c r="E27" i="32"/>
  <c r="E26" i="32"/>
  <c r="E25" i="32"/>
  <c r="E24" i="32"/>
  <c r="E23" i="32"/>
  <c r="E22" i="32"/>
  <c r="E21" i="32"/>
  <c r="E18" i="32"/>
  <c r="E17" i="32"/>
  <c r="E15" i="32"/>
  <c r="E14" i="32"/>
  <c r="E13" i="32"/>
  <c r="E12" i="32"/>
  <c r="E11" i="32"/>
  <c r="E10" i="32"/>
  <c r="E9" i="32"/>
  <c r="E8" i="32"/>
  <c r="E7" i="32"/>
  <c r="E6" i="32"/>
  <c r="E5" i="32"/>
  <c r="E4" i="32"/>
  <c r="D51" i="32"/>
  <c r="D50" i="32"/>
  <c r="D49" i="32"/>
  <c r="D48" i="32"/>
  <c r="D47" i="32"/>
  <c r="D46" i="32"/>
  <c r="D44" i="32"/>
  <c r="D43" i="32"/>
  <c r="D42" i="32"/>
  <c r="D41" i="32"/>
  <c r="D40" i="32"/>
  <c r="D39" i="32"/>
  <c r="D38" i="32"/>
  <c r="D37" i="32"/>
  <c r="D36" i="32"/>
  <c r="D35" i="32"/>
  <c r="D34" i="32"/>
  <c r="D33" i="32"/>
  <c r="D32" i="32"/>
  <c r="D31" i="32"/>
  <c r="D27" i="32"/>
  <c r="D26" i="32"/>
  <c r="D25" i="32"/>
  <c r="D24" i="32"/>
  <c r="D23" i="32"/>
  <c r="D22" i="32"/>
  <c r="D21" i="32"/>
  <c r="D18" i="32"/>
  <c r="D17" i="32"/>
  <c r="D15" i="32"/>
  <c r="D14" i="32"/>
  <c r="D13" i="32"/>
  <c r="D12" i="32"/>
  <c r="D11" i="32"/>
  <c r="D10" i="32"/>
  <c r="D9" i="32"/>
  <c r="D8" i="32"/>
  <c r="D7" i="32"/>
  <c r="D6" i="32"/>
  <c r="D5" i="32"/>
  <c r="D4" i="32"/>
  <c r="C51" i="32"/>
  <c r="C50" i="32"/>
  <c r="C49" i="32"/>
  <c r="C48" i="32"/>
  <c r="C47" i="32"/>
  <c r="C46" i="32"/>
  <c r="C44" i="32"/>
  <c r="C43" i="32"/>
  <c r="C42" i="32"/>
  <c r="C41" i="32"/>
  <c r="C40" i="32"/>
  <c r="C39" i="32"/>
  <c r="C38" i="32"/>
  <c r="C37" i="32"/>
  <c r="C36" i="32"/>
  <c r="C35" i="32"/>
  <c r="C34" i="32"/>
  <c r="C33" i="32"/>
  <c r="C32" i="32"/>
  <c r="C31" i="32"/>
  <c r="C27" i="32"/>
  <c r="C26" i="32"/>
  <c r="C25" i="32"/>
  <c r="C24" i="32"/>
  <c r="C23" i="32"/>
  <c r="C22" i="32"/>
  <c r="C21" i="32"/>
  <c r="C18" i="32"/>
  <c r="C17" i="32"/>
  <c r="C15" i="32"/>
  <c r="C14" i="32"/>
  <c r="C13" i="32"/>
  <c r="C12" i="32"/>
  <c r="C11" i="32"/>
  <c r="C10" i="32"/>
  <c r="C9" i="32"/>
  <c r="C8" i="32"/>
  <c r="C7" i="32"/>
  <c r="C6" i="32"/>
  <c r="C5" i="32"/>
  <c r="C4" i="32"/>
  <c r="B51" i="32"/>
  <c r="B50" i="32"/>
  <c r="B49" i="32"/>
  <c r="B48" i="32"/>
  <c r="B47" i="32"/>
  <c r="B46" i="32"/>
  <c r="B44" i="32"/>
  <c r="B43" i="32"/>
  <c r="B42" i="32"/>
  <c r="B41" i="32"/>
  <c r="B40" i="32"/>
  <c r="B39" i="32"/>
  <c r="B38" i="32"/>
  <c r="B37" i="32"/>
  <c r="B36" i="32"/>
  <c r="B35" i="32"/>
  <c r="B34" i="32"/>
  <c r="B33" i="32"/>
  <c r="B32" i="32"/>
  <c r="B31" i="32"/>
  <c r="B27" i="32"/>
  <c r="B26" i="32"/>
  <c r="B25" i="32"/>
  <c r="B24" i="32"/>
  <c r="B23" i="32"/>
  <c r="B22" i="32"/>
  <c r="B21" i="32"/>
  <c r="B18" i="32"/>
  <c r="B17" i="32"/>
  <c r="B15" i="32"/>
  <c r="B14" i="32"/>
  <c r="B13" i="32"/>
  <c r="B12" i="32"/>
  <c r="B11" i="32"/>
  <c r="B10" i="32"/>
  <c r="B9" i="32"/>
  <c r="B8" i="32"/>
  <c r="B7" i="32"/>
  <c r="B6" i="32"/>
  <c r="B5" i="32"/>
  <c r="B4" i="32"/>
  <c r="J104" i="5"/>
  <c r="J27" i="5"/>
  <c r="J28" i="5" s="1"/>
  <c r="I104" i="5"/>
  <c r="I27" i="5"/>
  <c r="I28" i="5" s="1"/>
  <c r="H104" i="5"/>
  <c r="H27" i="5"/>
  <c r="H28" i="5" s="1"/>
  <c r="G104" i="5"/>
  <c r="G27" i="5"/>
  <c r="G29" i="5" s="1"/>
  <c r="F104" i="5"/>
  <c r="F27" i="5"/>
  <c r="F28" i="5" s="1"/>
  <c r="E104" i="5"/>
  <c r="E27" i="5"/>
  <c r="E29" i="5" s="1"/>
  <c r="D104" i="5"/>
  <c r="D27" i="5"/>
  <c r="D28" i="5" s="1"/>
  <c r="C104" i="5"/>
  <c r="C29" i="5"/>
  <c r="C27" i="5"/>
  <c r="C28" i="5" s="1"/>
  <c r="J41" i="5"/>
  <c r="I41" i="5"/>
  <c r="I40" i="5"/>
  <c r="H41" i="5"/>
  <c r="H40" i="5"/>
  <c r="G40" i="5"/>
  <c r="G41" i="5"/>
  <c r="F40" i="5"/>
  <c r="F41" i="5"/>
  <c r="E41" i="5"/>
  <c r="E40" i="5"/>
  <c r="E39" i="5"/>
  <c r="E38" i="5"/>
  <c r="D39" i="5"/>
  <c r="D41" i="5"/>
  <c r="D40" i="5"/>
  <c r="D38" i="5"/>
  <c r="C41" i="5"/>
  <c r="C38" i="5"/>
  <c r="C40" i="5"/>
  <c r="C39" i="5"/>
  <c r="J29" i="5" l="1"/>
  <c r="I29" i="5"/>
  <c r="H29" i="5"/>
  <c r="G28" i="5"/>
  <c r="F29" i="5"/>
  <c r="E45" i="5"/>
  <c r="E28" i="5"/>
  <c r="D45" i="5"/>
  <c r="D29" i="5"/>
  <c r="C45" i="5"/>
  <c r="B68" i="20"/>
  <c r="B69" i="20"/>
  <c r="B70" i="20"/>
  <c r="J46" i="32"/>
  <c r="N3" i="27"/>
  <c r="N4" i="27"/>
  <c r="N5" i="27"/>
  <c r="N6" i="27"/>
  <c r="N7" i="27"/>
  <c r="N8" i="27"/>
  <c r="N9" i="27"/>
  <c r="N10" i="27"/>
  <c r="N11" i="27"/>
  <c r="N12" i="27"/>
  <c r="N13" i="27"/>
  <c r="N14" i="27"/>
  <c r="O4" i="27"/>
  <c r="P4" i="27"/>
  <c r="Q4" i="27"/>
  <c r="R4" i="27"/>
  <c r="S4" i="27"/>
  <c r="T4" i="27"/>
  <c r="O5" i="27"/>
  <c r="P5" i="27"/>
  <c r="Q5" i="27"/>
  <c r="R5" i="27"/>
  <c r="S5" i="27"/>
  <c r="T5" i="27"/>
  <c r="O6" i="27"/>
  <c r="P6" i="27"/>
  <c r="Q6" i="27"/>
  <c r="R6" i="27"/>
  <c r="S6" i="27"/>
  <c r="T6" i="27"/>
  <c r="O7" i="27"/>
  <c r="P7" i="27"/>
  <c r="Q7" i="27"/>
  <c r="R7" i="27"/>
  <c r="S7" i="27"/>
  <c r="T7" i="27"/>
  <c r="O8" i="27"/>
  <c r="P8" i="27"/>
  <c r="Q8" i="27"/>
  <c r="R8" i="27"/>
  <c r="S8" i="27"/>
  <c r="T8" i="27"/>
  <c r="O9" i="27"/>
  <c r="P9" i="27"/>
  <c r="Q9" i="27"/>
  <c r="R9" i="27"/>
  <c r="S9" i="27"/>
  <c r="T9" i="27"/>
  <c r="O10" i="27"/>
  <c r="P10" i="27"/>
  <c r="Q10" i="27"/>
  <c r="R10" i="27"/>
  <c r="S10" i="27"/>
  <c r="T10" i="27"/>
  <c r="O11" i="27"/>
  <c r="P11" i="27"/>
  <c r="Q11" i="27"/>
  <c r="R11" i="27"/>
  <c r="S11" i="27"/>
  <c r="T11" i="27"/>
  <c r="O12" i="27"/>
  <c r="P12" i="27"/>
  <c r="Q12" i="27"/>
  <c r="R12" i="27"/>
  <c r="S12" i="27"/>
  <c r="T12" i="27"/>
  <c r="O13" i="27"/>
  <c r="P13" i="27"/>
  <c r="Q13" i="27"/>
  <c r="R13" i="27"/>
  <c r="S13" i="27"/>
  <c r="T13" i="27"/>
  <c r="O14" i="27"/>
  <c r="P14" i="27"/>
  <c r="Q14" i="27"/>
  <c r="R14" i="27"/>
  <c r="S14" i="27"/>
  <c r="T14" i="27"/>
  <c r="S44" i="32"/>
  <c r="R44" i="32"/>
  <c r="Q44" i="32"/>
  <c r="P44" i="32"/>
  <c r="O44" i="32"/>
  <c r="N44" i="32"/>
  <c r="M44" i="32"/>
  <c r="L44" i="32"/>
  <c r="K44" i="32"/>
  <c r="J44" i="32"/>
  <c r="S43" i="32"/>
  <c r="R43" i="32"/>
  <c r="Q43" i="32"/>
  <c r="P43" i="32"/>
  <c r="O43" i="32"/>
  <c r="N43" i="32"/>
  <c r="M43" i="32"/>
  <c r="L43" i="32"/>
  <c r="K43" i="32"/>
  <c r="J43" i="32"/>
  <c r="S42" i="32"/>
  <c r="R42" i="32"/>
  <c r="Q42" i="32"/>
  <c r="P42" i="32"/>
  <c r="O42" i="32"/>
  <c r="N42" i="32"/>
  <c r="M42" i="32"/>
  <c r="L42" i="32"/>
  <c r="K42" i="32"/>
  <c r="J42" i="32"/>
  <c r="S41" i="32"/>
  <c r="R41" i="32"/>
  <c r="Q41" i="32"/>
  <c r="P41" i="32"/>
  <c r="O41" i="32"/>
  <c r="N41" i="32"/>
  <c r="M41" i="32"/>
  <c r="L41" i="32"/>
  <c r="K41" i="32"/>
  <c r="J41" i="32"/>
  <c r="S40" i="32"/>
  <c r="R40" i="32"/>
  <c r="Q40" i="32"/>
  <c r="P40" i="32"/>
  <c r="O40" i="32"/>
  <c r="N40" i="32"/>
  <c r="M40" i="32"/>
  <c r="L40" i="32"/>
  <c r="K40" i="32"/>
  <c r="J40" i="32"/>
  <c r="S39" i="32"/>
  <c r="R39" i="32"/>
  <c r="Q39" i="32"/>
  <c r="P39" i="32"/>
  <c r="O39" i="32"/>
  <c r="N39" i="32"/>
  <c r="M39" i="32"/>
  <c r="L39" i="32"/>
  <c r="K39" i="32"/>
  <c r="J39" i="32"/>
  <c r="S38" i="32"/>
  <c r="R38" i="32"/>
  <c r="Q38" i="32"/>
  <c r="P38" i="32"/>
  <c r="O38" i="32"/>
  <c r="N38" i="32"/>
  <c r="M38" i="32"/>
  <c r="L38" i="32"/>
  <c r="K38" i="32"/>
  <c r="J38" i="32"/>
  <c r="S37" i="32"/>
  <c r="R37" i="32"/>
  <c r="Q37" i="32"/>
  <c r="P37" i="32"/>
  <c r="O37" i="32"/>
  <c r="N37" i="32"/>
  <c r="M37" i="32"/>
  <c r="L37" i="32"/>
  <c r="K37" i="32"/>
  <c r="J37" i="32"/>
  <c r="S36" i="32"/>
  <c r="R36" i="32"/>
  <c r="Q36" i="32"/>
  <c r="P36" i="32"/>
  <c r="O36" i="32"/>
  <c r="N36" i="32"/>
  <c r="M36" i="32"/>
  <c r="L36" i="32"/>
  <c r="K36" i="32"/>
  <c r="J36" i="32"/>
  <c r="S35" i="32"/>
  <c r="R35" i="32"/>
  <c r="Q35" i="32"/>
  <c r="P35" i="32"/>
  <c r="O35" i="32"/>
  <c r="N35" i="32"/>
  <c r="M35" i="32"/>
  <c r="L35" i="32"/>
  <c r="K35" i="32"/>
  <c r="J35" i="32"/>
  <c r="S34" i="32"/>
  <c r="R34" i="32"/>
  <c r="Q34" i="32"/>
  <c r="P34" i="32"/>
  <c r="O34" i="32"/>
  <c r="N34" i="32"/>
  <c r="M34" i="32"/>
  <c r="L34" i="32"/>
  <c r="K34" i="32"/>
  <c r="J34" i="32"/>
  <c r="S33" i="32"/>
  <c r="R33" i="32"/>
  <c r="Q33" i="32"/>
  <c r="P33" i="32"/>
  <c r="O33" i="32"/>
  <c r="N33" i="32"/>
  <c r="M33" i="32"/>
  <c r="L33" i="32"/>
  <c r="K33" i="32"/>
  <c r="J33" i="32"/>
  <c r="S32" i="32"/>
  <c r="R32" i="32"/>
  <c r="Q32" i="32"/>
  <c r="P32" i="32"/>
  <c r="O32" i="32"/>
  <c r="N32" i="32"/>
  <c r="M32" i="32"/>
  <c r="L32" i="32"/>
  <c r="K32" i="32"/>
  <c r="J32" i="32"/>
  <c r="S31" i="32"/>
  <c r="R31" i="32"/>
  <c r="Q31" i="32"/>
  <c r="P31" i="32"/>
  <c r="O31" i="32"/>
  <c r="N31" i="32"/>
  <c r="M31" i="32"/>
  <c r="L31" i="32"/>
  <c r="K31" i="32"/>
  <c r="J31" i="32"/>
  <c r="GN50" i="29"/>
  <c r="GN54" i="29"/>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2" i="20"/>
  <c r="A83" i="20"/>
  <c r="A84" i="20" s="1"/>
  <c r="B47" i="20"/>
  <c r="G49" i="20"/>
  <c r="D52" i="20"/>
  <c r="B55" i="20"/>
  <c r="E56" i="20"/>
  <c r="G57" i="20"/>
  <c r="G60" i="20"/>
  <c r="G62" i="20"/>
  <c r="D63" i="20"/>
  <c r="E64" i="20"/>
  <c r="D65" i="20"/>
  <c r="D61" i="20"/>
  <c r="B60" i="20"/>
  <c r="F56" i="20"/>
  <c r="B53" i="20"/>
  <c r="B51" i="20"/>
  <c r="B50" i="20"/>
  <c r="D55" i="20"/>
  <c r="D57" i="20"/>
  <c r="B58" i="20"/>
  <c r="B66" i="20"/>
  <c r="G48" i="20"/>
  <c r="D50" i="20"/>
  <c r="F52" i="20"/>
  <c r="G53" i="20"/>
  <c r="D54" i="20"/>
  <c r="B54" i="20"/>
  <c r="F54" i="20"/>
  <c r="G56" i="20"/>
  <c r="D58" i="20"/>
  <c r="D62" i="20"/>
  <c r="B62" i="20"/>
  <c r="G63" i="20"/>
  <c r="F64" i="20"/>
  <c r="G65" i="20"/>
  <c r="D66" i="20"/>
  <c r="M25" i="5"/>
  <c r="N25" i="5"/>
  <c r="O25" i="5"/>
  <c r="P25" i="5"/>
  <c r="N21" i="32"/>
  <c r="K24" i="5"/>
  <c r="S46" i="32"/>
  <c r="T13" i="5" s="1"/>
  <c r="R46" i="32"/>
  <c r="S13" i="5" s="1"/>
  <c r="Q46" i="32"/>
  <c r="R13" i="5" s="1"/>
  <c r="P46" i="32"/>
  <c r="Q13" i="5" s="1"/>
  <c r="O46" i="32"/>
  <c r="P13" i="5" s="1"/>
  <c r="N46" i="32"/>
  <c r="O13" i="5" s="1"/>
  <c r="M46" i="32"/>
  <c r="N13" i="5" s="1"/>
  <c r="L46" i="32"/>
  <c r="M13" i="5" s="1"/>
  <c r="K46" i="32"/>
  <c r="L13" i="5" s="1"/>
  <c r="K13" i="5"/>
  <c r="U5" i="27"/>
  <c r="V5" i="27"/>
  <c r="X18" i="32" s="1"/>
  <c r="U6" i="27"/>
  <c r="AA17" i="32" s="1"/>
  <c r="V6" i="27"/>
  <c r="AA18" i="32" s="1"/>
  <c r="U7" i="27"/>
  <c r="V7" i="27"/>
  <c r="U8" i="27"/>
  <c r="V8" i="27"/>
  <c r="U9" i="27"/>
  <c r="V9" i="27"/>
  <c r="U10" i="27"/>
  <c r="V10" i="27"/>
  <c r="U11" i="27"/>
  <c r="V11" i="27"/>
  <c r="U12" i="27"/>
  <c r="V12" i="27"/>
  <c r="U13" i="27"/>
  <c r="V13" i="27"/>
  <c r="U14" i="27"/>
  <c r="V14" i="27"/>
  <c r="V4" i="27"/>
  <c r="U18" i="32" s="1"/>
  <c r="Y17" i="32"/>
  <c r="U4" i="27"/>
  <c r="S17" i="32" s="1"/>
  <c r="S51" i="32"/>
  <c r="T14" i="5" s="1"/>
  <c r="R51" i="32"/>
  <c r="S14" i="5" s="1"/>
  <c r="Q51" i="32"/>
  <c r="R14" i="5" s="1"/>
  <c r="P51" i="32"/>
  <c r="Q14" i="5" s="1"/>
  <c r="O51" i="32"/>
  <c r="P14" i="5" s="1"/>
  <c r="N51" i="32"/>
  <c r="O14" i="5" s="1"/>
  <c r="M51" i="32"/>
  <c r="N14" i="5" s="1"/>
  <c r="L51" i="32"/>
  <c r="M14" i="5" s="1"/>
  <c r="K51" i="32"/>
  <c r="L14" i="5" s="1"/>
  <c r="J51" i="32"/>
  <c r="K14" i="5" s="1"/>
  <c r="S50" i="32"/>
  <c r="T18" i="5" s="1"/>
  <c r="R50" i="32"/>
  <c r="S18" i="5" s="1"/>
  <c r="Q50" i="32"/>
  <c r="R18" i="5" s="1"/>
  <c r="P50" i="32"/>
  <c r="Q18" i="5" s="1"/>
  <c r="O50" i="32"/>
  <c r="P18" i="5" s="1"/>
  <c r="N50" i="32"/>
  <c r="O18" i="5" s="1"/>
  <c r="M50" i="32"/>
  <c r="N18" i="5" s="1"/>
  <c r="L50" i="32"/>
  <c r="M18" i="5" s="1"/>
  <c r="K50" i="32"/>
  <c r="L18" i="5" s="1"/>
  <c r="J50" i="32"/>
  <c r="K18" i="5" s="1"/>
  <c r="S49" i="32"/>
  <c r="T17" i="5" s="1"/>
  <c r="R49" i="32"/>
  <c r="S17" i="5" s="1"/>
  <c r="Q49" i="32"/>
  <c r="R17" i="5" s="1"/>
  <c r="P49" i="32"/>
  <c r="Q17" i="5" s="1"/>
  <c r="O49" i="32"/>
  <c r="P17" i="5" s="1"/>
  <c r="N49" i="32"/>
  <c r="O17" i="5" s="1"/>
  <c r="M49" i="32"/>
  <c r="N17" i="5" s="1"/>
  <c r="L49" i="32"/>
  <c r="M17" i="5" s="1"/>
  <c r="K49" i="32"/>
  <c r="L17" i="5" s="1"/>
  <c r="J49" i="32"/>
  <c r="K17" i="5" s="1"/>
  <c r="S48" i="32"/>
  <c r="T16" i="5" s="1"/>
  <c r="R48" i="32"/>
  <c r="S16" i="5" s="1"/>
  <c r="Q48" i="32"/>
  <c r="R16" i="5" s="1"/>
  <c r="P48" i="32"/>
  <c r="Q16" i="5" s="1"/>
  <c r="O48" i="32"/>
  <c r="P16" i="5" s="1"/>
  <c r="N48" i="32"/>
  <c r="O16" i="5" s="1"/>
  <c r="M48" i="32"/>
  <c r="N16" i="5" s="1"/>
  <c r="L48" i="32"/>
  <c r="M16" i="5" s="1"/>
  <c r="K48" i="32"/>
  <c r="L16" i="5" s="1"/>
  <c r="J48" i="32"/>
  <c r="K16" i="5" s="1"/>
  <c r="S47" i="32"/>
  <c r="T15" i="5" s="1"/>
  <c r="R47" i="32"/>
  <c r="S15" i="5" s="1"/>
  <c r="Q47" i="32"/>
  <c r="R15" i="5" s="1"/>
  <c r="P47" i="32"/>
  <c r="Q15" i="5" s="1"/>
  <c r="O47" i="32"/>
  <c r="P15" i="5" s="1"/>
  <c r="N47" i="32"/>
  <c r="O15" i="5" s="1"/>
  <c r="M47" i="32"/>
  <c r="N15" i="5" s="1"/>
  <c r="L47" i="32"/>
  <c r="M15" i="5" s="1"/>
  <c r="K47" i="32"/>
  <c r="L15" i="5" s="1"/>
  <c r="J47" i="32"/>
  <c r="K15" i="5" s="1"/>
  <c r="K12" i="5"/>
  <c r="K25" i="5"/>
  <c r="T25" i="5"/>
  <c r="S25" i="5"/>
  <c r="R25" i="5"/>
  <c r="Q25" i="5"/>
  <c r="L25" i="5"/>
  <c r="K21" i="32"/>
  <c r="L21" i="32"/>
  <c r="M21" i="32"/>
  <c r="O21" i="32"/>
  <c r="P21" i="32"/>
  <c r="Q21" i="32"/>
  <c r="K22" i="32"/>
  <c r="L22" i="32"/>
  <c r="M22" i="32"/>
  <c r="K23" i="32"/>
  <c r="L23" i="32"/>
  <c r="M23" i="32"/>
  <c r="K24" i="32"/>
  <c r="L24" i="32"/>
  <c r="M24" i="32"/>
  <c r="K25" i="32"/>
  <c r="L25" i="32"/>
  <c r="M25" i="32"/>
  <c r="K26" i="32"/>
  <c r="L26" i="32"/>
  <c r="M26" i="32"/>
  <c r="K27" i="32"/>
  <c r="L27" i="32"/>
  <c r="M27" i="32"/>
  <c r="J22" i="32"/>
  <c r="J23" i="32"/>
  <c r="J24" i="32"/>
  <c r="J25" i="32"/>
  <c r="J26" i="32"/>
  <c r="J27" i="32"/>
  <c r="J21" i="32"/>
  <c r="K11" i="5"/>
  <c r="T12" i="5"/>
  <c r="S12" i="5"/>
  <c r="R12" i="5"/>
  <c r="Q12" i="5"/>
  <c r="P12" i="5"/>
  <c r="O12" i="5"/>
  <c r="N12" i="5"/>
  <c r="M12" i="5"/>
  <c r="L12" i="5"/>
  <c r="T11" i="5"/>
  <c r="S11" i="5"/>
  <c r="R11" i="5"/>
  <c r="Q11" i="5"/>
  <c r="P11" i="5"/>
  <c r="O11" i="5"/>
  <c r="N11" i="5"/>
  <c r="M11" i="5"/>
  <c r="L11" i="5"/>
  <c r="K73" i="5"/>
  <c r="Y18" i="32"/>
  <c r="V18" i="32"/>
  <c r="Q18" i="32"/>
  <c r="P18" i="32"/>
  <c r="O18" i="32"/>
  <c r="Q17" i="32"/>
  <c r="P17" i="32"/>
  <c r="O17" i="32"/>
  <c r="K17" i="32"/>
  <c r="L17" i="32"/>
  <c r="M17" i="32"/>
  <c r="N17" i="32"/>
  <c r="K18" i="32"/>
  <c r="L18" i="32"/>
  <c r="M18" i="32"/>
  <c r="N18" i="32"/>
  <c r="J18" i="32"/>
  <c r="J17" i="32"/>
  <c r="K20" i="5"/>
  <c r="S73" i="5"/>
  <c r="R73" i="5"/>
  <c r="Q73" i="5"/>
  <c r="P73" i="5"/>
  <c r="O73" i="5"/>
  <c r="N73" i="5"/>
  <c r="M73" i="5"/>
  <c r="L73" i="5"/>
  <c r="S72" i="5"/>
  <c r="R72" i="5"/>
  <c r="Q72" i="5"/>
  <c r="P72" i="5"/>
  <c r="O72" i="5"/>
  <c r="N72" i="5"/>
  <c r="M72" i="5"/>
  <c r="L72" i="5"/>
  <c r="K72" i="5"/>
  <c r="S71" i="5"/>
  <c r="R71" i="5"/>
  <c r="Q71" i="5"/>
  <c r="P71" i="5"/>
  <c r="O71" i="5"/>
  <c r="N71" i="5"/>
  <c r="M71" i="5"/>
  <c r="L71" i="5"/>
  <c r="K71" i="5"/>
  <c r="S70" i="5"/>
  <c r="R70" i="5"/>
  <c r="Q70" i="5"/>
  <c r="P70" i="5"/>
  <c r="O70" i="5"/>
  <c r="N70" i="5"/>
  <c r="M70" i="5"/>
  <c r="L70" i="5"/>
  <c r="K70" i="5"/>
  <c r="T69" i="5"/>
  <c r="S69" i="5"/>
  <c r="R69" i="5"/>
  <c r="Q69" i="5"/>
  <c r="P69" i="5"/>
  <c r="O69" i="5"/>
  <c r="N69" i="5"/>
  <c r="M69" i="5"/>
  <c r="L69" i="5"/>
  <c r="K69" i="5"/>
  <c r="T68" i="5"/>
  <c r="S26" i="5"/>
  <c r="R26" i="5"/>
  <c r="Q26" i="5"/>
  <c r="P26" i="5"/>
  <c r="O26" i="5"/>
  <c r="N26" i="5"/>
  <c r="M26" i="5"/>
  <c r="L26" i="5"/>
  <c r="K26" i="5"/>
  <c r="T21" i="5"/>
  <c r="S21" i="5"/>
  <c r="R21" i="5"/>
  <c r="Q21" i="5"/>
  <c r="P21" i="5"/>
  <c r="O21" i="5"/>
  <c r="N21" i="5"/>
  <c r="M21" i="5"/>
  <c r="L21" i="5"/>
  <c r="K21" i="5"/>
  <c r="J10" i="32"/>
  <c r="K10" i="32"/>
  <c r="L10" i="32"/>
  <c r="M10" i="32"/>
  <c r="N10" i="32"/>
  <c r="O10" i="32"/>
  <c r="P10" i="32"/>
  <c r="Q10" i="32"/>
  <c r="R10" i="32"/>
  <c r="S10" i="32"/>
  <c r="T10" i="32"/>
  <c r="T37" i="32" s="1"/>
  <c r="U10" i="32"/>
  <c r="V10" i="32"/>
  <c r="W10" i="32"/>
  <c r="X10" i="32"/>
  <c r="Y10" i="32"/>
  <c r="Z10" i="32"/>
  <c r="AA10" i="32"/>
  <c r="T22" i="5"/>
  <c r="S22" i="5"/>
  <c r="R22" i="5"/>
  <c r="Q22" i="5"/>
  <c r="P22" i="5"/>
  <c r="O22" i="5"/>
  <c r="N22" i="5"/>
  <c r="M22" i="5"/>
  <c r="L22" i="5"/>
  <c r="K22" i="5"/>
  <c r="T23" i="5"/>
  <c r="S23" i="5"/>
  <c r="R23" i="5"/>
  <c r="Q23" i="5"/>
  <c r="P23" i="5"/>
  <c r="O23" i="5"/>
  <c r="N23" i="5"/>
  <c r="M23" i="5"/>
  <c r="L23" i="5"/>
  <c r="K23" i="5"/>
  <c r="T20" i="5"/>
  <c r="S20" i="5"/>
  <c r="R20" i="5"/>
  <c r="Q20" i="5"/>
  <c r="P20" i="5"/>
  <c r="O20" i="5"/>
  <c r="N20" i="5"/>
  <c r="M20" i="5"/>
  <c r="L20" i="5"/>
  <c r="K19" i="5"/>
  <c r="S19" i="5"/>
  <c r="R19" i="5"/>
  <c r="Q19" i="5"/>
  <c r="P19" i="5"/>
  <c r="O19" i="5"/>
  <c r="N19" i="5"/>
  <c r="M19" i="5"/>
  <c r="L19" i="5"/>
  <c r="T24" i="5"/>
  <c r="S24" i="5"/>
  <c r="R24" i="5"/>
  <c r="Q24" i="5"/>
  <c r="P24" i="5"/>
  <c r="O24" i="5"/>
  <c r="N24" i="5"/>
  <c r="M24" i="5"/>
  <c r="L24" i="5"/>
  <c r="AA15" i="32"/>
  <c r="Z15" i="32"/>
  <c r="Y15" i="32"/>
  <c r="X15" i="32"/>
  <c r="W15" i="32"/>
  <c r="V15" i="32"/>
  <c r="U15" i="32"/>
  <c r="T15" i="32"/>
  <c r="T42" i="32" s="1"/>
  <c r="S15" i="32"/>
  <c r="R15" i="32"/>
  <c r="Q15" i="32"/>
  <c r="P15" i="32"/>
  <c r="O15" i="32"/>
  <c r="N15" i="32"/>
  <c r="M15" i="32"/>
  <c r="L15" i="32"/>
  <c r="K15" i="32"/>
  <c r="AA14" i="32"/>
  <c r="Z14" i="32"/>
  <c r="Y14" i="32"/>
  <c r="X14" i="32"/>
  <c r="W14" i="32"/>
  <c r="V14" i="32"/>
  <c r="U14" i="32"/>
  <c r="T14" i="32"/>
  <c r="T41" i="32" s="1"/>
  <c r="S14" i="32"/>
  <c r="R14" i="32"/>
  <c r="Q14" i="32"/>
  <c r="P14" i="32"/>
  <c r="O14" i="32"/>
  <c r="N14" i="32"/>
  <c r="M14" i="32"/>
  <c r="L14" i="32"/>
  <c r="K14" i="32"/>
  <c r="AA13" i="32"/>
  <c r="Z13" i="32"/>
  <c r="Y13" i="32"/>
  <c r="X13" i="32"/>
  <c r="W13" i="32"/>
  <c r="V13" i="32"/>
  <c r="U13" i="32"/>
  <c r="T13" i="32"/>
  <c r="T40" i="32" s="1"/>
  <c r="S13" i="32"/>
  <c r="R13" i="32"/>
  <c r="Q13" i="32"/>
  <c r="P13" i="32"/>
  <c r="O13" i="32"/>
  <c r="N13" i="32"/>
  <c r="M13" i="32"/>
  <c r="L13" i="32"/>
  <c r="K13" i="32"/>
  <c r="AA12" i="32"/>
  <c r="Z12" i="32"/>
  <c r="Y12" i="32"/>
  <c r="X12" i="32"/>
  <c r="W12" i="32"/>
  <c r="V12" i="32"/>
  <c r="U12" i="32"/>
  <c r="T12" i="32"/>
  <c r="T39" i="32" s="1"/>
  <c r="U39" i="32" s="1"/>
  <c r="V39" i="32" s="1"/>
  <c r="S12" i="32"/>
  <c r="R12" i="32"/>
  <c r="Q12" i="32"/>
  <c r="P12" i="32"/>
  <c r="O12" i="32"/>
  <c r="N12" i="32"/>
  <c r="M12" i="32"/>
  <c r="L12" i="32"/>
  <c r="K12" i="32"/>
  <c r="AA11" i="32"/>
  <c r="Z11" i="32"/>
  <c r="Y11" i="32"/>
  <c r="X11" i="32"/>
  <c r="W11" i="32"/>
  <c r="V11" i="32"/>
  <c r="U11" i="32"/>
  <c r="T11" i="32"/>
  <c r="T38" i="32" s="1"/>
  <c r="S11" i="32"/>
  <c r="R11" i="32"/>
  <c r="Q11" i="32"/>
  <c r="P11" i="32"/>
  <c r="O11" i="32"/>
  <c r="N11" i="32"/>
  <c r="M11" i="32"/>
  <c r="L11" i="32"/>
  <c r="K11" i="32"/>
  <c r="AA9" i="32"/>
  <c r="Z9" i="32"/>
  <c r="Y9" i="32"/>
  <c r="X9" i="32"/>
  <c r="W9" i="32"/>
  <c r="V9" i="32"/>
  <c r="U9" i="32"/>
  <c r="T9" i="32"/>
  <c r="T36" i="32" s="1"/>
  <c r="S9" i="32"/>
  <c r="R9" i="32"/>
  <c r="Q9" i="32"/>
  <c r="P9" i="32"/>
  <c r="O9" i="32"/>
  <c r="N9" i="32"/>
  <c r="M9" i="32"/>
  <c r="L9" i="32"/>
  <c r="K9" i="32"/>
  <c r="AA8" i="32"/>
  <c r="Z8" i="32"/>
  <c r="Y8" i="32"/>
  <c r="X8" i="32"/>
  <c r="W8" i="32"/>
  <c r="V8" i="32"/>
  <c r="U8" i="32"/>
  <c r="T8" i="32"/>
  <c r="T35" i="32" s="1"/>
  <c r="S8" i="32"/>
  <c r="R8" i="32"/>
  <c r="Q8" i="32"/>
  <c r="P8" i="32"/>
  <c r="O8" i="32"/>
  <c r="N8" i="32"/>
  <c r="M8" i="32"/>
  <c r="L8" i="32"/>
  <c r="K8" i="32"/>
  <c r="AA7" i="32"/>
  <c r="Z7" i="32"/>
  <c r="Y7" i="32"/>
  <c r="X7" i="32"/>
  <c r="W7" i="32"/>
  <c r="V7" i="32"/>
  <c r="U7" i="32"/>
  <c r="T7" i="32"/>
  <c r="T34" i="32" s="1"/>
  <c r="U34" i="32" s="1"/>
  <c r="S7" i="32"/>
  <c r="R7" i="32"/>
  <c r="Q7" i="32"/>
  <c r="P7" i="32"/>
  <c r="O7" i="32"/>
  <c r="N7" i="32"/>
  <c r="M7" i="32"/>
  <c r="L7" i="32"/>
  <c r="K7" i="32"/>
  <c r="AA6" i="32"/>
  <c r="Z6" i="32"/>
  <c r="Y6" i="32"/>
  <c r="X6" i="32"/>
  <c r="W6" i="32"/>
  <c r="V6" i="32"/>
  <c r="U6" i="32"/>
  <c r="T6" i="32"/>
  <c r="T33" i="32" s="1"/>
  <c r="S6" i="32"/>
  <c r="R6" i="32"/>
  <c r="Q6" i="32"/>
  <c r="P6" i="32"/>
  <c r="O6" i="32"/>
  <c r="N6" i="32"/>
  <c r="M6" i="32"/>
  <c r="L6" i="32"/>
  <c r="K6" i="32"/>
  <c r="AA5" i="32"/>
  <c r="Z5" i="32"/>
  <c r="Y5" i="32"/>
  <c r="X5" i="32"/>
  <c r="W5" i="32"/>
  <c r="V5" i="32"/>
  <c r="U5" i="32"/>
  <c r="T5" i="32"/>
  <c r="T32" i="32" s="1"/>
  <c r="S5" i="32"/>
  <c r="R5" i="32"/>
  <c r="Q5" i="32"/>
  <c r="P5" i="32"/>
  <c r="O5" i="32"/>
  <c r="N5" i="32"/>
  <c r="M5" i="32"/>
  <c r="L5" i="32"/>
  <c r="K5" i="32"/>
  <c r="AA4" i="32"/>
  <c r="Z4" i="32"/>
  <c r="Y4" i="32"/>
  <c r="X4" i="32"/>
  <c r="W4" i="32"/>
  <c r="V4" i="32"/>
  <c r="U4" i="32"/>
  <c r="T4" i="32"/>
  <c r="T31" i="32" s="1"/>
  <c r="U31" i="32" s="1"/>
  <c r="S4" i="32"/>
  <c r="R4" i="32"/>
  <c r="Q4" i="32"/>
  <c r="P4" i="32"/>
  <c r="O4" i="32"/>
  <c r="N4" i="32"/>
  <c r="M4" i="32"/>
  <c r="L4" i="32"/>
  <c r="K4" i="32"/>
  <c r="J5" i="32"/>
  <c r="J6" i="32"/>
  <c r="J7" i="32"/>
  <c r="J8" i="32"/>
  <c r="J9" i="32"/>
  <c r="J11" i="32"/>
  <c r="J12" i="32"/>
  <c r="J13" i="32"/>
  <c r="J14" i="32"/>
  <c r="J15" i="32"/>
  <c r="J4" i="32"/>
  <c r="AB2" i="32"/>
  <c r="T53" i="32" l="1"/>
  <c r="U40" i="32"/>
  <c r="V34" i="32"/>
  <c r="W34" i="32" s="1"/>
  <c r="X34" i="32" s="1"/>
  <c r="Y34" i="32" s="1"/>
  <c r="Z34" i="32" s="1"/>
  <c r="AA34" i="32" s="1"/>
  <c r="U35" i="32"/>
  <c r="V35" i="32" s="1"/>
  <c r="W35" i="32" s="1"/>
  <c r="X35" i="32" s="1"/>
  <c r="Y35" i="32" s="1"/>
  <c r="Z35" i="32" s="1"/>
  <c r="AA35" i="32" s="1"/>
  <c r="AB35" i="32" s="1"/>
  <c r="AC35" i="32" s="1"/>
  <c r="U33" i="32"/>
  <c r="V33" i="32" s="1"/>
  <c r="W33" i="32" s="1"/>
  <c r="X33" i="32" s="1"/>
  <c r="Y33" i="32" s="1"/>
  <c r="Z33" i="32" s="1"/>
  <c r="AA33" i="32" s="1"/>
  <c r="U42" i="32"/>
  <c r="V42" i="32" s="1"/>
  <c r="W42" i="32" s="1"/>
  <c r="X42" i="32" s="1"/>
  <c r="Y42" i="32" s="1"/>
  <c r="Z42" i="32" s="1"/>
  <c r="AA42" i="32" s="1"/>
  <c r="U73" i="5"/>
  <c r="W39" i="32"/>
  <c r="X39" i="32" s="1"/>
  <c r="Y39" i="32" s="1"/>
  <c r="Z39" i="32" s="1"/>
  <c r="AA39" i="32" s="1"/>
  <c r="V31" i="32"/>
  <c r="W31" i="32" s="1"/>
  <c r="X31" i="32" s="1"/>
  <c r="Y31" i="32" s="1"/>
  <c r="Z31" i="32" s="1"/>
  <c r="AA31" i="32" s="1"/>
  <c r="U37" i="32"/>
  <c r="V37" i="32" s="1"/>
  <c r="W37" i="32" s="1"/>
  <c r="X37" i="32" s="1"/>
  <c r="Y37" i="32" s="1"/>
  <c r="Z37" i="32" s="1"/>
  <c r="AA37" i="32" s="1"/>
  <c r="U32" i="32"/>
  <c r="V32" i="32" s="1"/>
  <c r="W32" i="32" s="1"/>
  <c r="X32" i="32" s="1"/>
  <c r="Y32" i="32" s="1"/>
  <c r="Z32" i="32" s="1"/>
  <c r="AA32" i="32" s="1"/>
  <c r="U41" i="32"/>
  <c r="V41" i="32" s="1"/>
  <c r="U36" i="32"/>
  <c r="V36" i="32" s="1"/>
  <c r="W36" i="32" s="1"/>
  <c r="X36" i="32" s="1"/>
  <c r="Y36" i="32" s="1"/>
  <c r="Z36" i="32" s="1"/>
  <c r="AA36" i="32" s="1"/>
  <c r="U38" i="32"/>
  <c r="V38" i="32" s="1"/>
  <c r="W38" i="32" s="1"/>
  <c r="X38" i="32" s="1"/>
  <c r="Y38" i="32" s="1"/>
  <c r="Z38" i="32" s="1"/>
  <c r="AA38" i="32" s="1"/>
  <c r="AB38" i="32" s="1"/>
  <c r="Z17" i="32"/>
  <c r="A85" i="20"/>
  <c r="F48" i="20"/>
  <c r="F63" i="20"/>
  <c r="G55" i="20"/>
  <c r="G47" i="20"/>
  <c r="E63" i="20"/>
  <c r="F55" i="20"/>
  <c r="G52" i="20"/>
  <c r="F47" i="20"/>
  <c r="D49" i="20"/>
  <c r="E62" i="20"/>
  <c r="E55" i="20"/>
  <c r="E47" i="20"/>
  <c r="D47" i="20"/>
  <c r="B63" i="20"/>
  <c r="F60" i="20"/>
  <c r="E52" i="20"/>
  <c r="G61" i="20"/>
  <c r="E60" i="20"/>
  <c r="E53" i="20"/>
  <c r="F53" i="20"/>
  <c r="G64" i="20"/>
  <c r="E61" i="20"/>
  <c r="G54" i="20"/>
  <c r="B52" i="20"/>
  <c r="E48" i="20"/>
  <c r="D64" i="20"/>
  <c r="F62" i="20"/>
  <c r="B61" i="20"/>
  <c r="D60" i="20"/>
  <c r="E54" i="20"/>
  <c r="D53" i="20"/>
  <c r="F61" i="20"/>
  <c r="G67" i="20"/>
  <c r="E67" i="20"/>
  <c r="D67" i="20"/>
  <c r="F67" i="20"/>
  <c r="E59" i="20"/>
  <c r="G59" i="20"/>
  <c r="D59" i="20"/>
  <c r="F59" i="20"/>
  <c r="B67" i="20"/>
  <c r="D51" i="20"/>
  <c r="E51" i="20"/>
  <c r="G51" i="20"/>
  <c r="F51" i="20"/>
  <c r="B59" i="20"/>
  <c r="E66" i="20"/>
  <c r="B64" i="20"/>
  <c r="E58" i="20"/>
  <c r="B56" i="20"/>
  <c r="E50" i="20"/>
  <c r="B48" i="20"/>
  <c r="F65" i="20"/>
  <c r="G58" i="20"/>
  <c r="F57" i="20"/>
  <c r="F49" i="20"/>
  <c r="F58" i="20"/>
  <c r="E57" i="20"/>
  <c r="F50" i="20"/>
  <c r="E49" i="20"/>
  <c r="B65" i="20"/>
  <c r="B57" i="20"/>
  <c r="D56" i="20"/>
  <c r="B49" i="20"/>
  <c r="D48" i="20"/>
  <c r="G66" i="20"/>
  <c r="G50" i="20"/>
  <c r="F66" i="20"/>
  <c r="E65" i="20"/>
  <c r="T70" i="5"/>
  <c r="U70" i="5"/>
  <c r="W70" i="5"/>
  <c r="L68" i="5"/>
  <c r="T72" i="5"/>
  <c r="K68" i="5"/>
  <c r="M68" i="5"/>
  <c r="O68" i="5"/>
  <c r="S68" i="5"/>
  <c r="U72" i="5"/>
  <c r="N68" i="5"/>
  <c r="V70" i="5"/>
  <c r="P68" i="5"/>
  <c r="T71" i="5"/>
  <c r="T73" i="5"/>
  <c r="Q68" i="5"/>
  <c r="U71" i="5"/>
  <c r="R68" i="5"/>
  <c r="V71" i="5"/>
  <c r="T19" i="5"/>
  <c r="T26" i="5"/>
  <c r="U20" i="5"/>
  <c r="U68" i="5"/>
  <c r="U21" i="5"/>
  <c r="U22" i="5"/>
  <c r="U69" i="5"/>
  <c r="U76" i="5" s="1"/>
  <c r="U23" i="5"/>
  <c r="R18" i="32"/>
  <c r="S18" i="32"/>
  <c r="R17" i="32"/>
  <c r="U17" i="32"/>
  <c r="T18" i="32"/>
  <c r="T17" i="32"/>
  <c r="W18" i="32"/>
  <c r="U24" i="5"/>
  <c r="Z18" i="32"/>
  <c r="V17" i="32"/>
  <c r="W17" i="32"/>
  <c r="X17" i="32"/>
  <c r="AC2" i="32"/>
  <c r="AC18" i="32" s="1"/>
  <c r="AB18" i="32"/>
  <c r="AB17" i="32"/>
  <c r="AB10" i="32"/>
  <c r="AC9" i="32"/>
  <c r="AB13" i="32"/>
  <c r="AB5" i="32"/>
  <c r="AC5" i="32"/>
  <c r="AB4" i="32"/>
  <c r="AB8" i="32"/>
  <c r="AC13" i="32"/>
  <c r="AB14" i="32"/>
  <c r="AB6" i="32"/>
  <c r="AC11" i="32"/>
  <c r="AB12" i="32"/>
  <c r="AC8" i="32"/>
  <c r="AB11" i="32"/>
  <c r="AC6" i="32"/>
  <c r="AB9" i="32"/>
  <c r="AC14" i="32"/>
  <c r="AC4" i="32"/>
  <c r="AB7" i="32"/>
  <c r="AC12" i="32"/>
  <c r="AB15" i="32"/>
  <c r="AC7" i="32"/>
  <c r="AC15" i="32"/>
  <c r="V40" i="32" l="1"/>
  <c r="U53" i="32"/>
  <c r="AB37" i="32"/>
  <c r="X70" i="5"/>
  <c r="AB34" i="32"/>
  <c r="AC34" i="32" s="1"/>
  <c r="V73" i="5"/>
  <c r="Y70" i="5"/>
  <c r="W41" i="32"/>
  <c r="X41" i="32" s="1"/>
  <c r="Y41" i="32" s="1"/>
  <c r="Z41" i="32" s="1"/>
  <c r="AA41" i="32" s="1"/>
  <c r="AB41" i="32" s="1"/>
  <c r="AC41" i="32" s="1"/>
  <c r="W72" i="5"/>
  <c r="V72" i="5"/>
  <c r="AC38" i="32"/>
  <c r="AB42" i="32"/>
  <c r="AC42" i="32" s="1"/>
  <c r="AB31" i="32"/>
  <c r="AC31" i="32" s="1"/>
  <c r="AB32" i="32"/>
  <c r="AC32" i="32" s="1"/>
  <c r="AB33" i="32"/>
  <c r="AC33" i="32" s="1"/>
  <c r="AB36" i="32"/>
  <c r="AC36" i="32" s="1"/>
  <c r="AB39" i="32"/>
  <c r="AC39" i="32" s="1"/>
  <c r="T43" i="32"/>
  <c r="U43" i="32" s="1"/>
  <c r="V43" i="32" s="1"/>
  <c r="W43" i="32" s="1"/>
  <c r="X43" i="32" s="1"/>
  <c r="Y43" i="32" s="1"/>
  <c r="Z43" i="32" s="1"/>
  <c r="AA43" i="32" s="1"/>
  <c r="AB43" i="32" s="1"/>
  <c r="T44" i="32"/>
  <c r="U44" i="32" s="1"/>
  <c r="V44" i="32" s="1"/>
  <c r="W44" i="32" s="1"/>
  <c r="X44" i="32" s="1"/>
  <c r="Y44" i="32" s="1"/>
  <c r="Z44" i="32" s="1"/>
  <c r="AA44" i="32" s="1"/>
  <c r="AB44" i="32" s="1"/>
  <c r="AC44" i="32" s="1"/>
  <c r="A86" i="20"/>
  <c r="U26" i="5"/>
  <c r="U19" i="5"/>
  <c r="V20" i="5"/>
  <c r="Z70" i="5"/>
  <c r="V69" i="5"/>
  <c r="W73" i="5"/>
  <c r="V23" i="5"/>
  <c r="V68" i="5"/>
  <c r="V22" i="5"/>
  <c r="V21" i="5"/>
  <c r="V24" i="5"/>
  <c r="AC10" i="32"/>
  <c r="AC17" i="32"/>
  <c r="AD2" i="32"/>
  <c r="AC37" i="32" l="1"/>
  <c r="W71" i="5"/>
  <c r="V53" i="32"/>
  <c r="W40" i="32"/>
  <c r="X72" i="5"/>
  <c r="V11" i="5"/>
  <c r="V12" i="5"/>
  <c r="U11" i="5"/>
  <c r="U12" i="5"/>
  <c r="AC43" i="32"/>
  <c r="A87" i="20"/>
  <c r="W20" i="5"/>
  <c r="V26" i="5"/>
  <c r="V19" i="5"/>
  <c r="X73" i="5"/>
  <c r="W69" i="5"/>
  <c r="AA70" i="5"/>
  <c r="Y72" i="5"/>
  <c r="W11" i="5"/>
  <c r="W12" i="5"/>
  <c r="W24" i="5"/>
  <c r="W22" i="5"/>
  <c r="W68" i="5"/>
  <c r="W21" i="5"/>
  <c r="W23" i="5"/>
  <c r="AE2" i="32"/>
  <c r="AD18" i="32"/>
  <c r="AD44" i="32" s="1"/>
  <c r="AD7" i="32"/>
  <c r="AD34" i="32" s="1"/>
  <c r="AD8" i="32"/>
  <c r="AD35" i="32" s="1"/>
  <c r="AD6" i="32"/>
  <c r="AD33" i="32" s="1"/>
  <c r="AD10" i="32"/>
  <c r="AD5" i="32"/>
  <c r="AD32" i="32" s="1"/>
  <c r="AD14" i="32"/>
  <c r="AD41" i="32" s="1"/>
  <c r="AD13" i="32"/>
  <c r="AD15" i="32"/>
  <c r="AD42" i="32" s="1"/>
  <c r="AD12" i="32"/>
  <c r="AD39" i="32" s="1"/>
  <c r="AD11" i="32"/>
  <c r="AD38" i="32" s="1"/>
  <c r="AD17" i="32"/>
  <c r="AD4" i="32"/>
  <c r="AD31" i="32" s="1"/>
  <c r="AD9" i="32"/>
  <c r="AD36" i="32" s="1"/>
  <c r="AD37" i="32" l="1"/>
  <c r="X40" i="32"/>
  <c r="W53" i="32"/>
  <c r="X71" i="5"/>
  <c r="AD43" i="32"/>
  <c r="A88" i="20"/>
  <c r="X20" i="5"/>
  <c r="W19" i="5"/>
  <c r="W26" i="5"/>
  <c r="AB70" i="5"/>
  <c r="X69" i="5"/>
  <c r="Z72" i="5"/>
  <c r="Y73" i="5"/>
  <c r="X12" i="5"/>
  <c r="X11" i="5"/>
  <c r="X68" i="5"/>
  <c r="X22" i="5"/>
  <c r="X23" i="5"/>
  <c r="X21" i="5"/>
  <c r="X24" i="5"/>
  <c r="AF2" i="32"/>
  <c r="AE18" i="32"/>
  <c r="AE44" i="32" s="1"/>
  <c r="AE6" i="32"/>
  <c r="AE33" i="32" s="1"/>
  <c r="AE4" i="32"/>
  <c r="AE31" i="32" s="1"/>
  <c r="AE10" i="32"/>
  <c r="AE37" i="32" s="1"/>
  <c r="AE7" i="32"/>
  <c r="AE34" i="32" s="1"/>
  <c r="AE5" i="32"/>
  <c r="AE32" i="32" s="1"/>
  <c r="AE8" i="32"/>
  <c r="AE35" i="32" s="1"/>
  <c r="AE14" i="32"/>
  <c r="AE41" i="32" s="1"/>
  <c r="AE13" i="32"/>
  <c r="AE11" i="32"/>
  <c r="AE38" i="32" s="1"/>
  <c r="AE12" i="32"/>
  <c r="AE39" i="32" s="1"/>
  <c r="AE15" i="32"/>
  <c r="AE42" i="32" s="1"/>
  <c r="AE9" i="32"/>
  <c r="AE36" i="32" s="1"/>
  <c r="AE17" i="32"/>
  <c r="Y40" i="32" l="1"/>
  <c r="X53" i="32"/>
  <c r="Y71" i="5"/>
  <c r="AF41" i="32"/>
  <c r="AE43" i="32"/>
  <c r="A89" i="20"/>
  <c r="Y20" i="5"/>
  <c r="X19" i="5"/>
  <c r="X26" i="5"/>
  <c r="Y69" i="5"/>
  <c r="Z73" i="5"/>
  <c r="AA72" i="5"/>
  <c r="Y12" i="5"/>
  <c r="Y11" i="5"/>
  <c r="Y24" i="5"/>
  <c r="Y22" i="5"/>
  <c r="Y21" i="5"/>
  <c r="Y23" i="5"/>
  <c r="Y68" i="5"/>
  <c r="AG2" i="32"/>
  <c r="AF10" i="32"/>
  <c r="AF37" i="32" s="1"/>
  <c r="AF18" i="32"/>
  <c r="AF44" i="32" s="1"/>
  <c r="AF12" i="32"/>
  <c r="AF39" i="32" s="1"/>
  <c r="AF5" i="32"/>
  <c r="AF32" i="32" s="1"/>
  <c r="AF11" i="32"/>
  <c r="AF38" i="32" s="1"/>
  <c r="AF17" i="32"/>
  <c r="AF9" i="32"/>
  <c r="AF36" i="32" s="1"/>
  <c r="AF4" i="32"/>
  <c r="AF31" i="32" s="1"/>
  <c r="AF7" i="32"/>
  <c r="AF34" i="32" s="1"/>
  <c r="AF13" i="32"/>
  <c r="AF15" i="32"/>
  <c r="AF42" i="32" s="1"/>
  <c r="AF6" i="32"/>
  <c r="AF33" i="32" s="1"/>
  <c r="AF8" i="32"/>
  <c r="AF35" i="32" s="1"/>
  <c r="AF14" i="32"/>
  <c r="Z40" i="32" l="1"/>
  <c r="Y53" i="32"/>
  <c r="Z71" i="5"/>
  <c r="AF43" i="32"/>
  <c r="Z20" i="5"/>
  <c r="A90" i="20"/>
  <c r="Y26" i="5"/>
  <c r="Y19" i="5"/>
  <c r="AA73" i="5"/>
  <c r="AB72" i="5"/>
  <c r="Z69" i="5"/>
  <c r="Z11" i="5"/>
  <c r="Z12" i="5"/>
  <c r="Z24" i="5"/>
  <c r="Z22" i="5"/>
  <c r="Z23" i="5"/>
  <c r="Z21" i="5"/>
  <c r="Z68" i="5"/>
  <c r="AH2" i="32"/>
  <c r="AG12" i="32"/>
  <c r="AG39" i="32" s="1"/>
  <c r="AG11" i="32"/>
  <c r="AG38" i="32" s="1"/>
  <c r="AG17" i="32"/>
  <c r="AG15" i="32"/>
  <c r="AG42" i="32" s="1"/>
  <c r="AG8" i="32"/>
  <c r="AG35" i="32" s="1"/>
  <c r="AG18" i="32"/>
  <c r="AG44" i="32" s="1"/>
  <c r="AG14" i="32"/>
  <c r="AG41" i="32" s="1"/>
  <c r="AG4" i="32"/>
  <c r="AG31" i="32" s="1"/>
  <c r="AG5" i="32"/>
  <c r="AG32" i="32" s="1"/>
  <c r="AG13" i="32"/>
  <c r="AG7" i="32"/>
  <c r="AG34" i="32" s="1"/>
  <c r="AG10" i="32"/>
  <c r="AG37" i="32" s="1"/>
  <c r="AG6" i="32"/>
  <c r="AG33" i="32" s="1"/>
  <c r="AG9" i="32"/>
  <c r="AG36" i="32" s="1"/>
  <c r="AA40" i="32" l="1"/>
  <c r="Z53" i="32"/>
  <c r="AA71" i="5"/>
  <c r="AG43" i="32"/>
  <c r="AA20" i="5"/>
  <c r="A91" i="20"/>
  <c r="Z26" i="5"/>
  <c r="Z19" i="5"/>
  <c r="AA69" i="5"/>
  <c r="AB73" i="5"/>
  <c r="AA12" i="5"/>
  <c r="AA11" i="5"/>
  <c r="AA23" i="5"/>
  <c r="AA68" i="5"/>
  <c r="AA22" i="5"/>
  <c r="AA24" i="5"/>
  <c r="AA21" i="5"/>
  <c r="AI2" i="32"/>
  <c r="AH17" i="32"/>
  <c r="AH14" i="32"/>
  <c r="AH41" i="32" s="1"/>
  <c r="AH15" i="32"/>
  <c r="AH42" i="32" s="1"/>
  <c r="AH8" i="32"/>
  <c r="AH35" i="32" s="1"/>
  <c r="AH10" i="32"/>
  <c r="AH37" i="32" s="1"/>
  <c r="AH4" i="32"/>
  <c r="AH31" i="32" s="1"/>
  <c r="AH6" i="32"/>
  <c r="AH33" i="32" s="1"/>
  <c r="AH7" i="32"/>
  <c r="AH34" i="32" s="1"/>
  <c r="AH13" i="32"/>
  <c r="AH11" i="32"/>
  <c r="AH38" i="32" s="1"/>
  <c r="AH18" i="32"/>
  <c r="AH44" i="32" s="1"/>
  <c r="AH9" i="32"/>
  <c r="AH36" i="32" s="1"/>
  <c r="AH12" i="32"/>
  <c r="AH39" i="32" s="1"/>
  <c r="AH5" i="32"/>
  <c r="AH32" i="32" s="1"/>
  <c r="AA53" i="32" l="1"/>
  <c r="AB40" i="32"/>
  <c r="AB71" i="5"/>
  <c r="AH43" i="32"/>
  <c r="AB20" i="5"/>
  <c r="A92" i="20"/>
  <c r="AA19" i="5"/>
  <c r="AA26" i="5"/>
  <c r="AB69" i="5"/>
  <c r="AB11" i="5"/>
  <c r="AB12" i="5"/>
  <c r="AB68" i="5"/>
  <c r="AB21" i="5"/>
  <c r="AB24" i="5"/>
  <c r="AB22" i="5"/>
  <c r="AB23" i="5"/>
  <c r="AJ2" i="32"/>
  <c r="AI8" i="32"/>
  <c r="AI35" i="32" s="1"/>
  <c r="AI14" i="32"/>
  <c r="AI41" i="32" s="1"/>
  <c r="AI13" i="32"/>
  <c r="AI9" i="32"/>
  <c r="AI36" i="32" s="1"/>
  <c r="AI7" i="32"/>
  <c r="AI34" i="32" s="1"/>
  <c r="AI6" i="32"/>
  <c r="AI33" i="32" s="1"/>
  <c r="AI18" i="32"/>
  <c r="AI44" i="32" s="1"/>
  <c r="AI17" i="32"/>
  <c r="AI12" i="32"/>
  <c r="AI39" i="32" s="1"/>
  <c r="AI11" i="32"/>
  <c r="AI38" i="32" s="1"/>
  <c r="AI10" i="32"/>
  <c r="AI37" i="32" s="1"/>
  <c r="AI15" i="32"/>
  <c r="AI42" i="32" s="1"/>
  <c r="AI4" i="32"/>
  <c r="AI31" i="32" s="1"/>
  <c r="AI5" i="32"/>
  <c r="AI32" i="32" s="1"/>
  <c r="AC40" i="32" l="1"/>
  <c r="AB53" i="32"/>
  <c r="AI43" i="32"/>
  <c r="A93" i="20"/>
  <c r="AB19" i="5"/>
  <c r="AB26" i="5"/>
  <c r="AK2" i="32"/>
  <c r="AJ10" i="32"/>
  <c r="AJ37" i="32" s="1"/>
  <c r="AJ12" i="32"/>
  <c r="AJ39" i="32" s="1"/>
  <c r="AJ5" i="32"/>
  <c r="AJ32" i="32" s="1"/>
  <c r="AJ18" i="32"/>
  <c r="AJ44" i="32" s="1"/>
  <c r="AJ8" i="32"/>
  <c r="AJ35" i="32" s="1"/>
  <c r="AJ17" i="32"/>
  <c r="AJ13" i="32"/>
  <c r="AJ6" i="32"/>
  <c r="AJ33" i="32" s="1"/>
  <c r="AJ14" i="32"/>
  <c r="AJ41" i="32" s="1"/>
  <c r="AJ15" i="32"/>
  <c r="AJ42" i="32" s="1"/>
  <c r="AJ4" i="32"/>
  <c r="AJ31" i="32" s="1"/>
  <c r="AJ7" i="32"/>
  <c r="AJ34" i="32" s="1"/>
  <c r="AJ9" i="32"/>
  <c r="AJ36" i="32" s="1"/>
  <c r="AJ11" i="32"/>
  <c r="AJ38" i="32" s="1"/>
  <c r="AC53" i="32" l="1"/>
  <c r="AD40" i="32"/>
  <c r="AJ43" i="32"/>
  <c r="A94" i="20"/>
  <c r="AL2" i="32"/>
  <c r="AK11" i="32"/>
  <c r="AK38" i="32" s="1"/>
  <c r="AK9" i="32"/>
  <c r="AK36" i="32" s="1"/>
  <c r="AK4" i="32"/>
  <c r="AK31" i="32" s="1"/>
  <c r="AK8" i="32"/>
  <c r="AK35" i="32" s="1"/>
  <c r="AK13" i="32"/>
  <c r="AK15" i="32"/>
  <c r="AK42" i="32" s="1"/>
  <c r="AK6" i="32"/>
  <c r="AK33" i="32" s="1"/>
  <c r="AK12" i="32"/>
  <c r="AK39" i="32" s="1"/>
  <c r="AK14" i="32"/>
  <c r="AK41" i="32" s="1"/>
  <c r="AK18" i="32"/>
  <c r="AK44" i="32" s="1"/>
  <c r="AK10" i="32"/>
  <c r="AK37" i="32" s="1"/>
  <c r="AK5" i="32"/>
  <c r="AK32" i="32" s="1"/>
  <c r="AK7" i="32"/>
  <c r="AK34" i="32" s="1"/>
  <c r="AK17" i="32"/>
  <c r="AD53" i="32" l="1"/>
  <c r="AE40" i="32"/>
  <c r="AK43" i="32"/>
  <c r="A95" i="20"/>
  <c r="AM2" i="32"/>
  <c r="AL17" i="32"/>
  <c r="AL6" i="32"/>
  <c r="AL33" i="32" s="1"/>
  <c r="AL11" i="32"/>
  <c r="AL38" i="32" s="1"/>
  <c r="AL14" i="32"/>
  <c r="AL41" i="32" s="1"/>
  <c r="AL4" i="32"/>
  <c r="AL31" i="32" s="1"/>
  <c r="AL15" i="32"/>
  <c r="AL42" i="32" s="1"/>
  <c r="AL18" i="32"/>
  <c r="AL44" i="32" s="1"/>
  <c r="AL8" i="32"/>
  <c r="AL35" i="32" s="1"/>
  <c r="AL9" i="32"/>
  <c r="AL36" i="32" s="1"/>
  <c r="AL13" i="32"/>
  <c r="AL10" i="32"/>
  <c r="AL37" i="32" s="1"/>
  <c r="AL12" i="32"/>
  <c r="AL39" i="32" s="1"/>
  <c r="AL7" i="32"/>
  <c r="AL34" i="32" s="1"/>
  <c r="AL5" i="32"/>
  <c r="AL32" i="32" s="1"/>
  <c r="AE53" i="32" l="1"/>
  <c r="AF40" i="32"/>
  <c r="AL43" i="32"/>
  <c r="A96" i="20"/>
  <c r="AN2" i="32"/>
  <c r="AM10" i="32"/>
  <c r="AM37" i="32" s="1"/>
  <c r="AM12" i="32"/>
  <c r="AM39" i="32" s="1"/>
  <c r="AM13" i="32"/>
  <c r="AM6" i="32"/>
  <c r="AM33" i="32" s="1"/>
  <c r="AM18" i="32"/>
  <c r="AM44" i="32" s="1"/>
  <c r="AM7" i="32"/>
  <c r="AM34" i="32" s="1"/>
  <c r="AM5" i="32"/>
  <c r="AM32" i="32" s="1"/>
  <c r="AM11" i="32"/>
  <c r="AM38" i="32" s="1"/>
  <c r="AM17" i="32"/>
  <c r="AM15" i="32"/>
  <c r="AM42" i="32" s="1"/>
  <c r="AM9" i="32"/>
  <c r="AM36" i="32" s="1"/>
  <c r="AM4" i="32"/>
  <c r="AM31" i="32" s="1"/>
  <c r="AM14" i="32"/>
  <c r="AM41" i="32" s="1"/>
  <c r="AM8" i="32"/>
  <c r="AM35" i="32" s="1"/>
  <c r="AF53" i="32" l="1"/>
  <c r="AG40" i="32"/>
  <c r="AM43" i="32"/>
  <c r="A97" i="20"/>
  <c r="AO2" i="32"/>
  <c r="AN13" i="32"/>
  <c r="AN6" i="32"/>
  <c r="AN33" i="32" s="1"/>
  <c r="AN9" i="32"/>
  <c r="AN36" i="32" s="1"/>
  <c r="AN12" i="32"/>
  <c r="AN39" i="32" s="1"/>
  <c r="AN10" i="32"/>
  <c r="AN37" i="32" s="1"/>
  <c r="AN18" i="32"/>
  <c r="AN44" i="32" s="1"/>
  <c r="AN5" i="32"/>
  <c r="AN32" i="32" s="1"/>
  <c r="AN11" i="32"/>
  <c r="AN38" i="32" s="1"/>
  <c r="AN4" i="32"/>
  <c r="AN31" i="32" s="1"/>
  <c r="AN8" i="32"/>
  <c r="AN35" i="32" s="1"/>
  <c r="AN17" i="32"/>
  <c r="AN14" i="32"/>
  <c r="AN41" i="32" s="1"/>
  <c r="AN7" i="32"/>
  <c r="AN34" i="32" s="1"/>
  <c r="AN15" i="32"/>
  <c r="AN42" i="32" s="1"/>
  <c r="AG53" i="32" l="1"/>
  <c r="AH40" i="32"/>
  <c r="AN43" i="32"/>
  <c r="A98" i="20"/>
  <c r="AP2" i="32"/>
  <c r="AO18" i="32"/>
  <c r="AO44" i="32" s="1"/>
  <c r="AO5" i="32"/>
  <c r="AO32" i="32" s="1"/>
  <c r="AO4" i="32"/>
  <c r="AO31" i="32" s="1"/>
  <c r="AO6" i="32"/>
  <c r="AO33" i="32" s="1"/>
  <c r="AO12" i="32"/>
  <c r="AO39" i="32" s="1"/>
  <c r="AO11" i="32"/>
  <c r="AO38" i="32" s="1"/>
  <c r="AO17" i="32"/>
  <c r="AO13" i="32"/>
  <c r="AO7" i="32"/>
  <c r="AO34" i="32" s="1"/>
  <c r="AO14" i="32"/>
  <c r="AO41" i="32" s="1"/>
  <c r="AO15" i="32"/>
  <c r="AO42" i="32" s="1"/>
  <c r="AO8" i="32"/>
  <c r="AO35" i="32" s="1"/>
  <c r="AO10" i="32"/>
  <c r="AO37" i="32" s="1"/>
  <c r="AO9" i="32"/>
  <c r="AO36" i="32" s="1"/>
  <c r="AH53" i="32" l="1"/>
  <c r="AI40" i="32"/>
  <c r="AO43" i="32"/>
  <c r="A99" i="20"/>
  <c r="AQ2" i="32"/>
  <c r="AP10" i="32"/>
  <c r="AP37" i="32" s="1"/>
  <c r="AP6" i="32"/>
  <c r="AP33" i="32" s="1"/>
  <c r="AP12" i="32"/>
  <c r="AP39" i="32" s="1"/>
  <c r="AP9" i="32"/>
  <c r="AP36" i="32" s="1"/>
  <c r="AP15" i="32"/>
  <c r="AP42" i="32" s="1"/>
  <c r="AP8" i="32"/>
  <c r="AP35" i="32" s="1"/>
  <c r="AP11" i="32"/>
  <c r="AP38" i="32" s="1"/>
  <c r="AP18" i="32"/>
  <c r="AP44" i="32" s="1"/>
  <c r="AP4" i="32"/>
  <c r="AP31" i="32" s="1"/>
  <c r="AP17" i="32"/>
  <c r="AP13" i="32"/>
  <c r="AP14" i="32"/>
  <c r="AP41" i="32" s="1"/>
  <c r="AP7" i="32"/>
  <c r="AP34" i="32" s="1"/>
  <c r="AP5" i="32"/>
  <c r="AP32" i="32" s="1"/>
  <c r="AI53" i="32" l="1"/>
  <c r="AJ40" i="32"/>
  <c r="AP43" i="32"/>
  <c r="A100" i="20"/>
  <c r="AR2" i="32"/>
  <c r="AQ17" i="32"/>
  <c r="AQ9" i="32"/>
  <c r="AQ36" i="32" s="1"/>
  <c r="AQ6" i="32"/>
  <c r="AQ33" i="32" s="1"/>
  <c r="AQ14" i="32"/>
  <c r="AQ41" i="32" s="1"/>
  <c r="AQ13" i="32"/>
  <c r="AQ11" i="32"/>
  <c r="AQ38" i="32" s="1"/>
  <c r="AQ4" i="32"/>
  <c r="AQ31" i="32" s="1"/>
  <c r="AQ7" i="32"/>
  <c r="AQ34" i="32" s="1"/>
  <c r="AQ15" i="32"/>
  <c r="AQ42" i="32" s="1"/>
  <c r="AQ18" i="32"/>
  <c r="AQ44" i="32" s="1"/>
  <c r="AQ8" i="32"/>
  <c r="AQ35" i="32" s="1"/>
  <c r="AQ12" i="32"/>
  <c r="AQ39" i="32" s="1"/>
  <c r="AQ10" i="32"/>
  <c r="AQ37" i="32" s="1"/>
  <c r="AQ5" i="32"/>
  <c r="AQ32" i="32" s="1"/>
  <c r="AJ53" i="32" l="1"/>
  <c r="AK40" i="32"/>
  <c r="AQ43" i="32"/>
  <c r="A101" i="20"/>
  <c r="AS2" i="32"/>
  <c r="AR6" i="32"/>
  <c r="AR33" i="32" s="1"/>
  <c r="AR13" i="32"/>
  <c r="AR17" i="32"/>
  <c r="AR18" i="32"/>
  <c r="AR44" i="32" s="1"/>
  <c r="AR8" i="32"/>
  <c r="AR35" i="32" s="1"/>
  <c r="AR14" i="32"/>
  <c r="AR41" i="32" s="1"/>
  <c r="AR7" i="32"/>
  <c r="AR34" i="32" s="1"/>
  <c r="AR9" i="32"/>
  <c r="AR36" i="32" s="1"/>
  <c r="AR15" i="32"/>
  <c r="AR42" i="32" s="1"/>
  <c r="AR11" i="32"/>
  <c r="AR38" i="32" s="1"/>
  <c r="AR5" i="32"/>
  <c r="AR32" i="32" s="1"/>
  <c r="AR10" i="32"/>
  <c r="AR37" i="32" s="1"/>
  <c r="AR4" i="32"/>
  <c r="AR31" i="32" s="1"/>
  <c r="AR12" i="32"/>
  <c r="AR39" i="32" s="1"/>
  <c r="AK53" i="32" l="1"/>
  <c r="AL40" i="32"/>
  <c r="AR43" i="32"/>
  <c r="A102" i="20"/>
  <c r="AT2" i="32"/>
  <c r="AS18" i="32"/>
  <c r="AS44" i="32" s="1"/>
  <c r="AS11" i="32"/>
  <c r="AS38" i="32" s="1"/>
  <c r="AS13" i="32"/>
  <c r="AS4" i="32"/>
  <c r="AS31" i="32" s="1"/>
  <c r="AS10" i="32"/>
  <c r="AS37" i="32" s="1"/>
  <c r="AS15" i="32"/>
  <c r="AS42" i="32" s="1"/>
  <c r="AS9" i="32"/>
  <c r="AS36" i="32" s="1"/>
  <c r="AS8" i="32"/>
  <c r="AS35" i="32" s="1"/>
  <c r="AS6" i="32"/>
  <c r="AS33" i="32" s="1"/>
  <c r="AS14" i="32"/>
  <c r="AS41" i="32" s="1"/>
  <c r="AS5" i="32"/>
  <c r="AS32" i="32" s="1"/>
  <c r="AS12" i="32"/>
  <c r="AS39" i="32" s="1"/>
  <c r="AS7" i="32"/>
  <c r="AS34" i="32" s="1"/>
  <c r="AS17" i="32"/>
  <c r="AL53" i="32" l="1"/>
  <c r="AM40" i="32"/>
  <c r="AS43" i="32"/>
  <c r="A103" i="20"/>
  <c r="AU2" i="32"/>
  <c r="AT5" i="32"/>
  <c r="AT32" i="32" s="1"/>
  <c r="AT6" i="32"/>
  <c r="AT33" i="32" s="1"/>
  <c r="AT7" i="32"/>
  <c r="AT34" i="32" s="1"/>
  <c r="AT11" i="32"/>
  <c r="AT38" i="32" s="1"/>
  <c r="AT14" i="32"/>
  <c r="AT41" i="32" s="1"/>
  <c r="AT4" i="32"/>
  <c r="AT31" i="32" s="1"/>
  <c r="AT10" i="32"/>
  <c r="AT37" i="32" s="1"/>
  <c r="AT15" i="32"/>
  <c r="AT42" i="32" s="1"/>
  <c r="AT17" i="32"/>
  <c r="AT18" i="32"/>
  <c r="AT44" i="32" s="1"/>
  <c r="AT8" i="32"/>
  <c r="AT35" i="32" s="1"/>
  <c r="AT13" i="32"/>
  <c r="AT12" i="32"/>
  <c r="AT39" i="32" s="1"/>
  <c r="AT9" i="32"/>
  <c r="AT36" i="32" s="1"/>
  <c r="AM53" i="32" l="1"/>
  <c r="AN40" i="32"/>
  <c r="AT43" i="32"/>
  <c r="A104" i="20"/>
  <c r="AV2" i="32"/>
  <c r="AU17" i="32"/>
  <c r="AU15" i="32"/>
  <c r="AU42" i="32" s="1"/>
  <c r="AU8" i="32"/>
  <c r="AU35" i="32" s="1"/>
  <c r="AU14" i="32"/>
  <c r="AU41" i="32" s="1"/>
  <c r="AU10" i="32"/>
  <c r="AU37" i="32" s="1"/>
  <c r="AU5" i="32"/>
  <c r="AU32" i="32" s="1"/>
  <c r="AU7" i="32"/>
  <c r="AU34" i="32" s="1"/>
  <c r="AU12" i="32"/>
  <c r="AU39" i="32" s="1"/>
  <c r="AU4" i="32"/>
  <c r="AU31" i="32" s="1"/>
  <c r="AU6" i="32"/>
  <c r="AU33" i="32" s="1"/>
  <c r="AU9" i="32"/>
  <c r="AU36" i="32" s="1"/>
  <c r="AU11" i="32"/>
  <c r="AU38" i="32" s="1"/>
  <c r="AU18" i="32"/>
  <c r="AU44" i="32" s="1"/>
  <c r="AU13" i="32"/>
  <c r="AN53" i="32" l="1"/>
  <c r="AO40" i="32"/>
  <c r="AU43" i="32"/>
  <c r="A105" i="20"/>
  <c r="AW2" i="32"/>
  <c r="AV17" i="32"/>
  <c r="AV7" i="32"/>
  <c r="AV34" i="32" s="1"/>
  <c r="AV18" i="32"/>
  <c r="AV44" i="32" s="1"/>
  <c r="AV13" i="32"/>
  <c r="AV6" i="32"/>
  <c r="AV33" i="32" s="1"/>
  <c r="AV8" i="32"/>
  <c r="AV35" i="32" s="1"/>
  <c r="AV15" i="32"/>
  <c r="AV42" i="32" s="1"/>
  <c r="AV14" i="32"/>
  <c r="AV41" i="32" s="1"/>
  <c r="AV5" i="32"/>
  <c r="AV32" i="32" s="1"/>
  <c r="AV4" i="32"/>
  <c r="AV31" i="32" s="1"/>
  <c r="AV12" i="32"/>
  <c r="AV39" i="32" s="1"/>
  <c r="AV10" i="32"/>
  <c r="AV37" i="32" s="1"/>
  <c r="AV9" i="32"/>
  <c r="AV36" i="32" s="1"/>
  <c r="AV11" i="32"/>
  <c r="AV38" i="32" s="1"/>
  <c r="AO53" i="32" l="1"/>
  <c r="AP40" i="32"/>
  <c r="AV43" i="32"/>
  <c r="A106" i="20"/>
  <c r="AX2" i="32"/>
  <c r="AW6" i="32"/>
  <c r="AW33" i="32" s="1"/>
  <c r="AW5" i="32"/>
  <c r="AW32" i="32" s="1"/>
  <c r="AW7" i="32"/>
  <c r="AW34" i="32" s="1"/>
  <c r="AW17" i="32"/>
  <c r="AW9" i="32"/>
  <c r="AW36" i="32" s="1"/>
  <c r="AW10" i="32"/>
  <c r="AW37" i="32" s="1"/>
  <c r="AW12" i="32"/>
  <c r="AW39" i="32" s="1"/>
  <c r="AW11" i="32"/>
  <c r="AW38" i="32" s="1"/>
  <c r="AW13" i="32"/>
  <c r="AW14" i="32"/>
  <c r="AW41" i="32" s="1"/>
  <c r="AW4" i="32"/>
  <c r="AW31" i="32" s="1"/>
  <c r="AW15" i="32"/>
  <c r="AW42" i="32" s="1"/>
  <c r="AW8" i="32"/>
  <c r="AW35" i="32" s="1"/>
  <c r="AW18" i="32"/>
  <c r="AW44" i="32" s="1"/>
  <c r="AP53" i="32" l="1"/>
  <c r="AQ40" i="32"/>
  <c r="AW43" i="32"/>
  <c r="A107" i="20"/>
  <c r="AY2" i="32"/>
  <c r="AX17" i="32"/>
  <c r="AX6" i="32"/>
  <c r="AX33" i="32" s="1"/>
  <c r="AX9" i="32"/>
  <c r="AX36" i="32" s="1"/>
  <c r="AX12" i="32"/>
  <c r="AX39" i="32" s="1"/>
  <c r="AX15" i="32"/>
  <c r="AX42" i="32" s="1"/>
  <c r="AX8" i="32"/>
  <c r="AX35" i="32" s="1"/>
  <c r="AX5" i="32"/>
  <c r="AX32" i="32" s="1"/>
  <c r="AX14" i="32"/>
  <c r="AX41" i="32" s="1"/>
  <c r="AX4" i="32"/>
  <c r="AX31" i="32" s="1"/>
  <c r="AX10" i="32"/>
  <c r="AX37" i="32" s="1"/>
  <c r="AX18" i="32"/>
  <c r="AX44" i="32" s="1"/>
  <c r="AX7" i="32"/>
  <c r="AX34" i="32" s="1"/>
  <c r="AX11" i="32"/>
  <c r="AX38" i="32" s="1"/>
  <c r="AX13" i="32"/>
  <c r="AQ53" i="32" l="1"/>
  <c r="AR40" i="32"/>
  <c r="AX43" i="32"/>
  <c r="A108" i="20"/>
  <c r="AZ2" i="32"/>
  <c r="AY18" i="32"/>
  <c r="AY44" i="32" s="1"/>
  <c r="AY9" i="32"/>
  <c r="AY36" i="32" s="1"/>
  <c r="AY10" i="32"/>
  <c r="AY37" i="32" s="1"/>
  <c r="AY7" i="32"/>
  <c r="AY34" i="32" s="1"/>
  <c r="AY14" i="32"/>
  <c r="AY41" i="32" s="1"/>
  <c r="AY13" i="32"/>
  <c r="AY17" i="32"/>
  <c r="AY11" i="32"/>
  <c r="AY38" i="32" s="1"/>
  <c r="AY15" i="32"/>
  <c r="AY42" i="32" s="1"/>
  <c r="AY5" i="32"/>
  <c r="AY32" i="32" s="1"/>
  <c r="AY8" i="32"/>
  <c r="AY35" i="32" s="1"/>
  <c r="AY6" i="32"/>
  <c r="AY33" i="32" s="1"/>
  <c r="AY4" i="32"/>
  <c r="AY31" i="32" s="1"/>
  <c r="AY12" i="32"/>
  <c r="AY39" i="32" s="1"/>
  <c r="AR53" i="32" l="1"/>
  <c r="AS40" i="32"/>
  <c r="AY43" i="32"/>
  <c r="A109" i="20"/>
  <c r="BA2" i="32"/>
  <c r="AZ18" i="32"/>
  <c r="AZ44" i="32" s="1"/>
  <c r="AZ5" i="32"/>
  <c r="AZ32" i="32" s="1"/>
  <c r="AZ10" i="32"/>
  <c r="AZ37" i="32" s="1"/>
  <c r="AZ8" i="32"/>
  <c r="AZ35" i="32" s="1"/>
  <c r="AZ6" i="32"/>
  <c r="AZ33" i="32" s="1"/>
  <c r="AZ11" i="32"/>
  <c r="AZ38" i="32" s="1"/>
  <c r="AZ14" i="32"/>
  <c r="AZ41" i="32" s="1"/>
  <c r="AZ9" i="32"/>
  <c r="AZ36" i="32" s="1"/>
  <c r="AZ17" i="32"/>
  <c r="AZ7" i="32"/>
  <c r="AZ34" i="32" s="1"/>
  <c r="AZ15" i="32"/>
  <c r="AZ42" i="32" s="1"/>
  <c r="AZ4" i="32"/>
  <c r="AZ31" i="32" s="1"/>
  <c r="AZ12" i="32"/>
  <c r="AZ39" i="32" s="1"/>
  <c r="AZ13" i="32"/>
  <c r="AS53" i="32" l="1"/>
  <c r="AT40" i="32"/>
  <c r="AZ43" i="32"/>
  <c r="A110" i="20"/>
  <c r="A111" i="20" s="1"/>
  <c r="A112" i="20" s="1"/>
  <c r="A113" i="20" s="1"/>
  <c r="A114" i="20" s="1"/>
  <c r="A115" i="20" s="1"/>
  <c r="A116" i="20" s="1"/>
  <c r="BB2" i="32"/>
  <c r="BA6" i="32"/>
  <c r="BA33" i="32" s="1"/>
  <c r="BA12" i="32"/>
  <c r="BA39" i="32" s="1"/>
  <c r="BA18" i="32"/>
  <c r="BA44" i="32" s="1"/>
  <c r="BA9" i="32"/>
  <c r="BA36" i="32" s="1"/>
  <c r="BA10" i="32"/>
  <c r="BA37" i="32" s="1"/>
  <c r="BA13" i="32"/>
  <c r="BA4" i="32"/>
  <c r="BA31" i="32" s="1"/>
  <c r="BA17" i="32"/>
  <c r="BA14" i="32"/>
  <c r="BA41" i="32" s="1"/>
  <c r="BA7" i="32"/>
  <c r="BA34" i="32" s="1"/>
  <c r="BA15" i="32"/>
  <c r="BA42" i="32" s="1"/>
  <c r="BA5" i="32"/>
  <c r="BA32" i="32" s="1"/>
  <c r="BA8" i="32"/>
  <c r="BA35" i="32" s="1"/>
  <c r="BA11" i="32"/>
  <c r="BA38" i="32" s="1"/>
  <c r="AT53" i="32" l="1"/>
  <c r="AU40" i="32"/>
  <c r="BA43" i="32"/>
  <c r="BC2" i="32"/>
  <c r="BB6" i="32"/>
  <c r="BB33" i="32" s="1"/>
  <c r="BB8" i="32"/>
  <c r="BB35" i="32" s="1"/>
  <c r="BB9" i="32"/>
  <c r="BB36" i="32" s="1"/>
  <c r="BB18" i="32"/>
  <c r="BB44" i="32" s="1"/>
  <c r="BB15" i="32"/>
  <c r="BB42" i="32" s="1"/>
  <c r="BB10" i="32"/>
  <c r="BB37" i="32" s="1"/>
  <c r="BB5" i="32"/>
  <c r="BB32" i="32" s="1"/>
  <c r="BB11" i="32"/>
  <c r="BB38" i="32" s="1"/>
  <c r="BB14" i="32"/>
  <c r="BB41" i="32" s="1"/>
  <c r="BB4" i="32"/>
  <c r="BB31" i="32" s="1"/>
  <c r="BB7" i="32"/>
  <c r="BB34" i="32" s="1"/>
  <c r="BB13" i="32"/>
  <c r="BB12" i="32"/>
  <c r="BB39" i="32" s="1"/>
  <c r="BB17" i="32"/>
  <c r="AU53" i="32" l="1"/>
  <c r="AV40" i="32"/>
  <c r="BB43" i="32"/>
  <c r="BD2" i="32"/>
  <c r="BC17" i="32"/>
  <c r="BC12" i="32"/>
  <c r="BC39" i="32" s="1"/>
  <c r="BC7" i="32"/>
  <c r="BC34" i="32" s="1"/>
  <c r="BC15" i="32"/>
  <c r="BC42" i="32" s="1"/>
  <c r="BC8" i="32"/>
  <c r="BC35" i="32" s="1"/>
  <c r="BC14" i="32"/>
  <c r="BC41" i="32" s="1"/>
  <c r="BC18" i="32"/>
  <c r="BC44" i="32" s="1"/>
  <c r="BC10" i="32"/>
  <c r="BC37" i="32" s="1"/>
  <c r="BC5" i="32"/>
  <c r="BC32" i="32" s="1"/>
  <c r="BC11" i="32"/>
  <c r="BC38" i="32" s="1"/>
  <c r="BC13" i="32"/>
  <c r="BC6" i="32"/>
  <c r="BC33" i="32" s="1"/>
  <c r="BC9" i="32"/>
  <c r="BC36" i="32" s="1"/>
  <c r="BC4" i="32"/>
  <c r="BC31" i="32" s="1"/>
  <c r="AV53" i="32" l="1"/>
  <c r="AW40" i="32"/>
  <c r="BC43" i="32"/>
  <c r="BE2" i="32"/>
  <c r="BD10" i="32"/>
  <c r="BD37" i="32" s="1"/>
  <c r="BD12" i="32"/>
  <c r="BD39" i="32" s="1"/>
  <c r="BD17" i="32"/>
  <c r="BD7" i="32"/>
  <c r="BD34" i="32" s="1"/>
  <c r="BD13" i="32"/>
  <c r="BD6" i="32"/>
  <c r="BD33" i="32" s="1"/>
  <c r="BD9" i="32"/>
  <c r="BD36" i="32" s="1"/>
  <c r="BD11" i="32"/>
  <c r="BD38" i="32" s="1"/>
  <c r="BD18" i="32"/>
  <c r="BD44" i="32" s="1"/>
  <c r="BD4" i="32"/>
  <c r="BD31" i="32" s="1"/>
  <c r="BD5" i="32"/>
  <c r="BD32" i="32" s="1"/>
  <c r="BD8" i="32"/>
  <c r="BD35" i="32" s="1"/>
  <c r="BD15" i="32"/>
  <c r="BD42" i="32" s="1"/>
  <c r="BD14" i="32"/>
  <c r="BD41" i="32" s="1"/>
  <c r="AW53" i="32" l="1"/>
  <c r="AX40" i="32"/>
  <c r="BD43" i="32"/>
  <c r="BF2" i="32"/>
  <c r="BE9" i="32"/>
  <c r="BE36" i="32" s="1"/>
  <c r="BE12" i="32"/>
  <c r="BE39" i="32" s="1"/>
  <c r="BE17" i="32"/>
  <c r="BE11" i="32"/>
  <c r="BE38" i="32" s="1"/>
  <c r="BE14" i="32"/>
  <c r="BE41" i="32" s="1"/>
  <c r="BE5" i="32"/>
  <c r="BE32" i="32" s="1"/>
  <c r="BE4" i="32"/>
  <c r="BE31" i="32" s="1"/>
  <c r="BE15" i="32"/>
  <c r="BE42" i="32" s="1"/>
  <c r="BE13" i="32"/>
  <c r="BE7" i="32"/>
  <c r="BE34" i="32" s="1"/>
  <c r="BE8" i="32"/>
  <c r="BE35" i="32" s="1"/>
  <c r="BE18" i="32"/>
  <c r="BE44" i="32" s="1"/>
  <c r="BE10" i="32"/>
  <c r="BE37" i="32" s="1"/>
  <c r="BE6" i="32"/>
  <c r="BE33" i="32" s="1"/>
  <c r="AX53" i="32" l="1"/>
  <c r="AY40" i="32"/>
  <c r="BE43" i="32"/>
  <c r="BG2" i="32"/>
  <c r="BF17" i="32"/>
  <c r="BF18" i="32"/>
  <c r="BF44" i="32" s="1"/>
  <c r="BF6" i="32"/>
  <c r="BF33" i="32" s="1"/>
  <c r="BF9" i="32"/>
  <c r="BF36" i="32" s="1"/>
  <c r="BF12" i="32"/>
  <c r="BF39" i="32" s="1"/>
  <c r="BF10" i="32"/>
  <c r="BF37" i="32" s="1"/>
  <c r="BF11" i="32"/>
  <c r="BF38" i="32" s="1"/>
  <c r="BF14" i="32"/>
  <c r="BF41" i="32" s="1"/>
  <c r="BF5" i="32"/>
  <c r="BF32" i="32" s="1"/>
  <c r="BF4" i="32"/>
  <c r="BF31" i="32" s="1"/>
  <c r="BF15" i="32"/>
  <c r="BF42" i="32" s="1"/>
  <c r="BF7" i="32"/>
  <c r="BF34" i="32" s="1"/>
  <c r="BF8" i="32"/>
  <c r="BF35" i="32" s="1"/>
  <c r="BF13" i="32"/>
  <c r="AY53" i="32" l="1"/>
  <c r="AZ40" i="32"/>
  <c r="BF43" i="32"/>
  <c r="BH2" i="32"/>
  <c r="BG18" i="32"/>
  <c r="BG44" i="32" s="1"/>
  <c r="BG4" i="32"/>
  <c r="BG31" i="32" s="1"/>
  <c r="BG14" i="32"/>
  <c r="BG41" i="32" s="1"/>
  <c r="BG10" i="32"/>
  <c r="BG37" i="32" s="1"/>
  <c r="BG12" i="32"/>
  <c r="BG39" i="32" s="1"/>
  <c r="BG15" i="32"/>
  <c r="BG42" i="32" s="1"/>
  <c r="BG5" i="32"/>
  <c r="BG32" i="32" s="1"/>
  <c r="BG17" i="32"/>
  <c r="BG7" i="32"/>
  <c r="BG34" i="32" s="1"/>
  <c r="BG11" i="32"/>
  <c r="BG38" i="32" s="1"/>
  <c r="BG9" i="32"/>
  <c r="BG36" i="32" s="1"/>
  <c r="BG6" i="32"/>
  <c r="BG33" i="32" s="1"/>
  <c r="BG8" i="32"/>
  <c r="BG35" i="32" s="1"/>
  <c r="BG13" i="32"/>
  <c r="AZ53" i="32" l="1"/>
  <c r="BA40" i="32"/>
  <c r="BG43" i="32"/>
  <c r="BI2" i="32"/>
  <c r="BH8" i="32"/>
  <c r="BH35" i="32" s="1"/>
  <c r="BH14" i="32"/>
  <c r="BH41" i="32" s="1"/>
  <c r="BH7" i="32"/>
  <c r="BH34" i="32" s="1"/>
  <c r="BH5" i="32"/>
  <c r="BH32" i="32" s="1"/>
  <c r="BH18" i="32"/>
  <c r="BH44" i="32" s="1"/>
  <c r="BH6" i="32"/>
  <c r="BH33" i="32" s="1"/>
  <c r="BH9" i="32"/>
  <c r="BH36" i="32" s="1"/>
  <c r="BH15" i="32"/>
  <c r="BH42" i="32" s="1"/>
  <c r="BH4" i="32"/>
  <c r="BH31" i="32" s="1"/>
  <c r="BH11" i="32"/>
  <c r="BH38" i="32" s="1"/>
  <c r="BH10" i="32"/>
  <c r="BH37" i="32" s="1"/>
  <c r="BH13" i="32"/>
  <c r="BH12" i="32"/>
  <c r="BH39" i="32" s="1"/>
  <c r="BH17" i="32"/>
  <c r="BA53" i="32" l="1"/>
  <c r="BB40" i="32"/>
  <c r="D21" i="5"/>
  <c r="D50" i="5" s="1"/>
  <c r="H68" i="5"/>
  <c r="J18" i="5"/>
  <c r="C72" i="5"/>
  <c r="E69" i="5"/>
  <c r="E76" i="5" s="1"/>
  <c r="J12" i="5"/>
  <c r="G73" i="5"/>
  <c r="J25" i="5"/>
  <c r="F68" i="5"/>
  <c r="C21" i="5"/>
  <c r="C50" i="5" s="1"/>
  <c r="H25" i="5"/>
  <c r="G20" i="5"/>
  <c r="G53" i="5" s="1"/>
  <c r="J11" i="5"/>
  <c r="D73" i="5"/>
  <c r="I15" i="5"/>
  <c r="E12" i="5"/>
  <c r="E68" i="5"/>
  <c r="G23" i="5"/>
  <c r="C13" i="5"/>
  <c r="H17" i="5"/>
  <c r="E13" i="5"/>
  <c r="G17" i="5"/>
  <c r="C15" i="5"/>
  <c r="G25" i="5"/>
  <c r="F72" i="5"/>
  <c r="G71" i="5"/>
  <c r="D22" i="5"/>
  <c r="H70" i="5"/>
  <c r="H80" i="5" s="1"/>
  <c r="D26" i="5"/>
  <c r="J14" i="5"/>
  <c r="G70" i="5"/>
  <c r="G80" i="5" s="1"/>
  <c r="C71" i="5"/>
  <c r="F71" i="5"/>
  <c r="E11" i="5"/>
  <c r="D12" i="5"/>
  <c r="I70" i="5"/>
  <c r="I80" i="5" s="1"/>
  <c r="F19" i="5"/>
  <c r="F54" i="5" s="1"/>
  <c r="F64" i="5" s="1"/>
  <c r="E72" i="5"/>
  <c r="H72" i="5"/>
  <c r="E17" i="5"/>
  <c r="I68" i="5"/>
  <c r="D18" i="5"/>
  <c r="E71" i="5"/>
  <c r="C70" i="5"/>
  <c r="C80" i="5" s="1"/>
  <c r="F13" i="5"/>
  <c r="I14" i="5"/>
  <c r="F24" i="5"/>
  <c r="D15" i="5"/>
  <c r="G14" i="5"/>
  <c r="C69" i="5"/>
  <c r="C76" i="5" s="1"/>
  <c r="H11" i="5"/>
  <c r="C19" i="5"/>
  <c r="C54" i="5" s="1"/>
  <c r="C64" i="5" s="1"/>
  <c r="G11" i="5"/>
  <c r="J21" i="5"/>
  <c r="J50" i="5" s="1"/>
  <c r="E18" i="5"/>
  <c r="D17" i="5"/>
  <c r="C25" i="5"/>
  <c r="H16" i="5"/>
  <c r="J13" i="5"/>
  <c r="F70" i="5"/>
  <c r="F80" i="5" s="1"/>
  <c r="C16" i="5"/>
  <c r="D72" i="5"/>
  <c r="D70" i="5"/>
  <c r="D80" i="5" s="1"/>
  <c r="I72" i="5"/>
  <c r="C20" i="5"/>
  <c r="C53" i="5" s="1"/>
  <c r="I22" i="5"/>
  <c r="I17" i="5"/>
  <c r="E14" i="5"/>
  <c r="J26" i="5"/>
  <c r="H24" i="5"/>
  <c r="C14" i="5"/>
  <c r="F20" i="5"/>
  <c r="F53" i="5" s="1"/>
  <c r="J70" i="5"/>
  <c r="J80" i="5" s="1"/>
  <c r="C22" i="5"/>
  <c r="G12" i="5"/>
  <c r="I69" i="5"/>
  <c r="I76" i="5" s="1"/>
  <c r="G15" i="5"/>
  <c r="F23" i="5"/>
  <c r="I16" i="5"/>
  <c r="E70" i="5"/>
  <c r="E80" i="5" s="1"/>
  <c r="H69" i="5"/>
  <c r="H76" i="5" s="1"/>
  <c r="F15" i="5"/>
  <c r="E24" i="5"/>
  <c r="J17" i="5"/>
  <c r="D13" i="5"/>
  <c r="I23" i="5"/>
  <c r="J15" i="5"/>
  <c r="J73" i="5"/>
  <c r="E21" i="5"/>
  <c r="E50" i="5" s="1"/>
  <c r="J69" i="5"/>
  <c r="J76" i="5" s="1"/>
  <c r="J23" i="5"/>
  <c r="H14" i="5"/>
  <c r="I11" i="5"/>
  <c r="I19" i="5"/>
  <c r="I54" i="5" s="1"/>
  <c r="I64" i="5" s="1"/>
  <c r="H20" i="5"/>
  <c r="H53" i="5" s="1"/>
  <c r="C18" i="5"/>
  <c r="G19" i="5"/>
  <c r="G54" i="5" s="1"/>
  <c r="G64" i="5" s="1"/>
  <c r="E26" i="5"/>
  <c r="F18" i="5"/>
  <c r="I21" i="5"/>
  <c r="I50" i="5" s="1"/>
  <c r="C12" i="5"/>
  <c r="G16" i="5"/>
  <c r="F73" i="5"/>
  <c r="F81" i="5" s="1"/>
  <c r="G24" i="5"/>
  <c r="I26" i="5"/>
  <c r="D20" i="5"/>
  <c r="D53" i="5" s="1"/>
  <c r="D16" i="5"/>
  <c r="D23" i="5"/>
  <c r="D46" i="5" s="1"/>
  <c r="H22" i="5"/>
  <c r="H73" i="5"/>
  <c r="H81" i="5" s="1"/>
  <c r="I18" i="5"/>
  <c r="F25" i="5"/>
  <c r="I12" i="5"/>
  <c r="I25" i="5"/>
  <c r="F16" i="5"/>
  <c r="D11" i="5"/>
  <c r="C73" i="5"/>
  <c r="J22" i="5"/>
  <c r="H26" i="5"/>
  <c r="D71" i="5"/>
  <c r="F17" i="5"/>
  <c r="D19" i="5"/>
  <c r="D54" i="5" s="1"/>
  <c r="D64" i="5" s="1"/>
  <c r="E22" i="5"/>
  <c r="E57" i="5" s="1"/>
  <c r="J71" i="5"/>
  <c r="J72" i="5"/>
  <c r="G68" i="5"/>
  <c r="G22" i="5"/>
  <c r="I20" i="5"/>
  <c r="I53" i="5" s="1"/>
  <c r="H12" i="5"/>
  <c r="H13" i="5"/>
  <c r="E25" i="5"/>
  <c r="G26" i="5"/>
  <c r="E19" i="5"/>
  <c r="E54" i="5" s="1"/>
  <c r="E64" i="5" s="1"/>
  <c r="F11" i="5"/>
  <c r="F14" i="5"/>
  <c r="C68" i="5"/>
  <c r="G21" i="5"/>
  <c r="G50" i="5" s="1"/>
  <c r="D24" i="5"/>
  <c r="F26" i="5"/>
  <c r="J19" i="5"/>
  <c r="J54" i="5" s="1"/>
  <c r="J64" i="5" s="1"/>
  <c r="H19" i="5"/>
  <c r="H54" i="5" s="1"/>
  <c r="H64" i="5" s="1"/>
  <c r="F21" i="5"/>
  <c r="F50" i="5" s="1"/>
  <c r="H18" i="5"/>
  <c r="G69" i="5"/>
  <c r="G76" i="5" s="1"/>
  <c r="J20" i="5"/>
  <c r="J53" i="5" s="1"/>
  <c r="I24" i="5"/>
  <c r="I73" i="5"/>
  <c r="G72" i="5"/>
  <c r="D69" i="5"/>
  <c r="D76" i="5" s="1"/>
  <c r="E23" i="5"/>
  <c r="E46" i="5" s="1"/>
  <c r="G18" i="5"/>
  <c r="C11" i="5"/>
  <c r="G13" i="5"/>
  <c r="C24" i="5"/>
  <c r="E15" i="5"/>
  <c r="F69" i="5"/>
  <c r="F76" i="5" s="1"/>
  <c r="D25" i="5"/>
  <c r="H21" i="5"/>
  <c r="H50" i="5" s="1"/>
  <c r="I13" i="5"/>
  <c r="H71" i="5"/>
  <c r="J24" i="5"/>
  <c r="H23" i="5"/>
  <c r="C23" i="5"/>
  <c r="C46" i="5" s="1"/>
  <c r="H15" i="5"/>
  <c r="D14" i="5"/>
  <c r="D68" i="5"/>
  <c r="F12" i="5"/>
  <c r="C17" i="5"/>
  <c r="C35" i="5" s="1"/>
  <c r="E73" i="5"/>
  <c r="E20" i="5"/>
  <c r="E53" i="5" s="1"/>
  <c r="I71" i="5"/>
  <c r="F22" i="5"/>
  <c r="J68" i="5"/>
  <c r="C26" i="5"/>
  <c r="J16" i="5"/>
  <c r="E16" i="5"/>
  <c r="BH43" i="32"/>
  <c r="BI15" i="32"/>
  <c r="BI42" i="32" s="1"/>
  <c r="BI11" i="32"/>
  <c r="BI38" i="32" s="1"/>
  <c r="BI13" i="32"/>
  <c r="BI10" i="32"/>
  <c r="BI37" i="32" s="1"/>
  <c r="BI6" i="32"/>
  <c r="BI33" i="32" s="1"/>
  <c r="BI12" i="32"/>
  <c r="BI39" i="32" s="1"/>
  <c r="BI18" i="32"/>
  <c r="BI44" i="32" s="1"/>
  <c r="BI9" i="32"/>
  <c r="BI36" i="32" s="1"/>
  <c r="BI8" i="32"/>
  <c r="BI35" i="32" s="1"/>
  <c r="BI4" i="32"/>
  <c r="BI31" i="32" s="1"/>
  <c r="BI7" i="32"/>
  <c r="BI34" i="32" s="1"/>
  <c r="BI14" i="32"/>
  <c r="BI41" i="32" s="1"/>
  <c r="BI5" i="32"/>
  <c r="BI32" i="32" s="1"/>
  <c r="BI17" i="32"/>
  <c r="BB53" i="32" l="1"/>
  <c r="BC40" i="32"/>
  <c r="H82" i="5"/>
  <c r="E35" i="5"/>
  <c r="C32" i="5"/>
  <c r="D32" i="5"/>
  <c r="J35" i="5"/>
  <c r="D35" i="5"/>
  <c r="F34" i="5"/>
  <c r="C62" i="5"/>
  <c r="D77" i="5"/>
  <c r="D78" i="5" s="1"/>
  <c r="D81" i="5"/>
  <c r="D82" i="5" s="1"/>
  <c r="G32" i="5"/>
  <c r="I77" i="5"/>
  <c r="I78" i="5" s="1"/>
  <c r="E81" i="5"/>
  <c r="E82" i="5" s="1"/>
  <c r="F35" i="5"/>
  <c r="J81" i="5"/>
  <c r="J82" i="5" s="1"/>
  <c r="E47" i="5"/>
  <c r="E51" i="5" s="1"/>
  <c r="E52" i="5" s="1"/>
  <c r="E58" i="5" s="1"/>
  <c r="J57" i="5"/>
  <c r="D47" i="5"/>
  <c r="D51" i="5" s="1"/>
  <c r="D52" i="5" s="1"/>
  <c r="E62" i="5"/>
  <c r="C47" i="5"/>
  <c r="C51" i="5" s="1"/>
  <c r="C52" i="5" s="1"/>
  <c r="I33" i="5"/>
  <c r="H62" i="5"/>
  <c r="F82" i="5"/>
  <c r="C34" i="5"/>
  <c r="H77" i="5"/>
  <c r="H78" i="5" s="1"/>
  <c r="C77" i="5"/>
  <c r="C78" i="5" s="1"/>
  <c r="G33" i="5"/>
  <c r="G94" i="5"/>
  <c r="G93" i="5"/>
  <c r="I34" i="5"/>
  <c r="J34" i="5"/>
  <c r="G35" i="5"/>
  <c r="D34" i="5"/>
  <c r="J77" i="5"/>
  <c r="J78" i="5" s="1"/>
  <c r="C81" i="5"/>
  <c r="C82" i="5" s="1"/>
  <c r="H57" i="5"/>
  <c r="I32" i="5"/>
  <c r="D33" i="5"/>
  <c r="F33" i="5"/>
  <c r="D62" i="5"/>
  <c r="E33" i="5"/>
  <c r="J32" i="5"/>
  <c r="I63" i="5"/>
  <c r="I87" i="5" s="1"/>
  <c r="I95" i="5"/>
  <c r="I96" i="5"/>
  <c r="F94" i="5"/>
  <c r="F93" i="5"/>
  <c r="G81" i="5"/>
  <c r="G82" i="5" s="1"/>
  <c r="G96" i="5"/>
  <c r="G95" i="5"/>
  <c r="G63" i="5"/>
  <c r="G87" i="5" s="1"/>
  <c r="I81" i="5"/>
  <c r="I82" i="5" s="1"/>
  <c r="F62" i="5"/>
  <c r="E77" i="5"/>
  <c r="E78" i="5" s="1"/>
  <c r="E93" i="5"/>
  <c r="E94" i="5"/>
  <c r="I35" i="5"/>
  <c r="J33" i="5"/>
  <c r="H32" i="5"/>
  <c r="D57" i="5"/>
  <c r="C33" i="5"/>
  <c r="F32" i="5"/>
  <c r="H94" i="5"/>
  <c r="H93" i="5"/>
  <c r="F57" i="5"/>
  <c r="G77" i="5"/>
  <c r="G78" i="5" s="1"/>
  <c r="G62" i="5"/>
  <c r="H35" i="5"/>
  <c r="E96" i="5"/>
  <c r="E95" i="5"/>
  <c r="E63" i="5"/>
  <c r="E87" i="5" s="1"/>
  <c r="C94" i="5"/>
  <c r="C93" i="5"/>
  <c r="I94" i="5"/>
  <c r="I93" i="5"/>
  <c r="D94" i="5"/>
  <c r="D93" i="5"/>
  <c r="H33" i="5"/>
  <c r="D96" i="5"/>
  <c r="D95" i="5"/>
  <c r="D63" i="5"/>
  <c r="D87" i="5" s="1"/>
  <c r="C57" i="5"/>
  <c r="I57" i="5"/>
  <c r="E32" i="5"/>
  <c r="F96" i="5"/>
  <c r="F63" i="5"/>
  <c r="F87" i="5" s="1"/>
  <c r="F95" i="5"/>
  <c r="G57" i="5"/>
  <c r="H96" i="5"/>
  <c r="H95" i="5"/>
  <c r="H63" i="5"/>
  <c r="H87" i="5" s="1"/>
  <c r="H34" i="5"/>
  <c r="E34" i="5"/>
  <c r="J62" i="5"/>
  <c r="J93" i="5"/>
  <c r="J94" i="5"/>
  <c r="J95" i="5"/>
  <c r="J96" i="5"/>
  <c r="J63" i="5"/>
  <c r="J87" i="5" s="1"/>
  <c r="I62" i="5"/>
  <c r="C96" i="5"/>
  <c r="C95" i="5"/>
  <c r="C63" i="5"/>
  <c r="C87" i="5" s="1"/>
  <c r="G34" i="5"/>
  <c r="F77" i="5"/>
  <c r="F78" i="5" s="1"/>
  <c r="BI43" i="32"/>
  <c r="B21" i="30"/>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GB13" i="29"/>
  <c r="T3" i="27"/>
  <c r="F4" i="27"/>
  <c r="F5" i="27"/>
  <c r="F6" i="27"/>
  <c r="F7" i="27"/>
  <c r="F8" i="27"/>
  <c r="F9" i="27"/>
  <c r="F10" i="27"/>
  <c r="F11" i="27"/>
  <c r="F12" i="27"/>
  <c r="F13" i="27"/>
  <c r="F14" i="27"/>
  <c r="F3" i="27"/>
  <c r="R3" i="27" s="1"/>
  <c r="O3" i="27"/>
  <c r="P3" i="27"/>
  <c r="Q3" i="27"/>
  <c r="S3" i="27"/>
  <c r="GE11" i="29"/>
  <c r="G38" i="5"/>
  <c r="J39" i="5"/>
  <c r="H39" i="5"/>
  <c r="J40" i="5"/>
  <c r="J38" i="5"/>
  <c r="G39" i="5"/>
  <c r="H38" i="5"/>
  <c r="F39" i="5"/>
  <c r="I39" i="5"/>
  <c r="F38" i="5"/>
  <c r="I38" i="5"/>
  <c r="BC53" i="32" l="1"/>
  <c r="BD40" i="32"/>
  <c r="D58" i="5"/>
  <c r="C58" i="5"/>
  <c r="C83" i="5" s="1"/>
  <c r="E83" i="5"/>
  <c r="E86" i="5" s="1"/>
  <c r="E88" i="5" s="1"/>
  <c r="I45" i="5"/>
  <c r="I46" i="5" s="1"/>
  <c r="I47" i="5" s="1"/>
  <c r="I51" i="5" s="1"/>
  <c r="I52" i="5" s="1"/>
  <c r="I58" i="5" s="1"/>
  <c r="I83" i="5" s="1"/>
  <c r="F45" i="5"/>
  <c r="F46" i="5" s="1"/>
  <c r="F47" i="5" s="1"/>
  <c r="F51" i="5" s="1"/>
  <c r="F52" i="5" s="1"/>
  <c r="F58" i="5" s="1"/>
  <c r="F83" i="5" s="1"/>
  <c r="H45" i="5"/>
  <c r="H46" i="5" s="1"/>
  <c r="H47" i="5" s="1"/>
  <c r="H51" i="5" s="1"/>
  <c r="H52" i="5" s="1"/>
  <c r="H58" i="5" s="1"/>
  <c r="H83" i="5" s="1"/>
  <c r="G45" i="5"/>
  <c r="G46" i="5" s="1"/>
  <c r="G47" i="5" s="1"/>
  <c r="G51" i="5" s="1"/>
  <c r="G52" i="5" s="1"/>
  <c r="G58" i="5" s="1"/>
  <c r="G83" i="5" s="1"/>
  <c r="J45" i="5"/>
  <c r="J46" i="5" s="1"/>
  <c r="J47" i="5" s="1"/>
  <c r="J51" i="5" s="1"/>
  <c r="J52" i="5" s="1"/>
  <c r="J58" i="5" s="1"/>
  <c r="J83" i="5" s="1"/>
  <c r="D83" i="5"/>
  <c r="AX26" i="32"/>
  <c r="AY26" i="32"/>
  <c r="AZ26" i="32"/>
  <c r="BA26" i="32"/>
  <c r="AH23" i="32"/>
  <c r="AI23" i="32"/>
  <c r="AJ23" i="32"/>
  <c r="AK23" i="32"/>
  <c r="N27" i="32"/>
  <c r="O27" i="32"/>
  <c r="Q27" i="32"/>
  <c r="P27" i="32"/>
  <c r="BB27" i="32"/>
  <c r="BC27" i="32"/>
  <c r="BD27" i="32"/>
  <c r="BE27" i="32"/>
  <c r="AH22" i="32"/>
  <c r="AI22" i="32"/>
  <c r="AJ22" i="32"/>
  <c r="AK22" i="32"/>
  <c r="Q24" i="32"/>
  <c r="N24" i="32"/>
  <c r="O24" i="32"/>
  <c r="P24" i="32"/>
  <c r="BB21" i="32"/>
  <c r="BB46" i="32" s="1"/>
  <c r="BC21" i="32"/>
  <c r="BC46" i="32" s="1"/>
  <c r="BD21" i="32"/>
  <c r="BD46" i="32" s="1"/>
  <c r="BE21" i="32"/>
  <c r="BE46" i="32" s="1"/>
  <c r="AX24" i="32"/>
  <c r="AY24" i="32"/>
  <c r="AZ24" i="32"/>
  <c r="BA24" i="32"/>
  <c r="T27" i="32"/>
  <c r="U27" i="32"/>
  <c r="R27" i="32"/>
  <c r="S27" i="32"/>
  <c r="R21" i="32"/>
  <c r="S21" i="32"/>
  <c r="T21" i="32"/>
  <c r="T46" i="32" s="1"/>
  <c r="U13" i="5" s="1"/>
  <c r="U21" i="32"/>
  <c r="U46" i="32" s="1"/>
  <c r="V13" i="5" s="1"/>
  <c r="AP27" i="32"/>
  <c r="AQ27" i="32"/>
  <c r="AR27" i="32"/>
  <c r="AS27" i="32"/>
  <c r="Z22" i="32"/>
  <c r="AA22" i="32"/>
  <c r="AB22" i="32"/>
  <c r="AC22" i="32"/>
  <c r="AH25" i="32"/>
  <c r="AI25" i="32"/>
  <c r="AJ25" i="32"/>
  <c r="AK25" i="32"/>
  <c r="BF27" i="32"/>
  <c r="BG27" i="32"/>
  <c r="BH27" i="32"/>
  <c r="BI27" i="32"/>
  <c r="AP26" i="32"/>
  <c r="AQ26" i="32"/>
  <c r="AR26" i="32"/>
  <c r="AS26" i="32"/>
  <c r="V27" i="32"/>
  <c r="W27" i="32"/>
  <c r="X27" i="32"/>
  <c r="Y27" i="32"/>
  <c r="AP21" i="32"/>
  <c r="AP46" i="32" s="1"/>
  <c r="AQ21" i="32"/>
  <c r="AQ46" i="32" s="1"/>
  <c r="AR21" i="32"/>
  <c r="AR46" i="32" s="1"/>
  <c r="AS21" i="32"/>
  <c r="AS46" i="32" s="1"/>
  <c r="AH21" i="32"/>
  <c r="AH46" i="32" s="1"/>
  <c r="AI21" i="32"/>
  <c r="AI46" i="32" s="1"/>
  <c r="AJ21" i="32"/>
  <c r="AJ46" i="32" s="1"/>
  <c r="AK21" i="32"/>
  <c r="AK46" i="32" s="1"/>
  <c r="BF23" i="32"/>
  <c r="BG23" i="32"/>
  <c r="BH23" i="32"/>
  <c r="BI23" i="32"/>
  <c r="AX27" i="32"/>
  <c r="AY27" i="32"/>
  <c r="AZ27" i="32"/>
  <c r="BA27" i="32"/>
  <c r="AT25" i="32"/>
  <c r="AU25" i="32"/>
  <c r="AV25" i="32"/>
  <c r="AW25" i="32"/>
  <c r="AP22" i="32"/>
  <c r="AQ22" i="32"/>
  <c r="AR22" i="32"/>
  <c r="AS22" i="32"/>
  <c r="AH24" i="32"/>
  <c r="AI24" i="32"/>
  <c r="AJ24" i="32"/>
  <c r="AK24" i="32"/>
  <c r="AA27" i="32"/>
  <c r="Z27" i="32"/>
  <c r="AB27" i="32"/>
  <c r="AC27" i="32"/>
  <c r="X24" i="32"/>
  <c r="Y24" i="32"/>
  <c r="V24" i="32"/>
  <c r="W24" i="32"/>
  <c r="U22" i="32"/>
  <c r="R22" i="32"/>
  <c r="S22" i="32"/>
  <c r="T22" i="32"/>
  <c r="T47" i="32" s="1"/>
  <c r="U15" i="5" s="1"/>
  <c r="AT24" i="32"/>
  <c r="AU24" i="32"/>
  <c r="AV24" i="32"/>
  <c r="AW24" i="32"/>
  <c r="Z26" i="32"/>
  <c r="AA26" i="32"/>
  <c r="AB26" i="32"/>
  <c r="AC26" i="32"/>
  <c r="BF21" i="32"/>
  <c r="BF46" i="32" s="1"/>
  <c r="BG21" i="32"/>
  <c r="BG46" i="32" s="1"/>
  <c r="BH21" i="32"/>
  <c r="BH46" i="32" s="1"/>
  <c r="BI21" i="32"/>
  <c r="BI46" i="32" s="1"/>
  <c r="AT23" i="32"/>
  <c r="AU23" i="32"/>
  <c r="AV23" i="32"/>
  <c r="AW23" i="32"/>
  <c r="AP25" i="32"/>
  <c r="AQ25" i="32"/>
  <c r="AR25" i="32"/>
  <c r="AS25" i="32"/>
  <c r="Y21" i="32"/>
  <c r="Y46" i="32" s="1"/>
  <c r="Z13" i="5" s="1"/>
  <c r="V21" i="32"/>
  <c r="V46" i="32" s="1"/>
  <c r="W13" i="5" s="1"/>
  <c r="X21" i="32"/>
  <c r="X46" i="32" s="1"/>
  <c r="Y13" i="5" s="1"/>
  <c r="W21" i="32"/>
  <c r="W46" i="32" s="1"/>
  <c r="X13" i="5" s="1"/>
  <c r="AT22" i="32"/>
  <c r="AU22" i="32"/>
  <c r="AV22" i="32"/>
  <c r="AW22" i="32"/>
  <c r="AA23" i="32"/>
  <c r="Z23" i="32"/>
  <c r="AB23" i="32"/>
  <c r="AC23" i="32"/>
  <c r="P23" i="32"/>
  <c r="O23" i="32"/>
  <c r="Q23" i="32"/>
  <c r="N23" i="32"/>
  <c r="BB25" i="32"/>
  <c r="BC25" i="32"/>
  <c r="BD25" i="32"/>
  <c r="BE25" i="32"/>
  <c r="AL23" i="32"/>
  <c r="AM23" i="32"/>
  <c r="AN23" i="32"/>
  <c r="AO23" i="32"/>
  <c r="R26" i="32"/>
  <c r="S26" i="32"/>
  <c r="T26" i="32"/>
  <c r="T51" i="32" s="1"/>
  <c r="U14" i="5" s="1"/>
  <c r="U26" i="32"/>
  <c r="BB24" i="32"/>
  <c r="BC24" i="32"/>
  <c r="BD24" i="32"/>
  <c r="BE24" i="32"/>
  <c r="AL22" i="32"/>
  <c r="AM22" i="32"/>
  <c r="AN22" i="32"/>
  <c r="AO22" i="32"/>
  <c r="N25" i="32"/>
  <c r="O25" i="32"/>
  <c r="P25" i="32"/>
  <c r="Q25" i="32"/>
  <c r="AD25" i="32"/>
  <c r="AE25" i="32"/>
  <c r="AF25" i="32"/>
  <c r="AG25" i="32"/>
  <c r="BF22" i="32"/>
  <c r="BG22" i="32"/>
  <c r="BH22" i="32"/>
  <c r="BI22" i="32"/>
  <c r="V23" i="32"/>
  <c r="Y23" i="32"/>
  <c r="W23" i="32"/>
  <c r="X23" i="32"/>
  <c r="AA21" i="32"/>
  <c r="AA46" i="32" s="1"/>
  <c r="AB13" i="5" s="1"/>
  <c r="Z21" i="32"/>
  <c r="Z46" i="32" s="1"/>
  <c r="AA13" i="5" s="1"/>
  <c r="AB21" i="32"/>
  <c r="AB46" i="32" s="1"/>
  <c r="AC21" i="32"/>
  <c r="AC46" i="32" s="1"/>
  <c r="Z24" i="32"/>
  <c r="AA24" i="32"/>
  <c r="AB24" i="32"/>
  <c r="AC24" i="32"/>
  <c r="AL24" i="32"/>
  <c r="AM24" i="32"/>
  <c r="AN24" i="32"/>
  <c r="AO24" i="32"/>
  <c r="AD21" i="32"/>
  <c r="AD46" i="32" s="1"/>
  <c r="AE21" i="32"/>
  <c r="AE46" i="32" s="1"/>
  <c r="AF21" i="32"/>
  <c r="AF46" i="32" s="1"/>
  <c r="AG21" i="32"/>
  <c r="AG46" i="32" s="1"/>
  <c r="AL27" i="32"/>
  <c r="AM27" i="32"/>
  <c r="AN27" i="32"/>
  <c r="AO27" i="32"/>
  <c r="Q26" i="32"/>
  <c r="O26" i="32"/>
  <c r="P26" i="32"/>
  <c r="N26" i="32"/>
  <c r="AX25" i="32"/>
  <c r="AY25" i="32"/>
  <c r="AZ25" i="32"/>
  <c r="BA25" i="32"/>
  <c r="AL26" i="32"/>
  <c r="AM26" i="32"/>
  <c r="AN26" i="32"/>
  <c r="AO26" i="32"/>
  <c r="Y22" i="32"/>
  <c r="X22" i="32"/>
  <c r="V22" i="32"/>
  <c r="W22" i="32"/>
  <c r="BB26" i="32"/>
  <c r="BC26" i="32"/>
  <c r="BD26" i="32"/>
  <c r="BE26" i="32"/>
  <c r="AD27" i="32"/>
  <c r="AE27" i="32"/>
  <c r="AF27" i="32"/>
  <c r="AG27" i="32"/>
  <c r="AL25" i="32"/>
  <c r="AM25" i="32"/>
  <c r="AN25" i="32"/>
  <c r="AO25" i="32"/>
  <c r="AX21" i="32"/>
  <c r="AX46" i="32" s="1"/>
  <c r="AY21" i="32"/>
  <c r="AY46" i="32" s="1"/>
  <c r="AZ21" i="32"/>
  <c r="AZ46" i="32" s="1"/>
  <c r="BA21" i="32"/>
  <c r="BA46" i="32" s="1"/>
  <c r="AX23" i="32"/>
  <c r="AY23" i="32"/>
  <c r="AZ23" i="32"/>
  <c r="BA23" i="32"/>
  <c r="AD26" i="32"/>
  <c r="AE26" i="32"/>
  <c r="AF26" i="32"/>
  <c r="AG26" i="32"/>
  <c r="O22" i="32"/>
  <c r="N22" i="32"/>
  <c r="P22" i="32"/>
  <c r="Q22" i="32"/>
  <c r="AT21" i="32"/>
  <c r="AT46" i="32" s="1"/>
  <c r="AU21" i="32"/>
  <c r="AU46" i="32" s="1"/>
  <c r="AV21" i="32"/>
  <c r="AV46" i="32" s="1"/>
  <c r="AW21" i="32"/>
  <c r="AW46" i="32" s="1"/>
  <c r="AX22" i="32"/>
  <c r="AY22" i="32"/>
  <c r="AZ22" i="32"/>
  <c r="BA22" i="32"/>
  <c r="AD24" i="32"/>
  <c r="AE24" i="32"/>
  <c r="AF24" i="32"/>
  <c r="AG24" i="32"/>
  <c r="U25" i="32"/>
  <c r="T25" i="32"/>
  <c r="R25" i="32"/>
  <c r="S25" i="32"/>
  <c r="BF26" i="32"/>
  <c r="BG26" i="32"/>
  <c r="BH26" i="32"/>
  <c r="BI26" i="32"/>
  <c r="BB23" i="32"/>
  <c r="BC23" i="32"/>
  <c r="BD23" i="32"/>
  <c r="BE23" i="32"/>
  <c r="AT27" i="32"/>
  <c r="AU27" i="32"/>
  <c r="AV27" i="32"/>
  <c r="AW27" i="32"/>
  <c r="AP24" i="32"/>
  <c r="AQ24" i="32"/>
  <c r="AR24" i="32"/>
  <c r="AS24" i="32"/>
  <c r="AH27" i="32"/>
  <c r="AI27" i="32"/>
  <c r="AJ27" i="32"/>
  <c r="AK27" i="32"/>
  <c r="AD23" i="32"/>
  <c r="AE23" i="32"/>
  <c r="AF23" i="32"/>
  <c r="AG23" i="32"/>
  <c r="X26" i="32"/>
  <c r="Y26" i="32"/>
  <c r="W26" i="32"/>
  <c r="V26" i="32"/>
  <c r="S24" i="32"/>
  <c r="U24" i="32"/>
  <c r="T24" i="32"/>
  <c r="T49" i="32" s="1"/>
  <c r="U17" i="5" s="1"/>
  <c r="R24" i="32"/>
  <c r="BF25" i="32"/>
  <c r="BG25" i="32"/>
  <c r="BH25" i="32"/>
  <c r="BI25" i="32"/>
  <c r="AA25" i="32"/>
  <c r="Z25" i="32"/>
  <c r="AB25" i="32"/>
  <c r="AC25" i="32"/>
  <c r="AL21" i="32"/>
  <c r="AL46" i="32" s="1"/>
  <c r="AM21" i="32"/>
  <c r="AM46" i="32" s="1"/>
  <c r="AN21" i="32"/>
  <c r="AN46" i="32" s="1"/>
  <c r="AO21" i="32"/>
  <c r="AO46" i="32" s="1"/>
  <c r="BF24" i="32"/>
  <c r="BG24" i="32"/>
  <c r="BH24" i="32"/>
  <c r="BI24" i="32"/>
  <c r="BB22" i="32"/>
  <c r="BC22" i="32"/>
  <c r="BD22" i="32"/>
  <c r="BE22" i="32"/>
  <c r="AT26" i="32"/>
  <c r="AU26" i="32"/>
  <c r="AV26" i="32"/>
  <c r="AW26" i="32"/>
  <c r="AP23" i="32"/>
  <c r="AQ23" i="32"/>
  <c r="AR23" i="32"/>
  <c r="AS23" i="32"/>
  <c r="AH26" i="32"/>
  <c r="AI26" i="32"/>
  <c r="AJ26" i="32"/>
  <c r="AK26" i="32"/>
  <c r="AD22" i="32"/>
  <c r="AE22" i="32"/>
  <c r="AF22" i="32"/>
  <c r="AG22" i="32"/>
  <c r="V25" i="32"/>
  <c r="W25" i="32"/>
  <c r="Y25" i="32"/>
  <c r="X25" i="32"/>
  <c r="R23" i="32"/>
  <c r="S23" i="32"/>
  <c r="U23" i="32"/>
  <c r="T23" i="32"/>
  <c r="T48" i="32" s="1"/>
  <c r="U16" i="5" s="1"/>
  <c r="BD53" i="32" l="1"/>
  <c r="BE40" i="32"/>
  <c r="E89" i="5"/>
  <c r="D86" i="5"/>
  <c r="D88" i="5" s="1"/>
  <c r="D89" i="5"/>
  <c r="J86" i="5"/>
  <c r="J88" i="5" s="1"/>
  <c r="J89" i="5"/>
  <c r="G86" i="5"/>
  <c r="G88" i="5" s="1"/>
  <c r="G89" i="5"/>
  <c r="H86" i="5"/>
  <c r="H88" i="5" s="1"/>
  <c r="H89" i="5"/>
  <c r="F86" i="5"/>
  <c r="F88" i="5" s="1"/>
  <c r="F89" i="5"/>
  <c r="C86" i="5"/>
  <c r="C88" i="5" s="1"/>
  <c r="C89" i="5"/>
  <c r="I86" i="5"/>
  <c r="I88" i="5" s="1"/>
  <c r="I89" i="5"/>
  <c r="U48" i="32"/>
  <c r="V16" i="5" s="1"/>
  <c r="U25" i="5"/>
  <c r="T50" i="32"/>
  <c r="U18" i="5" s="1"/>
  <c r="U47" i="32"/>
  <c r="V15" i="5" s="1"/>
  <c r="U49" i="32"/>
  <c r="V17" i="5" s="1"/>
  <c r="U51" i="32"/>
  <c r="V14" i="5" s="1"/>
  <c r="AB27" i="5"/>
  <c r="C82" i="20" s="1"/>
  <c r="AA27" i="5"/>
  <c r="C81" i="20" s="1"/>
  <c r="Z27" i="5"/>
  <c r="C80" i="20" s="1"/>
  <c r="Y27" i="5"/>
  <c r="C79" i="20" s="1"/>
  <c r="X27" i="5"/>
  <c r="C78" i="20" s="1"/>
  <c r="W27" i="5"/>
  <c r="C77" i="20" s="1"/>
  <c r="V27" i="5"/>
  <c r="C76" i="20" s="1"/>
  <c r="U27" i="5"/>
  <c r="C75" i="20" s="1"/>
  <c r="T27" i="5"/>
  <c r="S27" i="5"/>
  <c r="C73" i="20" s="1"/>
  <c r="R27" i="5"/>
  <c r="C72" i="20" s="1"/>
  <c r="Q27" i="5"/>
  <c r="C71" i="20" s="1"/>
  <c r="P27" i="5"/>
  <c r="C70" i="20" s="1"/>
  <c r="O27" i="5"/>
  <c r="C69" i="20" s="1"/>
  <c r="N27" i="5"/>
  <c r="C68" i="20" s="1"/>
  <c r="M27" i="5"/>
  <c r="C67" i="20" s="1"/>
  <c r="L27" i="5"/>
  <c r="C66" i="20" s="1"/>
  <c r="K27" i="5"/>
  <c r="C65" i="20" s="1"/>
  <c r="BE53" i="32" l="1"/>
  <c r="BF40" i="32"/>
  <c r="V51" i="32"/>
  <c r="W14" i="5" s="1"/>
  <c r="V47" i="32"/>
  <c r="W15" i="5" s="1"/>
  <c r="U50" i="32"/>
  <c r="V18" i="5" s="1"/>
  <c r="V49" i="32"/>
  <c r="W17" i="5" s="1"/>
  <c r="V25" i="5"/>
  <c r="V48" i="32"/>
  <c r="W16" i="5" s="1"/>
  <c r="AF101" i="5"/>
  <c r="AG101" i="5"/>
  <c r="AH101" i="5"/>
  <c r="AI101" i="5"/>
  <c r="AJ101" i="5"/>
  <c r="AK101" i="5"/>
  <c r="AL101" i="5"/>
  <c r="AM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AC9" i="5"/>
  <c r="AE101" i="5"/>
  <c r="AD101" i="5"/>
  <c r="AC101" i="5"/>
  <c r="BF53" i="32" l="1"/>
  <c r="BG40" i="32"/>
  <c r="AD9" i="5"/>
  <c r="AD71" i="5" s="1"/>
  <c r="AC70" i="5"/>
  <c r="AC71" i="5"/>
  <c r="AC72" i="5"/>
  <c r="AC20" i="5"/>
  <c r="AC73" i="5"/>
  <c r="AC21" i="5"/>
  <c r="AC23" i="5"/>
  <c r="AC11" i="5"/>
  <c r="AC22" i="5"/>
  <c r="AC12" i="5"/>
  <c r="AC24" i="5"/>
  <c r="AC19" i="5"/>
  <c r="AC69" i="5"/>
  <c r="AC68" i="5"/>
  <c r="AC26" i="5"/>
  <c r="AC13" i="5"/>
  <c r="AC27" i="5"/>
  <c r="C83" i="20" s="1"/>
  <c r="V50" i="32"/>
  <c r="W18" i="5" s="1"/>
  <c r="W48" i="32"/>
  <c r="X16" i="5" s="1"/>
  <c r="W47" i="32"/>
  <c r="X15" i="5" s="1"/>
  <c r="W49" i="32"/>
  <c r="X17" i="5" s="1"/>
  <c r="W25" i="5"/>
  <c r="W51" i="32"/>
  <c r="X14" i="5" s="1"/>
  <c r="BG53" i="32" l="1"/>
  <c r="BH40" i="32"/>
  <c r="AD21" i="5"/>
  <c r="AD13" i="5"/>
  <c r="AD68" i="5"/>
  <c r="AD70" i="5"/>
  <c r="AD27" i="5"/>
  <c r="C84" i="20" s="1"/>
  <c r="AD22" i="5"/>
  <c r="AE9" i="5"/>
  <c r="AE22" i="5" s="1"/>
  <c r="AD26" i="5"/>
  <c r="AD24" i="5"/>
  <c r="AD11" i="5"/>
  <c r="AD23" i="5"/>
  <c r="AD19" i="5"/>
  <c r="AD20" i="5"/>
  <c r="AD12" i="5"/>
  <c r="AD73" i="5"/>
  <c r="AD69" i="5"/>
  <c r="AD72" i="5"/>
  <c r="X47" i="32"/>
  <c r="Y15" i="5" s="1"/>
  <c r="X51" i="32"/>
  <c r="Y14" i="5" s="1"/>
  <c r="X48" i="32"/>
  <c r="Y16" i="5" s="1"/>
  <c r="X49" i="32"/>
  <c r="Y17" i="5" s="1"/>
  <c r="X25" i="5"/>
  <c r="W50" i="32"/>
  <c r="X18" i="5" s="1"/>
  <c r="BH53" i="32" l="1"/>
  <c r="BI40" i="32"/>
  <c r="BI53" i="32" s="1"/>
  <c r="AE72" i="5"/>
  <c r="AE68" i="5"/>
  <c r="AE71" i="5"/>
  <c r="AF9" i="5"/>
  <c r="AE13" i="5"/>
  <c r="AE12" i="5"/>
  <c r="AE70" i="5"/>
  <c r="AE27" i="5"/>
  <c r="C85" i="20" s="1"/>
  <c r="AE21" i="5"/>
  <c r="AE24" i="5"/>
  <c r="AE11" i="5"/>
  <c r="AE69" i="5"/>
  <c r="AE23" i="5"/>
  <c r="AE19" i="5"/>
  <c r="AE20" i="5"/>
  <c r="AE26" i="5"/>
  <c r="AE73" i="5"/>
  <c r="AF70" i="5"/>
  <c r="AF71" i="5"/>
  <c r="AF72" i="5"/>
  <c r="AF73" i="5"/>
  <c r="AF20" i="5"/>
  <c r="AF69" i="5"/>
  <c r="AF11" i="5"/>
  <c r="AF23" i="5"/>
  <c r="AF68" i="5"/>
  <c r="AF21" i="5"/>
  <c r="AF26" i="5"/>
  <c r="AF19" i="5"/>
  <c r="AF22" i="5"/>
  <c r="AF24" i="5"/>
  <c r="AF12" i="5"/>
  <c r="AF13" i="5"/>
  <c r="AF27" i="5"/>
  <c r="AG9" i="5"/>
  <c r="Y49" i="32"/>
  <c r="Z17" i="5" s="1"/>
  <c r="Y48" i="32"/>
  <c r="Z16" i="5" s="1"/>
  <c r="X50" i="32"/>
  <c r="Y18" i="5" s="1"/>
  <c r="Y51" i="32"/>
  <c r="Z14" i="5" s="1"/>
  <c r="Y25" i="5"/>
  <c r="Y47" i="32"/>
  <c r="Z15" i="5" s="1"/>
  <c r="C86" i="20" l="1"/>
  <c r="AG70" i="5"/>
  <c r="AG71" i="5"/>
  <c r="AG72" i="5"/>
  <c r="AG20" i="5"/>
  <c r="AG73" i="5"/>
  <c r="AG68" i="5"/>
  <c r="AG23" i="5"/>
  <c r="AG12" i="5"/>
  <c r="AG24" i="5"/>
  <c r="AG69" i="5"/>
  <c r="AG11" i="5"/>
  <c r="AG22" i="5"/>
  <c r="AG21" i="5"/>
  <c r="AG19" i="5"/>
  <c r="AG26" i="5"/>
  <c r="AG13" i="5"/>
  <c r="AG27" i="5"/>
  <c r="C87" i="20" s="1"/>
  <c r="AH9" i="5"/>
  <c r="Z47" i="32"/>
  <c r="AA15" i="5" s="1"/>
  <c r="Z48" i="32"/>
  <c r="AA16" i="5" s="1"/>
  <c r="Z51" i="32"/>
  <c r="AA14" i="5" s="1"/>
  <c r="Y50" i="32"/>
  <c r="Z18" i="5" s="1"/>
  <c r="Z25" i="5"/>
  <c r="Z49" i="32"/>
  <c r="AA17" i="5" s="1"/>
  <c r="AH70" i="5" l="1"/>
  <c r="AH71" i="5"/>
  <c r="AH72" i="5"/>
  <c r="AH73" i="5"/>
  <c r="AH20" i="5"/>
  <c r="AH12" i="5"/>
  <c r="AH23" i="5"/>
  <c r="AH11" i="5"/>
  <c r="AH69" i="5"/>
  <c r="AH68" i="5"/>
  <c r="AH24" i="5"/>
  <c r="AH21" i="5"/>
  <c r="AH26" i="5"/>
  <c r="AH19" i="5"/>
  <c r="AH22" i="5"/>
  <c r="AH27" i="5"/>
  <c r="C88" i="20" s="1"/>
  <c r="AH13" i="5"/>
  <c r="AI9" i="5"/>
  <c r="Z50" i="32"/>
  <c r="AA18" i="5" s="1"/>
  <c r="AA51" i="32"/>
  <c r="AB14" i="5" s="1"/>
  <c r="AA49" i="32"/>
  <c r="AB17" i="5" s="1"/>
  <c r="AA48" i="32"/>
  <c r="AB16" i="5" s="1"/>
  <c r="AA25" i="5"/>
  <c r="AA47" i="32"/>
  <c r="AB15" i="5" s="1"/>
  <c r="AI70" i="5" l="1"/>
  <c r="AI71" i="5"/>
  <c r="AI72" i="5"/>
  <c r="AI73" i="5"/>
  <c r="AI20" i="5"/>
  <c r="AI24" i="5"/>
  <c r="AI22" i="5"/>
  <c r="AI21" i="5"/>
  <c r="AI11" i="5"/>
  <c r="AI69" i="5"/>
  <c r="AI12" i="5"/>
  <c r="AI68" i="5"/>
  <c r="AI23" i="5"/>
  <c r="AI19" i="5"/>
  <c r="AI26" i="5"/>
  <c r="AI13" i="5"/>
  <c r="AI27" i="5"/>
  <c r="AJ9" i="5"/>
  <c r="AB49" i="32"/>
  <c r="AC17" i="5" s="1"/>
  <c r="AB51" i="32"/>
  <c r="AC14" i="5" s="1"/>
  <c r="AB48" i="32"/>
  <c r="AC16" i="5" s="1"/>
  <c r="AB47" i="32"/>
  <c r="AC15" i="5" s="1"/>
  <c r="AB25" i="5"/>
  <c r="AA50" i="32"/>
  <c r="AB18" i="5" s="1"/>
  <c r="AJ70" i="5" l="1"/>
  <c r="AJ71" i="5"/>
  <c r="AJ72" i="5"/>
  <c r="AJ73" i="5"/>
  <c r="AJ20" i="5"/>
  <c r="AJ24" i="5"/>
  <c r="AJ23" i="5"/>
  <c r="AJ12" i="5"/>
  <c r="AJ11" i="5"/>
  <c r="AJ22" i="5"/>
  <c r="AJ26" i="5"/>
  <c r="AJ69" i="5"/>
  <c r="AJ19" i="5"/>
  <c r="AJ21" i="5"/>
  <c r="AJ68" i="5"/>
  <c r="AJ13" i="5"/>
  <c r="AJ27" i="5"/>
  <c r="AK9" i="5"/>
  <c r="AC47" i="32"/>
  <c r="AD15" i="5" s="1"/>
  <c r="AC48" i="32"/>
  <c r="AD16" i="5" s="1"/>
  <c r="AB50" i="32"/>
  <c r="AC18" i="5" s="1"/>
  <c r="AC51" i="32"/>
  <c r="AD14" i="5" s="1"/>
  <c r="AC25" i="5"/>
  <c r="AC49" i="32"/>
  <c r="AD17" i="5" s="1"/>
  <c r="AK70" i="5" l="1"/>
  <c r="AK71" i="5"/>
  <c r="AK72" i="5"/>
  <c r="AK73" i="5"/>
  <c r="AK20" i="5"/>
  <c r="AK24" i="5"/>
  <c r="AK12" i="5"/>
  <c r="AK11" i="5"/>
  <c r="AK23" i="5"/>
  <c r="AK69" i="5"/>
  <c r="AK21" i="5"/>
  <c r="AK26" i="5"/>
  <c r="AK22" i="5"/>
  <c r="AK19" i="5"/>
  <c r="AK68" i="5"/>
  <c r="AK13" i="5"/>
  <c r="AK27" i="5"/>
  <c r="AL9" i="5"/>
  <c r="AD51" i="32"/>
  <c r="AE14" i="5" s="1"/>
  <c r="AC50" i="32"/>
  <c r="AD18" i="5" s="1"/>
  <c r="AD48" i="32"/>
  <c r="AE16" i="5" s="1"/>
  <c r="AD49" i="32"/>
  <c r="AE17" i="5" s="1"/>
  <c r="AD25" i="5"/>
  <c r="AD47" i="32"/>
  <c r="AE15" i="5" s="1"/>
  <c r="AL70" i="5" l="1"/>
  <c r="AL71" i="5"/>
  <c r="AL72" i="5"/>
  <c r="AL73" i="5"/>
  <c r="AL20" i="5"/>
  <c r="AL68" i="5"/>
  <c r="AL12" i="5"/>
  <c r="AL11" i="5"/>
  <c r="AL23" i="5"/>
  <c r="AL69" i="5"/>
  <c r="AL22" i="5"/>
  <c r="AL26" i="5"/>
  <c r="AL19" i="5"/>
  <c r="AL21" i="5"/>
  <c r="AL24" i="5"/>
  <c r="AL13" i="5"/>
  <c r="AL27" i="5"/>
  <c r="AM9" i="5"/>
  <c r="AE49" i="32"/>
  <c r="AF17" i="5" s="1"/>
  <c r="AE47" i="32"/>
  <c r="AF15" i="5" s="1"/>
  <c r="AD50" i="32"/>
  <c r="AE18" i="5" s="1"/>
  <c r="AE48" i="32"/>
  <c r="AF16" i="5" s="1"/>
  <c r="AE25" i="5"/>
  <c r="AE51" i="32"/>
  <c r="AF14" i="5" s="1"/>
  <c r="AM70" i="5" l="1"/>
  <c r="AM71" i="5"/>
  <c r="AM72" i="5"/>
  <c r="AM73" i="5"/>
  <c r="AM20" i="5"/>
  <c r="AM69" i="5"/>
  <c r="AM12" i="5"/>
  <c r="AM68" i="5"/>
  <c r="AM23" i="5"/>
  <c r="AM22" i="5"/>
  <c r="AM24" i="5"/>
  <c r="AM11" i="5"/>
  <c r="AM21" i="5"/>
  <c r="AM26" i="5"/>
  <c r="AM19" i="5"/>
  <c r="AM27" i="5"/>
  <c r="AM13" i="5"/>
  <c r="AN9" i="5"/>
  <c r="AF48" i="32"/>
  <c r="AG16" i="5" s="1"/>
  <c r="AE50" i="32"/>
  <c r="AF18" i="5" s="1"/>
  <c r="AF51" i="32"/>
  <c r="AG14" i="5" s="1"/>
  <c r="AF47" i="32"/>
  <c r="AG15" i="5" s="1"/>
  <c r="AF25" i="5"/>
  <c r="AF49" i="32"/>
  <c r="AG17" i="5" s="1"/>
  <c r="AN70" i="5" l="1"/>
  <c r="AN71" i="5"/>
  <c r="AN72" i="5"/>
  <c r="AN73" i="5"/>
  <c r="AN20" i="5"/>
  <c r="AN22" i="5"/>
  <c r="AN23" i="5"/>
  <c r="AN24" i="5"/>
  <c r="AN68" i="5"/>
  <c r="AN12" i="5"/>
  <c r="AN11" i="5"/>
  <c r="AN69" i="5"/>
  <c r="AN19" i="5"/>
  <c r="AN26" i="5"/>
  <c r="AN21" i="5"/>
  <c r="AN13" i="5"/>
  <c r="AN27" i="5"/>
  <c r="AO9" i="5"/>
  <c r="AG49" i="32"/>
  <c r="AH17" i="5" s="1"/>
  <c r="AF50" i="32"/>
  <c r="AG18" i="5" s="1"/>
  <c r="AG47" i="32"/>
  <c r="AH15" i="5" s="1"/>
  <c r="AG51" i="32"/>
  <c r="AH14" i="5" s="1"/>
  <c r="AG25" i="5"/>
  <c r="AG48" i="32"/>
  <c r="AH16" i="5" s="1"/>
  <c r="AO70" i="5" l="1"/>
  <c r="AO71" i="5"/>
  <c r="AO72" i="5"/>
  <c r="AO73" i="5"/>
  <c r="AO20" i="5"/>
  <c r="AO21" i="5"/>
  <c r="AO12" i="5"/>
  <c r="AO24" i="5"/>
  <c r="AO26" i="5"/>
  <c r="AO22" i="5"/>
  <c r="AO23" i="5"/>
  <c r="AO11" i="5"/>
  <c r="AO69" i="5"/>
  <c r="AO68" i="5"/>
  <c r="AO19" i="5"/>
  <c r="AO13" i="5"/>
  <c r="AO27" i="5"/>
  <c r="AP9" i="5"/>
  <c r="AH48" i="32"/>
  <c r="AI16" i="5" s="1"/>
  <c r="AG50" i="32"/>
  <c r="AH18" i="5" s="1"/>
  <c r="AH51" i="32"/>
  <c r="AI14" i="5" s="1"/>
  <c r="AH47" i="32"/>
  <c r="AI15" i="5" s="1"/>
  <c r="AH25" i="5"/>
  <c r="AH49" i="32"/>
  <c r="AI17" i="5" s="1"/>
  <c r="AP70" i="5" l="1"/>
  <c r="AP71" i="5"/>
  <c r="AP72" i="5"/>
  <c r="AP73" i="5"/>
  <c r="AP20" i="5"/>
  <c r="AP23" i="5"/>
  <c r="AP26" i="5"/>
  <c r="AP19" i="5"/>
  <c r="AP11" i="5"/>
  <c r="AP69" i="5"/>
  <c r="AP22" i="5"/>
  <c r="AP12" i="5"/>
  <c r="AP21" i="5"/>
  <c r="AP24" i="5"/>
  <c r="AP68" i="5"/>
  <c r="AP27" i="5"/>
  <c r="AP13" i="5"/>
  <c r="AQ9" i="5"/>
  <c r="AI47" i="32"/>
  <c r="AJ15" i="5" s="1"/>
  <c r="AI51" i="32"/>
  <c r="AJ14" i="5" s="1"/>
  <c r="AI49" i="32"/>
  <c r="AJ17" i="5" s="1"/>
  <c r="AH50" i="32"/>
  <c r="AI18" i="5" s="1"/>
  <c r="AI25" i="5"/>
  <c r="AI48" i="32"/>
  <c r="AJ16" i="5" s="1"/>
  <c r="AQ70" i="5" l="1"/>
  <c r="AQ71" i="5"/>
  <c r="AQ72" i="5"/>
  <c r="AQ20" i="5"/>
  <c r="AQ73" i="5"/>
  <c r="AQ22" i="5"/>
  <c r="AQ23" i="5"/>
  <c r="AQ12" i="5"/>
  <c r="AQ11" i="5"/>
  <c r="AQ26" i="5"/>
  <c r="AQ68" i="5"/>
  <c r="AQ24" i="5"/>
  <c r="AQ21" i="5"/>
  <c r="AQ19" i="5"/>
  <c r="AQ69" i="5"/>
  <c r="AQ13" i="5"/>
  <c r="AQ27" i="5"/>
  <c r="AR9" i="5"/>
  <c r="AI50" i="32"/>
  <c r="AJ18" i="5" s="1"/>
  <c r="AJ49" i="32"/>
  <c r="AK17" i="5" s="1"/>
  <c r="AJ48" i="32"/>
  <c r="AK16" i="5" s="1"/>
  <c r="AJ51" i="32"/>
  <c r="AK14" i="5" s="1"/>
  <c r="AJ25" i="5"/>
  <c r="AJ47" i="32"/>
  <c r="AK15" i="5" s="1"/>
  <c r="AR70" i="5" l="1"/>
  <c r="AR71" i="5"/>
  <c r="AR72" i="5"/>
  <c r="AR73" i="5"/>
  <c r="AR20" i="5"/>
  <c r="AR24" i="5"/>
  <c r="AR12" i="5"/>
  <c r="AR11" i="5"/>
  <c r="AR68" i="5"/>
  <c r="AR22" i="5"/>
  <c r="AR23" i="5"/>
  <c r="AR21" i="5"/>
  <c r="AR69" i="5"/>
  <c r="AR19" i="5"/>
  <c r="AR26" i="5"/>
  <c r="AR13" i="5"/>
  <c r="AR27" i="5"/>
  <c r="AS9" i="5"/>
  <c r="AK51" i="32"/>
  <c r="AL14" i="5" s="1"/>
  <c r="AK48" i="32"/>
  <c r="AL16" i="5" s="1"/>
  <c r="AK47" i="32"/>
  <c r="AL15" i="5" s="1"/>
  <c r="AK49" i="32"/>
  <c r="AL17" i="5" s="1"/>
  <c r="AK25" i="5"/>
  <c r="AJ50" i="32"/>
  <c r="AK18" i="5" s="1"/>
  <c r="AS70" i="5" l="1"/>
  <c r="AS71" i="5"/>
  <c r="AS72" i="5"/>
  <c r="AS20" i="5"/>
  <c r="AS73" i="5"/>
  <c r="AS12" i="5"/>
  <c r="AS68" i="5"/>
  <c r="AS21" i="5"/>
  <c r="AS11" i="5"/>
  <c r="AS22" i="5"/>
  <c r="AS69" i="5"/>
  <c r="AS24" i="5"/>
  <c r="AS23" i="5"/>
  <c r="AS19" i="5"/>
  <c r="AS26" i="5"/>
  <c r="AS13" i="5"/>
  <c r="AS27" i="5"/>
  <c r="AT9" i="5"/>
  <c r="AK50" i="32"/>
  <c r="AL18" i="5" s="1"/>
  <c r="AL48" i="32"/>
  <c r="AM16" i="5" s="1"/>
  <c r="AL49" i="32"/>
  <c r="AM17" i="5" s="1"/>
  <c r="AL47" i="32"/>
  <c r="AM15" i="5" s="1"/>
  <c r="AL25" i="5"/>
  <c r="AL51" i="32"/>
  <c r="AM14" i="5" s="1"/>
  <c r="AT70" i="5" l="1"/>
  <c r="AT71" i="5"/>
  <c r="AT72" i="5"/>
  <c r="AT20" i="5"/>
  <c r="AT73" i="5"/>
  <c r="AT23" i="5"/>
  <c r="AT69" i="5"/>
  <c r="AT19" i="5"/>
  <c r="AT68" i="5"/>
  <c r="AT21" i="5"/>
  <c r="AT12" i="5"/>
  <c r="AT11" i="5"/>
  <c r="AT22" i="5"/>
  <c r="AT24" i="5"/>
  <c r="AT26" i="5"/>
  <c r="AT13" i="5"/>
  <c r="AT27" i="5"/>
  <c r="AU9" i="5"/>
  <c r="AM47" i="32"/>
  <c r="AN15" i="5" s="1"/>
  <c r="AM49" i="32"/>
  <c r="AN17" i="5" s="1"/>
  <c r="AM48" i="32"/>
  <c r="AN16" i="5" s="1"/>
  <c r="AM51" i="32"/>
  <c r="AN14" i="5" s="1"/>
  <c r="AM25" i="5"/>
  <c r="AL50" i="32"/>
  <c r="AM18" i="5" s="1"/>
  <c r="GV69" i="29"/>
  <c r="GU69" i="29"/>
  <c r="GT69" i="29"/>
  <c r="GS69" i="29"/>
  <c r="GR69" i="29"/>
  <c r="GQ69" i="29"/>
  <c r="GP69" i="29"/>
  <c r="GO69" i="29"/>
  <c r="GN69" i="29"/>
  <c r="GM69" i="29"/>
  <c r="GL69" i="29"/>
  <c r="GK69" i="29"/>
  <c r="GJ69" i="29"/>
  <c r="GI69" i="29"/>
  <c r="GH69" i="29"/>
  <c r="GG69" i="29"/>
  <c r="GF69" i="29"/>
  <c r="GE69" i="29"/>
  <c r="GD69" i="29"/>
  <c r="GC69" i="29"/>
  <c r="GB69" i="29"/>
  <c r="GA69" i="29"/>
  <c r="FZ69" i="29"/>
  <c r="FY69" i="29"/>
  <c r="FX69" i="29"/>
  <c r="FW69" i="29"/>
  <c r="FV69" i="29"/>
  <c r="FU69" i="29"/>
  <c r="FT69" i="29"/>
  <c r="FS69" i="29"/>
  <c r="FR69" i="29"/>
  <c r="FQ69" i="29"/>
  <c r="FP69" i="29"/>
  <c r="FO69" i="29"/>
  <c r="FN69" i="29"/>
  <c r="FM69" i="29"/>
  <c r="FL69" i="29"/>
  <c r="FK69" i="29"/>
  <c r="FJ69" i="29"/>
  <c r="FI69" i="29"/>
  <c r="FH69" i="29"/>
  <c r="FG69" i="29"/>
  <c r="FF69" i="29"/>
  <c r="FE69" i="29"/>
  <c r="FD69" i="29"/>
  <c r="FC69" i="29"/>
  <c r="FB69" i="29"/>
  <c r="FA69" i="29"/>
  <c r="EZ69" i="29"/>
  <c r="EY69" i="29"/>
  <c r="EX69" i="29"/>
  <c r="EW69" i="29"/>
  <c r="EV69" i="29"/>
  <c r="EU69" i="29"/>
  <c r="ET69" i="29"/>
  <c r="ES69" i="29"/>
  <c r="ER69" i="29"/>
  <c r="EQ69" i="29"/>
  <c r="EP69" i="29"/>
  <c r="EO69" i="29"/>
  <c r="EN69" i="29"/>
  <c r="EM69" i="29"/>
  <c r="EL69" i="29"/>
  <c r="EK69" i="29"/>
  <c r="EJ69" i="29"/>
  <c r="EI69" i="29"/>
  <c r="EH69" i="29"/>
  <c r="EG69" i="29"/>
  <c r="EF69" i="29"/>
  <c r="EE69" i="29"/>
  <c r="ED69" i="29"/>
  <c r="EC69" i="29"/>
  <c r="EB69" i="29"/>
  <c r="EA69" i="29"/>
  <c r="DZ69" i="29"/>
  <c r="DY69" i="29"/>
  <c r="DX69" i="29"/>
  <c r="DW69" i="29"/>
  <c r="DV69" i="29"/>
  <c r="DU69" i="29"/>
  <c r="DT69" i="29"/>
  <c r="DS69" i="29"/>
  <c r="DR69" i="29"/>
  <c r="DQ69" i="29"/>
  <c r="DP69" i="29"/>
  <c r="DO69" i="29"/>
  <c r="DN69" i="29"/>
  <c r="DM69" i="29"/>
  <c r="DL69" i="29"/>
  <c r="DK69" i="29"/>
  <c r="DJ69" i="29"/>
  <c r="DI69" i="29"/>
  <c r="DH69" i="29"/>
  <c r="DG69" i="29"/>
  <c r="DF69" i="29"/>
  <c r="DE69" i="29"/>
  <c r="DD69" i="29"/>
  <c r="DC69" i="29"/>
  <c r="DB69" i="29"/>
  <c r="DA69" i="29"/>
  <c r="CZ69" i="29"/>
  <c r="CY69" i="29"/>
  <c r="CX69" i="29"/>
  <c r="CW69" i="29"/>
  <c r="CV69" i="29"/>
  <c r="CU69" i="29"/>
  <c r="CT69" i="29"/>
  <c r="CS69" i="29"/>
  <c r="CR69" i="29"/>
  <c r="CQ69" i="29"/>
  <c r="CP69" i="29"/>
  <c r="CO69" i="29"/>
  <c r="CN69" i="29"/>
  <c r="CM69" i="29"/>
  <c r="CL69" i="29"/>
  <c r="CK69" i="29"/>
  <c r="CJ69" i="29"/>
  <c r="CI69" i="29"/>
  <c r="CH69" i="29"/>
  <c r="CG69" i="29"/>
  <c r="CF69" i="29"/>
  <c r="CE69" i="29"/>
  <c r="CD69" i="29"/>
  <c r="CC69" i="29"/>
  <c r="CB69" i="29"/>
  <c r="CA69" i="29"/>
  <c r="BZ69" i="29"/>
  <c r="BY69" i="29"/>
  <c r="BX69" i="29"/>
  <c r="BW69" i="29"/>
  <c r="BV69" i="29"/>
  <c r="BU69" i="29"/>
  <c r="BT69" i="29"/>
  <c r="BS69"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J69" i="29"/>
  <c r="I69" i="29"/>
  <c r="H69" i="29"/>
  <c r="G69" i="29"/>
  <c r="F69" i="29"/>
  <c r="E69" i="29"/>
  <c r="D69" i="29"/>
  <c r="GV68" i="29"/>
  <c r="GU68" i="29"/>
  <c r="GT68" i="29"/>
  <c r="GS68" i="29"/>
  <c r="GR68" i="29"/>
  <c r="GQ68" i="29"/>
  <c r="GP68" i="29"/>
  <c r="GO68" i="29"/>
  <c r="GN68" i="29"/>
  <c r="GM68" i="29"/>
  <c r="GL68" i="29"/>
  <c r="GK68" i="29"/>
  <c r="GJ68" i="29"/>
  <c r="GI68" i="29"/>
  <c r="GH68" i="29"/>
  <c r="GG68" i="29"/>
  <c r="GF68" i="29"/>
  <c r="GE68" i="29"/>
  <c r="GD68" i="29"/>
  <c r="GC68" i="29"/>
  <c r="GB68" i="29"/>
  <c r="GA68" i="29"/>
  <c r="FZ68" i="29"/>
  <c r="FY68" i="29"/>
  <c r="FX68" i="29"/>
  <c r="FW68" i="29"/>
  <c r="FV68" i="29"/>
  <c r="FU68" i="29"/>
  <c r="FT68" i="29"/>
  <c r="FS68" i="29"/>
  <c r="FR68" i="29"/>
  <c r="FQ68" i="29"/>
  <c r="FP68" i="29"/>
  <c r="FO68" i="29"/>
  <c r="FN68" i="29"/>
  <c r="FM68" i="29"/>
  <c r="FL68" i="29"/>
  <c r="FK68" i="29"/>
  <c r="FJ68" i="29"/>
  <c r="FI68" i="29"/>
  <c r="FH68" i="29"/>
  <c r="FG68" i="29"/>
  <c r="FF68" i="29"/>
  <c r="FE68" i="29"/>
  <c r="FD68" i="29"/>
  <c r="FC68" i="29"/>
  <c r="FB68" i="29"/>
  <c r="FA68" i="29"/>
  <c r="EZ68" i="29"/>
  <c r="EY68" i="29"/>
  <c r="EX68" i="29"/>
  <c r="EW68" i="29"/>
  <c r="EV68" i="29"/>
  <c r="EU68" i="29"/>
  <c r="ET68" i="29"/>
  <c r="ES68" i="29"/>
  <c r="ER68" i="29"/>
  <c r="EQ68" i="29"/>
  <c r="EP68" i="29"/>
  <c r="EO68" i="29"/>
  <c r="EN68" i="29"/>
  <c r="EM68" i="29"/>
  <c r="EL68" i="29"/>
  <c r="EK68" i="29"/>
  <c r="EJ68" i="29"/>
  <c r="EI68" i="29"/>
  <c r="EH68" i="29"/>
  <c r="EG68" i="29"/>
  <c r="EF68" i="29"/>
  <c r="EE68" i="29"/>
  <c r="ED68" i="29"/>
  <c r="EC68" i="29"/>
  <c r="EB68" i="29"/>
  <c r="EA68" i="29"/>
  <c r="DZ68" i="29"/>
  <c r="DY68" i="29"/>
  <c r="DX68" i="29"/>
  <c r="DW68" i="29"/>
  <c r="DV68" i="29"/>
  <c r="DU68" i="29"/>
  <c r="DT68" i="29"/>
  <c r="DS68" i="29"/>
  <c r="DR68" i="29"/>
  <c r="DQ68" i="29"/>
  <c r="DP68" i="29"/>
  <c r="DO68" i="29"/>
  <c r="DN68" i="29"/>
  <c r="DM68" i="29"/>
  <c r="DL68" i="29"/>
  <c r="DK68" i="29"/>
  <c r="DJ68" i="29"/>
  <c r="DI68" i="29"/>
  <c r="DH68" i="29"/>
  <c r="DG68" i="29"/>
  <c r="DF68" i="29"/>
  <c r="DE68" i="29"/>
  <c r="DD68" i="29"/>
  <c r="DC68" i="29"/>
  <c r="DB68" i="29"/>
  <c r="DA68" i="29"/>
  <c r="CZ68" i="29"/>
  <c r="CY68" i="29"/>
  <c r="CX68" i="29"/>
  <c r="CW68" i="29"/>
  <c r="CV68" i="29"/>
  <c r="CU68" i="29"/>
  <c r="CT68" i="29"/>
  <c r="CS68" i="29"/>
  <c r="CR68" i="29"/>
  <c r="CQ68" i="29"/>
  <c r="CP68" i="29"/>
  <c r="CO68" i="29"/>
  <c r="CN68" i="29"/>
  <c r="CM68" i="29"/>
  <c r="CL68" i="29"/>
  <c r="CK68" i="29"/>
  <c r="CJ68" i="29"/>
  <c r="CI68" i="29"/>
  <c r="CH68" i="29"/>
  <c r="CG68" i="29"/>
  <c r="CF68" i="29"/>
  <c r="CE68" i="29"/>
  <c r="CD68" i="29"/>
  <c r="CC68" i="29"/>
  <c r="CB68" i="29"/>
  <c r="CA68" i="29"/>
  <c r="BZ68" i="29"/>
  <c r="BY68" i="29"/>
  <c r="BX68" i="29"/>
  <c r="BW68" i="29"/>
  <c r="BV68" i="29"/>
  <c r="BU68" i="29"/>
  <c r="BT68" i="29"/>
  <c r="BS68"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GV67" i="29"/>
  <c r="GU67" i="29"/>
  <c r="GT67" i="29"/>
  <c r="GS67" i="29"/>
  <c r="GR67" i="29"/>
  <c r="GQ67" i="29"/>
  <c r="GP67" i="29"/>
  <c r="GO67" i="29"/>
  <c r="GN67" i="29"/>
  <c r="GM67" i="29"/>
  <c r="GL67" i="29"/>
  <c r="GK67" i="29"/>
  <c r="GJ67" i="29"/>
  <c r="GI67" i="29"/>
  <c r="GH67" i="29"/>
  <c r="GG67" i="29"/>
  <c r="GF67" i="29"/>
  <c r="GE67" i="29"/>
  <c r="GD67" i="29"/>
  <c r="GC67" i="29"/>
  <c r="GB67" i="29"/>
  <c r="GA67" i="29"/>
  <c r="FZ67" i="29"/>
  <c r="FY67" i="29"/>
  <c r="FX67" i="29"/>
  <c r="FW67" i="29"/>
  <c r="FV67" i="29"/>
  <c r="FU67" i="29"/>
  <c r="FT67" i="29"/>
  <c r="FS67" i="29"/>
  <c r="FR67" i="29"/>
  <c r="FQ67" i="29"/>
  <c r="FP67" i="29"/>
  <c r="FO67" i="29"/>
  <c r="FN67" i="29"/>
  <c r="FM67" i="29"/>
  <c r="FL67" i="29"/>
  <c r="FK67" i="29"/>
  <c r="FJ67" i="29"/>
  <c r="FI67" i="29"/>
  <c r="FH67" i="29"/>
  <c r="FG67" i="29"/>
  <c r="FF67" i="29"/>
  <c r="FE67" i="29"/>
  <c r="FD67" i="29"/>
  <c r="FC67" i="29"/>
  <c r="FB67" i="29"/>
  <c r="FA67" i="29"/>
  <c r="EZ67" i="29"/>
  <c r="EY67" i="29"/>
  <c r="EX67" i="29"/>
  <c r="EW67" i="29"/>
  <c r="EV67" i="29"/>
  <c r="EU67" i="29"/>
  <c r="ET67" i="29"/>
  <c r="ES67" i="29"/>
  <c r="ER67" i="29"/>
  <c r="EQ67" i="29"/>
  <c r="EP67" i="29"/>
  <c r="EO67" i="29"/>
  <c r="EN67" i="29"/>
  <c r="EM67" i="29"/>
  <c r="EL67" i="29"/>
  <c r="EK67" i="29"/>
  <c r="EJ67" i="29"/>
  <c r="EI67" i="29"/>
  <c r="EH67" i="29"/>
  <c r="EG67" i="29"/>
  <c r="EF67" i="29"/>
  <c r="EE67" i="29"/>
  <c r="ED67" i="29"/>
  <c r="EC67" i="29"/>
  <c r="EB67" i="29"/>
  <c r="EA67" i="29"/>
  <c r="DZ67" i="29"/>
  <c r="DY67" i="29"/>
  <c r="DX67" i="29"/>
  <c r="DW67" i="29"/>
  <c r="DV67" i="29"/>
  <c r="DU67" i="29"/>
  <c r="DT67" i="29"/>
  <c r="DS67" i="29"/>
  <c r="DR67" i="29"/>
  <c r="DQ67" i="29"/>
  <c r="DP67" i="29"/>
  <c r="DO67" i="29"/>
  <c r="DN67" i="29"/>
  <c r="DM67" i="29"/>
  <c r="DL67" i="29"/>
  <c r="DK67" i="29"/>
  <c r="DJ67" i="29"/>
  <c r="DI67" i="29"/>
  <c r="DH67" i="29"/>
  <c r="DG67" i="29"/>
  <c r="DF67" i="29"/>
  <c r="DE67" i="29"/>
  <c r="DD67" i="29"/>
  <c r="DC67" i="29"/>
  <c r="DB67" i="29"/>
  <c r="DA67" i="29"/>
  <c r="CZ67" i="29"/>
  <c r="CY67" i="29"/>
  <c r="CX67" i="29"/>
  <c r="CW67" i="29"/>
  <c r="CV67" i="29"/>
  <c r="CU67" i="29"/>
  <c r="CT67" i="29"/>
  <c r="CS67" i="29"/>
  <c r="CR67" i="29"/>
  <c r="CQ67" i="29"/>
  <c r="CP67" i="29"/>
  <c r="CO67" i="29"/>
  <c r="CN67" i="29"/>
  <c r="CM67" i="29"/>
  <c r="CL67" i="29"/>
  <c r="CK67" i="29"/>
  <c r="CJ67" i="29"/>
  <c r="CI67" i="29"/>
  <c r="CH67" i="29"/>
  <c r="CG67" i="29"/>
  <c r="CF67" i="29"/>
  <c r="CE67" i="29"/>
  <c r="CD67" i="29"/>
  <c r="CC67" i="29"/>
  <c r="CB67" i="29"/>
  <c r="CA67" i="29"/>
  <c r="BZ67" i="29"/>
  <c r="BY67" i="29"/>
  <c r="BX67" i="29"/>
  <c r="BW67" i="29"/>
  <c r="BV67" i="29"/>
  <c r="BU67" i="29"/>
  <c r="BT67" i="29"/>
  <c r="BS67"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J67" i="29"/>
  <c r="I67" i="29"/>
  <c r="H67" i="29"/>
  <c r="G67" i="29"/>
  <c r="F67" i="29"/>
  <c r="E67" i="29"/>
  <c r="D67" i="29"/>
  <c r="GV66" i="29"/>
  <c r="GU66" i="29"/>
  <c r="GT66" i="29"/>
  <c r="GS66" i="29"/>
  <c r="GR66" i="29"/>
  <c r="GQ66" i="29"/>
  <c r="GP66" i="29"/>
  <c r="GO66" i="29"/>
  <c r="GN66" i="29"/>
  <c r="GM66" i="29"/>
  <c r="GL66" i="29"/>
  <c r="GK66" i="29"/>
  <c r="GJ66" i="29"/>
  <c r="GI66" i="29"/>
  <c r="GH66" i="29"/>
  <c r="GG66" i="29"/>
  <c r="GF66" i="29"/>
  <c r="GE66" i="29"/>
  <c r="GD66" i="29"/>
  <c r="GC66" i="29"/>
  <c r="GB66" i="29"/>
  <c r="GA66" i="29"/>
  <c r="FZ66" i="29"/>
  <c r="FY66" i="29"/>
  <c r="FX66" i="29"/>
  <c r="FW66" i="29"/>
  <c r="FV66" i="29"/>
  <c r="FU66" i="29"/>
  <c r="FT66" i="29"/>
  <c r="FS66" i="29"/>
  <c r="FR66" i="29"/>
  <c r="FQ66" i="29"/>
  <c r="FP66" i="29"/>
  <c r="FO66" i="29"/>
  <c r="FN66" i="29"/>
  <c r="FM66" i="29"/>
  <c r="FL66" i="29"/>
  <c r="FK66" i="29"/>
  <c r="FJ66" i="29"/>
  <c r="FI66" i="29"/>
  <c r="FH66" i="29"/>
  <c r="FG66" i="29"/>
  <c r="FF66" i="29"/>
  <c r="FE66" i="29"/>
  <c r="FD66" i="29"/>
  <c r="FC66" i="29"/>
  <c r="FB66" i="29"/>
  <c r="FA66" i="29"/>
  <c r="EZ66" i="29"/>
  <c r="EY66" i="29"/>
  <c r="EX66" i="29"/>
  <c r="EW66" i="29"/>
  <c r="EV66" i="29"/>
  <c r="EU66" i="29"/>
  <c r="ET66" i="29"/>
  <c r="ES66" i="29"/>
  <c r="ER66" i="29"/>
  <c r="EQ66" i="29"/>
  <c r="EP66" i="29"/>
  <c r="EO66" i="29"/>
  <c r="EN66" i="29"/>
  <c r="EM66" i="29"/>
  <c r="EL66" i="29"/>
  <c r="EK66" i="29"/>
  <c r="EJ66" i="29"/>
  <c r="EI66" i="29"/>
  <c r="EH66" i="29"/>
  <c r="EG66" i="29"/>
  <c r="EF66" i="29"/>
  <c r="EE66" i="29"/>
  <c r="ED66" i="29"/>
  <c r="EC66" i="29"/>
  <c r="EB66" i="29"/>
  <c r="EA66" i="29"/>
  <c r="DZ66" i="29"/>
  <c r="DY66" i="29"/>
  <c r="DX66" i="29"/>
  <c r="DW66" i="29"/>
  <c r="DV66" i="29"/>
  <c r="DU66" i="29"/>
  <c r="DT66" i="29"/>
  <c r="DS66" i="29"/>
  <c r="DR66" i="29"/>
  <c r="DQ66" i="29"/>
  <c r="DP66" i="29"/>
  <c r="DO66" i="29"/>
  <c r="DN66" i="29"/>
  <c r="DM66" i="29"/>
  <c r="DL66" i="29"/>
  <c r="DK66" i="29"/>
  <c r="DJ66" i="29"/>
  <c r="DI66" i="29"/>
  <c r="DH66" i="29"/>
  <c r="DG66" i="29"/>
  <c r="DF66" i="29"/>
  <c r="DE66" i="29"/>
  <c r="DD66" i="29"/>
  <c r="DC66" i="29"/>
  <c r="DB66" i="29"/>
  <c r="DA66" i="29"/>
  <c r="CZ66" i="29"/>
  <c r="CY66" i="29"/>
  <c r="CX66" i="29"/>
  <c r="CW66" i="29"/>
  <c r="CV66" i="29"/>
  <c r="CU66" i="29"/>
  <c r="CT66" i="29"/>
  <c r="CS66" i="29"/>
  <c r="CR66" i="29"/>
  <c r="CQ66" i="29"/>
  <c r="CP66" i="29"/>
  <c r="CO66" i="29"/>
  <c r="CN66" i="29"/>
  <c r="CM66" i="29"/>
  <c r="CL66" i="29"/>
  <c r="CK66" i="29"/>
  <c r="CJ66" i="29"/>
  <c r="CI66" i="29"/>
  <c r="CH66" i="29"/>
  <c r="CG66" i="29"/>
  <c r="CF66" i="29"/>
  <c r="CE66" i="29"/>
  <c r="CD66" i="29"/>
  <c r="CC66" i="29"/>
  <c r="CB66" i="29"/>
  <c r="CA66" i="29"/>
  <c r="BZ66" i="29"/>
  <c r="BY66" i="29"/>
  <c r="BX66" i="29"/>
  <c r="BW66" i="29"/>
  <c r="BV66" i="29"/>
  <c r="BU66" i="29"/>
  <c r="BT66" i="29"/>
  <c r="BS66"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C67" i="29"/>
  <c r="C68" i="29"/>
  <c r="C69" i="29"/>
  <c r="C66" i="29"/>
  <c r="AU70" i="5" l="1"/>
  <c r="AU71" i="5"/>
  <c r="AU72" i="5"/>
  <c r="AU20" i="5"/>
  <c r="AU73" i="5"/>
  <c r="AU21" i="5"/>
  <c r="AU11" i="5"/>
  <c r="AU19" i="5"/>
  <c r="AU22" i="5"/>
  <c r="AU69" i="5"/>
  <c r="AU24" i="5"/>
  <c r="AU12" i="5"/>
  <c r="AU23" i="5"/>
  <c r="AU68" i="5"/>
  <c r="AU26" i="5"/>
  <c r="AU27" i="5"/>
  <c r="AU13" i="5"/>
  <c r="AV9" i="5"/>
  <c r="AM50" i="32"/>
  <c r="AN18" i="5" s="1"/>
  <c r="AN49" i="32"/>
  <c r="AO17" i="5" s="1"/>
  <c r="AN48" i="32"/>
  <c r="AO16" i="5" s="1"/>
  <c r="AN51" i="32"/>
  <c r="AO14" i="5" s="1"/>
  <c r="AN25" i="5"/>
  <c r="AN47" i="32"/>
  <c r="AO15" i="5" s="1"/>
  <c r="GV91" i="29"/>
  <c r="GU91" i="29"/>
  <c r="GT91" i="29"/>
  <c r="GS91" i="29"/>
  <c r="GR91" i="29"/>
  <c r="GQ91" i="29"/>
  <c r="GP91" i="29"/>
  <c r="GO91" i="29"/>
  <c r="GN91" i="29"/>
  <c r="GM91" i="29"/>
  <c r="GL91" i="29"/>
  <c r="GK91" i="29"/>
  <c r="GJ91" i="29"/>
  <c r="GI91" i="29"/>
  <c r="GH91" i="29"/>
  <c r="GG91" i="29"/>
  <c r="GF91" i="29"/>
  <c r="GE91" i="29"/>
  <c r="GD91" i="29"/>
  <c r="GC91" i="29"/>
  <c r="GB91" i="29"/>
  <c r="GA91" i="29"/>
  <c r="FZ91" i="29"/>
  <c r="FY91" i="29"/>
  <c r="FX91" i="29"/>
  <c r="FW91" i="29"/>
  <c r="FV91" i="29"/>
  <c r="FU91" i="29"/>
  <c r="FT91" i="29"/>
  <c r="FS91" i="29"/>
  <c r="FR91" i="29"/>
  <c r="FQ91" i="29"/>
  <c r="FP91" i="29"/>
  <c r="FO91" i="29"/>
  <c r="FN91" i="29"/>
  <c r="FM91" i="29"/>
  <c r="FL91" i="29"/>
  <c r="FK91" i="29"/>
  <c r="FJ91" i="29"/>
  <c r="FI91" i="29"/>
  <c r="FH91" i="29"/>
  <c r="FG91" i="29"/>
  <c r="FF91" i="29"/>
  <c r="FE91" i="29"/>
  <c r="FD91" i="29"/>
  <c r="FC91" i="29"/>
  <c r="FB91" i="29"/>
  <c r="FA91" i="29"/>
  <c r="EZ91" i="29"/>
  <c r="EY91" i="29"/>
  <c r="EX91" i="29"/>
  <c r="EW91" i="29"/>
  <c r="EV91" i="29"/>
  <c r="EU91" i="29"/>
  <c r="ET91" i="29"/>
  <c r="ES91" i="29"/>
  <c r="ER91" i="29"/>
  <c r="EQ91" i="29"/>
  <c r="EP91" i="29"/>
  <c r="EO91" i="29"/>
  <c r="EN91" i="29"/>
  <c r="EM91" i="29"/>
  <c r="EL91" i="29"/>
  <c r="EK91" i="29"/>
  <c r="EJ91" i="29"/>
  <c r="EI91" i="29"/>
  <c r="EH91" i="29"/>
  <c r="EG91" i="29"/>
  <c r="EF91" i="29"/>
  <c r="EE91" i="29"/>
  <c r="ED91" i="29"/>
  <c r="EC91" i="29"/>
  <c r="EB91" i="29"/>
  <c r="EA91" i="29"/>
  <c r="DZ91" i="29"/>
  <c r="DY91" i="29"/>
  <c r="DX91" i="29"/>
  <c r="DW91" i="29"/>
  <c r="DV91" i="29"/>
  <c r="DU91" i="29"/>
  <c r="DT91" i="29"/>
  <c r="DS91" i="29"/>
  <c r="DR91" i="29"/>
  <c r="DQ91" i="29"/>
  <c r="DP91" i="29"/>
  <c r="DO91" i="29"/>
  <c r="DN91" i="29"/>
  <c r="DM91" i="29"/>
  <c r="DL91" i="29"/>
  <c r="DK91" i="29"/>
  <c r="DJ91" i="29"/>
  <c r="DI91" i="29"/>
  <c r="DH91" i="29"/>
  <c r="DG91" i="29"/>
  <c r="DF91" i="29"/>
  <c r="DE91" i="29"/>
  <c r="DD91" i="29"/>
  <c r="DC91" i="29"/>
  <c r="DB91" i="29"/>
  <c r="DA91" i="29"/>
  <c r="CZ91" i="29"/>
  <c r="CY91" i="29"/>
  <c r="CX91" i="29"/>
  <c r="CW91" i="29"/>
  <c r="CV91" i="29"/>
  <c r="CU91" i="29"/>
  <c r="CT91" i="29"/>
  <c r="CS91" i="29"/>
  <c r="CR91" i="29"/>
  <c r="CQ91" i="29"/>
  <c r="CP91" i="29"/>
  <c r="CO91" i="29"/>
  <c r="CN91" i="29"/>
  <c r="CM91" i="29"/>
  <c r="CL91" i="29"/>
  <c r="CK91" i="29"/>
  <c r="CJ91" i="29"/>
  <c r="CI91" i="29"/>
  <c r="CH91" i="29"/>
  <c r="CG91" i="29"/>
  <c r="CF91" i="29"/>
  <c r="CE91" i="29"/>
  <c r="CD91" i="29"/>
  <c r="CC91" i="29"/>
  <c r="CB91" i="29"/>
  <c r="CA91" i="29"/>
  <c r="BZ91" i="29"/>
  <c r="BY91" i="29"/>
  <c r="BX91" i="29"/>
  <c r="BW91" i="29"/>
  <c r="BV91" i="29"/>
  <c r="BU91" i="29"/>
  <c r="BT91" i="29"/>
  <c r="BS91" i="29"/>
  <c r="BR91" i="29"/>
  <c r="BQ91" i="29"/>
  <c r="BP91" i="29"/>
  <c r="BO91" i="29"/>
  <c r="BN91" i="29"/>
  <c r="BM91" i="29"/>
  <c r="BL91" i="29"/>
  <c r="BK91" i="29"/>
  <c r="BJ91" i="29"/>
  <c r="BI91" i="29"/>
  <c r="BH91" i="29"/>
  <c r="BG91" i="29"/>
  <c r="BF91" i="29"/>
  <c r="BE91" i="29"/>
  <c r="BD91" i="29"/>
  <c r="BC91" i="29"/>
  <c r="BB91" i="29"/>
  <c r="BA91" i="29"/>
  <c r="AZ91" i="29"/>
  <c r="AY91" i="29"/>
  <c r="AX91" i="29"/>
  <c r="AW91" i="29"/>
  <c r="AV91" i="29"/>
  <c r="AU91" i="29"/>
  <c r="AT91" i="29"/>
  <c r="AS91" i="29"/>
  <c r="AR91" i="29"/>
  <c r="AQ91" i="29"/>
  <c r="AP91" i="29"/>
  <c r="AO91" i="29"/>
  <c r="AN91" i="29"/>
  <c r="AM91" i="29"/>
  <c r="AL91" i="29"/>
  <c r="AK91" i="29"/>
  <c r="AJ91" i="29"/>
  <c r="AI91" i="29"/>
  <c r="AH91" i="29"/>
  <c r="AG91" i="29"/>
  <c r="AF91" i="29"/>
  <c r="AE91" i="29"/>
  <c r="AD91" i="29"/>
  <c r="AC91" i="29"/>
  <c r="AB91" i="29"/>
  <c r="AA91" i="29"/>
  <c r="Z91" i="29"/>
  <c r="Y91" i="29"/>
  <c r="X91" i="29"/>
  <c r="W91" i="29"/>
  <c r="V91" i="29"/>
  <c r="U91" i="29"/>
  <c r="T91" i="29"/>
  <c r="S91" i="29"/>
  <c r="R91" i="29"/>
  <c r="Q91" i="29"/>
  <c r="P91" i="29"/>
  <c r="O91" i="29"/>
  <c r="N91" i="29"/>
  <c r="M91" i="29"/>
  <c r="L91" i="29"/>
  <c r="K91" i="29"/>
  <c r="J91" i="29"/>
  <c r="I91" i="29"/>
  <c r="H91" i="29"/>
  <c r="G91" i="29"/>
  <c r="F91" i="29"/>
  <c r="E91" i="29"/>
  <c r="D91" i="29"/>
  <c r="C91" i="29"/>
  <c r="E74" i="29"/>
  <c r="D74" i="29"/>
  <c r="C74" i="29"/>
  <c r="E73" i="29"/>
  <c r="D73" i="29"/>
  <c r="C73" i="29"/>
  <c r="GV27" i="29"/>
  <c r="GU27" i="29"/>
  <c r="GT27" i="29"/>
  <c r="GT29" i="29" s="1"/>
  <c r="GS27" i="29"/>
  <c r="GR27" i="29"/>
  <c r="GR29" i="29" s="1"/>
  <c r="GQ27" i="29"/>
  <c r="GP27" i="29"/>
  <c r="GP29" i="29" s="1"/>
  <c r="GO27" i="29"/>
  <c r="GO28" i="29" s="1"/>
  <c r="GN27" i="29"/>
  <c r="GM27" i="29"/>
  <c r="GL27" i="29"/>
  <c r="GK27" i="29"/>
  <c r="GJ27" i="29"/>
  <c r="GI27" i="29"/>
  <c r="GH27" i="29"/>
  <c r="GG27" i="29"/>
  <c r="GF27" i="29"/>
  <c r="GE27" i="29"/>
  <c r="GD27" i="29"/>
  <c r="GC27" i="29"/>
  <c r="GB27" i="29"/>
  <c r="GA27" i="29"/>
  <c r="FZ27" i="29"/>
  <c r="FY27" i="29"/>
  <c r="FX27" i="29"/>
  <c r="FW27" i="29"/>
  <c r="FV27" i="29"/>
  <c r="FU27" i="29"/>
  <c r="FT27" i="29"/>
  <c r="FS27" i="29"/>
  <c r="FR27" i="29"/>
  <c r="FQ27" i="29"/>
  <c r="FP27" i="29"/>
  <c r="FO27" i="29"/>
  <c r="FN27" i="29"/>
  <c r="FM27" i="29"/>
  <c r="FL27" i="29"/>
  <c r="FK27" i="29"/>
  <c r="FJ27" i="29"/>
  <c r="FI27" i="29"/>
  <c r="FH27" i="29"/>
  <c r="FG27" i="29"/>
  <c r="FF27" i="29"/>
  <c r="FE27" i="29"/>
  <c r="FD27" i="29"/>
  <c r="FC27" i="29"/>
  <c r="FB27" i="29"/>
  <c r="FA27" i="29"/>
  <c r="EZ27" i="29"/>
  <c r="EY27" i="29"/>
  <c r="EX27" i="29"/>
  <c r="EW27" i="29"/>
  <c r="EV27" i="29"/>
  <c r="EU27" i="29"/>
  <c r="ET27" i="29"/>
  <c r="ES27" i="29"/>
  <c r="ER27" i="29"/>
  <c r="EQ27" i="29"/>
  <c r="EP27" i="29"/>
  <c r="EO27" i="29"/>
  <c r="EN27" i="29"/>
  <c r="EM27" i="29"/>
  <c r="EL27" i="29"/>
  <c r="EK27" i="29"/>
  <c r="EJ27" i="29"/>
  <c r="EI27" i="29"/>
  <c r="EH27" i="29"/>
  <c r="EG27" i="29"/>
  <c r="EF27" i="29"/>
  <c r="EE27" i="29"/>
  <c r="ED27" i="29"/>
  <c r="EC27" i="29"/>
  <c r="EB27" i="29"/>
  <c r="EA27" i="29"/>
  <c r="DZ27" i="29"/>
  <c r="DY27" i="29"/>
  <c r="DX27" i="29"/>
  <c r="DW27" i="29"/>
  <c r="DV27" i="29"/>
  <c r="DU27" i="29"/>
  <c r="DT27" i="29"/>
  <c r="DS27" i="29"/>
  <c r="DR27" i="29"/>
  <c r="DR29" i="29" s="1"/>
  <c r="DQ27" i="29"/>
  <c r="DQ29" i="29" s="1"/>
  <c r="DP27" i="29"/>
  <c r="DP28" i="29" s="1"/>
  <c r="DO27" i="29"/>
  <c r="DN27" i="29"/>
  <c r="DM27" i="29"/>
  <c r="DL27" i="29"/>
  <c r="DK27" i="29"/>
  <c r="DK28" i="29" s="1"/>
  <c r="DJ27" i="29"/>
  <c r="DI27" i="29"/>
  <c r="DH27" i="29"/>
  <c r="DH29" i="29" s="1"/>
  <c r="DG27" i="29"/>
  <c r="DF27" i="29"/>
  <c r="DE27" i="29"/>
  <c r="DD27" i="29"/>
  <c r="DD28" i="29" s="1"/>
  <c r="DC27" i="29"/>
  <c r="DC28" i="29" s="1"/>
  <c r="DB27" i="29"/>
  <c r="DB28" i="29" s="1"/>
  <c r="DA27" i="29"/>
  <c r="CZ27" i="29"/>
  <c r="CZ28" i="29" s="1"/>
  <c r="CY27" i="29"/>
  <c r="CX27" i="29"/>
  <c r="CW27" i="29"/>
  <c r="CW29" i="29" s="1"/>
  <c r="CV27" i="29"/>
  <c r="CU27" i="29"/>
  <c r="CT27" i="29"/>
  <c r="CT29" i="29" s="1"/>
  <c r="CS27" i="29"/>
  <c r="CS29" i="29" s="1"/>
  <c r="CR27" i="29"/>
  <c r="CR28" i="29" s="1"/>
  <c r="CQ27" i="29"/>
  <c r="CP27" i="29"/>
  <c r="CO27" i="29"/>
  <c r="CO28" i="29" s="1"/>
  <c r="CN27" i="29"/>
  <c r="CM27" i="29"/>
  <c r="CM28" i="29" s="1"/>
  <c r="CL27" i="29"/>
  <c r="CL29" i="29" s="1"/>
  <c r="CK27" i="29"/>
  <c r="CJ27" i="29"/>
  <c r="CJ29" i="29" s="1"/>
  <c r="CI27" i="29"/>
  <c r="CH27" i="29"/>
  <c r="CG27" i="29"/>
  <c r="CF27" i="29"/>
  <c r="CF28" i="29" s="1"/>
  <c r="CE27" i="29"/>
  <c r="CE28" i="29" s="1"/>
  <c r="CD27" i="29"/>
  <c r="CD29" i="29" s="1"/>
  <c r="CC27" i="29"/>
  <c r="CC29" i="29" s="1"/>
  <c r="CB27" i="29"/>
  <c r="CB28" i="29" s="1"/>
  <c r="CA27" i="29"/>
  <c r="CA28" i="29" s="1"/>
  <c r="BZ27" i="29"/>
  <c r="BZ28" i="29" s="1"/>
  <c r="BY27" i="29"/>
  <c r="BX27" i="29"/>
  <c r="BX29" i="29" s="1"/>
  <c r="BW27" i="29"/>
  <c r="BW28" i="29" s="1"/>
  <c r="BV27" i="29"/>
  <c r="BV29" i="29" s="1"/>
  <c r="BU27" i="29"/>
  <c r="BT27" i="29"/>
  <c r="BT29" i="29" s="1"/>
  <c r="BS27" i="29"/>
  <c r="BR27" i="29"/>
  <c r="BQ27" i="29"/>
  <c r="BP27" i="29"/>
  <c r="BO27" i="29"/>
  <c r="BO28" i="29" s="1"/>
  <c r="BN27" i="29"/>
  <c r="BN28" i="29" s="1"/>
  <c r="BM27" i="29"/>
  <c r="BL27" i="29"/>
  <c r="BK27" i="29"/>
  <c r="BK29" i="29" s="1"/>
  <c r="BJ27" i="29"/>
  <c r="BI27" i="29"/>
  <c r="BH27" i="29"/>
  <c r="BH29" i="29" s="1"/>
  <c r="BG27" i="29"/>
  <c r="BG28" i="29" s="1"/>
  <c r="BF27" i="29"/>
  <c r="BF29" i="29" s="1"/>
  <c r="BE27" i="29"/>
  <c r="BE29" i="29" s="1"/>
  <c r="BD27" i="29"/>
  <c r="BD28" i="29" s="1"/>
  <c r="BC27" i="29"/>
  <c r="BB27" i="29"/>
  <c r="BA27" i="29"/>
  <c r="BA28" i="29" s="1"/>
  <c r="AZ27" i="29"/>
  <c r="AY27" i="29"/>
  <c r="AY28" i="29" s="1"/>
  <c r="AX27" i="29"/>
  <c r="AX28" i="29" s="1"/>
  <c r="AW27" i="29"/>
  <c r="AV27" i="29"/>
  <c r="AV29" i="29" s="1"/>
  <c r="AU27" i="29"/>
  <c r="AT27" i="29"/>
  <c r="AS27" i="29"/>
  <c r="AS29" i="29" s="1"/>
  <c r="AR27" i="29"/>
  <c r="AR29" i="29" s="1"/>
  <c r="AQ27" i="29"/>
  <c r="AQ28" i="29" s="1"/>
  <c r="AP27" i="29"/>
  <c r="AP29" i="29" s="1"/>
  <c r="AO27" i="29"/>
  <c r="AO29" i="29" s="1"/>
  <c r="AN27" i="29"/>
  <c r="AN28" i="29" s="1"/>
  <c r="AM27" i="29"/>
  <c r="AL27" i="29"/>
  <c r="AK27" i="29"/>
  <c r="AK29" i="29" s="1"/>
  <c r="AJ27" i="29"/>
  <c r="AJ29" i="29" s="1"/>
  <c r="AI27" i="29"/>
  <c r="AI28" i="29" s="1"/>
  <c r="AH27" i="29"/>
  <c r="AH28" i="29" s="1"/>
  <c r="AG27" i="29"/>
  <c r="AG29" i="29" s="1"/>
  <c r="AF27" i="29"/>
  <c r="AF28" i="29" s="1"/>
  <c r="AE27" i="29"/>
  <c r="AD27" i="29"/>
  <c r="AD29" i="29" s="1"/>
  <c r="AC27" i="29"/>
  <c r="AC28" i="29" s="1"/>
  <c r="AB27" i="29"/>
  <c r="AA27" i="29"/>
  <c r="AA28" i="29" s="1"/>
  <c r="Z27" i="29"/>
  <c r="Z28" i="29" s="1"/>
  <c r="Y27" i="29"/>
  <c r="Y29" i="29" s="1"/>
  <c r="X27" i="29"/>
  <c r="X28" i="29" s="1"/>
  <c r="W27" i="29"/>
  <c r="V27" i="29"/>
  <c r="U27" i="29"/>
  <c r="T27" i="29"/>
  <c r="S27" i="29"/>
  <c r="S28" i="29" s="1"/>
  <c r="R27" i="29"/>
  <c r="R29" i="29" s="1"/>
  <c r="Q27" i="29"/>
  <c r="P27" i="29"/>
  <c r="P29" i="29" s="1"/>
  <c r="O27" i="29"/>
  <c r="O29" i="29" s="1"/>
  <c r="N27" i="29"/>
  <c r="M27" i="29"/>
  <c r="L27" i="29"/>
  <c r="K27" i="29"/>
  <c r="K28" i="29" s="1"/>
  <c r="J27" i="29"/>
  <c r="J29" i="29" s="1"/>
  <c r="I27" i="29"/>
  <c r="H27" i="29"/>
  <c r="H29" i="29" s="1"/>
  <c r="G27" i="29"/>
  <c r="G29" i="29" s="1"/>
  <c r="F27" i="29"/>
  <c r="F29" i="29" s="1"/>
  <c r="E27" i="29"/>
  <c r="E29" i="29" s="1"/>
  <c r="D27" i="29"/>
  <c r="D28" i="29" s="1"/>
  <c r="C27" i="29"/>
  <c r="C28" i="29" s="1"/>
  <c r="GV26" i="29"/>
  <c r="GU26" i="29"/>
  <c r="GT26" i="29"/>
  <c r="GS26" i="29"/>
  <c r="GR26" i="29"/>
  <c r="GQ26" i="29"/>
  <c r="GP26" i="29"/>
  <c r="GO26" i="29"/>
  <c r="GN26" i="29"/>
  <c r="GM26" i="29"/>
  <c r="GL26" i="29"/>
  <c r="GK26" i="29"/>
  <c r="GJ26" i="29"/>
  <c r="GI26" i="29"/>
  <c r="GH26" i="29"/>
  <c r="GG26" i="29"/>
  <c r="GF26" i="29"/>
  <c r="GE26" i="29"/>
  <c r="GD26" i="29"/>
  <c r="GC26" i="29"/>
  <c r="GB26" i="29"/>
  <c r="GA26" i="29"/>
  <c r="FZ26" i="29"/>
  <c r="FY26" i="29"/>
  <c r="FX26" i="29"/>
  <c r="FW26" i="29"/>
  <c r="FV26" i="29"/>
  <c r="FU26" i="29"/>
  <c r="FT26" i="29"/>
  <c r="FS26" i="29"/>
  <c r="FR26" i="29"/>
  <c r="FQ26" i="29"/>
  <c r="FP26" i="29"/>
  <c r="FO26" i="29"/>
  <c r="FN26" i="29"/>
  <c r="FM26" i="29"/>
  <c r="FL26" i="29"/>
  <c r="FK26" i="29"/>
  <c r="FJ26" i="29"/>
  <c r="FI26" i="29"/>
  <c r="FH26" i="29"/>
  <c r="FG26" i="29"/>
  <c r="FF26" i="29"/>
  <c r="FE26" i="29"/>
  <c r="FD26" i="29"/>
  <c r="FC26" i="29"/>
  <c r="FB26" i="29"/>
  <c r="FA26" i="29"/>
  <c r="EZ26" i="29"/>
  <c r="EY26" i="29"/>
  <c r="EX26" i="29"/>
  <c r="EW26" i="29"/>
  <c r="EV26" i="29"/>
  <c r="EU26" i="29"/>
  <c r="ET26" i="29"/>
  <c r="ES26" i="29"/>
  <c r="ER26" i="29"/>
  <c r="EQ26" i="29"/>
  <c r="EP26" i="29"/>
  <c r="EO26" i="29"/>
  <c r="EN26" i="29"/>
  <c r="EM26" i="29"/>
  <c r="EL26" i="29"/>
  <c r="EK26" i="29"/>
  <c r="EJ26" i="29"/>
  <c r="EI26" i="29"/>
  <c r="EH26" i="29"/>
  <c r="EG26" i="29"/>
  <c r="EF26" i="29"/>
  <c r="EE26" i="29"/>
  <c r="ED26" i="29"/>
  <c r="EC26" i="29"/>
  <c r="EB26" i="29"/>
  <c r="EA26" i="29"/>
  <c r="DZ26" i="29"/>
  <c r="DY26" i="29"/>
  <c r="DX26" i="29"/>
  <c r="DW26" i="29"/>
  <c r="DV26" i="29"/>
  <c r="DU26" i="29"/>
  <c r="DT26" i="29"/>
  <c r="DS26" i="29"/>
  <c r="DR26" i="29"/>
  <c r="DQ26" i="29"/>
  <c r="DP26" i="29"/>
  <c r="DO26" i="29"/>
  <c r="DN26" i="29"/>
  <c r="DM26" i="29"/>
  <c r="DL26" i="29"/>
  <c r="DK26" i="29"/>
  <c r="DJ26" i="29"/>
  <c r="DI26" i="29"/>
  <c r="DH26" i="29"/>
  <c r="DG26" i="29"/>
  <c r="DF26" i="29"/>
  <c r="DE26" i="29"/>
  <c r="DD26" i="29"/>
  <c r="DC26" i="29"/>
  <c r="DB26" i="29"/>
  <c r="DA26" i="29"/>
  <c r="CZ26" i="29"/>
  <c r="CY26" i="29"/>
  <c r="CX26" i="29"/>
  <c r="CW26" i="29"/>
  <c r="CV26" i="29"/>
  <c r="CU26" i="29"/>
  <c r="CT26" i="29"/>
  <c r="CS26" i="29"/>
  <c r="CR26" i="29"/>
  <c r="CQ26" i="29"/>
  <c r="CP26" i="29"/>
  <c r="CO26" i="29"/>
  <c r="CN26" i="29"/>
  <c r="CM26" i="29"/>
  <c r="CL26" i="29"/>
  <c r="CK26" i="29"/>
  <c r="CJ26" i="29"/>
  <c r="CI26" i="29"/>
  <c r="CH26" i="29"/>
  <c r="CG26" i="29"/>
  <c r="CF26" i="29"/>
  <c r="CE26" i="29"/>
  <c r="CD26" i="29"/>
  <c r="CC26" i="29"/>
  <c r="CB26" i="29"/>
  <c r="CA26" i="29"/>
  <c r="BZ26" i="29"/>
  <c r="BY26" i="29"/>
  <c r="BX26" i="29"/>
  <c r="BW26" i="29"/>
  <c r="BV26" i="29"/>
  <c r="BU26" i="29"/>
  <c r="BT26" i="29"/>
  <c r="BS26" i="29"/>
  <c r="BR26" i="29"/>
  <c r="BQ26" i="29"/>
  <c r="BP26" i="29"/>
  <c r="BO26" i="29"/>
  <c r="BN26" i="29"/>
  <c r="BM26" i="29"/>
  <c r="BL26" i="29"/>
  <c r="BK26" i="29"/>
  <c r="BJ26" i="29"/>
  <c r="BI26" i="29"/>
  <c r="BH26" i="29"/>
  <c r="BG26" i="29"/>
  <c r="BF26" i="29"/>
  <c r="BE26" i="29"/>
  <c r="BD26" i="29"/>
  <c r="BC26" i="29"/>
  <c r="BB26" i="29"/>
  <c r="BA26" i="29"/>
  <c r="AZ26" i="29"/>
  <c r="AY26" i="29"/>
  <c r="AX26" i="29"/>
  <c r="AW26" i="29"/>
  <c r="AV26" i="29"/>
  <c r="AU26" i="29"/>
  <c r="AT26" i="29"/>
  <c r="AS26" i="29"/>
  <c r="AR26" i="29"/>
  <c r="AQ26" i="29"/>
  <c r="AP26" i="29"/>
  <c r="AO26" i="29"/>
  <c r="AN26" i="29"/>
  <c r="AM26" i="29"/>
  <c r="AL26" i="29"/>
  <c r="AK26" i="29"/>
  <c r="AJ26" i="29"/>
  <c r="AI26" i="29"/>
  <c r="AH26" i="29"/>
  <c r="AG26" i="29"/>
  <c r="AF26" i="29"/>
  <c r="AE26" i="29"/>
  <c r="AD26" i="29"/>
  <c r="AC26" i="29"/>
  <c r="AB26" i="29"/>
  <c r="AA26" i="29"/>
  <c r="Z26" i="29"/>
  <c r="Y26" i="29"/>
  <c r="X26" i="29"/>
  <c r="W26" i="29"/>
  <c r="V26" i="29"/>
  <c r="U26" i="29"/>
  <c r="T26" i="29"/>
  <c r="S26" i="29"/>
  <c r="R26" i="29"/>
  <c r="Q26" i="29"/>
  <c r="P26" i="29"/>
  <c r="O26" i="29"/>
  <c r="N26" i="29"/>
  <c r="M26" i="29"/>
  <c r="L26" i="29"/>
  <c r="K26" i="29"/>
  <c r="J26" i="29"/>
  <c r="I26" i="29"/>
  <c r="H26" i="29"/>
  <c r="G26" i="29"/>
  <c r="F26" i="29"/>
  <c r="E26" i="29"/>
  <c r="D26" i="29"/>
  <c r="C26" i="29"/>
  <c r="GV25" i="29"/>
  <c r="GU25" i="29"/>
  <c r="GT25" i="29"/>
  <c r="GS25" i="29"/>
  <c r="GR25" i="29"/>
  <c r="GQ25" i="29"/>
  <c r="GP25" i="29"/>
  <c r="GO25" i="29"/>
  <c r="GN25" i="29"/>
  <c r="GM25" i="29"/>
  <c r="GL25" i="29"/>
  <c r="GK25" i="29"/>
  <c r="GJ25" i="29"/>
  <c r="GI25" i="29"/>
  <c r="GH25" i="29"/>
  <c r="GG25" i="29"/>
  <c r="GF25" i="29"/>
  <c r="GE25" i="29"/>
  <c r="GD25" i="29"/>
  <c r="GC25" i="29"/>
  <c r="GB25" i="29"/>
  <c r="GA25" i="29"/>
  <c r="FZ25" i="29"/>
  <c r="FY25" i="29"/>
  <c r="FX25" i="29"/>
  <c r="FW25" i="29"/>
  <c r="FV25" i="29"/>
  <c r="FU25" i="29"/>
  <c r="FT25" i="29"/>
  <c r="FS25" i="29"/>
  <c r="FR25" i="29"/>
  <c r="FQ25" i="29"/>
  <c r="FP25" i="29"/>
  <c r="FO25" i="29"/>
  <c r="FN25" i="29"/>
  <c r="FM25" i="29"/>
  <c r="FL25" i="29"/>
  <c r="FK25" i="29"/>
  <c r="FJ25" i="29"/>
  <c r="FI25" i="29"/>
  <c r="FH25" i="29"/>
  <c r="FG25" i="29"/>
  <c r="FF25" i="29"/>
  <c r="FE25" i="29"/>
  <c r="FD25" i="29"/>
  <c r="FC25" i="29"/>
  <c r="FB25" i="29"/>
  <c r="FA25" i="29"/>
  <c r="EZ25" i="29"/>
  <c r="EY25" i="29"/>
  <c r="EX25" i="29"/>
  <c r="EW25" i="29"/>
  <c r="EV25" i="29"/>
  <c r="EU25" i="29"/>
  <c r="ET25" i="29"/>
  <c r="ES25" i="29"/>
  <c r="ER25" i="29"/>
  <c r="EQ25" i="29"/>
  <c r="EP25" i="29"/>
  <c r="EO25" i="29"/>
  <c r="EN25" i="29"/>
  <c r="EM25" i="29"/>
  <c r="EL25" i="29"/>
  <c r="EK25" i="29"/>
  <c r="EJ25" i="29"/>
  <c r="EI25" i="29"/>
  <c r="EH25" i="29"/>
  <c r="EG25" i="29"/>
  <c r="EF25" i="29"/>
  <c r="EE25" i="29"/>
  <c r="ED25" i="29"/>
  <c r="EC25" i="29"/>
  <c r="EB25" i="29"/>
  <c r="EA25" i="29"/>
  <c r="DZ25" i="29"/>
  <c r="DY25" i="29"/>
  <c r="DX25" i="29"/>
  <c r="DW25" i="29"/>
  <c r="DV25" i="29"/>
  <c r="DU25" i="29"/>
  <c r="DT25" i="29"/>
  <c r="DS25" i="29"/>
  <c r="DR25" i="29"/>
  <c r="DQ25" i="29"/>
  <c r="DP25" i="29"/>
  <c r="DO25" i="29"/>
  <c r="DN25" i="29"/>
  <c r="DM25" i="29"/>
  <c r="DL25" i="29"/>
  <c r="DK25" i="29"/>
  <c r="DJ25" i="29"/>
  <c r="DI25" i="29"/>
  <c r="DH25" i="29"/>
  <c r="DG25" i="29"/>
  <c r="DF25" i="29"/>
  <c r="DE25" i="29"/>
  <c r="DD25" i="29"/>
  <c r="DC25" i="29"/>
  <c r="DB25" i="29"/>
  <c r="DA25" i="29"/>
  <c r="CZ25" i="29"/>
  <c r="CY25" i="29"/>
  <c r="CX25" i="29"/>
  <c r="CW25" i="29"/>
  <c r="CV25" i="29"/>
  <c r="CU25" i="29"/>
  <c r="CT25" i="29"/>
  <c r="CS25" i="29"/>
  <c r="CR25" i="29"/>
  <c r="CQ25" i="29"/>
  <c r="CP25" i="29"/>
  <c r="CO25" i="29"/>
  <c r="CN25" i="29"/>
  <c r="CM25" i="29"/>
  <c r="CL25" i="29"/>
  <c r="CK25" i="29"/>
  <c r="CJ25" i="29"/>
  <c r="CI25" i="29"/>
  <c r="CH25" i="29"/>
  <c r="CG25" i="29"/>
  <c r="CF25" i="29"/>
  <c r="CE25" i="29"/>
  <c r="CD25" i="29"/>
  <c r="CC25" i="29"/>
  <c r="CB25" i="29"/>
  <c r="CA25" i="29"/>
  <c r="BZ25" i="29"/>
  <c r="BY25" i="29"/>
  <c r="BX25" i="29"/>
  <c r="BW25" i="29"/>
  <c r="BV25" i="29"/>
  <c r="BU25" i="29"/>
  <c r="BT25" i="29"/>
  <c r="BS25"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J25" i="29"/>
  <c r="I25" i="29"/>
  <c r="H25" i="29"/>
  <c r="G25" i="29"/>
  <c r="F25" i="29"/>
  <c r="E25" i="29"/>
  <c r="D25" i="29"/>
  <c r="C25" i="29"/>
  <c r="GV24" i="29"/>
  <c r="GV71" i="29" s="1"/>
  <c r="GU24" i="29"/>
  <c r="GU70" i="29" s="1"/>
  <c r="GT24" i="29"/>
  <c r="GT71" i="29" s="1"/>
  <c r="GS24" i="29"/>
  <c r="GS70" i="29" s="1"/>
  <c r="GR24" i="29"/>
  <c r="GR70" i="29" s="1"/>
  <c r="GQ24" i="29"/>
  <c r="GP24" i="29"/>
  <c r="GO24" i="29"/>
  <c r="GO70" i="29" s="1"/>
  <c r="GN24" i="29"/>
  <c r="GN71" i="29" s="1"/>
  <c r="GM24" i="29"/>
  <c r="GM71" i="29" s="1"/>
  <c r="GL24" i="29"/>
  <c r="GL70" i="29" s="1"/>
  <c r="GK24" i="29"/>
  <c r="GK70" i="29" s="1"/>
  <c r="GJ24" i="29"/>
  <c r="GJ71" i="29" s="1"/>
  <c r="GI24" i="29"/>
  <c r="GH24" i="29"/>
  <c r="GG24" i="29"/>
  <c r="GG70" i="29" s="1"/>
  <c r="GF24" i="29"/>
  <c r="GF71" i="29" s="1"/>
  <c r="GE24" i="29"/>
  <c r="GE70" i="29" s="1"/>
  <c r="GD24" i="29"/>
  <c r="GD71" i="29" s="1"/>
  <c r="GC24" i="29"/>
  <c r="GC71" i="29" s="1"/>
  <c r="GB24" i="29"/>
  <c r="GB70" i="29" s="1"/>
  <c r="GA24" i="29"/>
  <c r="FZ24" i="29"/>
  <c r="FY24" i="29"/>
  <c r="FY71" i="29" s="1"/>
  <c r="FX24" i="29"/>
  <c r="FX71" i="29" s="1"/>
  <c r="FW24" i="29"/>
  <c r="FW70" i="29" s="1"/>
  <c r="FV24" i="29"/>
  <c r="FV71" i="29" s="1"/>
  <c r="FU24" i="29"/>
  <c r="FU71" i="29" s="1"/>
  <c r="FT24" i="29"/>
  <c r="FT71" i="29" s="1"/>
  <c r="FS24" i="29"/>
  <c r="FS70" i="29" s="1"/>
  <c r="FR24" i="29"/>
  <c r="FQ24" i="29"/>
  <c r="FQ71" i="29" s="1"/>
  <c r="FP24" i="29"/>
  <c r="FP70" i="29" s="1"/>
  <c r="FO24" i="29"/>
  <c r="FO70" i="29" s="1"/>
  <c r="FN24" i="29"/>
  <c r="FN70" i="29" s="1"/>
  <c r="FM24" i="29"/>
  <c r="FM70" i="29" s="1"/>
  <c r="FL24" i="29"/>
  <c r="FL70" i="29" s="1"/>
  <c r="FK24" i="29"/>
  <c r="FK70" i="29" s="1"/>
  <c r="FJ24" i="29"/>
  <c r="FI24" i="29"/>
  <c r="FI71" i="29" s="1"/>
  <c r="FH24" i="29"/>
  <c r="FH71" i="29" s="1"/>
  <c r="FG24" i="29"/>
  <c r="FG71" i="29" s="1"/>
  <c r="FF24" i="29"/>
  <c r="FF71" i="29" s="1"/>
  <c r="FE24" i="29"/>
  <c r="FE71" i="29" s="1"/>
  <c r="FD24" i="29"/>
  <c r="FD70" i="29" s="1"/>
  <c r="FC24" i="29"/>
  <c r="FB24" i="29"/>
  <c r="FA24" i="29"/>
  <c r="FA71" i="29" s="1"/>
  <c r="EZ24" i="29"/>
  <c r="EZ71" i="29" s="1"/>
  <c r="EY24" i="29"/>
  <c r="EY70" i="29" s="1"/>
  <c r="EX24" i="29"/>
  <c r="EX70" i="29" s="1"/>
  <c r="EW24" i="29"/>
  <c r="EW71" i="29" s="1"/>
  <c r="EV24" i="29"/>
  <c r="EV70" i="29" s="1"/>
  <c r="EU24" i="29"/>
  <c r="ET24" i="29"/>
  <c r="ES24" i="29"/>
  <c r="ES71" i="29" s="1"/>
  <c r="ER24" i="29"/>
  <c r="ER71" i="29" s="1"/>
  <c r="EQ24" i="29"/>
  <c r="EQ70" i="29" s="1"/>
  <c r="EP24" i="29"/>
  <c r="EP70" i="29" s="1"/>
  <c r="EO24" i="29"/>
  <c r="EO70" i="29" s="1"/>
  <c r="EN24" i="29"/>
  <c r="EN71" i="29" s="1"/>
  <c r="EM24" i="29"/>
  <c r="EM70" i="29" s="1"/>
  <c r="EL24" i="29"/>
  <c r="EK24" i="29"/>
  <c r="EK70" i="29" s="1"/>
  <c r="EJ24" i="29"/>
  <c r="EJ71" i="29" s="1"/>
  <c r="EI24" i="29"/>
  <c r="EI70" i="29" s="1"/>
  <c r="EH24" i="29"/>
  <c r="EH71" i="29" s="1"/>
  <c r="EG24" i="29"/>
  <c r="EG71" i="29" s="1"/>
  <c r="EF24" i="29"/>
  <c r="EF70" i="29" s="1"/>
  <c r="EE24" i="29"/>
  <c r="EE70" i="29" s="1"/>
  <c r="ED24" i="29"/>
  <c r="EC24" i="29"/>
  <c r="EC70" i="29" s="1"/>
  <c r="EB24" i="29"/>
  <c r="EB71" i="29" s="1"/>
  <c r="EA24" i="29"/>
  <c r="EA71" i="29" s="1"/>
  <c r="DZ24" i="29"/>
  <c r="DZ71" i="29" s="1"/>
  <c r="DY24" i="29"/>
  <c r="DY71" i="29" s="1"/>
  <c r="DX24" i="29"/>
  <c r="DX71" i="29" s="1"/>
  <c r="DW24" i="29"/>
  <c r="DV24" i="29"/>
  <c r="DU24" i="29"/>
  <c r="DU71" i="29" s="1"/>
  <c r="DT24" i="29"/>
  <c r="DT71" i="29" s="1"/>
  <c r="DS24" i="29"/>
  <c r="DS70" i="29" s="1"/>
  <c r="DR24" i="29"/>
  <c r="DR70" i="29" s="1"/>
  <c r="DQ24" i="29"/>
  <c r="DQ71" i="29" s="1"/>
  <c r="DP24" i="29"/>
  <c r="DP71" i="29" s="1"/>
  <c r="DO24" i="29"/>
  <c r="DN24" i="29"/>
  <c r="DM24" i="29"/>
  <c r="DM70" i="29" s="1"/>
  <c r="DL24" i="29"/>
  <c r="DL71" i="29" s="1"/>
  <c r="DK24" i="29"/>
  <c r="DK70" i="29" s="1"/>
  <c r="DJ24" i="29"/>
  <c r="DJ71" i="29" s="1"/>
  <c r="DI24" i="29"/>
  <c r="DI70" i="29" s="1"/>
  <c r="DH24" i="29"/>
  <c r="DH71" i="29" s="1"/>
  <c r="DG24" i="29"/>
  <c r="DG70" i="29" s="1"/>
  <c r="DF24" i="29"/>
  <c r="DE24" i="29"/>
  <c r="DE70" i="29" s="1"/>
  <c r="DD24" i="29"/>
  <c r="DD70" i="29" s="1"/>
  <c r="DC24" i="29"/>
  <c r="DC70" i="29" s="1"/>
  <c r="DB24" i="29"/>
  <c r="DB70" i="29" s="1"/>
  <c r="DA24" i="29"/>
  <c r="DA70" i="29" s="1"/>
  <c r="CZ24" i="29"/>
  <c r="CZ70" i="29" s="1"/>
  <c r="CY24" i="29"/>
  <c r="CY70" i="29" s="1"/>
  <c r="CX24" i="29"/>
  <c r="CW24" i="29"/>
  <c r="CW71" i="29" s="1"/>
  <c r="CV24" i="29"/>
  <c r="CV70" i="29" s="1"/>
  <c r="CU24" i="29"/>
  <c r="CU71" i="29" s="1"/>
  <c r="CT24" i="29"/>
  <c r="CT71" i="29" s="1"/>
  <c r="CS24" i="29"/>
  <c r="CS71" i="29" s="1"/>
  <c r="CR24" i="29"/>
  <c r="CR70" i="29" s="1"/>
  <c r="CQ24" i="29"/>
  <c r="CP24" i="29"/>
  <c r="CO24" i="29"/>
  <c r="CO71" i="29" s="1"/>
  <c r="CN24" i="29"/>
  <c r="CN71" i="29" s="1"/>
  <c r="CM24" i="29"/>
  <c r="CM71" i="29" s="1"/>
  <c r="CL24" i="29"/>
  <c r="CL70" i="29" s="1"/>
  <c r="CK24" i="29"/>
  <c r="CK70" i="29" s="1"/>
  <c r="CJ24" i="29"/>
  <c r="CJ71" i="29" s="1"/>
  <c r="CI24" i="29"/>
  <c r="CH24" i="29"/>
  <c r="CG24" i="29"/>
  <c r="CG71" i="29" s="1"/>
  <c r="CF24" i="29"/>
  <c r="CF70" i="29" s="1"/>
  <c r="CE24" i="29"/>
  <c r="CE71" i="29" s="1"/>
  <c r="CD24" i="29"/>
  <c r="CD70" i="29" s="1"/>
  <c r="CC24" i="29"/>
  <c r="CC70" i="29" s="1"/>
  <c r="CB24" i="29"/>
  <c r="CB71" i="29" s="1"/>
  <c r="CA24" i="29"/>
  <c r="CA70" i="29" s="1"/>
  <c r="BZ24" i="29"/>
  <c r="BY24" i="29"/>
  <c r="BY70" i="29" s="1"/>
  <c r="BX24" i="29"/>
  <c r="BX70" i="29" s="1"/>
  <c r="BW24" i="29"/>
  <c r="BW70" i="29" s="1"/>
  <c r="BV24" i="29"/>
  <c r="BV71" i="29" s="1"/>
  <c r="BU24" i="29"/>
  <c r="BU70" i="29" s="1"/>
  <c r="BT24" i="29"/>
  <c r="BT70" i="29" s="1"/>
  <c r="BS24" i="29"/>
  <c r="BS70" i="29" s="1"/>
  <c r="BR24" i="29"/>
  <c r="BQ24" i="29"/>
  <c r="BQ71" i="29" s="1"/>
  <c r="BP24" i="29"/>
  <c r="BP70" i="29" s="1"/>
  <c r="BO24" i="29"/>
  <c r="BO71" i="29" s="1"/>
  <c r="BN24" i="29"/>
  <c r="BN70" i="29" s="1"/>
  <c r="BM24" i="29"/>
  <c r="BM71" i="29" s="1"/>
  <c r="BL24" i="29"/>
  <c r="BL70" i="29" s="1"/>
  <c r="BK24" i="29"/>
  <c r="BJ24" i="29"/>
  <c r="BI24" i="29"/>
  <c r="BI70" i="29" s="1"/>
  <c r="BH24" i="29"/>
  <c r="BH70" i="29" s="1"/>
  <c r="BG24" i="29"/>
  <c r="BG70" i="29" s="1"/>
  <c r="BF24" i="29"/>
  <c r="BF71" i="29" s="1"/>
  <c r="BE24" i="29"/>
  <c r="BE71" i="29" s="1"/>
  <c r="BD24" i="29"/>
  <c r="BD70" i="29" s="1"/>
  <c r="BC24" i="29"/>
  <c r="BB24" i="29"/>
  <c r="BA24" i="29"/>
  <c r="BA71" i="29" s="1"/>
  <c r="AZ24" i="29"/>
  <c r="AZ70" i="29" s="1"/>
  <c r="AY24" i="29"/>
  <c r="AY70" i="29" s="1"/>
  <c r="AX24" i="29"/>
  <c r="AX70" i="29" s="1"/>
  <c r="AW24" i="29"/>
  <c r="AW71" i="29" s="1"/>
  <c r="AV24" i="29"/>
  <c r="AV70" i="29" s="1"/>
  <c r="AU24" i="29"/>
  <c r="AU70" i="29" s="1"/>
  <c r="AT24" i="29"/>
  <c r="AS24" i="29"/>
  <c r="AS70" i="29" s="1"/>
  <c r="AR24" i="29"/>
  <c r="AR70" i="29" s="1"/>
  <c r="AQ24" i="29"/>
  <c r="AQ70" i="29" s="1"/>
  <c r="AP24" i="29"/>
  <c r="AP71" i="29" s="1"/>
  <c r="AO24" i="29"/>
  <c r="AO70" i="29" s="1"/>
  <c r="AN24" i="29"/>
  <c r="AN70" i="29" s="1"/>
  <c r="AM24" i="29"/>
  <c r="AM70" i="29" s="1"/>
  <c r="AL24" i="29"/>
  <c r="AK24" i="29"/>
  <c r="AK71" i="29" s="1"/>
  <c r="AJ24" i="29"/>
  <c r="AJ71" i="29" s="1"/>
  <c r="AI24" i="29"/>
  <c r="AI71" i="29" s="1"/>
  <c r="AH24" i="29"/>
  <c r="AH71" i="29" s="1"/>
  <c r="AG24" i="29"/>
  <c r="AG71" i="29" s="1"/>
  <c r="AF24" i="29"/>
  <c r="AF70" i="29" s="1"/>
  <c r="AE24" i="29"/>
  <c r="AD24" i="29"/>
  <c r="AC24" i="29"/>
  <c r="AC71" i="29" s="1"/>
  <c r="AB24" i="29"/>
  <c r="AB70" i="29" s="1"/>
  <c r="AA24" i="29"/>
  <c r="AA71" i="29" s="1"/>
  <c r="Z24" i="29"/>
  <c r="Z70" i="29" s="1"/>
  <c r="Y24" i="29"/>
  <c r="Y71" i="29" s="1"/>
  <c r="X24" i="29"/>
  <c r="X71" i="29" s="1"/>
  <c r="W24" i="29"/>
  <c r="V24" i="29"/>
  <c r="U24" i="29"/>
  <c r="U71" i="29" s="1"/>
  <c r="T24" i="29"/>
  <c r="T70" i="29" s="1"/>
  <c r="S24" i="29"/>
  <c r="S70" i="29" s="1"/>
  <c r="R24" i="29"/>
  <c r="R71" i="29" s="1"/>
  <c r="Q24" i="29"/>
  <c r="Q71" i="29" s="1"/>
  <c r="P24" i="29"/>
  <c r="P70" i="29" s="1"/>
  <c r="O24" i="29"/>
  <c r="O70" i="29" s="1"/>
  <c r="N24" i="29"/>
  <c r="M24" i="29"/>
  <c r="M70" i="29" s="1"/>
  <c r="L24" i="29"/>
  <c r="L71" i="29" s="1"/>
  <c r="K24" i="29"/>
  <c r="K70" i="29" s="1"/>
  <c r="J24" i="29"/>
  <c r="J70" i="29" s="1"/>
  <c r="I24" i="29"/>
  <c r="I71" i="29" s="1"/>
  <c r="H24" i="29"/>
  <c r="H71" i="29" s="1"/>
  <c r="G24" i="29"/>
  <c r="F24" i="29"/>
  <c r="E24" i="29"/>
  <c r="E70" i="29" s="1"/>
  <c r="D24" i="29"/>
  <c r="D70" i="29" s="1"/>
  <c r="C24" i="29"/>
  <c r="C70" i="29" s="1"/>
  <c r="GV23" i="29"/>
  <c r="GU23" i="29"/>
  <c r="GT23" i="29"/>
  <c r="GS23" i="29"/>
  <c r="GR23" i="29"/>
  <c r="GQ23" i="29"/>
  <c r="GP23" i="29"/>
  <c r="GO23" i="29"/>
  <c r="GN23" i="29"/>
  <c r="GM23" i="29"/>
  <c r="GL23" i="29"/>
  <c r="GK23" i="29"/>
  <c r="GJ23" i="29"/>
  <c r="GI23" i="29"/>
  <c r="GH23" i="29"/>
  <c r="GG23" i="29"/>
  <c r="GF23" i="29"/>
  <c r="GE23" i="29"/>
  <c r="GD23" i="29"/>
  <c r="GC23" i="29"/>
  <c r="GB23" i="29"/>
  <c r="GA23" i="29"/>
  <c r="FZ23" i="29"/>
  <c r="FY23" i="29"/>
  <c r="FX23" i="29"/>
  <c r="FW23" i="29"/>
  <c r="FV23" i="29"/>
  <c r="FU23" i="29"/>
  <c r="FT23" i="29"/>
  <c r="FS23" i="29"/>
  <c r="FR23" i="29"/>
  <c r="FQ23" i="29"/>
  <c r="FP23" i="29"/>
  <c r="FO23" i="29"/>
  <c r="FN23" i="29"/>
  <c r="FM23" i="29"/>
  <c r="FL23" i="29"/>
  <c r="FK23" i="29"/>
  <c r="FJ23" i="29"/>
  <c r="FI23" i="29"/>
  <c r="FH23" i="29"/>
  <c r="FG23" i="29"/>
  <c r="FF23" i="29"/>
  <c r="FE23" i="29"/>
  <c r="FD23" i="29"/>
  <c r="FC23" i="29"/>
  <c r="FB23" i="29"/>
  <c r="FA23" i="29"/>
  <c r="EZ23" i="29"/>
  <c r="EY23" i="29"/>
  <c r="EX23" i="29"/>
  <c r="EW23" i="29"/>
  <c r="EV23" i="29"/>
  <c r="EU23" i="29"/>
  <c r="ET23" i="29"/>
  <c r="ES23" i="29"/>
  <c r="ER23" i="29"/>
  <c r="EQ23" i="29"/>
  <c r="EP23" i="29"/>
  <c r="EO23" i="29"/>
  <c r="EN23" i="29"/>
  <c r="EM23" i="29"/>
  <c r="EL23" i="29"/>
  <c r="EK23" i="29"/>
  <c r="EJ23" i="29"/>
  <c r="EI23" i="29"/>
  <c r="EH23" i="29"/>
  <c r="EG23" i="29"/>
  <c r="EF23" i="29"/>
  <c r="EE23" i="29"/>
  <c r="ED23" i="29"/>
  <c r="EC23" i="29"/>
  <c r="EB23" i="29"/>
  <c r="EA23" i="29"/>
  <c r="DZ23" i="29"/>
  <c r="DY23" i="29"/>
  <c r="DX23" i="29"/>
  <c r="DW23" i="29"/>
  <c r="DV23" i="29"/>
  <c r="DU23" i="29"/>
  <c r="DT23" i="29"/>
  <c r="DS23" i="29"/>
  <c r="DR23" i="29"/>
  <c r="DQ23" i="29"/>
  <c r="DP23" i="29"/>
  <c r="DO23" i="29"/>
  <c r="DN23" i="29"/>
  <c r="DM23" i="29"/>
  <c r="DL23" i="29"/>
  <c r="DK23" i="29"/>
  <c r="DJ23" i="29"/>
  <c r="DI23" i="29"/>
  <c r="DH23" i="29"/>
  <c r="DG23" i="29"/>
  <c r="DF23" i="29"/>
  <c r="DE23" i="29"/>
  <c r="DD23" i="29"/>
  <c r="DC23" i="29"/>
  <c r="DB23" i="29"/>
  <c r="DA23" i="29"/>
  <c r="CZ23" i="29"/>
  <c r="CY23" i="29"/>
  <c r="CX23" i="29"/>
  <c r="CW23" i="29"/>
  <c r="CV23" i="29"/>
  <c r="CU23" i="29"/>
  <c r="CT23" i="29"/>
  <c r="CS23" i="29"/>
  <c r="CR23" i="29"/>
  <c r="CQ23" i="29"/>
  <c r="CP23" i="29"/>
  <c r="CO23" i="29"/>
  <c r="CN23" i="29"/>
  <c r="CM23" i="29"/>
  <c r="CL23" i="29"/>
  <c r="CK23" i="29"/>
  <c r="CJ23" i="29"/>
  <c r="CI23" i="29"/>
  <c r="CH23" i="29"/>
  <c r="CG23" i="29"/>
  <c r="CF23" i="29"/>
  <c r="CE23" i="29"/>
  <c r="CD23" i="29"/>
  <c r="CC23" i="29"/>
  <c r="CB23" i="29"/>
  <c r="CA23" i="29"/>
  <c r="BZ23" i="29"/>
  <c r="BY23" i="29"/>
  <c r="BX23" i="29"/>
  <c r="BW23" i="29"/>
  <c r="BV23" i="29"/>
  <c r="BU23" i="29"/>
  <c r="BT23" i="29"/>
  <c r="BS23"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J23" i="29"/>
  <c r="I23" i="29"/>
  <c r="H23" i="29"/>
  <c r="G23" i="29"/>
  <c r="F23" i="29"/>
  <c r="E23" i="29"/>
  <c r="D23" i="29"/>
  <c r="C23" i="29"/>
  <c r="GV22" i="29"/>
  <c r="GU22" i="29"/>
  <c r="GT22" i="29"/>
  <c r="GS22" i="29"/>
  <c r="GR22" i="29"/>
  <c r="GQ22" i="29"/>
  <c r="GP22" i="29"/>
  <c r="GO22" i="29"/>
  <c r="GN22" i="29"/>
  <c r="GM22" i="29"/>
  <c r="GL22" i="29"/>
  <c r="GK22" i="29"/>
  <c r="GJ22" i="29"/>
  <c r="GI22" i="29"/>
  <c r="GH22" i="29"/>
  <c r="GG22" i="29"/>
  <c r="GF22" i="29"/>
  <c r="GE22" i="29"/>
  <c r="GD22" i="29"/>
  <c r="GC22" i="29"/>
  <c r="GB22" i="29"/>
  <c r="GA22" i="29"/>
  <c r="FZ22" i="29"/>
  <c r="FY22" i="29"/>
  <c r="FX22" i="29"/>
  <c r="FW22" i="29"/>
  <c r="FV22" i="29"/>
  <c r="FU22" i="29"/>
  <c r="FT22" i="29"/>
  <c r="FS22" i="29"/>
  <c r="FR22" i="29"/>
  <c r="FQ22" i="29"/>
  <c r="FP22" i="29"/>
  <c r="FO22" i="29"/>
  <c r="FN22" i="29"/>
  <c r="FM22" i="29"/>
  <c r="FL22" i="29"/>
  <c r="FK22" i="29"/>
  <c r="FJ22" i="29"/>
  <c r="FI22" i="29"/>
  <c r="FH22" i="29"/>
  <c r="FG22" i="29"/>
  <c r="FF22" i="29"/>
  <c r="FE22" i="29"/>
  <c r="FD22" i="29"/>
  <c r="FC22" i="29"/>
  <c r="FB22" i="29"/>
  <c r="FA22" i="29"/>
  <c r="EZ22" i="29"/>
  <c r="EY22" i="29"/>
  <c r="EX22" i="29"/>
  <c r="EW22" i="29"/>
  <c r="EV22" i="29"/>
  <c r="EU22" i="29"/>
  <c r="ET22" i="29"/>
  <c r="ES22" i="29"/>
  <c r="ER22" i="29"/>
  <c r="EQ22" i="29"/>
  <c r="EP22" i="29"/>
  <c r="EO22" i="29"/>
  <c r="EN22" i="29"/>
  <c r="EM22" i="29"/>
  <c r="EL22" i="29"/>
  <c r="EK22" i="29"/>
  <c r="EJ22" i="29"/>
  <c r="EI22" i="29"/>
  <c r="EH22" i="29"/>
  <c r="EG22" i="29"/>
  <c r="EF22" i="29"/>
  <c r="EE22" i="29"/>
  <c r="ED22" i="29"/>
  <c r="EC22" i="29"/>
  <c r="EB22" i="29"/>
  <c r="EA22" i="29"/>
  <c r="DZ22" i="29"/>
  <c r="DY22" i="29"/>
  <c r="DX22" i="29"/>
  <c r="DW22" i="29"/>
  <c r="DV22" i="29"/>
  <c r="DU22" i="29"/>
  <c r="DT22" i="29"/>
  <c r="DS22" i="29"/>
  <c r="DR22" i="29"/>
  <c r="DQ22" i="29"/>
  <c r="DP22" i="29"/>
  <c r="DO22" i="29"/>
  <c r="DN22" i="29"/>
  <c r="DM22" i="29"/>
  <c r="DL22" i="29"/>
  <c r="DK22" i="29"/>
  <c r="DJ22" i="29"/>
  <c r="DI22" i="29"/>
  <c r="DH22" i="29"/>
  <c r="DG22" i="29"/>
  <c r="DF22" i="29"/>
  <c r="DE22" i="29"/>
  <c r="DD22" i="29"/>
  <c r="DC22" i="29"/>
  <c r="DB22" i="29"/>
  <c r="DA22" i="29"/>
  <c r="CZ22" i="29"/>
  <c r="CY22" i="29"/>
  <c r="CX22" i="29"/>
  <c r="CW22" i="29"/>
  <c r="CV22" i="29"/>
  <c r="CU22" i="29"/>
  <c r="CT22" i="29"/>
  <c r="CS22" i="29"/>
  <c r="CR22" i="29"/>
  <c r="CQ22" i="29"/>
  <c r="CP22" i="29"/>
  <c r="CO22" i="29"/>
  <c r="CN22" i="29"/>
  <c r="CM22" i="29"/>
  <c r="CL22" i="29"/>
  <c r="CK22" i="29"/>
  <c r="CJ22" i="29"/>
  <c r="CI22" i="29"/>
  <c r="CH22" i="29"/>
  <c r="CG22" i="29"/>
  <c r="CF22" i="29"/>
  <c r="CE22" i="29"/>
  <c r="CD22" i="29"/>
  <c r="CC22" i="29"/>
  <c r="CB22" i="29"/>
  <c r="CA22" i="29"/>
  <c r="BZ22" i="29"/>
  <c r="BY22" i="29"/>
  <c r="BX22" i="29"/>
  <c r="BW22" i="29"/>
  <c r="BV22" i="29"/>
  <c r="BU22" i="29"/>
  <c r="BT22" i="29"/>
  <c r="BS22"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J22" i="29"/>
  <c r="I22" i="29"/>
  <c r="H22" i="29"/>
  <c r="G22" i="29"/>
  <c r="F22" i="29"/>
  <c r="E22" i="29"/>
  <c r="D22" i="29"/>
  <c r="C22" i="29"/>
  <c r="GV21" i="29"/>
  <c r="GU21" i="29"/>
  <c r="GT21" i="29"/>
  <c r="GS21" i="29"/>
  <c r="GR21" i="29"/>
  <c r="GQ21" i="29"/>
  <c r="GP21" i="29"/>
  <c r="GO21" i="29"/>
  <c r="GN21" i="29"/>
  <c r="GM21" i="29"/>
  <c r="GL21" i="29"/>
  <c r="GK21" i="29"/>
  <c r="GJ21" i="29"/>
  <c r="GI21" i="29"/>
  <c r="GH21" i="29"/>
  <c r="GG21" i="29"/>
  <c r="GF21" i="29"/>
  <c r="GE21" i="29"/>
  <c r="GD21" i="29"/>
  <c r="GC21" i="29"/>
  <c r="GB21" i="29"/>
  <c r="GA21" i="29"/>
  <c r="FZ21" i="29"/>
  <c r="FY21" i="29"/>
  <c r="FX21" i="29"/>
  <c r="FW21" i="29"/>
  <c r="FV21" i="29"/>
  <c r="FU21" i="29"/>
  <c r="FT21" i="29"/>
  <c r="FS21" i="29"/>
  <c r="FR21" i="29"/>
  <c r="FQ21" i="29"/>
  <c r="FP21" i="29"/>
  <c r="FO21" i="29"/>
  <c r="FN21" i="29"/>
  <c r="FM21" i="29"/>
  <c r="FL21" i="29"/>
  <c r="FK21" i="29"/>
  <c r="FJ21" i="29"/>
  <c r="FI21" i="29"/>
  <c r="FH21" i="29"/>
  <c r="FG21" i="29"/>
  <c r="FF21" i="29"/>
  <c r="FE21" i="29"/>
  <c r="FD21" i="29"/>
  <c r="FC21" i="29"/>
  <c r="FB21" i="29"/>
  <c r="FA21" i="29"/>
  <c r="EZ21" i="29"/>
  <c r="EY21" i="29"/>
  <c r="EX21" i="29"/>
  <c r="EW21" i="29"/>
  <c r="EV21" i="29"/>
  <c r="EU21" i="29"/>
  <c r="ET21" i="29"/>
  <c r="ES21" i="29"/>
  <c r="ER21" i="29"/>
  <c r="EQ21" i="29"/>
  <c r="EP21" i="29"/>
  <c r="EO21" i="29"/>
  <c r="EN21" i="29"/>
  <c r="EM21" i="29"/>
  <c r="EL21" i="29"/>
  <c r="EK21" i="29"/>
  <c r="EJ21" i="29"/>
  <c r="EI21" i="29"/>
  <c r="EH21" i="29"/>
  <c r="EG21" i="29"/>
  <c r="EF21" i="29"/>
  <c r="EE21" i="29"/>
  <c r="ED21" i="29"/>
  <c r="EC21" i="29"/>
  <c r="EB21" i="29"/>
  <c r="EA21" i="29"/>
  <c r="DZ21" i="29"/>
  <c r="DY21" i="29"/>
  <c r="DX21" i="29"/>
  <c r="DW21" i="29"/>
  <c r="DV21" i="29"/>
  <c r="DU21" i="29"/>
  <c r="DT21" i="29"/>
  <c r="DS21" i="29"/>
  <c r="DR21" i="29"/>
  <c r="DQ21" i="29"/>
  <c r="DP21" i="29"/>
  <c r="DO21" i="29"/>
  <c r="DN21" i="29"/>
  <c r="DM21" i="29"/>
  <c r="DL21" i="29"/>
  <c r="DK21" i="29"/>
  <c r="DJ21" i="29"/>
  <c r="DI21" i="29"/>
  <c r="DH21" i="29"/>
  <c r="DG21" i="29"/>
  <c r="DF21" i="29"/>
  <c r="DE21" i="29"/>
  <c r="DD21" i="29"/>
  <c r="DC21" i="29"/>
  <c r="DB21" i="29"/>
  <c r="DA21" i="29"/>
  <c r="CZ21" i="29"/>
  <c r="CY21" i="29"/>
  <c r="CX21" i="29"/>
  <c r="CW21" i="29"/>
  <c r="CV21" i="29"/>
  <c r="CU21" i="29"/>
  <c r="CT21" i="29"/>
  <c r="CS21" i="29"/>
  <c r="CR21" i="29"/>
  <c r="CQ21" i="29"/>
  <c r="CP21" i="29"/>
  <c r="CO21" i="29"/>
  <c r="CN21" i="29"/>
  <c r="CM21" i="29"/>
  <c r="CL21" i="29"/>
  <c r="CK21" i="29"/>
  <c r="CJ21" i="29"/>
  <c r="CI21" i="29"/>
  <c r="CH21" i="29"/>
  <c r="CG21" i="29"/>
  <c r="CF21" i="29"/>
  <c r="CE21" i="29"/>
  <c r="CD21" i="29"/>
  <c r="CC21" i="29"/>
  <c r="CB21" i="29"/>
  <c r="CA21" i="29"/>
  <c r="BZ21" i="29"/>
  <c r="BY21" i="29"/>
  <c r="BX21" i="29"/>
  <c r="BW21" i="29"/>
  <c r="BV21" i="29"/>
  <c r="BU21" i="29"/>
  <c r="BT21" i="29"/>
  <c r="BS21"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J21" i="29"/>
  <c r="I21" i="29"/>
  <c r="H21" i="29"/>
  <c r="G21" i="29"/>
  <c r="F21" i="29"/>
  <c r="E21" i="29"/>
  <c r="D21" i="29"/>
  <c r="C21" i="29"/>
  <c r="GV20" i="29"/>
  <c r="GU20" i="29"/>
  <c r="GT20" i="29"/>
  <c r="GS20" i="29"/>
  <c r="GR20" i="29"/>
  <c r="GQ20" i="29"/>
  <c r="GP20" i="29"/>
  <c r="GO20" i="29"/>
  <c r="GN20" i="29"/>
  <c r="GM20" i="29"/>
  <c r="GL20" i="29"/>
  <c r="GK20" i="29"/>
  <c r="GJ20" i="29"/>
  <c r="GI20" i="29"/>
  <c r="GH20" i="29"/>
  <c r="GG20" i="29"/>
  <c r="GF20" i="29"/>
  <c r="GE20" i="29"/>
  <c r="GD20" i="29"/>
  <c r="GC20" i="29"/>
  <c r="GB20" i="29"/>
  <c r="GA20" i="29"/>
  <c r="FZ20" i="29"/>
  <c r="FY20" i="29"/>
  <c r="FX20" i="29"/>
  <c r="FW20" i="29"/>
  <c r="FV20" i="29"/>
  <c r="FU20" i="29"/>
  <c r="FT20" i="29"/>
  <c r="FS20" i="29"/>
  <c r="FR20" i="29"/>
  <c r="FQ20" i="29"/>
  <c r="FP20" i="29"/>
  <c r="FO20" i="29"/>
  <c r="FN20" i="29"/>
  <c r="FM20" i="29"/>
  <c r="FL20" i="29"/>
  <c r="FK20" i="29"/>
  <c r="FJ20" i="29"/>
  <c r="FI20" i="29"/>
  <c r="FH20" i="29"/>
  <c r="FG20" i="29"/>
  <c r="FF20" i="29"/>
  <c r="FE20" i="29"/>
  <c r="FD20" i="29"/>
  <c r="FC20" i="29"/>
  <c r="FB20" i="29"/>
  <c r="FA20" i="29"/>
  <c r="EZ20" i="29"/>
  <c r="EY20" i="29"/>
  <c r="EX20" i="29"/>
  <c r="EW20" i="29"/>
  <c r="EV20" i="29"/>
  <c r="EU20" i="29"/>
  <c r="ET20" i="29"/>
  <c r="ES20" i="29"/>
  <c r="ER20" i="29"/>
  <c r="EQ20" i="29"/>
  <c r="EP20" i="29"/>
  <c r="EO20" i="29"/>
  <c r="EN20" i="29"/>
  <c r="EM20" i="29"/>
  <c r="EL20" i="29"/>
  <c r="EK20" i="29"/>
  <c r="EJ20" i="29"/>
  <c r="EI20" i="29"/>
  <c r="EH20" i="29"/>
  <c r="EG20" i="29"/>
  <c r="EF20" i="29"/>
  <c r="EE20" i="29"/>
  <c r="ED20" i="29"/>
  <c r="EC20" i="29"/>
  <c r="EB20" i="29"/>
  <c r="EA20" i="29"/>
  <c r="DZ20" i="29"/>
  <c r="DY20" i="29"/>
  <c r="DX20" i="29"/>
  <c r="DW20" i="29"/>
  <c r="DV20" i="29"/>
  <c r="DU20" i="29"/>
  <c r="DT20" i="29"/>
  <c r="DS20" i="29"/>
  <c r="DR20" i="29"/>
  <c r="DQ20" i="29"/>
  <c r="DP20" i="29"/>
  <c r="DO20" i="29"/>
  <c r="DN20" i="29"/>
  <c r="DM20" i="29"/>
  <c r="DL20" i="29"/>
  <c r="DK20" i="29"/>
  <c r="DJ20" i="29"/>
  <c r="DI20" i="29"/>
  <c r="DH20" i="29"/>
  <c r="DG20" i="29"/>
  <c r="DF20" i="29"/>
  <c r="DE20" i="29"/>
  <c r="DD20" i="29"/>
  <c r="DC20" i="29"/>
  <c r="DB20" i="29"/>
  <c r="DA20" i="29"/>
  <c r="CZ20" i="29"/>
  <c r="CY20" i="29"/>
  <c r="CX20" i="29"/>
  <c r="CW20" i="29"/>
  <c r="CV20" i="29"/>
  <c r="CU20" i="29"/>
  <c r="CT20" i="29"/>
  <c r="CS20" i="29"/>
  <c r="CR20" i="29"/>
  <c r="CQ20" i="29"/>
  <c r="CP20" i="29"/>
  <c r="CO20" i="29"/>
  <c r="CN20" i="29"/>
  <c r="CM20" i="29"/>
  <c r="CL20" i="29"/>
  <c r="CK20" i="29"/>
  <c r="CJ20" i="29"/>
  <c r="CI20" i="29"/>
  <c r="CH20" i="29"/>
  <c r="CG20" i="29"/>
  <c r="CF20" i="29"/>
  <c r="CE20" i="29"/>
  <c r="CD20" i="29"/>
  <c r="CC20" i="29"/>
  <c r="CB20" i="29"/>
  <c r="CA20" i="29"/>
  <c r="BZ20" i="29"/>
  <c r="BY20" i="29"/>
  <c r="BX20" i="29"/>
  <c r="BW20" i="29"/>
  <c r="BV20" i="29"/>
  <c r="BU20" i="29"/>
  <c r="BT20" i="29"/>
  <c r="BS20"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J20" i="29"/>
  <c r="I20" i="29"/>
  <c r="H20" i="29"/>
  <c r="G20" i="29"/>
  <c r="F20" i="29"/>
  <c r="E20" i="29"/>
  <c r="D20" i="29"/>
  <c r="C20" i="29"/>
  <c r="C53" i="29" s="1"/>
  <c r="GV19" i="29"/>
  <c r="GU19" i="29"/>
  <c r="GT19" i="29"/>
  <c r="GS19" i="29"/>
  <c r="GR19" i="29"/>
  <c r="GQ19" i="29"/>
  <c r="GP19" i="29"/>
  <c r="GO19" i="29"/>
  <c r="GN19" i="29"/>
  <c r="GM19" i="29"/>
  <c r="GL19" i="29"/>
  <c r="GK19" i="29"/>
  <c r="GJ19" i="29"/>
  <c r="GI19" i="29"/>
  <c r="GH19" i="29"/>
  <c r="GG19" i="29"/>
  <c r="GF19" i="29"/>
  <c r="GE19" i="29"/>
  <c r="GD19" i="29"/>
  <c r="GC19" i="29"/>
  <c r="GB19" i="29"/>
  <c r="GA19" i="29"/>
  <c r="FZ19" i="29"/>
  <c r="FY19" i="29"/>
  <c r="FX19" i="29"/>
  <c r="FW19" i="29"/>
  <c r="FV19" i="29"/>
  <c r="FU19" i="29"/>
  <c r="FT19" i="29"/>
  <c r="FS19" i="29"/>
  <c r="FR19" i="29"/>
  <c r="FQ19" i="29"/>
  <c r="FP19" i="29"/>
  <c r="FO19" i="29"/>
  <c r="FN19" i="29"/>
  <c r="FM19" i="29"/>
  <c r="FL19" i="29"/>
  <c r="FK19" i="29"/>
  <c r="FJ19" i="29"/>
  <c r="FI19" i="29"/>
  <c r="FH19" i="29"/>
  <c r="FG19" i="29"/>
  <c r="FF19" i="29"/>
  <c r="FE19" i="29"/>
  <c r="FD19" i="29"/>
  <c r="FC19" i="29"/>
  <c r="FB19" i="29"/>
  <c r="FA19" i="29"/>
  <c r="EZ19" i="29"/>
  <c r="EY19" i="29"/>
  <c r="EX19" i="29"/>
  <c r="EW19" i="29"/>
  <c r="EV19" i="29"/>
  <c r="EU19" i="29"/>
  <c r="ET19" i="29"/>
  <c r="ES19" i="29"/>
  <c r="ER19" i="29"/>
  <c r="EQ19" i="29"/>
  <c r="EP19" i="29"/>
  <c r="EO19" i="29"/>
  <c r="EN19" i="29"/>
  <c r="EM19" i="29"/>
  <c r="EL19" i="29"/>
  <c r="EK19" i="29"/>
  <c r="EJ19" i="29"/>
  <c r="EI19" i="29"/>
  <c r="EH19" i="29"/>
  <c r="EG19" i="29"/>
  <c r="EF19" i="29"/>
  <c r="EE19" i="29"/>
  <c r="ED19" i="29"/>
  <c r="EC19" i="29"/>
  <c r="EB19" i="29"/>
  <c r="EA19" i="29"/>
  <c r="DZ19" i="29"/>
  <c r="DY19" i="29"/>
  <c r="DX19" i="29"/>
  <c r="DW19" i="29"/>
  <c r="DV19" i="29"/>
  <c r="DU19" i="29"/>
  <c r="DT19" i="29"/>
  <c r="DS19" i="29"/>
  <c r="DR19" i="29"/>
  <c r="DQ19" i="29"/>
  <c r="DP19" i="29"/>
  <c r="DO19" i="29"/>
  <c r="DN19" i="29"/>
  <c r="DM19" i="29"/>
  <c r="DL19" i="29"/>
  <c r="DK19" i="29"/>
  <c r="DJ19" i="29"/>
  <c r="DI19" i="29"/>
  <c r="DH19" i="29"/>
  <c r="DG19" i="29"/>
  <c r="DF19" i="29"/>
  <c r="DE19" i="29"/>
  <c r="DD19" i="29"/>
  <c r="DC19" i="29"/>
  <c r="DB19" i="29"/>
  <c r="DA19" i="29"/>
  <c r="CZ19" i="29"/>
  <c r="CY19" i="29"/>
  <c r="CX19" i="29"/>
  <c r="CW19" i="29"/>
  <c r="CV19" i="29"/>
  <c r="CU19" i="29"/>
  <c r="CT19" i="29"/>
  <c r="CS19" i="29"/>
  <c r="CR19" i="29"/>
  <c r="CQ19" i="29"/>
  <c r="CP19" i="29"/>
  <c r="CO19" i="29"/>
  <c r="CN19" i="29"/>
  <c r="CM19" i="29"/>
  <c r="CL19" i="29"/>
  <c r="CK19" i="29"/>
  <c r="CJ19" i="29"/>
  <c r="CI19" i="29"/>
  <c r="CH19" i="29"/>
  <c r="CG19" i="29"/>
  <c r="CF19" i="29"/>
  <c r="CE19" i="29"/>
  <c r="CD19" i="29"/>
  <c r="CC19" i="29"/>
  <c r="CB19" i="29"/>
  <c r="CA19" i="29"/>
  <c r="BZ19" i="29"/>
  <c r="BY19" i="29"/>
  <c r="BX19" i="29"/>
  <c r="BW19" i="29"/>
  <c r="BV19" i="29"/>
  <c r="BU19" i="29"/>
  <c r="BT19" i="29"/>
  <c r="BS19"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C54" i="29" s="1"/>
  <c r="C64" i="29" s="1"/>
  <c r="GV18" i="29"/>
  <c r="GU18" i="29"/>
  <c r="GT18" i="29"/>
  <c r="GS18" i="29"/>
  <c r="GR18" i="29"/>
  <c r="GQ18" i="29"/>
  <c r="GP18" i="29"/>
  <c r="GO18" i="29"/>
  <c r="GN18" i="29"/>
  <c r="GM18" i="29"/>
  <c r="GL18" i="29"/>
  <c r="GK18" i="29"/>
  <c r="GJ18" i="29"/>
  <c r="GI18" i="29"/>
  <c r="GH18" i="29"/>
  <c r="GG18" i="29"/>
  <c r="GF18" i="29"/>
  <c r="GE18" i="29"/>
  <c r="GD18" i="29"/>
  <c r="GC18" i="29"/>
  <c r="GB18" i="29"/>
  <c r="GA18" i="29"/>
  <c r="FZ18" i="29"/>
  <c r="FY18" i="29"/>
  <c r="FX18" i="29"/>
  <c r="FW18" i="29"/>
  <c r="FV18" i="29"/>
  <c r="FU18" i="29"/>
  <c r="FT18" i="29"/>
  <c r="FS18" i="29"/>
  <c r="FR18" i="29"/>
  <c r="FQ18" i="29"/>
  <c r="FP18" i="29"/>
  <c r="FO18" i="29"/>
  <c r="FN18" i="29"/>
  <c r="FM18" i="29"/>
  <c r="FL18" i="29"/>
  <c r="FK18" i="29"/>
  <c r="FJ18" i="29"/>
  <c r="FI18" i="29"/>
  <c r="FH18" i="29"/>
  <c r="FG18" i="29"/>
  <c r="FF18" i="29"/>
  <c r="FE18" i="29"/>
  <c r="FD18" i="29"/>
  <c r="FC18" i="29"/>
  <c r="FB18" i="29"/>
  <c r="FA18" i="29"/>
  <c r="EZ18" i="29"/>
  <c r="EY18" i="29"/>
  <c r="EX18" i="29"/>
  <c r="EW18" i="29"/>
  <c r="EV18" i="29"/>
  <c r="EU18" i="29"/>
  <c r="ET18" i="29"/>
  <c r="ES18" i="29"/>
  <c r="ER18" i="29"/>
  <c r="EQ18" i="29"/>
  <c r="EP18" i="29"/>
  <c r="EO18" i="29"/>
  <c r="EN18" i="29"/>
  <c r="EM18" i="29"/>
  <c r="EL18" i="29"/>
  <c r="EK18" i="29"/>
  <c r="EJ18" i="29"/>
  <c r="EI18" i="29"/>
  <c r="EH18" i="29"/>
  <c r="EG18" i="29"/>
  <c r="EF18" i="29"/>
  <c r="EE18" i="29"/>
  <c r="ED18" i="29"/>
  <c r="EC18" i="29"/>
  <c r="EB18" i="29"/>
  <c r="EA18" i="29"/>
  <c r="DZ18" i="29"/>
  <c r="DY18" i="29"/>
  <c r="DX18" i="29"/>
  <c r="DW18" i="29"/>
  <c r="DV18" i="29"/>
  <c r="DU18" i="29"/>
  <c r="DT18" i="29"/>
  <c r="DS18" i="29"/>
  <c r="DR18" i="29"/>
  <c r="DQ18" i="29"/>
  <c r="DP18" i="29"/>
  <c r="DO18" i="29"/>
  <c r="DN18" i="29"/>
  <c r="DM18" i="29"/>
  <c r="DL18" i="29"/>
  <c r="DK18" i="29"/>
  <c r="DJ18" i="29"/>
  <c r="DI18" i="29"/>
  <c r="DH18" i="29"/>
  <c r="DG18" i="29"/>
  <c r="DF18" i="29"/>
  <c r="DE18" i="29"/>
  <c r="DD18" i="29"/>
  <c r="DC18" i="29"/>
  <c r="DB18" i="29"/>
  <c r="DA18" i="29"/>
  <c r="CZ18" i="29"/>
  <c r="CY18" i="29"/>
  <c r="CX18" i="29"/>
  <c r="CW18" i="29"/>
  <c r="CV18" i="29"/>
  <c r="CU18" i="29"/>
  <c r="CT18" i="29"/>
  <c r="CS18" i="29"/>
  <c r="CR18" i="29"/>
  <c r="CQ18" i="29"/>
  <c r="CP18" i="29"/>
  <c r="CO18" i="29"/>
  <c r="CN18" i="29"/>
  <c r="CM18" i="29"/>
  <c r="CL18" i="29"/>
  <c r="CK18" i="29"/>
  <c r="CJ18" i="29"/>
  <c r="CI18" i="29"/>
  <c r="CH18" i="29"/>
  <c r="CG18" i="29"/>
  <c r="CF18" i="29"/>
  <c r="CE18" i="29"/>
  <c r="CD18" i="29"/>
  <c r="CC18" i="29"/>
  <c r="CB18" i="29"/>
  <c r="CA18" i="29"/>
  <c r="BZ18" i="29"/>
  <c r="BY18" i="29"/>
  <c r="BX18" i="29"/>
  <c r="BW18" i="29"/>
  <c r="BV18" i="29"/>
  <c r="BU18" i="29"/>
  <c r="BT18" i="29"/>
  <c r="BS18"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GV17" i="29"/>
  <c r="GU17" i="29"/>
  <c r="GT17" i="29"/>
  <c r="GS17" i="29"/>
  <c r="GR17" i="29"/>
  <c r="GQ17" i="29"/>
  <c r="GP17" i="29"/>
  <c r="GO17" i="29"/>
  <c r="GN17" i="29"/>
  <c r="GM17" i="29"/>
  <c r="GL17" i="29"/>
  <c r="GK17" i="29"/>
  <c r="GJ17" i="29"/>
  <c r="GI17" i="29"/>
  <c r="GH17" i="29"/>
  <c r="GG17" i="29"/>
  <c r="GF17" i="29"/>
  <c r="GE17" i="29"/>
  <c r="GD17" i="29"/>
  <c r="GC17" i="29"/>
  <c r="GB17" i="29"/>
  <c r="GA17" i="29"/>
  <c r="FZ17" i="29"/>
  <c r="FY17" i="29"/>
  <c r="FX17" i="29"/>
  <c r="FW17" i="29"/>
  <c r="FV17" i="29"/>
  <c r="FU17" i="29"/>
  <c r="FT17" i="29"/>
  <c r="FS17" i="29"/>
  <c r="FR17" i="29"/>
  <c r="FQ17" i="29"/>
  <c r="FP17" i="29"/>
  <c r="FO17" i="29"/>
  <c r="FN17" i="29"/>
  <c r="FM17" i="29"/>
  <c r="FL17" i="29"/>
  <c r="FK17" i="29"/>
  <c r="FJ17" i="29"/>
  <c r="FI17" i="29"/>
  <c r="FH17" i="29"/>
  <c r="FG17" i="29"/>
  <c r="FF17" i="29"/>
  <c r="FE17" i="29"/>
  <c r="FD17" i="29"/>
  <c r="FC17" i="29"/>
  <c r="FB17" i="29"/>
  <c r="FA17" i="29"/>
  <c r="EZ17" i="29"/>
  <c r="EY17" i="29"/>
  <c r="EX17" i="29"/>
  <c r="EW17" i="29"/>
  <c r="EV17" i="29"/>
  <c r="EU17" i="29"/>
  <c r="ET17" i="29"/>
  <c r="ES17" i="29"/>
  <c r="ER17" i="29"/>
  <c r="EQ17" i="29"/>
  <c r="EP17" i="29"/>
  <c r="EO17" i="29"/>
  <c r="EN17" i="29"/>
  <c r="EM17" i="29"/>
  <c r="EL17" i="29"/>
  <c r="EK17" i="29"/>
  <c r="EJ17" i="29"/>
  <c r="EI17" i="29"/>
  <c r="EH17" i="29"/>
  <c r="EG17" i="29"/>
  <c r="EF17" i="29"/>
  <c r="EE17" i="29"/>
  <c r="ED17" i="29"/>
  <c r="EC17" i="29"/>
  <c r="EB17" i="29"/>
  <c r="EA17" i="29"/>
  <c r="DZ17" i="29"/>
  <c r="DY17" i="29"/>
  <c r="DX17" i="29"/>
  <c r="DW17" i="29"/>
  <c r="DV17" i="29"/>
  <c r="DU17" i="29"/>
  <c r="DT17" i="29"/>
  <c r="DS17" i="29"/>
  <c r="DR17" i="29"/>
  <c r="DQ17" i="29"/>
  <c r="DP17" i="29"/>
  <c r="DO17" i="29"/>
  <c r="DN17" i="29"/>
  <c r="DM17" i="29"/>
  <c r="DL17" i="29"/>
  <c r="DK17" i="29"/>
  <c r="DJ17" i="29"/>
  <c r="DI17" i="29"/>
  <c r="DH17" i="29"/>
  <c r="DG17" i="29"/>
  <c r="DF17" i="29"/>
  <c r="DE17" i="29"/>
  <c r="DD17" i="29"/>
  <c r="DC17" i="29"/>
  <c r="DB17" i="29"/>
  <c r="DA17" i="29"/>
  <c r="CZ17" i="29"/>
  <c r="CY17" i="29"/>
  <c r="CX17" i="29"/>
  <c r="CW17" i="29"/>
  <c r="CV17" i="29"/>
  <c r="CU17" i="29"/>
  <c r="CT17" i="29"/>
  <c r="CS17" i="29"/>
  <c r="CR17" i="29"/>
  <c r="CQ17" i="29"/>
  <c r="CP17" i="29"/>
  <c r="CO17" i="29"/>
  <c r="CN17" i="29"/>
  <c r="CM17" i="29"/>
  <c r="CL17" i="29"/>
  <c r="CK17" i="29"/>
  <c r="CJ17" i="29"/>
  <c r="CI17" i="29"/>
  <c r="CH17" i="29"/>
  <c r="CG17" i="29"/>
  <c r="CF17" i="29"/>
  <c r="CE17" i="29"/>
  <c r="CD17" i="29"/>
  <c r="CC17" i="29"/>
  <c r="CB17" i="29"/>
  <c r="CA17" i="29"/>
  <c r="BZ17" i="29"/>
  <c r="BY17" i="29"/>
  <c r="BX17" i="29"/>
  <c r="BW17" i="29"/>
  <c r="BV17" i="29"/>
  <c r="BU17" i="29"/>
  <c r="BT17" i="29"/>
  <c r="BS17"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J17" i="29"/>
  <c r="I17" i="29"/>
  <c r="H17" i="29"/>
  <c r="G17" i="29"/>
  <c r="F17" i="29"/>
  <c r="E17" i="29"/>
  <c r="D17" i="29"/>
  <c r="C17" i="29"/>
  <c r="GV16" i="29"/>
  <c r="GU16" i="29"/>
  <c r="GT16" i="29"/>
  <c r="GS16" i="29"/>
  <c r="GR16" i="29"/>
  <c r="GQ16" i="29"/>
  <c r="GP16" i="29"/>
  <c r="GO16" i="29"/>
  <c r="GN16" i="29"/>
  <c r="GM16" i="29"/>
  <c r="GL16" i="29"/>
  <c r="GK16" i="29"/>
  <c r="GJ16" i="29"/>
  <c r="GI16" i="29"/>
  <c r="GH16" i="29"/>
  <c r="GG16" i="29"/>
  <c r="GF16" i="29"/>
  <c r="GE16" i="29"/>
  <c r="GD16" i="29"/>
  <c r="GC16" i="29"/>
  <c r="GB16" i="29"/>
  <c r="GA16" i="29"/>
  <c r="FZ16" i="29"/>
  <c r="FY16" i="29"/>
  <c r="FX16" i="29"/>
  <c r="FW16" i="29"/>
  <c r="FV16" i="29"/>
  <c r="FU16" i="29"/>
  <c r="FT16" i="29"/>
  <c r="FS16" i="29"/>
  <c r="FR16" i="29"/>
  <c r="FQ16" i="29"/>
  <c r="FP16" i="29"/>
  <c r="FO16" i="29"/>
  <c r="FN16" i="29"/>
  <c r="FM16" i="29"/>
  <c r="FL16" i="29"/>
  <c r="FK16" i="29"/>
  <c r="FJ16" i="29"/>
  <c r="FI16" i="29"/>
  <c r="FH16" i="29"/>
  <c r="FG16" i="29"/>
  <c r="FF16" i="29"/>
  <c r="FE16" i="29"/>
  <c r="FD16" i="29"/>
  <c r="FC16" i="29"/>
  <c r="FB16" i="29"/>
  <c r="FA16" i="29"/>
  <c r="EZ16" i="29"/>
  <c r="EY16" i="29"/>
  <c r="EX16" i="29"/>
  <c r="EW16" i="29"/>
  <c r="EV16" i="29"/>
  <c r="EU16" i="29"/>
  <c r="ET16" i="29"/>
  <c r="ES16" i="29"/>
  <c r="ER16" i="29"/>
  <c r="EQ16" i="29"/>
  <c r="EP16" i="29"/>
  <c r="EO16" i="29"/>
  <c r="EN16" i="29"/>
  <c r="EM16" i="29"/>
  <c r="EL16" i="29"/>
  <c r="EK16" i="29"/>
  <c r="EJ16" i="29"/>
  <c r="EI16" i="29"/>
  <c r="EH16" i="29"/>
  <c r="EG16" i="29"/>
  <c r="EF16" i="29"/>
  <c r="EE16" i="29"/>
  <c r="ED16" i="29"/>
  <c r="EC16" i="29"/>
  <c r="EB16" i="29"/>
  <c r="EA16" i="29"/>
  <c r="DZ16" i="29"/>
  <c r="DY16" i="29"/>
  <c r="DX16" i="29"/>
  <c r="DW16" i="29"/>
  <c r="DV16" i="29"/>
  <c r="DU16" i="29"/>
  <c r="DT16" i="29"/>
  <c r="DS16" i="29"/>
  <c r="DR16" i="29"/>
  <c r="DQ16" i="29"/>
  <c r="DP16" i="29"/>
  <c r="DO16" i="29"/>
  <c r="DN16" i="29"/>
  <c r="DM16" i="29"/>
  <c r="DL16" i="29"/>
  <c r="DK16" i="29"/>
  <c r="DJ16" i="29"/>
  <c r="DI16" i="29"/>
  <c r="DH16" i="29"/>
  <c r="DG16" i="29"/>
  <c r="DF16" i="29"/>
  <c r="DE16" i="29"/>
  <c r="DD16" i="29"/>
  <c r="DC16" i="29"/>
  <c r="DB16" i="29"/>
  <c r="DA16" i="29"/>
  <c r="CZ16" i="29"/>
  <c r="CY16" i="29"/>
  <c r="CX16" i="29"/>
  <c r="CW16" i="29"/>
  <c r="CV16" i="29"/>
  <c r="CU16" i="29"/>
  <c r="CT16" i="29"/>
  <c r="CS16" i="29"/>
  <c r="CR16" i="29"/>
  <c r="CQ16" i="29"/>
  <c r="CP16" i="29"/>
  <c r="CO16" i="29"/>
  <c r="CN16" i="29"/>
  <c r="CM16" i="29"/>
  <c r="CL16" i="29"/>
  <c r="CK16" i="29"/>
  <c r="CJ16" i="29"/>
  <c r="CI16" i="29"/>
  <c r="CH16" i="29"/>
  <c r="CG16" i="29"/>
  <c r="CF16" i="29"/>
  <c r="CE16" i="29"/>
  <c r="CD16" i="29"/>
  <c r="CC16" i="29"/>
  <c r="CB16" i="29"/>
  <c r="CA16" i="29"/>
  <c r="BZ16" i="29"/>
  <c r="BY16" i="29"/>
  <c r="BX16" i="29"/>
  <c r="BW16" i="29"/>
  <c r="BV16" i="29"/>
  <c r="BU16" i="29"/>
  <c r="BT16" i="29"/>
  <c r="BS16"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J16" i="29"/>
  <c r="I16" i="29"/>
  <c r="H16" i="29"/>
  <c r="G16" i="29"/>
  <c r="F16" i="29"/>
  <c r="E16" i="29"/>
  <c r="D16" i="29"/>
  <c r="C16" i="29"/>
  <c r="GV15" i="29"/>
  <c r="GU15" i="29"/>
  <c r="GT15" i="29"/>
  <c r="GS15" i="29"/>
  <c r="GR15" i="29"/>
  <c r="GQ15" i="29"/>
  <c r="GP15" i="29"/>
  <c r="GO15" i="29"/>
  <c r="GN15" i="29"/>
  <c r="GM15" i="29"/>
  <c r="GL15" i="29"/>
  <c r="GK15" i="29"/>
  <c r="GJ15" i="29"/>
  <c r="GI15" i="29"/>
  <c r="GH15" i="29"/>
  <c r="GG15" i="29"/>
  <c r="GF15" i="29"/>
  <c r="GE15" i="29"/>
  <c r="GD15" i="29"/>
  <c r="GC15" i="29"/>
  <c r="GB15" i="29"/>
  <c r="GA15" i="29"/>
  <c r="FZ15" i="29"/>
  <c r="FY15" i="29"/>
  <c r="FX15" i="29"/>
  <c r="FW15" i="29"/>
  <c r="FV15" i="29"/>
  <c r="FU15" i="29"/>
  <c r="FT15" i="29"/>
  <c r="FS15" i="29"/>
  <c r="FR15" i="29"/>
  <c r="FQ15" i="29"/>
  <c r="FP15" i="29"/>
  <c r="FO15" i="29"/>
  <c r="FN15" i="29"/>
  <c r="FM15" i="29"/>
  <c r="FL15" i="29"/>
  <c r="FK15" i="29"/>
  <c r="FJ15" i="29"/>
  <c r="FI15" i="29"/>
  <c r="FH15" i="29"/>
  <c r="FG15" i="29"/>
  <c r="FF15" i="29"/>
  <c r="FE15" i="29"/>
  <c r="FD15" i="29"/>
  <c r="FC15" i="29"/>
  <c r="FB15" i="29"/>
  <c r="FA15" i="29"/>
  <c r="EZ15" i="29"/>
  <c r="EY15" i="29"/>
  <c r="EX15" i="29"/>
  <c r="EW15" i="29"/>
  <c r="EV15" i="29"/>
  <c r="EU15" i="29"/>
  <c r="ET15" i="29"/>
  <c r="ES15" i="29"/>
  <c r="ER15" i="29"/>
  <c r="EQ15" i="29"/>
  <c r="EP15" i="29"/>
  <c r="EO15" i="29"/>
  <c r="EN15" i="29"/>
  <c r="EM15" i="29"/>
  <c r="EL15" i="29"/>
  <c r="EK15" i="29"/>
  <c r="EJ15" i="29"/>
  <c r="EI15" i="29"/>
  <c r="EH15" i="29"/>
  <c r="EG15" i="29"/>
  <c r="EF15" i="29"/>
  <c r="EE15" i="29"/>
  <c r="ED15" i="29"/>
  <c r="EC15" i="29"/>
  <c r="EB15" i="29"/>
  <c r="EA15" i="29"/>
  <c r="DZ15" i="29"/>
  <c r="DY15" i="29"/>
  <c r="DX15" i="29"/>
  <c r="DW15" i="29"/>
  <c r="DV15" i="29"/>
  <c r="DU15" i="29"/>
  <c r="DT15" i="29"/>
  <c r="DS15" i="29"/>
  <c r="DR15" i="29"/>
  <c r="DQ15" i="29"/>
  <c r="DP15" i="29"/>
  <c r="DO15" i="29"/>
  <c r="DN15" i="29"/>
  <c r="DM15" i="29"/>
  <c r="DL15" i="29"/>
  <c r="DK15" i="29"/>
  <c r="DJ15" i="29"/>
  <c r="DI15" i="29"/>
  <c r="DH15" i="29"/>
  <c r="DG15" i="29"/>
  <c r="DF15" i="29"/>
  <c r="DE15" i="29"/>
  <c r="DD15" i="29"/>
  <c r="DC15" i="29"/>
  <c r="DB15" i="29"/>
  <c r="DA15" i="29"/>
  <c r="CZ15" i="29"/>
  <c r="CY15" i="29"/>
  <c r="CX15" i="29"/>
  <c r="CW15" i="29"/>
  <c r="CV15" i="29"/>
  <c r="CU15" i="29"/>
  <c r="CT15" i="29"/>
  <c r="CS15" i="29"/>
  <c r="CR15" i="29"/>
  <c r="CQ15" i="29"/>
  <c r="CP15" i="29"/>
  <c r="CO15" i="29"/>
  <c r="CN15" i="29"/>
  <c r="CM15" i="29"/>
  <c r="CL15" i="29"/>
  <c r="CK15" i="29"/>
  <c r="CJ15" i="29"/>
  <c r="CI15" i="29"/>
  <c r="CH15" i="29"/>
  <c r="CG15" i="29"/>
  <c r="CF15" i="29"/>
  <c r="CE15" i="29"/>
  <c r="CD15" i="29"/>
  <c r="CC15" i="29"/>
  <c r="CB15" i="29"/>
  <c r="CA15" i="29"/>
  <c r="BZ15" i="29"/>
  <c r="BY15" i="29"/>
  <c r="BX15" i="29"/>
  <c r="BW15" i="29"/>
  <c r="BV15" i="29"/>
  <c r="BU15" i="29"/>
  <c r="BT15" i="29"/>
  <c r="BS15"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J15" i="29"/>
  <c r="I15" i="29"/>
  <c r="H15" i="29"/>
  <c r="G15" i="29"/>
  <c r="F15" i="29"/>
  <c r="E15" i="29"/>
  <c r="D15" i="29"/>
  <c r="C15" i="29"/>
  <c r="GV14" i="29"/>
  <c r="GU14" i="29"/>
  <c r="GT14" i="29"/>
  <c r="GS14" i="29"/>
  <c r="GS34" i="29" s="1"/>
  <c r="GR14" i="29"/>
  <c r="GQ14" i="29"/>
  <c r="GQ34" i="29" s="1"/>
  <c r="GP14" i="29"/>
  <c r="GP34" i="29" s="1"/>
  <c r="GO14" i="29"/>
  <c r="GN14" i="29"/>
  <c r="GM14" i="29"/>
  <c r="GL14" i="29"/>
  <c r="GK14" i="29"/>
  <c r="GJ14" i="29"/>
  <c r="GI14" i="29"/>
  <c r="GH14" i="29"/>
  <c r="GG14" i="29"/>
  <c r="GF14" i="29"/>
  <c r="GE14" i="29"/>
  <c r="GD14" i="29"/>
  <c r="GC14" i="29"/>
  <c r="GB14" i="29"/>
  <c r="GA14" i="29"/>
  <c r="FZ14" i="29"/>
  <c r="FY14" i="29"/>
  <c r="FX14" i="29"/>
  <c r="FW14" i="29"/>
  <c r="FV14" i="29"/>
  <c r="FU14" i="29"/>
  <c r="FT14" i="29"/>
  <c r="FS14" i="29"/>
  <c r="FR14" i="29"/>
  <c r="FQ14" i="29"/>
  <c r="FP14" i="29"/>
  <c r="FO14" i="29"/>
  <c r="FN14" i="29"/>
  <c r="FM14" i="29"/>
  <c r="FL14" i="29"/>
  <c r="FK14" i="29"/>
  <c r="FJ14" i="29"/>
  <c r="FI14" i="29"/>
  <c r="FH14" i="29"/>
  <c r="FG14" i="29"/>
  <c r="FF14" i="29"/>
  <c r="FE14" i="29"/>
  <c r="FD14" i="29"/>
  <c r="FC14" i="29"/>
  <c r="FB14" i="29"/>
  <c r="FA14" i="29"/>
  <c r="EZ14" i="29"/>
  <c r="EY14" i="29"/>
  <c r="EX14" i="29"/>
  <c r="EW14" i="29"/>
  <c r="EV14" i="29"/>
  <c r="EU14" i="29"/>
  <c r="ET14" i="29"/>
  <c r="ES14" i="29"/>
  <c r="ER14" i="29"/>
  <c r="EQ14" i="29"/>
  <c r="EP14" i="29"/>
  <c r="EO14" i="29"/>
  <c r="EN14" i="29"/>
  <c r="EM14" i="29"/>
  <c r="EL14" i="29"/>
  <c r="EK14" i="29"/>
  <c r="EJ14" i="29"/>
  <c r="EI14" i="29"/>
  <c r="EH14" i="29"/>
  <c r="EG14" i="29"/>
  <c r="EF14" i="29"/>
  <c r="EE14" i="29"/>
  <c r="ED14" i="29"/>
  <c r="EC14" i="29"/>
  <c r="EB14" i="29"/>
  <c r="EA14" i="29"/>
  <c r="DZ14" i="29"/>
  <c r="DY14" i="29"/>
  <c r="DX14" i="29"/>
  <c r="DW14" i="29"/>
  <c r="DV14" i="29"/>
  <c r="DU14" i="29"/>
  <c r="DT14" i="29"/>
  <c r="DS14" i="29"/>
  <c r="DR14" i="29"/>
  <c r="DQ14" i="29"/>
  <c r="DP14" i="29"/>
  <c r="DO14" i="29"/>
  <c r="DN14" i="29"/>
  <c r="DM14" i="29"/>
  <c r="DL14" i="29"/>
  <c r="DK14" i="29"/>
  <c r="DJ14" i="29"/>
  <c r="DI14" i="29"/>
  <c r="DH14" i="29"/>
  <c r="DG14" i="29"/>
  <c r="DF14" i="29"/>
  <c r="DE14" i="29"/>
  <c r="DD14" i="29"/>
  <c r="DC14" i="29"/>
  <c r="DB14" i="29"/>
  <c r="DA14" i="29"/>
  <c r="CZ14" i="29"/>
  <c r="CY14" i="29"/>
  <c r="CX14" i="29"/>
  <c r="CW14" i="29"/>
  <c r="CV14" i="29"/>
  <c r="CU14" i="29"/>
  <c r="CT14" i="29"/>
  <c r="CS14" i="29"/>
  <c r="CR14" i="29"/>
  <c r="CQ14" i="29"/>
  <c r="CP14" i="29"/>
  <c r="CO14" i="29"/>
  <c r="CN14" i="29"/>
  <c r="CM14" i="29"/>
  <c r="CL14" i="29"/>
  <c r="CK14" i="29"/>
  <c r="CJ14" i="29"/>
  <c r="CI14" i="29"/>
  <c r="CH14" i="29"/>
  <c r="CG14" i="29"/>
  <c r="CF14" i="29"/>
  <c r="CE14" i="29"/>
  <c r="CD14" i="29"/>
  <c r="CC14" i="29"/>
  <c r="CB14" i="29"/>
  <c r="CA14" i="29"/>
  <c r="BZ14" i="29"/>
  <c r="BY14" i="29"/>
  <c r="BX14" i="29"/>
  <c r="BW14" i="29"/>
  <c r="BV14" i="29"/>
  <c r="BU14" i="29"/>
  <c r="BT14" i="29"/>
  <c r="BS14"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GV13" i="29"/>
  <c r="GU13" i="29"/>
  <c r="GT13" i="29"/>
  <c r="GS13" i="29"/>
  <c r="GR13" i="29"/>
  <c r="GQ13" i="29"/>
  <c r="GP13" i="29"/>
  <c r="GO13" i="29"/>
  <c r="GN13" i="29"/>
  <c r="GM13" i="29"/>
  <c r="GL13" i="29"/>
  <c r="GK13" i="29"/>
  <c r="GJ13" i="29"/>
  <c r="GI13" i="29"/>
  <c r="GH13" i="29"/>
  <c r="GG13" i="29"/>
  <c r="GF13" i="29"/>
  <c r="GE13" i="29"/>
  <c r="GD13" i="29"/>
  <c r="GC13" i="29"/>
  <c r="GA13" i="29"/>
  <c r="FZ13" i="29"/>
  <c r="FY13" i="29"/>
  <c r="FX13" i="29"/>
  <c r="FW13" i="29"/>
  <c r="FV13" i="29"/>
  <c r="FU13" i="29"/>
  <c r="FT13" i="29"/>
  <c r="FS13" i="29"/>
  <c r="FR13" i="29"/>
  <c r="FQ13" i="29"/>
  <c r="FP13" i="29"/>
  <c r="FO13" i="29"/>
  <c r="FN13" i="29"/>
  <c r="FM13" i="29"/>
  <c r="FL13" i="29"/>
  <c r="FK13" i="29"/>
  <c r="FJ13" i="29"/>
  <c r="FI13" i="29"/>
  <c r="FH13" i="29"/>
  <c r="FG13" i="29"/>
  <c r="FF13" i="29"/>
  <c r="FE13" i="29"/>
  <c r="FD13" i="29"/>
  <c r="FC13" i="29"/>
  <c r="FB13" i="29"/>
  <c r="FA13" i="29"/>
  <c r="EZ13" i="29"/>
  <c r="EY13" i="29"/>
  <c r="EX13" i="29"/>
  <c r="EW13" i="29"/>
  <c r="EV13" i="29"/>
  <c r="EU13" i="29"/>
  <c r="ET13" i="29"/>
  <c r="ES13" i="29"/>
  <c r="ER13" i="29"/>
  <c r="EQ13" i="29"/>
  <c r="EP13" i="29"/>
  <c r="EO13" i="29"/>
  <c r="EN13" i="29"/>
  <c r="EM13" i="29"/>
  <c r="EL13" i="29"/>
  <c r="EK13" i="29"/>
  <c r="EJ13" i="29"/>
  <c r="EI13" i="29"/>
  <c r="EH13" i="29"/>
  <c r="EG13" i="29"/>
  <c r="EF13" i="29"/>
  <c r="EE13" i="29"/>
  <c r="ED13" i="29"/>
  <c r="EC13" i="29"/>
  <c r="EB13" i="29"/>
  <c r="EA13" i="29"/>
  <c r="DZ13" i="29"/>
  <c r="DY13" i="29"/>
  <c r="DX13" i="29"/>
  <c r="DW13" i="29"/>
  <c r="DV13" i="29"/>
  <c r="DU13" i="29"/>
  <c r="DT13" i="29"/>
  <c r="DS13" i="29"/>
  <c r="DR13" i="29"/>
  <c r="DQ13" i="29"/>
  <c r="DP13" i="29"/>
  <c r="DO13" i="29"/>
  <c r="DN13" i="29"/>
  <c r="DM13" i="29"/>
  <c r="DL13" i="29"/>
  <c r="DK13" i="29"/>
  <c r="DJ13" i="29"/>
  <c r="DI13" i="29"/>
  <c r="DH13" i="29"/>
  <c r="DG13" i="29"/>
  <c r="DF13" i="29"/>
  <c r="DE13" i="29"/>
  <c r="DD13" i="29"/>
  <c r="DC13" i="29"/>
  <c r="DB13" i="29"/>
  <c r="DA13" i="29"/>
  <c r="CZ13" i="29"/>
  <c r="CY13" i="29"/>
  <c r="CX13" i="29"/>
  <c r="CW13" i="29"/>
  <c r="CV13" i="29"/>
  <c r="CU13" i="29"/>
  <c r="CT13" i="29"/>
  <c r="CS13" i="29"/>
  <c r="CR13" i="29"/>
  <c r="CQ13" i="29"/>
  <c r="CP13" i="29"/>
  <c r="CO13" i="29"/>
  <c r="CN13" i="29"/>
  <c r="CM13" i="29"/>
  <c r="CL13" i="29"/>
  <c r="CK13" i="29"/>
  <c r="CJ13" i="29"/>
  <c r="CI13" i="29"/>
  <c r="CH13" i="29"/>
  <c r="CG13" i="29"/>
  <c r="CF13" i="29"/>
  <c r="CE13" i="29"/>
  <c r="CD13" i="29"/>
  <c r="CC13" i="29"/>
  <c r="CB13" i="29"/>
  <c r="CA13" i="29"/>
  <c r="BZ13" i="29"/>
  <c r="BY13" i="29"/>
  <c r="BX13" i="29"/>
  <c r="BW13" i="29"/>
  <c r="BV13" i="29"/>
  <c r="BU13" i="29"/>
  <c r="BT13" i="29"/>
  <c r="BS13" i="29"/>
  <c r="BR13" i="29"/>
  <c r="BQ13" i="29"/>
  <c r="BP13" i="29"/>
  <c r="BO13" i="29"/>
  <c r="BN13" i="29"/>
  <c r="BM13" i="29"/>
  <c r="BL13" i="29"/>
  <c r="BK13" i="29"/>
  <c r="BJ13" i="29"/>
  <c r="BI13" i="29"/>
  <c r="BH13" i="29"/>
  <c r="BG13" i="29"/>
  <c r="BF13" i="29"/>
  <c r="BE13" i="29"/>
  <c r="BD13" i="29"/>
  <c r="BC13" i="29"/>
  <c r="BB13" i="29"/>
  <c r="BA13" i="29"/>
  <c r="AZ13" i="29"/>
  <c r="AY13" i="29"/>
  <c r="AX13" i="29"/>
  <c r="AW13" i="29"/>
  <c r="AV13" i="29"/>
  <c r="AU13" i="29"/>
  <c r="AT13"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T13" i="29"/>
  <c r="S13" i="29"/>
  <c r="R13" i="29"/>
  <c r="Q13" i="29"/>
  <c r="P13" i="29"/>
  <c r="O13" i="29"/>
  <c r="N13" i="29"/>
  <c r="M13" i="29"/>
  <c r="L13" i="29"/>
  <c r="K13" i="29"/>
  <c r="J13" i="29"/>
  <c r="I13" i="29"/>
  <c r="H13" i="29"/>
  <c r="G13" i="29"/>
  <c r="F13" i="29"/>
  <c r="E13" i="29"/>
  <c r="D13" i="29"/>
  <c r="C13" i="29"/>
  <c r="GV12" i="29"/>
  <c r="GU12" i="29"/>
  <c r="GT12" i="29"/>
  <c r="GS12" i="29"/>
  <c r="GR12" i="29"/>
  <c r="GQ12" i="29"/>
  <c r="GP12" i="29"/>
  <c r="GO12" i="29"/>
  <c r="GN12" i="29"/>
  <c r="GM12" i="29"/>
  <c r="GL12" i="29"/>
  <c r="GK12" i="29"/>
  <c r="GJ12" i="29"/>
  <c r="GI12" i="29"/>
  <c r="GH12" i="29"/>
  <c r="GG12" i="29"/>
  <c r="GF12" i="29"/>
  <c r="GE12" i="29"/>
  <c r="GD12" i="29"/>
  <c r="GC12" i="29"/>
  <c r="GB12" i="29"/>
  <c r="GA12" i="29"/>
  <c r="FZ12" i="29"/>
  <c r="FY12" i="29"/>
  <c r="FX12" i="29"/>
  <c r="FW12" i="29"/>
  <c r="FV12" i="29"/>
  <c r="FU12" i="29"/>
  <c r="FT12" i="29"/>
  <c r="FS12" i="29"/>
  <c r="FR12" i="29"/>
  <c r="FQ12" i="29"/>
  <c r="FP12" i="29"/>
  <c r="FO12" i="29"/>
  <c r="FN12" i="29"/>
  <c r="FM12" i="29"/>
  <c r="FL12" i="29"/>
  <c r="FK12" i="29"/>
  <c r="FJ12" i="29"/>
  <c r="FI12" i="29"/>
  <c r="FH12" i="29"/>
  <c r="FG12" i="29"/>
  <c r="FF12" i="29"/>
  <c r="FE12" i="29"/>
  <c r="FD12" i="29"/>
  <c r="FC12" i="29"/>
  <c r="FB12" i="29"/>
  <c r="FA12" i="29"/>
  <c r="EZ12" i="29"/>
  <c r="EY12" i="29"/>
  <c r="EX12" i="29"/>
  <c r="EW12" i="29"/>
  <c r="EV12" i="29"/>
  <c r="EU12" i="29"/>
  <c r="ET12" i="29"/>
  <c r="ES12" i="29"/>
  <c r="ER12" i="29"/>
  <c r="EQ12" i="29"/>
  <c r="EP12" i="29"/>
  <c r="EO12" i="29"/>
  <c r="EN12" i="29"/>
  <c r="EM12" i="29"/>
  <c r="EL12" i="29"/>
  <c r="EK12" i="29"/>
  <c r="EJ12" i="29"/>
  <c r="EI12" i="29"/>
  <c r="EH12" i="29"/>
  <c r="EG12" i="29"/>
  <c r="EF12" i="29"/>
  <c r="EE12" i="29"/>
  <c r="ED12" i="29"/>
  <c r="EC12" i="29"/>
  <c r="EB12" i="29"/>
  <c r="EA12" i="29"/>
  <c r="DZ12" i="29"/>
  <c r="DY12" i="29"/>
  <c r="DX12" i="29"/>
  <c r="DW12" i="29"/>
  <c r="DV12" i="29"/>
  <c r="DU12" i="29"/>
  <c r="DT12" i="29"/>
  <c r="DS12" i="29"/>
  <c r="DR12" i="29"/>
  <c r="DQ12" i="29"/>
  <c r="DP12" i="29"/>
  <c r="DO12" i="29"/>
  <c r="DN12" i="29"/>
  <c r="DM12" i="29"/>
  <c r="DL12" i="29"/>
  <c r="DK12" i="29"/>
  <c r="DJ12" i="29"/>
  <c r="DI12" i="29"/>
  <c r="DH12" i="29"/>
  <c r="DG12" i="29"/>
  <c r="DF12" i="29"/>
  <c r="DE12" i="29"/>
  <c r="DD12" i="29"/>
  <c r="DC12" i="29"/>
  <c r="DB12" i="29"/>
  <c r="DA12" i="29"/>
  <c r="CZ12" i="29"/>
  <c r="CY12" i="29"/>
  <c r="CX12" i="29"/>
  <c r="CW12" i="29"/>
  <c r="CV12" i="29"/>
  <c r="CU12" i="29"/>
  <c r="CT12" i="29"/>
  <c r="CS12" i="29"/>
  <c r="CR12" i="29"/>
  <c r="CQ12" i="29"/>
  <c r="CP12" i="29"/>
  <c r="CO12" i="29"/>
  <c r="CN12" i="29"/>
  <c r="CM12" i="29"/>
  <c r="CL12" i="29"/>
  <c r="CK12" i="29"/>
  <c r="CJ12" i="29"/>
  <c r="CI12" i="29"/>
  <c r="CH12" i="29"/>
  <c r="CG12" i="29"/>
  <c r="CF12" i="29"/>
  <c r="CE12" i="29"/>
  <c r="CD12" i="29"/>
  <c r="CC12" i="29"/>
  <c r="CB12" i="29"/>
  <c r="CA12" i="29"/>
  <c r="BZ12" i="29"/>
  <c r="BY12" i="29"/>
  <c r="BX12" i="29"/>
  <c r="BW12" i="29"/>
  <c r="BV12" i="29"/>
  <c r="BU12" i="29"/>
  <c r="BT12" i="29"/>
  <c r="BS12"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GV11" i="29"/>
  <c r="GV32" i="29" s="1"/>
  <c r="GU11" i="29"/>
  <c r="GT11" i="29"/>
  <c r="GS11" i="29"/>
  <c r="GS32" i="29" s="1"/>
  <c r="GR11" i="29"/>
  <c r="GR32" i="29" s="1"/>
  <c r="GQ11" i="29"/>
  <c r="GQ32" i="29" s="1"/>
  <c r="GP11" i="29"/>
  <c r="GO11" i="29"/>
  <c r="GO32" i="29" s="1"/>
  <c r="GN11" i="29"/>
  <c r="GM11" i="29"/>
  <c r="GL11" i="29"/>
  <c r="GK11" i="29"/>
  <c r="GJ11" i="29"/>
  <c r="GI11" i="29"/>
  <c r="GH11" i="29"/>
  <c r="GG11" i="29"/>
  <c r="GF11" i="29"/>
  <c r="GD11" i="29"/>
  <c r="GC11" i="29"/>
  <c r="GB11" i="29"/>
  <c r="GA11" i="29"/>
  <c r="FZ11" i="29"/>
  <c r="FY11" i="29"/>
  <c r="FX11" i="29"/>
  <c r="FW11" i="29"/>
  <c r="FV11" i="29"/>
  <c r="FU11" i="29"/>
  <c r="FT11" i="29"/>
  <c r="FS11" i="29"/>
  <c r="FR11" i="29"/>
  <c r="FQ11" i="29"/>
  <c r="FP11" i="29"/>
  <c r="FO11" i="29"/>
  <c r="FN11" i="29"/>
  <c r="FM11" i="29"/>
  <c r="FL11" i="29"/>
  <c r="FK11" i="29"/>
  <c r="FJ11" i="29"/>
  <c r="FI11" i="29"/>
  <c r="FH11" i="29"/>
  <c r="FG11" i="29"/>
  <c r="FF11" i="29"/>
  <c r="FE11" i="29"/>
  <c r="FD11" i="29"/>
  <c r="FC11" i="29"/>
  <c r="FB11" i="29"/>
  <c r="FA11" i="29"/>
  <c r="EZ11" i="29"/>
  <c r="EY11" i="29"/>
  <c r="EX11" i="29"/>
  <c r="EW11" i="29"/>
  <c r="EV11" i="29"/>
  <c r="EU11" i="29"/>
  <c r="ET11" i="29"/>
  <c r="ES11" i="29"/>
  <c r="ER11" i="29"/>
  <c r="EQ11" i="29"/>
  <c r="EP11" i="29"/>
  <c r="EO11" i="29"/>
  <c r="EN11" i="29"/>
  <c r="EM11" i="29"/>
  <c r="EL11" i="29"/>
  <c r="EK11" i="29"/>
  <c r="EJ11" i="29"/>
  <c r="EI11" i="29"/>
  <c r="EH11" i="29"/>
  <c r="EG11" i="29"/>
  <c r="EF11" i="29"/>
  <c r="EE11" i="29"/>
  <c r="ED11" i="29"/>
  <c r="EC11" i="29"/>
  <c r="EB11" i="29"/>
  <c r="EA11" i="29"/>
  <c r="DZ11" i="29"/>
  <c r="DY11" i="29"/>
  <c r="DX11" i="29"/>
  <c r="DW11" i="29"/>
  <c r="DV11" i="29"/>
  <c r="DU11" i="29"/>
  <c r="DT11" i="29"/>
  <c r="DS11" i="29"/>
  <c r="DR11" i="29"/>
  <c r="DQ11" i="29"/>
  <c r="DP11" i="29"/>
  <c r="DO11" i="29"/>
  <c r="DN11" i="29"/>
  <c r="DM11" i="29"/>
  <c r="DL11" i="29"/>
  <c r="DK11" i="29"/>
  <c r="DJ11" i="29"/>
  <c r="DI11" i="29"/>
  <c r="DH11" i="29"/>
  <c r="DG11" i="29"/>
  <c r="DF11" i="29"/>
  <c r="DE11" i="29"/>
  <c r="DD11" i="29"/>
  <c r="DC11" i="29"/>
  <c r="DB11" i="29"/>
  <c r="DA11" i="29"/>
  <c r="CZ11" i="29"/>
  <c r="CY11" i="29"/>
  <c r="CX11" i="29"/>
  <c r="CW11" i="29"/>
  <c r="CV11" i="29"/>
  <c r="CU11" i="29"/>
  <c r="CT11" i="29"/>
  <c r="CS11" i="29"/>
  <c r="CR11" i="29"/>
  <c r="CQ11" i="29"/>
  <c r="CP11" i="29"/>
  <c r="CO11" i="29"/>
  <c r="CN11" i="29"/>
  <c r="CM11" i="29"/>
  <c r="CL11" i="29"/>
  <c r="CK11" i="29"/>
  <c r="CJ11" i="29"/>
  <c r="CI11" i="29"/>
  <c r="CH11" i="29"/>
  <c r="CG11" i="29"/>
  <c r="CF11" i="29"/>
  <c r="CE11" i="29"/>
  <c r="CD11" i="29"/>
  <c r="CC11" i="29"/>
  <c r="CB11" i="29"/>
  <c r="CA11" i="29"/>
  <c r="BZ11" i="29"/>
  <c r="BY11" i="29"/>
  <c r="BX11" i="29"/>
  <c r="BW11" i="29"/>
  <c r="BV11" i="29"/>
  <c r="BU11" i="29"/>
  <c r="BT11" i="29"/>
  <c r="BS11"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E38" i="29"/>
  <c r="D38" i="29"/>
  <c r="I41" i="29"/>
  <c r="C39" i="29"/>
  <c r="I40" i="29"/>
  <c r="H41" i="29"/>
  <c r="G40" i="29"/>
  <c r="G41" i="29"/>
  <c r="C40" i="29"/>
  <c r="H40" i="29"/>
  <c r="K41" i="29"/>
  <c r="F40" i="29"/>
  <c r="F41" i="29"/>
  <c r="E40" i="29"/>
  <c r="C41" i="29"/>
  <c r="C38" i="29"/>
  <c r="D40" i="29"/>
  <c r="L41" i="29"/>
  <c r="D41" i="29"/>
  <c r="E39" i="29"/>
  <c r="E41" i="29"/>
  <c r="M41" i="29"/>
  <c r="D39" i="29"/>
  <c r="J41" i="29"/>
  <c r="AV70" i="5" l="1"/>
  <c r="AV71" i="5"/>
  <c r="AV72" i="5"/>
  <c r="AV73" i="5"/>
  <c r="AV20" i="5"/>
  <c r="AV21" i="5"/>
  <c r="AV12" i="5"/>
  <c r="AV11" i="5"/>
  <c r="AV26" i="5"/>
  <c r="AV22" i="5"/>
  <c r="AV23" i="5"/>
  <c r="AV69" i="5"/>
  <c r="AV19" i="5"/>
  <c r="AV24" i="5"/>
  <c r="AV68" i="5"/>
  <c r="AV13" i="5"/>
  <c r="AV27" i="5"/>
  <c r="AW9" i="5"/>
  <c r="AO48" i="32"/>
  <c r="AP16" i="5" s="1"/>
  <c r="AO51" i="32"/>
  <c r="AP14" i="5" s="1"/>
  <c r="AO47" i="32"/>
  <c r="AP15" i="5" s="1"/>
  <c r="AO49" i="32"/>
  <c r="AP17" i="5" s="1"/>
  <c r="AO25" i="5"/>
  <c r="AN50" i="32"/>
  <c r="AO18" i="5" s="1"/>
  <c r="GB28" i="29"/>
  <c r="EW29" i="29"/>
  <c r="FE29" i="29"/>
  <c r="FM29" i="29"/>
  <c r="GC29" i="29"/>
  <c r="DZ29" i="29"/>
  <c r="EH29" i="29"/>
  <c r="EP29" i="29"/>
  <c r="EX29" i="29"/>
  <c r="FF28" i="29"/>
  <c r="FN28" i="29"/>
  <c r="FV29" i="29"/>
  <c r="GD29" i="29"/>
  <c r="GL29" i="29"/>
  <c r="EN28" i="29"/>
  <c r="FD28" i="29"/>
  <c r="FT29" i="29"/>
  <c r="DS28" i="29"/>
  <c r="EA28" i="29"/>
  <c r="EI28" i="29"/>
  <c r="EQ28" i="29"/>
  <c r="EY28" i="29"/>
  <c r="DT28" i="29"/>
  <c r="EJ29" i="29"/>
  <c r="FH28" i="29"/>
  <c r="FX29" i="29"/>
  <c r="EF29" i="29"/>
  <c r="EV29" i="29"/>
  <c r="DU29" i="29"/>
  <c r="EC28" i="29"/>
  <c r="FI29" i="29"/>
  <c r="FY29" i="29"/>
  <c r="ED29" i="29"/>
  <c r="EE29" i="29"/>
  <c r="GI29" i="29"/>
  <c r="GD70" i="29"/>
  <c r="AH29" i="5"/>
  <c r="AH28" i="5"/>
  <c r="AG28" i="5"/>
  <c r="AG29" i="5"/>
  <c r="AF29" i="5"/>
  <c r="AF28" i="5"/>
  <c r="AE28" i="5"/>
  <c r="AE29" i="5"/>
  <c r="AD28" i="5"/>
  <c r="AD29" i="5"/>
  <c r="AC28" i="5"/>
  <c r="AC29" i="5"/>
  <c r="BF70" i="29"/>
  <c r="FF70" i="29"/>
  <c r="BV70" i="29"/>
  <c r="DY70" i="29"/>
  <c r="CV71" i="29"/>
  <c r="CN70" i="29"/>
  <c r="AB71" i="29"/>
  <c r="CO70" i="29"/>
  <c r="DU70" i="29"/>
  <c r="EM71" i="29"/>
  <c r="CL71" i="29"/>
  <c r="EC71" i="29"/>
  <c r="EE71" i="29"/>
  <c r="EP71" i="29"/>
  <c r="EK71" i="29"/>
  <c r="CD71" i="29"/>
  <c r="E71" i="29"/>
  <c r="AU71" i="29"/>
  <c r="CU70" i="29"/>
  <c r="GU71" i="29"/>
  <c r="CM70" i="29"/>
  <c r="T71" i="29"/>
  <c r="BH71" i="29"/>
  <c r="CF71" i="29"/>
  <c r="EY71" i="29"/>
  <c r="CE70" i="29"/>
  <c r="BQ70" i="29"/>
  <c r="BX71" i="29"/>
  <c r="EQ71" i="29"/>
  <c r="GV70" i="29"/>
  <c r="Z71" i="29"/>
  <c r="AI70" i="29"/>
  <c r="DA71" i="29"/>
  <c r="AK70" i="29"/>
  <c r="DM71" i="29"/>
  <c r="FP71" i="29"/>
  <c r="R70" i="29"/>
  <c r="EI71" i="29"/>
  <c r="FH70" i="29"/>
  <c r="AJ70" i="29"/>
  <c r="AW70" i="29"/>
  <c r="AM71" i="29"/>
  <c r="K71" i="29"/>
  <c r="AA70" i="29"/>
  <c r="FV70" i="29"/>
  <c r="I70" i="29"/>
  <c r="BY71" i="29"/>
  <c r="FI70" i="29"/>
  <c r="EZ70" i="29"/>
  <c r="FY70" i="29"/>
  <c r="O71" i="29"/>
  <c r="FG70" i="29"/>
  <c r="CW70" i="29"/>
  <c r="ER70" i="29"/>
  <c r="CG70" i="29"/>
  <c r="GG71" i="29"/>
  <c r="BI71" i="29"/>
  <c r="BW71" i="29"/>
  <c r="EJ70" i="29"/>
  <c r="L70" i="29"/>
  <c r="FS71" i="29"/>
  <c r="BA70" i="29"/>
  <c r="S71" i="29"/>
  <c r="GO71" i="29"/>
  <c r="FQ70" i="29"/>
  <c r="EX71" i="29"/>
  <c r="GT70" i="29"/>
  <c r="AR71" i="29"/>
  <c r="DD71" i="29"/>
  <c r="BE70" i="29"/>
  <c r="FA70" i="29"/>
  <c r="FK71" i="29"/>
  <c r="U70" i="29"/>
  <c r="GR71" i="29"/>
  <c r="DI71" i="29"/>
  <c r="BL71" i="29"/>
  <c r="CS70" i="29"/>
  <c r="Y70" i="29"/>
  <c r="J71" i="29"/>
  <c r="BD71" i="29"/>
  <c r="P71" i="29"/>
  <c r="BM70" i="29"/>
  <c r="FT70" i="29"/>
  <c r="EN70" i="29"/>
  <c r="DR71" i="29"/>
  <c r="GM70" i="29"/>
  <c r="EA70" i="29"/>
  <c r="BO70" i="29"/>
  <c r="GK71" i="29"/>
  <c r="EH70" i="29"/>
  <c r="FM71" i="29"/>
  <c r="AO71" i="29"/>
  <c r="DJ70" i="29"/>
  <c r="FL71" i="29"/>
  <c r="CZ71" i="29"/>
  <c r="AN71" i="29"/>
  <c r="D71" i="29"/>
  <c r="EW70" i="29"/>
  <c r="DE71" i="29"/>
  <c r="AS71" i="29"/>
  <c r="AC70" i="29"/>
  <c r="BP71" i="29"/>
  <c r="GE71" i="29"/>
  <c r="DS71" i="29"/>
  <c r="BG71" i="29"/>
  <c r="GN70" i="29"/>
  <c r="EB70" i="29"/>
  <c r="GC70" i="29"/>
  <c r="ES70" i="29"/>
  <c r="DG71" i="29"/>
  <c r="DH70" i="29"/>
  <c r="DX70" i="29"/>
  <c r="H70" i="29"/>
  <c r="CK71" i="29"/>
  <c r="GJ70" i="29"/>
  <c r="Q70" i="29"/>
  <c r="BU71" i="29"/>
  <c r="BN71" i="29"/>
  <c r="FU70" i="29"/>
  <c r="AG70" i="29"/>
  <c r="AX71" i="29"/>
  <c r="CT70" i="29"/>
  <c r="FD71" i="29"/>
  <c r="CR71" i="29"/>
  <c r="AF71" i="29"/>
  <c r="AH70" i="29"/>
  <c r="AZ71" i="29"/>
  <c r="EG70" i="29"/>
  <c r="FW71" i="29"/>
  <c r="DK71" i="29"/>
  <c r="AY71" i="29"/>
  <c r="GF70" i="29"/>
  <c r="DT70" i="29"/>
  <c r="AP70" i="29"/>
  <c r="FE70" i="29"/>
  <c r="CB70" i="29"/>
  <c r="CY71" i="29"/>
  <c r="CJ70" i="29"/>
  <c r="BT71" i="29"/>
  <c r="DP70" i="29"/>
  <c r="GS71" i="29"/>
  <c r="GB71" i="29"/>
  <c r="X70" i="29"/>
  <c r="GL71" i="29"/>
  <c r="CC71" i="29"/>
  <c r="DZ70" i="29"/>
  <c r="AV71" i="29"/>
  <c r="F70" i="29"/>
  <c r="F71" i="29"/>
  <c r="N71" i="29"/>
  <c r="N70" i="29"/>
  <c r="V70" i="29"/>
  <c r="V71" i="29"/>
  <c r="AD70" i="29"/>
  <c r="AD71" i="29"/>
  <c r="AL70" i="29"/>
  <c r="AL71" i="29"/>
  <c r="AT71" i="29"/>
  <c r="AT70" i="29"/>
  <c r="BB70" i="29"/>
  <c r="BB71" i="29"/>
  <c r="BJ70" i="29"/>
  <c r="BJ71" i="29"/>
  <c r="BR70" i="29"/>
  <c r="BR71" i="29"/>
  <c r="BZ71" i="29"/>
  <c r="BZ70" i="29"/>
  <c r="CH70" i="29"/>
  <c r="CH71" i="29"/>
  <c r="CP70" i="29"/>
  <c r="CP71" i="29"/>
  <c r="CX70" i="29"/>
  <c r="CX71" i="29"/>
  <c r="DF71" i="29"/>
  <c r="DF70" i="29"/>
  <c r="DN70" i="29"/>
  <c r="DN71" i="29"/>
  <c r="DV70" i="29"/>
  <c r="DV71" i="29"/>
  <c r="ED70" i="29"/>
  <c r="ED71" i="29"/>
  <c r="EL71" i="29"/>
  <c r="EL70" i="29"/>
  <c r="ET70" i="29"/>
  <c r="ET71" i="29"/>
  <c r="FB70" i="29"/>
  <c r="FB71" i="29"/>
  <c r="FJ70" i="29"/>
  <c r="FJ71" i="29"/>
  <c r="FR71" i="29"/>
  <c r="FR70" i="29"/>
  <c r="FZ70" i="29"/>
  <c r="FZ71" i="29"/>
  <c r="GH70" i="29"/>
  <c r="GH71" i="29"/>
  <c r="GP70" i="29"/>
  <c r="GP71" i="29"/>
  <c r="FN71" i="29"/>
  <c r="DB71" i="29"/>
  <c r="EV71" i="29"/>
  <c r="FO71" i="29"/>
  <c r="DC71" i="29"/>
  <c r="AQ71" i="29"/>
  <c r="FX70" i="29"/>
  <c r="DL70" i="29"/>
  <c r="DQ70" i="29"/>
  <c r="CA71" i="29"/>
  <c r="EF71" i="29"/>
  <c r="G70" i="29"/>
  <c r="G71" i="29"/>
  <c r="W70" i="29"/>
  <c r="W71" i="29"/>
  <c r="AE70" i="29"/>
  <c r="AE71" i="29"/>
  <c r="BC70" i="29"/>
  <c r="BC71" i="29"/>
  <c r="BK70" i="29"/>
  <c r="BK71" i="29"/>
  <c r="CI70" i="29"/>
  <c r="CI71" i="29"/>
  <c r="CQ70" i="29"/>
  <c r="CQ71" i="29"/>
  <c r="DO70" i="29"/>
  <c r="DO71" i="29"/>
  <c r="DW70" i="29"/>
  <c r="DW71" i="29"/>
  <c r="EU70" i="29"/>
  <c r="EU71" i="29"/>
  <c r="FC70" i="29"/>
  <c r="FC71" i="29"/>
  <c r="GA70" i="29"/>
  <c r="GA71" i="29"/>
  <c r="GI70" i="29"/>
  <c r="GI71" i="29"/>
  <c r="GQ70" i="29"/>
  <c r="GQ71" i="29"/>
  <c r="EO71" i="29"/>
  <c r="M71" i="29"/>
  <c r="BS71" i="29"/>
  <c r="C71" i="29"/>
  <c r="E75" i="29"/>
  <c r="GE54" i="29"/>
  <c r="EL50" i="29"/>
  <c r="AX32" i="29"/>
  <c r="DR32" i="29"/>
  <c r="FN32" i="29"/>
  <c r="FB34" i="29"/>
  <c r="AD35" i="29"/>
  <c r="BZ35" i="29"/>
  <c r="EL35" i="29"/>
  <c r="GH35" i="29"/>
  <c r="GD62" i="29"/>
  <c r="AP28" i="29"/>
  <c r="Z54" i="29"/>
  <c r="BL53" i="29"/>
  <c r="AH32" i="29"/>
  <c r="BF32" i="29"/>
  <c r="DB32" i="29"/>
  <c r="AT34" i="29"/>
  <c r="CX35" i="29"/>
  <c r="DV35" i="29"/>
  <c r="GP35" i="29"/>
  <c r="FT28" i="29"/>
  <c r="H53" i="29"/>
  <c r="J32" i="29"/>
  <c r="AP32" i="29"/>
  <c r="BV32" i="29"/>
  <c r="CT32" i="29"/>
  <c r="DJ32" i="29"/>
  <c r="EH32" i="29"/>
  <c r="FF32" i="29"/>
  <c r="GD32" i="29"/>
  <c r="AD34" i="29"/>
  <c r="N35" i="29"/>
  <c r="BJ35" i="29"/>
  <c r="ED35" i="29"/>
  <c r="GR28" i="29"/>
  <c r="T54" i="29"/>
  <c r="AR54" i="29"/>
  <c r="BP54" i="29"/>
  <c r="CN54" i="29"/>
  <c r="DL54" i="29"/>
  <c r="EJ54" i="29"/>
  <c r="FH54" i="29"/>
  <c r="GF54" i="29"/>
  <c r="J53" i="29"/>
  <c r="AH53" i="29"/>
  <c r="BF53" i="29"/>
  <c r="CT53" i="29"/>
  <c r="DJ53" i="29"/>
  <c r="EP53" i="29"/>
  <c r="FV53" i="29"/>
  <c r="GT53" i="29"/>
  <c r="BL50" i="29"/>
  <c r="G32" i="29"/>
  <c r="O32" i="29"/>
  <c r="W32" i="29"/>
  <c r="AE32" i="29"/>
  <c r="AM32" i="29"/>
  <c r="AU32" i="29"/>
  <c r="BC32" i="29"/>
  <c r="BK32" i="29"/>
  <c r="BS32" i="29"/>
  <c r="CA32" i="29"/>
  <c r="D54" i="29"/>
  <c r="AB54" i="29"/>
  <c r="AZ54" i="29"/>
  <c r="BX54" i="29"/>
  <c r="CV54" i="29"/>
  <c r="DT54" i="29"/>
  <c r="EZ54" i="29"/>
  <c r="R53" i="29"/>
  <c r="AP53" i="29"/>
  <c r="BN53" i="29"/>
  <c r="CL53" i="29"/>
  <c r="DZ53" i="29"/>
  <c r="FF53" i="29"/>
  <c r="GD53" i="29"/>
  <c r="CK29" i="29"/>
  <c r="CK28" i="29"/>
  <c r="Z29" i="29"/>
  <c r="CU28" i="29"/>
  <c r="CU29" i="29"/>
  <c r="L54" i="29"/>
  <c r="AJ54" i="29"/>
  <c r="BH54" i="29"/>
  <c r="CF54" i="29"/>
  <c r="EB54" i="29"/>
  <c r="ER54" i="29"/>
  <c r="FP54" i="29"/>
  <c r="GV54" i="29"/>
  <c r="Z53" i="29"/>
  <c r="AX53" i="29"/>
  <c r="CD53" i="29"/>
  <c r="DB53" i="29"/>
  <c r="DR53" i="29"/>
  <c r="EX53" i="29"/>
  <c r="FN53" i="29"/>
  <c r="GL53" i="29"/>
  <c r="CJ50" i="29"/>
  <c r="K29" i="29"/>
  <c r="FG54" i="29"/>
  <c r="DQ53" i="29"/>
  <c r="AM50" i="29"/>
  <c r="DJ28" i="29"/>
  <c r="DJ29" i="29"/>
  <c r="DB29" i="29"/>
  <c r="EQ57" i="29"/>
  <c r="AE62" i="29"/>
  <c r="FS62" i="29"/>
  <c r="P28" i="29"/>
  <c r="CI32" i="29"/>
  <c r="CQ32" i="29"/>
  <c r="CY32" i="29"/>
  <c r="DG32" i="29"/>
  <c r="DO32" i="29"/>
  <c r="DW32" i="29"/>
  <c r="EE32" i="29"/>
  <c r="C35" i="29"/>
  <c r="K35" i="29"/>
  <c r="S35" i="29"/>
  <c r="AA35" i="29"/>
  <c r="AI35" i="29"/>
  <c r="AQ35" i="29"/>
  <c r="AY35" i="29"/>
  <c r="BG35" i="29"/>
  <c r="BO35" i="29"/>
  <c r="BW35" i="29"/>
  <c r="CE35" i="29"/>
  <c r="CM35" i="29"/>
  <c r="CU35" i="29"/>
  <c r="DC35" i="29"/>
  <c r="DK35" i="29"/>
  <c r="DS35" i="29"/>
  <c r="EA35" i="29"/>
  <c r="EI35" i="29"/>
  <c r="EQ35" i="29"/>
  <c r="EY35" i="29"/>
  <c r="FG35" i="29"/>
  <c r="FO35" i="29"/>
  <c r="FW35" i="29"/>
  <c r="GE35" i="29"/>
  <c r="GM35" i="29"/>
  <c r="GU35" i="29"/>
  <c r="I57" i="29"/>
  <c r="Q57" i="29"/>
  <c r="Y57" i="29"/>
  <c r="AG57" i="29"/>
  <c r="AO57" i="29"/>
  <c r="AW57" i="29"/>
  <c r="BE57" i="29"/>
  <c r="BM57" i="29"/>
  <c r="BU57" i="29"/>
  <c r="CC57" i="29"/>
  <c r="CK57" i="29"/>
  <c r="CS57" i="29"/>
  <c r="DA57" i="29"/>
  <c r="DI57" i="29"/>
  <c r="DQ57" i="29"/>
  <c r="DY57" i="29"/>
  <c r="EG57" i="29"/>
  <c r="EO57" i="29"/>
  <c r="EW57" i="29"/>
  <c r="FE57" i="29"/>
  <c r="FM57" i="29"/>
  <c r="FU57" i="29"/>
  <c r="GC57" i="29"/>
  <c r="GK57" i="29"/>
  <c r="GS57" i="29"/>
  <c r="I62" i="29"/>
  <c r="Q62" i="29"/>
  <c r="Y62" i="29"/>
  <c r="Z63" i="29" s="1"/>
  <c r="AG62" i="29"/>
  <c r="AO62" i="29"/>
  <c r="AW62" i="29"/>
  <c r="BE62" i="29"/>
  <c r="BM62" i="29"/>
  <c r="BU62" i="29"/>
  <c r="CC62" i="29"/>
  <c r="CK62" i="29"/>
  <c r="CS62" i="29"/>
  <c r="DA62" i="29"/>
  <c r="DI62" i="29"/>
  <c r="DQ62" i="29"/>
  <c r="DR63" i="29" s="1"/>
  <c r="DY62" i="29"/>
  <c r="EG62" i="29"/>
  <c r="EO62" i="29"/>
  <c r="EW62" i="29"/>
  <c r="FE62" i="29"/>
  <c r="FF63" i="29" s="1"/>
  <c r="FM62" i="29"/>
  <c r="FU62" i="29"/>
  <c r="GC62" i="29"/>
  <c r="GK62" i="29"/>
  <c r="GS62" i="29"/>
  <c r="EV28" i="29"/>
  <c r="H32" i="29"/>
  <c r="X32" i="29"/>
  <c r="AN32" i="29"/>
  <c r="BD32" i="29"/>
  <c r="BT32" i="29"/>
  <c r="CJ32" i="29"/>
  <c r="CZ32" i="29"/>
  <c r="DP32" i="29"/>
  <c r="EF32" i="29"/>
  <c r="EV32" i="29"/>
  <c r="FL32" i="29"/>
  <c r="GB32" i="29"/>
  <c r="CL28" i="29"/>
  <c r="AX29" i="29"/>
  <c r="FF29" i="29"/>
  <c r="AC53" i="29"/>
  <c r="AY50" i="29"/>
  <c r="P32" i="29"/>
  <c r="AF32" i="29"/>
  <c r="AV32" i="29"/>
  <c r="BL32" i="29"/>
  <c r="CB32" i="29"/>
  <c r="CR32" i="29"/>
  <c r="DH32" i="29"/>
  <c r="DX32" i="29"/>
  <c r="EN32" i="29"/>
  <c r="FD32" i="29"/>
  <c r="FT32" i="29"/>
  <c r="GJ32" i="29"/>
  <c r="Q32" i="29"/>
  <c r="AO32" i="29"/>
  <c r="AW32" i="29"/>
  <c r="BM32" i="29"/>
  <c r="BU32" i="29"/>
  <c r="CK32" i="29"/>
  <c r="DA32" i="29"/>
  <c r="DI32" i="29"/>
  <c r="EG32" i="29"/>
  <c r="EO32" i="29"/>
  <c r="EW32" i="29"/>
  <c r="FM32" i="29"/>
  <c r="FU32" i="29"/>
  <c r="GC32" i="29"/>
  <c r="GK32" i="29"/>
  <c r="CT28" i="29"/>
  <c r="AY29" i="29"/>
  <c r="GB29" i="29"/>
  <c r="BN29" i="29"/>
  <c r="EX28" i="29"/>
  <c r="BZ29" i="29"/>
  <c r="DE54" i="29"/>
  <c r="D33" i="29"/>
  <c r="L33" i="29"/>
  <c r="T33" i="29"/>
  <c r="AB33" i="29"/>
  <c r="AJ33" i="29"/>
  <c r="AR33" i="29"/>
  <c r="AZ33" i="29"/>
  <c r="BH33" i="29"/>
  <c r="BP33" i="29"/>
  <c r="BX33" i="29"/>
  <c r="CF33" i="29"/>
  <c r="CN33" i="29"/>
  <c r="CV33" i="29"/>
  <c r="DD33" i="29"/>
  <c r="GT34" i="29"/>
  <c r="AS28" i="29"/>
  <c r="FV28" i="29"/>
  <c r="AC29" i="29"/>
  <c r="DP29" i="29"/>
  <c r="GO29" i="29"/>
  <c r="GO33" i="29"/>
  <c r="C34" i="29"/>
  <c r="K34" i="29"/>
  <c r="S34" i="29"/>
  <c r="AA34" i="29"/>
  <c r="AI34" i="29"/>
  <c r="AQ34" i="29"/>
  <c r="AY34" i="29"/>
  <c r="BG34" i="29"/>
  <c r="BO34" i="29"/>
  <c r="BW34" i="29"/>
  <c r="CE34" i="29"/>
  <c r="CM34" i="29"/>
  <c r="CU34" i="29"/>
  <c r="DC34" i="29"/>
  <c r="DK34" i="29"/>
  <c r="DS34" i="29"/>
  <c r="EA34" i="29"/>
  <c r="EI34" i="29"/>
  <c r="EQ34" i="29"/>
  <c r="EY34" i="29"/>
  <c r="FG34" i="29"/>
  <c r="FO34" i="29"/>
  <c r="FW34" i="29"/>
  <c r="GE34" i="29"/>
  <c r="GM34" i="29"/>
  <c r="GU34" i="29"/>
  <c r="AY62" i="29"/>
  <c r="DU28" i="29"/>
  <c r="FX28" i="29"/>
  <c r="AF29" i="29"/>
  <c r="CB29" i="29"/>
  <c r="DT29" i="29"/>
  <c r="GT32" i="29"/>
  <c r="GV34" i="29"/>
  <c r="DZ28" i="29"/>
  <c r="FY28" i="29"/>
  <c r="AH29" i="29"/>
  <c r="CO29" i="29"/>
  <c r="C32" i="29"/>
  <c r="K32" i="29"/>
  <c r="S32" i="29"/>
  <c r="AA32" i="29"/>
  <c r="AI32" i="29"/>
  <c r="AQ32" i="29"/>
  <c r="AY32" i="29"/>
  <c r="BG32" i="29"/>
  <c r="BO32" i="29"/>
  <c r="BW32" i="29"/>
  <c r="CE32" i="29"/>
  <c r="CM32" i="29"/>
  <c r="CU32" i="29"/>
  <c r="DC32" i="29"/>
  <c r="DK32" i="29"/>
  <c r="DS32" i="29"/>
  <c r="EA32" i="29"/>
  <c r="EI32" i="29"/>
  <c r="EQ32" i="29"/>
  <c r="EY32" i="29"/>
  <c r="FG32" i="29"/>
  <c r="FO32" i="29"/>
  <c r="FW32" i="29"/>
  <c r="GE32" i="29"/>
  <c r="GM32" i="29"/>
  <c r="GU32" i="29"/>
  <c r="GO34" i="29"/>
  <c r="G35" i="29"/>
  <c r="O35" i="29"/>
  <c r="W35" i="29"/>
  <c r="AE35" i="29"/>
  <c r="AM35" i="29"/>
  <c r="AU35" i="29"/>
  <c r="BC35" i="29"/>
  <c r="BK35" i="29"/>
  <c r="BS35" i="29"/>
  <c r="CA35" i="29"/>
  <c r="CI35" i="29"/>
  <c r="CQ35" i="29"/>
  <c r="CY35" i="29"/>
  <c r="DG35" i="29"/>
  <c r="DO35" i="29"/>
  <c r="DW35" i="29"/>
  <c r="EE35" i="29"/>
  <c r="EM35" i="29"/>
  <c r="EU35" i="29"/>
  <c r="FC35" i="29"/>
  <c r="FK35" i="29"/>
  <c r="FS35" i="29"/>
  <c r="GA35" i="29"/>
  <c r="GI35" i="29"/>
  <c r="GQ35" i="29"/>
  <c r="GK53" i="29"/>
  <c r="CQ50" i="29"/>
  <c r="FC50" i="29"/>
  <c r="EF28" i="29"/>
  <c r="GP28" i="29"/>
  <c r="AN29" i="29"/>
  <c r="CR29" i="29"/>
  <c r="GP32" i="29"/>
  <c r="GR34" i="29"/>
  <c r="H57" i="29"/>
  <c r="P57" i="29"/>
  <c r="X57" i="29"/>
  <c r="AF57" i="29"/>
  <c r="AN57" i="29"/>
  <c r="AV57" i="29"/>
  <c r="BD57" i="29"/>
  <c r="BL57" i="29"/>
  <c r="BT57" i="29"/>
  <c r="CB57" i="29"/>
  <c r="CJ57" i="29"/>
  <c r="CR57" i="29"/>
  <c r="CZ57" i="29"/>
  <c r="DH57" i="29"/>
  <c r="DP57" i="29"/>
  <c r="DX57" i="29"/>
  <c r="EF57" i="29"/>
  <c r="EN57" i="29"/>
  <c r="EV57" i="29"/>
  <c r="FD57" i="29"/>
  <c r="FL57" i="29"/>
  <c r="FT57" i="29"/>
  <c r="GB57" i="29"/>
  <c r="GJ57" i="29"/>
  <c r="GR57" i="29"/>
  <c r="H62" i="29"/>
  <c r="P62" i="29"/>
  <c r="X62" i="29"/>
  <c r="AF62" i="29"/>
  <c r="AN62" i="29"/>
  <c r="AV62" i="29"/>
  <c r="BD62" i="29"/>
  <c r="BL62" i="29"/>
  <c r="BT62" i="29"/>
  <c r="CB62" i="29"/>
  <c r="CJ62" i="29"/>
  <c r="CR62" i="29"/>
  <c r="CZ62" i="29"/>
  <c r="DH62" i="29"/>
  <c r="DP62" i="29"/>
  <c r="DX62" i="29"/>
  <c r="EF62" i="29"/>
  <c r="EN62" i="29"/>
  <c r="EV62" i="29"/>
  <c r="FD62" i="29"/>
  <c r="FL62" i="29"/>
  <c r="FT62" i="29"/>
  <c r="GB62" i="29"/>
  <c r="GJ62" i="29"/>
  <c r="GR62" i="29"/>
  <c r="FE28" i="29"/>
  <c r="BG29" i="29"/>
  <c r="DC29" i="29"/>
  <c r="FN29" i="29"/>
  <c r="F35" i="29"/>
  <c r="CH35" i="29"/>
  <c r="ET35" i="29"/>
  <c r="GM53" i="29"/>
  <c r="S54" i="29"/>
  <c r="AI54" i="29"/>
  <c r="BW54" i="29"/>
  <c r="CE54" i="29"/>
  <c r="AN33" i="29"/>
  <c r="AZ29" i="29"/>
  <c r="AZ28" i="29"/>
  <c r="GF28" i="29"/>
  <c r="GF29" i="29"/>
  <c r="Q33" i="29"/>
  <c r="BU33" i="29"/>
  <c r="CK33" i="29"/>
  <c r="GS33" i="29"/>
  <c r="X33" i="29"/>
  <c r="T28" i="29"/>
  <c r="T29" i="29"/>
  <c r="GN28" i="29"/>
  <c r="GN29" i="29"/>
  <c r="AW33" i="29"/>
  <c r="EG33" i="29"/>
  <c r="EW33" i="29"/>
  <c r="GC33" i="29"/>
  <c r="GK33" i="29"/>
  <c r="FH29" i="29"/>
  <c r="CM53" i="29"/>
  <c r="M28" i="29"/>
  <c r="M29" i="29"/>
  <c r="U29" i="29"/>
  <c r="U28" i="29"/>
  <c r="BI29" i="29"/>
  <c r="BI28" i="29"/>
  <c r="BQ29" i="29"/>
  <c r="BQ28" i="29"/>
  <c r="BY28" i="29"/>
  <c r="BY29" i="29"/>
  <c r="CG29" i="29"/>
  <c r="CG28" i="29"/>
  <c r="DE29" i="29"/>
  <c r="DE28" i="29"/>
  <c r="DM29" i="29"/>
  <c r="DM28" i="29"/>
  <c r="EK28" i="29"/>
  <c r="EK29" i="29"/>
  <c r="ES29" i="29"/>
  <c r="ES28" i="29"/>
  <c r="FA28" i="29"/>
  <c r="FA29" i="29"/>
  <c r="FQ28" i="29"/>
  <c r="FQ29" i="29"/>
  <c r="GG29" i="29"/>
  <c r="GG28" i="29"/>
  <c r="E28" i="29"/>
  <c r="V32" i="29"/>
  <c r="AT32" i="29"/>
  <c r="CH32" i="29"/>
  <c r="ET32" i="29"/>
  <c r="FZ32" i="29"/>
  <c r="AB32" i="29"/>
  <c r="CF32" i="29"/>
  <c r="DT32" i="29"/>
  <c r="GN32" i="29"/>
  <c r="J33" i="29"/>
  <c r="R33" i="29"/>
  <c r="Z33" i="29"/>
  <c r="AH33" i="29"/>
  <c r="AP33" i="29"/>
  <c r="AX33" i="29"/>
  <c r="BF33" i="29"/>
  <c r="BN33" i="29"/>
  <c r="BV33" i="29"/>
  <c r="CD33" i="29"/>
  <c r="CL33" i="29"/>
  <c r="CT33" i="29"/>
  <c r="DB33" i="29"/>
  <c r="DJ33" i="29"/>
  <c r="DR33" i="29"/>
  <c r="DZ33" i="29"/>
  <c r="EH33" i="29"/>
  <c r="EP33" i="29"/>
  <c r="EX33" i="29"/>
  <c r="FF33" i="29"/>
  <c r="FN33" i="29"/>
  <c r="FV33" i="29"/>
  <c r="GD33" i="29"/>
  <c r="GL33" i="29"/>
  <c r="GT33" i="29"/>
  <c r="X34" i="29"/>
  <c r="D53" i="29"/>
  <c r="EC29" i="29"/>
  <c r="EM32" i="29"/>
  <c r="EU32" i="29"/>
  <c r="FC32" i="29"/>
  <c r="FK32" i="29"/>
  <c r="FS32" i="29"/>
  <c r="GA32" i="29"/>
  <c r="GI32" i="29"/>
  <c r="E32" i="29"/>
  <c r="U32" i="29"/>
  <c r="AS32" i="29"/>
  <c r="BA32" i="29"/>
  <c r="BI32" i="29"/>
  <c r="BQ32" i="29"/>
  <c r="CG32" i="29"/>
  <c r="DE32" i="29"/>
  <c r="DM32" i="29"/>
  <c r="DU32" i="29"/>
  <c r="EK32" i="29"/>
  <c r="ES32" i="29"/>
  <c r="FY32" i="29"/>
  <c r="GG32" i="29"/>
  <c r="C33" i="29"/>
  <c r="K33" i="29"/>
  <c r="S33" i="29"/>
  <c r="AA33" i="29"/>
  <c r="AI33" i="29"/>
  <c r="AQ33" i="29"/>
  <c r="AY33" i="29"/>
  <c r="BG33" i="29"/>
  <c r="BO33" i="29"/>
  <c r="BW33" i="29"/>
  <c r="CE33" i="29"/>
  <c r="CM33" i="29"/>
  <c r="CU33" i="29"/>
  <c r="DC33" i="29"/>
  <c r="DK33" i="29"/>
  <c r="DS33" i="29"/>
  <c r="EA33" i="29"/>
  <c r="EI33" i="29"/>
  <c r="EQ33" i="29"/>
  <c r="EY33" i="29"/>
  <c r="FG33" i="29"/>
  <c r="FO33" i="29"/>
  <c r="FW33" i="29"/>
  <c r="GE33" i="29"/>
  <c r="GM33" i="29"/>
  <c r="GU33" i="29"/>
  <c r="I34" i="29"/>
  <c r="Q34" i="29"/>
  <c r="Y34" i="29"/>
  <c r="AG34" i="29"/>
  <c r="AO34" i="29"/>
  <c r="AW34" i="29"/>
  <c r="BE34" i="29"/>
  <c r="BM34" i="29"/>
  <c r="BU34" i="29"/>
  <c r="CC34" i="29"/>
  <c r="CK34" i="29"/>
  <c r="CS34" i="29"/>
  <c r="DA34" i="29"/>
  <c r="DI34" i="29"/>
  <c r="DQ34" i="29"/>
  <c r="DY34" i="29"/>
  <c r="EG34" i="29"/>
  <c r="EO34" i="29"/>
  <c r="EW34" i="29"/>
  <c r="FE34" i="29"/>
  <c r="FM34" i="29"/>
  <c r="FU34" i="29"/>
  <c r="GC34" i="29"/>
  <c r="GK34" i="29"/>
  <c r="O34" i="29"/>
  <c r="AU34" i="29"/>
  <c r="BC34" i="29"/>
  <c r="BK34" i="29"/>
  <c r="CA34" i="29"/>
  <c r="DG34" i="29"/>
  <c r="DW34" i="29"/>
  <c r="EE34" i="29"/>
  <c r="EU34" i="29"/>
  <c r="FS34" i="29"/>
  <c r="GA34" i="29"/>
  <c r="GI34" i="29"/>
  <c r="BA29" i="29"/>
  <c r="F54" i="29"/>
  <c r="N54" i="29"/>
  <c r="V54" i="29"/>
  <c r="AD54" i="29"/>
  <c r="AL54" i="29"/>
  <c r="AT54" i="29"/>
  <c r="BB54" i="29"/>
  <c r="BJ54" i="29"/>
  <c r="BR54" i="29"/>
  <c r="BZ54" i="29"/>
  <c r="CH54" i="29"/>
  <c r="CP54" i="29"/>
  <c r="CX54" i="29"/>
  <c r="DF54" i="29"/>
  <c r="DN54" i="29"/>
  <c r="DV54" i="29"/>
  <c r="ED54" i="29"/>
  <c r="EL54" i="29"/>
  <c r="ET54" i="29"/>
  <c r="FB54" i="29"/>
  <c r="FJ54" i="29"/>
  <c r="FR54" i="29"/>
  <c r="FZ54" i="29"/>
  <c r="GH54" i="29"/>
  <c r="GP54" i="29"/>
  <c r="L53" i="29"/>
  <c r="T53" i="29"/>
  <c r="AB53" i="29"/>
  <c r="AJ53" i="29"/>
  <c r="AR53" i="29"/>
  <c r="AZ53" i="29"/>
  <c r="BH53" i="29"/>
  <c r="BP53" i="29"/>
  <c r="BX53" i="29"/>
  <c r="CF53" i="29"/>
  <c r="CN53" i="29"/>
  <c r="CV53" i="29"/>
  <c r="DD53" i="29"/>
  <c r="DL53" i="29"/>
  <c r="DT53" i="29"/>
  <c r="EB53" i="29"/>
  <c r="EJ53" i="29"/>
  <c r="ER53" i="29"/>
  <c r="EZ53" i="29"/>
  <c r="FH53" i="29"/>
  <c r="FP53" i="29"/>
  <c r="FX53" i="29"/>
  <c r="GF53" i="29"/>
  <c r="GN53" i="29"/>
  <c r="GV53" i="29"/>
  <c r="BF50" i="29"/>
  <c r="DJ50" i="29"/>
  <c r="O28" i="29"/>
  <c r="EW28" i="29"/>
  <c r="GI28" i="29"/>
  <c r="BK28" i="29"/>
  <c r="DL33" i="29"/>
  <c r="DT33" i="29"/>
  <c r="EB33" i="29"/>
  <c r="EJ33" i="29"/>
  <c r="ER33" i="29"/>
  <c r="EZ33" i="29"/>
  <c r="FH33" i="29"/>
  <c r="FP33" i="29"/>
  <c r="FX33" i="29"/>
  <c r="GF33" i="29"/>
  <c r="GN33" i="29"/>
  <c r="GV33" i="29"/>
  <c r="J34" i="29"/>
  <c r="R34" i="29"/>
  <c r="Z34" i="29"/>
  <c r="AH34" i="29"/>
  <c r="AP34" i="29"/>
  <c r="AX34" i="29"/>
  <c r="BF34" i="29"/>
  <c r="BN34" i="29"/>
  <c r="BV34" i="29"/>
  <c r="CD34" i="29"/>
  <c r="CL34" i="29"/>
  <c r="CT34" i="29"/>
  <c r="DB34" i="29"/>
  <c r="DJ34" i="29"/>
  <c r="DR34" i="29"/>
  <c r="DZ34" i="29"/>
  <c r="EH34" i="29"/>
  <c r="EP34" i="29"/>
  <c r="EX34" i="29"/>
  <c r="FF34" i="29"/>
  <c r="FN34" i="29"/>
  <c r="FV34" i="29"/>
  <c r="GD34" i="29"/>
  <c r="GL34" i="29"/>
  <c r="D35" i="29"/>
  <c r="L35" i="29"/>
  <c r="T35" i="29"/>
  <c r="AB35" i="29"/>
  <c r="AJ35" i="29"/>
  <c r="AR35" i="29"/>
  <c r="AZ35" i="29"/>
  <c r="BH35" i="29"/>
  <c r="BP35" i="29"/>
  <c r="BX35" i="29"/>
  <c r="CF35" i="29"/>
  <c r="CN35" i="29"/>
  <c r="CV35" i="29"/>
  <c r="DD35" i="29"/>
  <c r="DL35" i="29"/>
  <c r="DT35" i="29"/>
  <c r="EB35" i="29"/>
  <c r="EJ35" i="29"/>
  <c r="ER35" i="29"/>
  <c r="EZ35" i="29"/>
  <c r="FH35" i="29"/>
  <c r="FP35" i="29"/>
  <c r="FX35" i="29"/>
  <c r="GF35" i="29"/>
  <c r="GN35" i="29"/>
  <c r="GV35" i="29"/>
  <c r="H54" i="29"/>
  <c r="P54" i="29"/>
  <c r="X54" i="29"/>
  <c r="AF54" i="29"/>
  <c r="AN54" i="29"/>
  <c r="BD54" i="29"/>
  <c r="BL54" i="29"/>
  <c r="BT54" i="29"/>
  <c r="CB54" i="29"/>
  <c r="CJ54" i="29"/>
  <c r="CR54" i="29"/>
  <c r="CZ54" i="29"/>
  <c r="DH54" i="29"/>
  <c r="DP54" i="29"/>
  <c r="CA29" i="29"/>
  <c r="E35" i="29"/>
  <c r="M35" i="29"/>
  <c r="U35" i="29"/>
  <c r="AC35" i="29"/>
  <c r="AK35" i="29"/>
  <c r="AS35" i="29"/>
  <c r="BA35" i="29"/>
  <c r="BI35" i="29"/>
  <c r="BQ35" i="29"/>
  <c r="BY35" i="29"/>
  <c r="CG35" i="29"/>
  <c r="CO35" i="29"/>
  <c r="CW35" i="29"/>
  <c r="DE35" i="29"/>
  <c r="DM35" i="29"/>
  <c r="DU35" i="29"/>
  <c r="EC35" i="29"/>
  <c r="EK35" i="29"/>
  <c r="ES35" i="29"/>
  <c r="FA35" i="29"/>
  <c r="FI35" i="29"/>
  <c r="FQ35" i="29"/>
  <c r="FY35" i="29"/>
  <c r="GG35" i="29"/>
  <c r="GO35" i="29"/>
  <c r="C57" i="29"/>
  <c r="K57" i="29"/>
  <c r="S57" i="29"/>
  <c r="AA57" i="29"/>
  <c r="AI57" i="29"/>
  <c r="AQ57" i="29"/>
  <c r="AY57" i="29"/>
  <c r="BG57" i="29"/>
  <c r="BO57" i="29"/>
  <c r="BW57" i="29"/>
  <c r="CE57" i="29"/>
  <c r="CM57" i="29"/>
  <c r="CU57" i="29"/>
  <c r="DC57" i="29"/>
  <c r="DK57" i="29"/>
  <c r="DS57" i="29"/>
  <c r="EA57" i="29"/>
  <c r="EI57" i="29"/>
  <c r="EY57" i="29"/>
  <c r="FG57" i="29"/>
  <c r="FO57" i="29"/>
  <c r="FW57" i="29"/>
  <c r="GE57" i="29"/>
  <c r="GM57" i="29"/>
  <c r="GU57" i="29"/>
  <c r="C62" i="29"/>
  <c r="K62" i="29"/>
  <c r="S62" i="29"/>
  <c r="AA62" i="29"/>
  <c r="AI62" i="29"/>
  <c r="AQ62" i="29"/>
  <c r="BG62" i="29"/>
  <c r="BO62" i="29"/>
  <c r="BW62" i="29"/>
  <c r="CE62" i="29"/>
  <c r="CM62" i="29"/>
  <c r="CU62" i="29"/>
  <c r="DC62" i="29"/>
  <c r="DK62" i="29"/>
  <c r="DS62" i="29"/>
  <c r="EA62" i="29"/>
  <c r="EI62" i="29"/>
  <c r="EQ62" i="29"/>
  <c r="EY62" i="29"/>
  <c r="FG62" i="29"/>
  <c r="FO62" i="29"/>
  <c r="FW62" i="29"/>
  <c r="GE62" i="29"/>
  <c r="GM62" i="29"/>
  <c r="GU62" i="29"/>
  <c r="Q29" i="29"/>
  <c r="Q28" i="29"/>
  <c r="DA29" i="29"/>
  <c r="DA28" i="29"/>
  <c r="EO29" i="29"/>
  <c r="EO28" i="29"/>
  <c r="AG28" i="29"/>
  <c r="DQ28" i="29"/>
  <c r="FM28" i="29"/>
  <c r="DX54" i="29"/>
  <c r="EF54" i="29"/>
  <c r="EN54" i="29"/>
  <c r="EV54" i="29"/>
  <c r="FD54" i="29"/>
  <c r="FL54" i="29"/>
  <c r="FT54" i="29"/>
  <c r="GB54" i="29"/>
  <c r="GJ54" i="29"/>
  <c r="GR54" i="29"/>
  <c r="F53" i="29"/>
  <c r="N53" i="29"/>
  <c r="V53" i="29"/>
  <c r="AD53" i="29"/>
  <c r="AL53" i="29"/>
  <c r="AT53" i="29"/>
  <c r="BB53" i="29"/>
  <c r="BJ53" i="29"/>
  <c r="BR53" i="29"/>
  <c r="BZ53" i="29"/>
  <c r="CH53" i="29"/>
  <c r="CP53" i="29"/>
  <c r="CX53" i="29"/>
  <c r="DF53" i="29"/>
  <c r="DN53" i="29"/>
  <c r="DV53" i="29"/>
  <c r="ED53" i="29"/>
  <c r="EL53" i="29"/>
  <c r="ET53" i="29"/>
  <c r="FB53" i="29"/>
  <c r="FJ53" i="29"/>
  <c r="FR53" i="29"/>
  <c r="FZ53" i="29"/>
  <c r="GH53" i="29"/>
  <c r="GP53" i="29"/>
  <c r="L50" i="29"/>
  <c r="DT50" i="29"/>
  <c r="GV50" i="29"/>
  <c r="J57" i="29"/>
  <c r="R57" i="29"/>
  <c r="Z57" i="29"/>
  <c r="AH57" i="29"/>
  <c r="AP57" i="29"/>
  <c r="AX57" i="29"/>
  <c r="BF57" i="29"/>
  <c r="BN57" i="29"/>
  <c r="BV57" i="29"/>
  <c r="CD57" i="29"/>
  <c r="CL57" i="29"/>
  <c r="CT57" i="29"/>
  <c r="DB57" i="29"/>
  <c r="DJ57" i="29"/>
  <c r="DR57" i="29"/>
  <c r="DZ57" i="29"/>
  <c r="EH57" i="29"/>
  <c r="EP57" i="29"/>
  <c r="EX57" i="29"/>
  <c r="FF57" i="29"/>
  <c r="FN57" i="29"/>
  <c r="FV57" i="29"/>
  <c r="GD57" i="29"/>
  <c r="GL57" i="29"/>
  <c r="GT57" i="29"/>
  <c r="AV28" i="29"/>
  <c r="BT28" i="29"/>
  <c r="AI29" i="29"/>
  <c r="DK29" i="29"/>
  <c r="EI29" i="29"/>
  <c r="GL28" i="29"/>
  <c r="EI54" i="29"/>
  <c r="EY54" i="29"/>
  <c r="FK50" i="29"/>
  <c r="CJ28" i="29"/>
  <c r="X29" i="29"/>
  <c r="AQ29" i="29"/>
  <c r="BW29" i="29"/>
  <c r="DS29" i="29"/>
  <c r="D75" i="29"/>
  <c r="C45" i="29"/>
  <c r="C46" i="29" s="1"/>
  <c r="C47" i="29" s="1"/>
  <c r="C51" i="29" s="1"/>
  <c r="D45" i="29"/>
  <c r="D46" i="29" s="1"/>
  <c r="D47" i="29" s="1"/>
  <c r="E45" i="29"/>
  <c r="E46" i="29" s="1"/>
  <c r="E47" i="29" s="1"/>
  <c r="AB50" i="29"/>
  <c r="AR50" i="29"/>
  <c r="AZ50" i="29"/>
  <c r="BP50" i="29"/>
  <c r="CF50" i="29"/>
  <c r="CV50" i="29"/>
  <c r="DL50" i="29"/>
  <c r="EB50" i="29"/>
  <c r="ER50" i="29"/>
  <c r="FH50" i="29"/>
  <c r="FX50" i="29"/>
  <c r="N80" i="29"/>
  <c r="N81" i="29"/>
  <c r="AD81" i="29"/>
  <c r="AD80" i="29"/>
  <c r="AT81" i="29"/>
  <c r="AT80" i="29"/>
  <c r="BJ81" i="29"/>
  <c r="BJ80" i="29"/>
  <c r="BZ81" i="29"/>
  <c r="BZ80" i="29"/>
  <c r="CP81" i="29"/>
  <c r="CP80" i="29"/>
  <c r="DF81" i="29"/>
  <c r="DF80" i="29"/>
  <c r="DV81" i="29"/>
  <c r="DV80" i="29"/>
  <c r="EL81" i="29"/>
  <c r="EL80" i="29"/>
  <c r="FB81" i="29"/>
  <c r="FB80" i="29"/>
  <c r="FR81" i="29"/>
  <c r="FR80" i="29"/>
  <c r="FZ81" i="29"/>
  <c r="FZ80" i="29"/>
  <c r="EM54" i="29"/>
  <c r="L32" i="29"/>
  <c r="AJ32" i="29"/>
  <c r="AZ32" i="29"/>
  <c r="BP32" i="29"/>
  <c r="CV32" i="29"/>
  <c r="DL32" i="29"/>
  <c r="EJ32" i="29"/>
  <c r="EZ32" i="29"/>
  <c r="FP32" i="29"/>
  <c r="GF32" i="29"/>
  <c r="P33" i="29"/>
  <c r="AV33" i="29"/>
  <c r="BL33" i="29"/>
  <c r="CB33" i="29"/>
  <c r="CR33" i="29"/>
  <c r="DH33" i="29"/>
  <c r="DX33" i="29"/>
  <c r="EN33" i="29"/>
  <c r="FD33" i="29"/>
  <c r="FT33" i="29"/>
  <c r="GJ33" i="29"/>
  <c r="F34" i="29"/>
  <c r="N34" i="29"/>
  <c r="AL34" i="29"/>
  <c r="BB34" i="29"/>
  <c r="BR34" i="29"/>
  <c r="BZ34" i="29"/>
  <c r="CP34" i="29"/>
  <c r="DF34" i="29"/>
  <c r="DV34" i="29"/>
  <c r="ET34" i="29"/>
  <c r="FJ34" i="29"/>
  <c r="FZ34" i="29"/>
  <c r="GH34" i="29"/>
  <c r="H35" i="29"/>
  <c r="P35" i="29"/>
  <c r="X35" i="29"/>
  <c r="AF35" i="29"/>
  <c r="AN35" i="29"/>
  <c r="AV35" i="29"/>
  <c r="BD35" i="29"/>
  <c r="BL35" i="29"/>
  <c r="BT35" i="29"/>
  <c r="CB35" i="29"/>
  <c r="CJ35" i="29"/>
  <c r="CR35" i="29"/>
  <c r="CZ35" i="29"/>
  <c r="DH35" i="29"/>
  <c r="DP35" i="29"/>
  <c r="DX35" i="29"/>
  <c r="EN35" i="29"/>
  <c r="EV35" i="29"/>
  <c r="FD35" i="29"/>
  <c r="FL35" i="29"/>
  <c r="FT35" i="29"/>
  <c r="GB35" i="29"/>
  <c r="GJ35" i="29"/>
  <c r="GR35" i="29"/>
  <c r="ED28" i="29"/>
  <c r="AV54" i="29"/>
  <c r="AW54" i="29"/>
  <c r="D50" i="29"/>
  <c r="T50" i="29"/>
  <c r="AJ50" i="29"/>
  <c r="BH50" i="29"/>
  <c r="BX50" i="29"/>
  <c r="CN50" i="29"/>
  <c r="DD50" i="29"/>
  <c r="EJ50" i="29"/>
  <c r="EZ50" i="29"/>
  <c r="FP50" i="29"/>
  <c r="GF50" i="29"/>
  <c r="F80" i="29"/>
  <c r="F81" i="29"/>
  <c r="V81" i="29"/>
  <c r="V80" i="29"/>
  <c r="AL81" i="29"/>
  <c r="AL80" i="29"/>
  <c r="BB81" i="29"/>
  <c r="BB80" i="29"/>
  <c r="BR81" i="29"/>
  <c r="BR80" i="29"/>
  <c r="CH81" i="29"/>
  <c r="CH80" i="29"/>
  <c r="CX81" i="29"/>
  <c r="CX80" i="29"/>
  <c r="DN81" i="29"/>
  <c r="DN80" i="29"/>
  <c r="ED81" i="29"/>
  <c r="ED80" i="29"/>
  <c r="ET81" i="29"/>
  <c r="ET80" i="29"/>
  <c r="FJ81" i="29"/>
  <c r="FJ80" i="29"/>
  <c r="GH81" i="29"/>
  <c r="GH80" i="29"/>
  <c r="D32" i="29"/>
  <c r="T32" i="29"/>
  <c r="AR32" i="29"/>
  <c r="BH32" i="29"/>
  <c r="BX32" i="29"/>
  <c r="CN32" i="29"/>
  <c r="DD32" i="29"/>
  <c r="EB32" i="29"/>
  <c r="ER32" i="29"/>
  <c r="FH32" i="29"/>
  <c r="FX32" i="29"/>
  <c r="H33" i="29"/>
  <c r="AF33" i="29"/>
  <c r="BD33" i="29"/>
  <c r="BT33" i="29"/>
  <c r="CJ33" i="29"/>
  <c r="CZ33" i="29"/>
  <c r="DP33" i="29"/>
  <c r="EF33" i="29"/>
  <c r="EV33" i="29"/>
  <c r="FL33" i="29"/>
  <c r="GB33" i="29"/>
  <c r="GR33" i="29"/>
  <c r="V34" i="29"/>
  <c r="BJ34" i="29"/>
  <c r="CH34" i="29"/>
  <c r="CX34" i="29"/>
  <c r="DN34" i="29"/>
  <c r="ED34" i="29"/>
  <c r="EL34" i="29"/>
  <c r="FR34" i="29"/>
  <c r="EF35" i="29"/>
  <c r="M32" i="29"/>
  <c r="AC32" i="29"/>
  <c r="AK32" i="29"/>
  <c r="BY32" i="29"/>
  <c r="CO32" i="29"/>
  <c r="CW32" i="29"/>
  <c r="EC32" i="29"/>
  <c r="FA32" i="29"/>
  <c r="FQ32" i="29"/>
  <c r="G34" i="29"/>
  <c r="W34" i="29"/>
  <c r="BS34" i="29"/>
  <c r="CI34" i="29"/>
  <c r="DO34" i="29"/>
  <c r="EM34" i="29"/>
  <c r="AD28" i="29"/>
  <c r="EE28" i="29"/>
  <c r="F32" i="29"/>
  <c r="N32" i="29"/>
  <c r="AD32" i="29"/>
  <c r="AL32" i="29"/>
  <c r="BB32" i="29"/>
  <c r="BJ32" i="29"/>
  <c r="BR32" i="29"/>
  <c r="BZ32" i="29"/>
  <c r="CP32" i="29"/>
  <c r="CX32" i="29"/>
  <c r="DF32" i="29"/>
  <c r="DN32" i="29"/>
  <c r="DV32" i="29"/>
  <c r="ED32" i="29"/>
  <c r="EL32" i="29"/>
  <c r="FB32" i="29"/>
  <c r="FJ32" i="29"/>
  <c r="FR32" i="29"/>
  <c r="GH32" i="29"/>
  <c r="H34" i="29"/>
  <c r="P34" i="29"/>
  <c r="AF34" i="29"/>
  <c r="AN34" i="29"/>
  <c r="AV34" i="29"/>
  <c r="BD34" i="29"/>
  <c r="BL34" i="29"/>
  <c r="BT34" i="29"/>
  <c r="CB34" i="29"/>
  <c r="CJ34" i="29"/>
  <c r="CR34" i="29"/>
  <c r="CZ34" i="29"/>
  <c r="DH34" i="29"/>
  <c r="DP34" i="29"/>
  <c r="DX34" i="29"/>
  <c r="EF34" i="29"/>
  <c r="EN34" i="29"/>
  <c r="EV34" i="29"/>
  <c r="FD34" i="29"/>
  <c r="FL34" i="29"/>
  <c r="FT34" i="29"/>
  <c r="GB34" i="29"/>
  <c r="GJ34" i="29"/>
  <c r="J35" i="29"/>
  <c r="R35" i="29"/>
  <c r="Z35" i="29"/>
  <c r="AH35" i="29"/>
  <c r="AP35" i="29"/>
  <c r="AX35" i="29"/>
  <c r="BF35" i="29"/>
  <c r="BN35" i="29"/>
  <c r="BV35" i="29"/>
  <c r="CD35" i="29"/>
  <c r="CL35" i="29"/>
  <c r="CT35" i="29"/>
  <c r="DB35" i="29"/>
  <c r="DJ35" i="29"/>
  <c r="DR35" i="29"/>
  <c r="DZ35" i="29"/>
  <c r="EH35" i="29"/>
  <c r="EP35" i="29"/>
  <c r="EX35" i="29"/>
  <c r="FF35" i="29"/>
  <c r="FN35" i="29"/>
  <c r="FV35" i="29"/>
  <c r="GD35" i="29"/>
  <c r="GL35" i="29"/>
  <c r="GT35" i="29"/>
  <c r="J50" i="29"/>
  <c r="R50" i="29"/>
  <c r="Z50" i="29"/>
  <c r="AH50" i="29"/>
  <c r="AP50" i="29"/>
  <c r="AX50" i="29"/>
  <c r="BN50" i="29"/>
  <c r="BV50" i="29"/>
  <c r="CD50" i="29"/>
  <c r="CL50" i="29"/>
  <c r="CT50" i="29"/>
  <c r="DB50" i="29"/>
  <c r="DR50" i="29"/>
  <c r="DZ50" i="29"/>
  <c r="EH50" i="29"/>
  <c r="EP50" i="29"/>
  <c r="EX50" i="29"/>
  <c r="FF50" i="29"/>
  <c r="FN50" i="29"/>
  <c r="FV50" i="29"/>
  <c r="GD50" i="29"/>
  <c r="GL50" i="29"/>
  <c r="GT50" i="29"/>
  <c r="D80" i="29"/>
  <c r="D81" i="29"/>
  <c r="L80" i="29"/>
  <c r="L81" i="29"/>
  <c r="T81" i="29"/>
  <c r="T80" i="29"/>
  <c r="AB81" i="29"/>
  <c r="AB80" i="29"/>
  <c r="AJ80" i="29"/>
  <c r="AJ81" i="29"/>
  <c r="AR81" i="29"/>
  <c r="AR80" i="29"/>
  <c r="AR57" i="29"/>
  <c r="AZ80" i="29"/>
  <c r="AZ81" i="29"/>
  <c r="BH81" i="29"/>
  <c r="BH80" i="29"/>
  <c r="BP80" i="29"/>
  <c r="BP81" i="29"/>
  <c r="BX81" i="29"/>
  <c r="BX80" i="29"/>
  <c r="BX62" i="29"/>
  <c r="BX57" i="29"/>
  <c r="CF80" i="29"/>
  <c r="CF81" i="29"/>
  <c r="CN81" i="29"/>
  <c r="CN80" i="29"/>
  <c r="CV80" i="29"/>
  <c r="CV81" i="29"/>
  <c r="DD81" i="29"/>
  <c r="DD80" i="29"/>
  <c r="DL80" i="29"/>
  <c r="DL81" i="29"/>
  <c r="DT81" i="29"/>
  <c r="DT80" i="29"/>
  <c r="EB81" i="29"/>
  <c r="EB80" i="29"/>
  <c r="EJ81" i="29"/>
  <c r="EJ80" i="29"/>
  <c r="ER80" i="29"/>
  <c r="ER81" i="29"/>
  <c r="EZ81" i="29"/>
  <c r="EZ80" i="29"/>
  <c r="FH80" i="29"/>
  <c r="FH81" i="29"/>
  <c r="FP80" i="29"/>
  <c r="FP81" i="29"/>
  <c r="FX80" i="29"/>
  <c r="FX81" i="29"/>
  <c r="GF80" i="29"/>
  <c r="GF81" i="29"/>
  <c r="GN80" i="29"/>
  <c r="GN81" i="29"/>
  <c r="N28" i="29"/>
  <c r="N29" i="29"/>
  <c r="V28" i="29"/>
  <c r="V29" i="29"/>
  <c r="AL28" i="29"/>
  <c r="AL29" i="29"/>
  <c r="AT29" i="29"/>
  <c r="AT28" i="29"/>
  <c r="BB29" i="29"/>
  <c r="BB28" i="29"/>
  <c r="BJ28" i="29"/>
  <c r="BJ29" i="29"/>
  <c r="BR28" i="29"/>
  <c r="BR29" i="29"/>
  <c r="CH28" i="29"/>
  <c r="CH29" i="29"/>
  <c r="CP29" i="29"/>
  <c r="CP28" i="29"/>
  <c r="CX28" i="29"/>
  <c r="CX29" i="29"/>
  <c r="DF29" i="29"/>
  <c r="DF28" i="29"/>
  <c r="DN29" i="29"/>
  <c r="DN28" i="29"/>
  <c r="DV28" i="29"/>
  <c r="DV29" i="29"/>
  <c r="EL28" i="29"/>
  <c r="EL29" i="29"/>
  <c r="ET28" i="29"/>
  <c r="ET29" i="29"/>
  <c r="FB29" i="29"/>
  <c r="FB28" i="29"/>
  <c r="FJ29" i="29"/>
  <c r="FJ28" i="29"/>
  <c r="FR28" i="29"/>
  <c r="FR29" i="29"/>
  <c r="FZ29" i="29"/>
  <c r="FZ28" i="29"/>
  <c r="GH29" i="29"/>
  <c r="GH28" i="29"/>
  <c r="F28" i="29"/>
  <c r="G54" i="29"/>
  <c r="O54" i="29"/>
  <c r="W54" i="29"/>
  <c r="AE54" i="29"/>
  <c r="AM54" i="29"/>
  <c r="AU54" i="29"/>
  <c r="BC54" i="29"/>
  <c r="BK54" i="29"/>
  <c r="BS54" i="29"/>
  <c r="CA54" i="29"/>
  <c r="CI54" i="29"/>
  <c r="CQ54" i="29"/>
  <c r="CY54" i="29"/>
  <c r="DG54" i="29"/>
  <c r="DO54" i="29"/>
  <c r="DW54" i="29"/>
  <c r="EE54" i="29"/>
  <c r="EU54" i="29"/>
  <c r="FC54" i="29"/>
  <c r="FK54" i="29"/>
  <c r="FS54" i="29"/>
  <c r="GA54" i="29"/>
  <c r="GI54" i="29"/>
  <c r="GQ54" i="29"/>
  <c r="E53" i="29"/>
  <c r="M53" i="29"/>
  <c r="U53" i="29"/>
  <c r="AK53" i="29"/>
  <c r="AS53" i="29"/>
  <c r="BA53" i="29"/>
  <c r="BI53" i="29"/>
  <c r="BQ53" i="29"/>
  <c r="BY53" i="29"/>
  <c r="CG53" i="29"/>
  <c r="CO53" i="29"/>
  <c r="CW53" i="29"/>
  <c r="DE53" i="29"/>
  <c r="DM53" i="29"/>
  <c r="DU53" i="29"/>
  <c r="EC53" i="29"/>
  <c r="EK53" i="29"/>
  <c r="ES53" i="29"/>
  <c r="FA53" i="29"/>
  <c r="FI53" i="29"/>
  <c r="FQ53" i="29"/>
  <c r="FY53" i="29"/>
  <c r="GG53" i="29"/>
  <c r="GO53" i="29"/>
  <c r="C50" i="29"/>
  <c r="K50" i="29"/>
  <c r="S50" i="29"/>
  <c r="AA50" i="29"/>
  <c r="AI50" i="29"/>
  <c r="AQ50" i="29"/>
  <c r="BG50" i="29"/>
  <c r="BO50" i="29"/>
  <c r="BW50" i="29"/>
  <c r="CE50" i="29"/>
  <c r="CM50" i="29"/>
  <c r="CU50" i="29"/>
  <c r="DC50" i="29"/>
  <c r="DK50" i="29"/>
  <c r="DS50" i="29"/>
  <c r="EA50" i="29"/>
  <c r="EI50" i="29"/>
  <c r="EQ50" i="29"/>
  <c r="EY50" i="29"/>
  <c r="FG50" i="29"/>
  <c r="FO50" i="29"/>
  <c r="FW50" i="29"/>
  <c r="GE50" i="29"/>
  <c r="GM50" i="29"/>
  <c r="GU50" i="29"/>
  <c r="E80" i="29"/>
  <c r="E81" i="29"/>
  <c r="M81" i="29"/>
  <c r="M80" i="29"/>
  <c r="U80" i="29"/>
  <c r="U81" i="29"/>
  <c r="AC80" i="29"/>
  <c r="AC81" i="29"/>
  <c r="AK81" i="29"/>
  <c r="AK80" i="29"/>
  <c r="AS80" i="29"/>
  <c r="AS81" i="29"/>
  <c r="BA80" i="29"/>
  <c r="BA81" i="29"/>
  <c r="BI80" i="29"/>
  <c r="BI81" i="29"/>
  <c r="BQ80" i="29"/>
  <c r="BQ81" i="29"/>
  <c r="BY80" i="29"/>
  <c r="BY81" i="29"/>
  <c r="CG80" i="29"/>
  <c r="CG81" i="29"/>
  <c r="CO80" i="29"/>
  <c r="CO81" i="29"/>
  <c r="CO57" i="29"/>
  <c r="CW81" i="29"/>
  <c r="CW80" i="29"/>
  <c r="DE80" i="29"/>
  <c r="DE81" i="29"/>
  <c r="DM80" i="29"/>
  <c r="DM81" i="29"/>
  <c r="DU80" i="29"/>
  <c r="DU81" i="29"/>
  <c r="EC80" i="29"/>
  <c r="EC81" i="29"/>
  <c r="EC57" i="29"/>
  <c r="EK80" i="29"/>
  <c r="EK81" i="29"/>
  <c r="ES80" i="29"/>
  <c r="ES81" i="29"/>
  <c r="FA80" i="29"/>
  <c r="FA81" i="29"/>
  <c r="FI80" i="29"/>
  <c r="FI81" i="29"/>
  <c r="FQ80" i="29"/>
  <c r="FQ81" i="29"/>
  <c r="FY80" i="29"/>
  <c r="FY81" i="29"/>
  <c r="GG80" i="29"/>
  <c r="GG81" i="29"/>
  <c r="W29" i="29"/>
  <c r="W28" i="29"/>
  <c r="AE28" i="29"/>
  <c r="AE29" i="29"/>
  <c r="AM29" i="29"/>
  <c r="AM28" i="29"/>
  <c r="AU28" i="29"/>
  <c r="AU29" i="29"/>
  <c r="BC29" i="29"/>
  <c r="BC28" i="29"/>
  <c r="BS28" i="29"/>
  <c r="BS29" i="29"/>
  <c r="CI28" i="29"/>
  <c r="CI29" i="29"/>
  <c r="CQ28" i="29"/>
  <c r="CQ29" i="29"/>
  <c r="CY29" i="29"/>
  <c r="CY28" i="29"/>
  <c r="DG28" i="29"/>
  <c r="DG29" i="29"/>
  <c r="DO29" i="29"/>
  <c r="DO28" i="29"/>
  <c r="DW29" i="29"/>
  <c r="DW28" i="29"/>
  <c r="EM28" i="29"/>
  <c r="EM29" i="29"/>
  <c r="EU28" i="29"/>
  <c r="EU29" i="29"/>
  <c r="FC28" i="29"/>
  <c r="FC29" i="29"/>
  <c r="FK28" i="29"/>
  <c r="FK29" i="29"/>
  <c r="FS28" i="29"/>
  <c r="FS29" i="29"/>
  <c r="GA28" i="29"/>
  <c r="GA29" i="29"/>
  <c r="GQ29" i="29"/>
  <c r="GQ28" i="29"/>
  <c r="G28" i="29"/>
  <c r="FA50" i="29"/>
  <c r="Y32" i="29"/>
  <c r="Y33" i="29"/>
  <c r="CS32" i="29"/>
  <c r="CS33" i="29"/>
  <c r="DY32" i="29"/>
  <c r="DY33" i="29"/>
  <c r="M33" i="29"/>
  <c r="BA33" i="29"/>
  <c r="BY33" i="29"/>
  <c r="CO33" i="29"/>
  <c r="DM33" i="29"/>
  <c r="EK33" i="29"/>
  <c r="FI33" i="29"/>
  <c r="GG33" i="29"/>
  <c r="Y54" i="29"/>
  <c r="CC54" i="29"/>
  <c r="DA54" i="29"/>
  <c r="DI54" i="29"/>
  <c r="EG54" i="29"/>
  <c r="FE54" i="29"/>
  <c r="GC54" i="29"/>
  <c r="G53" i="29"/>
  <c r="AE53" i="29"/>
  <c r="BC53" i="29"/>
  <c r="CA53" i="29"/>
  <c r="CY53" i="29"/>
  <c r="DW53" i="29"/>
  <c r="EU53" i="29"/>
  <c r="FS53" i="29"/>
  <c r="GJ53" i="29"/>
  <c r="GI53" i="29"/>
  <c r="M50" i="29"/>
  <c r="AK50" i="29"/>
  <c r="BI50" i="29"/>
  <c r="CG50" i="29"/>
  <c r="DE50" i="29"/>
  <c r="EC50" i="29"/>
  <c r="GG50" i="29"/>
  <c r="G81" i="29"/>
  <c r="G80" i="29"/>
  <c r="O80" i="29"/>
  <c r="O81" i="29"/>
  <c r="W81" i="29"/>
  <c r="W80" i="29"/>
  <c r="AE80" i="29"/>
  <c r="AE81" i="29"/>
  <c r="AM81" i="29"/>
  <c r="AM80" i="29"/>
  <c r="AU81" i="29"/>
  <c r="AU80" i="29"/>
  <c r="BC81" i="29"/>
  <c r="BC80" i="29"/>
  <c r="BK81" i="29"/>
  <c r="BK80" i="29"/>
  <c r="BS81" i="29"/>
  <c r="BS80" i="29"/>
  <c r="CI80" i="29"/>
  <c r="CI81" i="29"/>
  <c r="CQ81" i="29"/>
  <c r="CQ80" i="29"/>
  <c r="CY81" i="29"/>
  <c r="CY80" i="29"/>
  <c r="CY62" i="29"/>
  <c r="DO80" i="29"/>
  <c r="DO81" i="29"/>
  <c r="DW81" i="29"/>
  <c r="DW80" i="29"/>
  <c r="EE80" i="29"/>
  <c r="EE81" i="29"/>
  <c r="EM81" i="29"/>
  <c r="EM80" i="29"/>
  <c r="EU81" i="29"/>
  <c r="EU80" i="29"/>
  <c r="FC81" i="29"/>
  <c r="FC80" i="29"/>
  <c r="FK80" i="29"/>
  <c r="FK81" i="29"/>
  <c r="FS80" i="29"/>
  <c r="FS81" i="29"/>
  <c r="GA80" i="29"/>
  <c r="GA81" i="29"/>
  <c r="GI81" i="29"/>
  <c r="GI80" i="29"/>
  <c r="BX28" i="29"/>
  <c r="EJ28" i="29"/>
  <c r="CF29" i="29"/>
  <c r="EO33" i="29"/>
  <c r="E33" i="29"/>
  <c r="AC33" i="29"/>
  <c r="AK33" i="29"/>
  <c r="BI33" i="29"/>
  <c r="CW33" i="29"/>
  <c r="DU33" i="29"/>
  <c r="ES33" i="29"/>
  <c r="FQ33" i="29"/>
  <c r="Q54" i="29"/>
  <c r="AO54" i="29"/>
  <c r="BM54" i="29"/>
  <c r="CS54" i="29"/>
  <c r="DY54" i="29"/>
  <c r="EW54" i="29"/>
  <c r="FU54" i="29"/>
  <c r="GS54" i="29"/>
  <c r="O53" i="29"/>
  <c r="AM53" i="29"/>
  <c r="BS53" i="29"/>
  <c r="CQ53" i="29"/>
  <c r="DO53" i="29"/>
  <c r="EM53" i="29"/>
  <c r="FK53" i="29"/>
  <c r="GA53" i="29"/>
  <c r="E50" i="29"/>
  <c r="AC50" i="29"/>
  <c r="AD50" i="29"/>
  <c r="BA50" i="29"/>
  <c r="BY50" i="29"/>
  <c r="CW50" i="29"/>
  <c r="DU50" i="29"/>
  <c r="ES50" i="29"/>
  <c r="FQ50" i="29"/>
  <c r="GO50" i="29"/>
  <c r="DG81" i="29"/>
  <c r="DG80" i="29"/>
  <c r="AJ28" i="29"/>
  <c r="BH28" i="29"/>
  <c r="D29" i="29"/>
  <c r="DD29" i="29"/>
  <c r="DP53" i="29"/>
  <c r="I32" i="29"/>
  <c r="I33" i="29"/>
  <c r="AG32" i="29"/>
  <c r="AG33" i="29"/>
  <c r="BE32" i="29"/>
  <c r="BE33" i="29"/>
  <c r="CC32" i="29"/>
  <c r="CC33" i="29"/>
  <c r="DQ32" i="29"/>
  <c r="DQ33" i="29"/>
  <c r="FE32" i="29"/>
  <c r="FE33" i="29"/>
  <c r="U33" i="29"/>
  <c r="AS33" i="29"/>
  <c r="BQ33" i="29"/>
  <c r="CG33" i="29"/>
  <c r="DE33" i="29"/>
  <c r="EC33" i="29"/>
  <c r="FA33" i="29"/>
  <c r="FY33" i="29"/>
  <c r="I54" i="29"/>
  <c r="AG54" i="29"/>
  <c r="BE54" i="29"/>
  <c r="BU54" i="29"/>
  <c r="CK54" i="29"/>
  <c r="DQ54" i="29"/>
  <c r="EO54" i="29"/>
  <c r="FM54" i="29"/>
  <c r="GK54" i="29"/>
  <c r="W53" i="29"/>
  <c r="AU53" i="29"/>
  <c r="BK53" i="29"/>
  <c r="CI53" i="29"/>
  <c r="DG53" i="29"/>
  <c r="EE53" i="29"/>
  <c r="FC53" i="29"/>
  <c r="GQ53" i="29"/>
  <c r="U50" i="29"/>
  <c r="AS50" i="29"/>
  <c r="BQ50" i="29"/>
  <c r="CO50" i="29"/>
  <c r="DM50" i="29"/>
  <c r="EK50" i="29"/>
  <c r="FI50" i="29"/>
  <c r="FY50" i="29"/>
  <c r="CA80" i="29"/>
  <c r="CA81" i="29"/>
  <c r="AC57" i="29"/>
  <c r="BM33" i="29"/>
  <c r="DD54" i="29"/>
  <c r="FX54" i="29"/>
  <c r="FY54" i="29"/>
  <c r="BV53" i="29"/>
  <c r="BW53" i="29"/>
  <c r="EH53" i="29"/>
  <c r="EI53" i="29"/>
  <c r="H50" i="29"/>
  <c r="I50" i="29"/>
  <c r="P50" i="29"/>
  <c r="X50" i="29"/>
  <c r="AF50" i="29"/>
  <c r="AN50" i="29"/>
  <c r="AV50" i="29"/>
  <c r="BD50" i="29"/>
  <c r="BT50" i="29"/>
  <c r="CB50" i="29"/>
  <c r="CR50" i="29"/>
  <c r="CS50" i="29"/>
  <c r="CZ50" i="29"/>
  <c r="DH50" i="29"/>
  <c r="DP50" i="29"/>
  <c r="DX50" i="29"/>
  <c r="EF50" i="29"/>
  <c r="EN50" i="29"/>
  <c r="EV50" i="29"/>
  <c r="EW50" i="29"/>
  <c r="FD50" i="29"/>
  <c r="FL50" i="29"/>
  <c r="FT50" i="29"/>
  <c r="GB50" i="29"/>
  <c r="GJ50" i="29"/>
  <c r="GR50" i="29"/>
  <c r="F57" i="29"/>
  <c r="N57" i="29"/>
  <c r="V57" i="29"/>
  <c r="AD57" i="29"/>
  <c r="AL57" i="29"/>
  <c r="AT57" i="29"/>
  <c r="BB57" i="29"/>
  <c r="BJ57" i="29"/>
  <c r="BR57" i="29"/>
  <c r="BZ57" i="29"/>
  <c r="CH57" i="29"/>
  <c r="CP57" i="29"/>
  <c r="CX57" i="29"/>
  <c r="DF57" i="29"/>
  <c r="DN57" i="29"/>
  <c r="DV57" i="29"/>
  <c r="ED57" i="29"/>
  <c r="EL57" i="29"/>
  <c r="ET57" i="29"/>
  <c r="FB57" i="29"/>
  <c r="FJ57" i="29"/>
  <c r="FR57" i="29"/>
  <c r="FZ57" i="29"/>
  <c r="GH57" i="29"/>
  <c r="GP57" i="29"/>
  <c r="J81" i="29"/>
  <c r="J80" i="29"/>
  <c r="R81" i="29"/>
  <c r="R80" i="29"/>
  <c r="Z81" i="29"/>
  <c r="Z80" i="29"/>
  <c r="AH81" i="29"/>
  <c r="AH80" i="29"/>
  <c r="AP81" i="29"/>
  <c r="AP80" i="29"/>
  <c r="AX81" i="29"/>
  <c r="AX80" i="29"/>
  <c r="BF81" i="29"/>
  <c r="BF80" i="29"/>
  <c r="BN81" i="29"/>
  <c r="BN80" i="29"/>
  <c r="BV81" i="29"/>
  <c r="BV80" i="29"/>
  <c r="CD81" i="29"/>
  <c r="CD80" i="29"/>
  <c r="CL81" i="29"/>
  <c r="CL80" i="29"/>
  <c r="CT81" i="29"/>
  <c r="CT80" i="29"/>
  <c r="DB81" i="29"/>
  <c r="DB80" i="29"/>
  <c r="DJ81" i="29"/>
  <c r="DJ80" i="29"/>
  <c r="DR81" i="29"/>
  <c r="DR80" i="29"/>
  <c r="DZ81" i="29"/>
  <c r="DZ80" i="29"/>
  <c r="EH81" i="29"/>
  <c r="EH80" i="29"/>
  <c r="EP81" i="29"/>
  <c r="EP80" i="29"/>
  <c r="EX81" i="29"/>
  <c r="EX80" i="29"/>
  <c r="FF81" i="29"/>
  <c r="FF80" i="29"/>
  <c r="FN81" i="29"/>
  <c r="FN80" i="29"/>
  <c r="FV81" i="29"/>
  <c r="FV80" i="29"/>
  <c r="GD81" i="29"/>
  <c r="GD80" i="29"/>
  <c r="GL81" i="29"/>
  <c r="GL80" i="29"/>
  <c r="F62" i="29"/>
  <c r="N62" i="29"/>
  <c r="V62" i="29"/>
  <c r="AD62" i="29"/>
  <c r="AL62" i="29"/>
  <c r="AT62" i="29"/>
  <c r="BB62" i="29"/>
  <c r="BJ62" i="29"/>
  <c r="BR62" i="29"/>
  <c r="BZ62" i="29"/>
  <c r="CH62" i="29"/>
  <c r="CP62" i="29"/>
  <c r="CX62" i="29"/>
  <c r="DF62" i="29"/>
  <c r="DN62" i="29"/>
  <c r="DV62" i="29"/>
  <c r="ED62" i="29"/>
  <c r="EL62" i="29"/>
  <c r="ET62" i="29"/>
  <c r="FB62" i="29"/>
  <c r="FJ62" i="29"/>
  <c r="FR62" i="29"/>
  <c r="FZ62" i="29"/>
  <c r="GH62" i="29"/>
  <c r="GP62" i="29"/>
  <c r="L29" i="29"/>
  <c r="L28" i="29"/>
  <c r="AB29" i="29"/>
  <c r="AB28" i="29"/>
  <c r="BP28" i="29"/>
  <c r="BP29" i="29"/>
  <c r="CN29" i="29"/>
  <c r="CN28" i="29"/>
  <c r="CV29" i="29"/>
  <c r="CV28" i="29"/>
  <c r="DL28" i="29"/>
  <c r="DL29" i="29"/>
  <c r="EB28" i="29"/>
  <c r="EB29" i="29"/>
  <c r="ER28" i="29"/>
  <c r="ER29" i="29"/>
  <c r="EZ29" i="29"/>
  <c r="EZ28" i="29"/>
  <c r="FP28" i="29"/>
  <c r="FP29" i="29"/>
  <c r="GV29" i="29"/>
  <c r="GV28" i="29"/>
  <c r="AR28" i="29"/>
  <c r="DI33" i="29"/>
  <c r="J62" i="29"/>
  <c r="R62" i="29"/>
  <c r="Z62" i="29"/>
  <c r="AH62" i="29"/>
  <c r="AP62" i="29"/>
  <c r="AX62" i="29"/>
  <c r="BF62" i="29"/>
  <c r="BN62" i="29"/>
  <c r="BV62" i="29"/>
  <c r="CD62" i="29"/>
  <c r="CL62" i="29"/>
  <c r="CT62" i="29"/>
  <c r="DB62" i="29"/>
  <c r="DJ62" i="29"/>
  <c r="DR62" i="29"/>
  <c r="DZ62" i="29"/>
  <c r="EH62" i="29"/>
  <c r="EP62" i="29"/>
  <c r="EX62" i="29"/>
  <c r="FF62" i="29"/>
  <c r="FN62" i="29"/>
  <c r="FV62" i="29"/>
  <c r="GL62" i="29"/>
  <c r="GT62" i="29"/>
  <c r="BL29" i="29"/>
  <c r="BL28" i="29"/>
  <c r="DX29" i="29"/>
  <c r="DX28" i="29"/>
  <c r="FL29" i="29"/>
  <c r="FL28" i="29"/>
  <c r="GJ28" i="29"/>
  <c r="GJ29" i="29"/>
  <c r="H28" i="29"/>
  <c r="CC28" i="29"/>
  <c r="CS28" i="29"/>
  <c r="DH28" i="29"/>
  <c r="GC28" i="29"/>
  <c r="BD29" i="29"/>
  <c r="I29" i="29"/>
  <c r="I28" i="29"/>
  <c r="AW29" i="29"/>
  <c r="AW28" i="29"/>
  <c r="BM29" i="29"/>
  <c r="BM28" i="29"/>
  <c r="BU29" i="29"/>
  <c r="BU28" i="29"/>
  <c r="DI29" i="29"/>
  <c r="DI28" i="29"/>
  <c r="DY29" i="29"/>
  <c r="DY28" i="29"/>
  <c r="EG29" i="29"/>
  <c r="EG28" i="29"/>
  <c r="FU29" i="29"/>
  <c r="FU28" i="29"/>
  <c r="GK29" i="29"/>
  <c r="GK28" i="29"/>
  <c r="GS29" i="29"/>
  <c r="GS28" i="29"/>
  <c r="Y28" i="29"/>
  <c r="AO28" i="29"/>
  <c r="EN29" i="29"/>
  <c r="FD29" i="29"/>
  <c r="R32" i="29"/>
  <c r="Z32" i="29"/>
  <c r="BN32" i="29"/>
  <c r="CD32" i="29"/>
  <c r="CL32" i="29"/>
  <c r="DZ32" i="29"/>
  <c r="EP32" i="29"/>
  <c r="FV32" i="29"/>
  <c r="GL32" i="29"/>
  <c r="V35" i="29"/>
  <c r="AL35" i="29"/>
  <c r="BR35" i="29"/>
  <c r="CP35" i="29"/>
  <c r="FJ35" i="29"/>
  <c r="J54" i="29"/>
  <c r="GL54" i="29"/>
  <c r="AV53" i="29"/>
  <c r="AL50" i="29"/>
  <c r="CP50" i="29"/>
  <c r="L57" i="29"/>
  <c r="BE28" i="29"/>
  <c r="CZ29" i="29"/>
  <c r="C83" i="29"/>
  <c r="C63" i="29"/>
  <c r="F74" i="29" s="1"/>
  <c r="C82" i="29"/>
  <c r="FI32" i="29"/>
  <c r="AO33" i="29"/>
  <c r="DA33" i="29"/>
  <c r="FM33" i="29"/>
  <c r="FU33" i="29"/>
  <c r="AE34" i="29"/>
  <c r="AM34" i="29"/>
  <c r="CQ34" i="29"/>
  <c r="CY34" i="29"/>
  <c r="FC34" i="29"/>
  <c r="FK34" i="29"/>
  <c r="I35" i="29"/>
  <c r="Q35" i="29"/>
  <c r="Y35" i="29"/>
  <c r="AG35" i="29"/>
  <c r="AO35" i="29"/>
  <c r="AW35" i="29"/>
  <c r="BE35" i="29"/>
  <c r="BM35" i="29"/>
  <c r="BU35" i="29"/>
  <c r="CC35" i="29"/>
  <c r="CK35" i="29"/>
  <c r="CS35" i="29"/>
  <c r="DA35" i="29"/>
  <c r="DI35" i="29"/>
  <c r="DQ35" i="29"/>
  <c r="DY35" i="29"/>
  <c r="EG35" i="29"/>
  <c r="EO35" i="29"/>
  <c r="EW35" i="29"/>
  <c r="FE35" i="29"/>
  <c r="FM35" i="29"/>
  <c r="FU35" i="29"/>
  <c r="GC35" i="29"/>
  <c r="GK35" i="29"/>
  <c r="GS35" i="29"/>
  <c r="E54" i="29"/>
  <c r="M54" i="29"/>
  <c r="U54" i="29"/>
  <c r="AC54" i="29"/>
  <c r="AK54" i="29"/>
  <c r="AS54" i="29"/>
  <c r="BA54" i="29"/>
  <c r="BI54" i="29"/>
  <c r="BQ54" i="29"/>
  <c r="BY54" i="29"/>
  <c r="CG54" i="29"/>
  <c r="CO54" i="29"/>
  <c r="CW54" i="29"/>
  <c r="DM54" i="29"/>
  <c r="DU54" i="29"/>
  <c r="EC54" i="29"/>
  <c r="EK54" i="29"/>
  <c r="ES54" i="29"/>
  <c r="FA54" i="29"/>
  <c r="FI54" i="29"/>
  <c r="FQ54" i="29"/>
  <c r="GG54" i="29"/>
  <c r="GO54" i="29"/>
  <c r="K53" i="29"/>
  <c r="S53" i="29"/>
  <c r="AA53" i="29"/>
  <c r="AI53" i="29"/>
  <c r="AQ53" i="29"/>
  <c r="AY53" i="29"/>
  <c r="BG53" i="29"/>
  <c r="BO53" i="29"/>
  <c r="CE53" i="29"/>
  <c r="CU53" i="29"/>
  <c r="DC53" i="29"/>
  <c r="DK53" i="29"/>
  <c r="DS53" i="29"/>
  <c r="EA53" i="29"/>
  <c r="EQ53" i="29"/>
  <c r="EY53" i="29"/>
  <c r="FG53" i="29"/>
  <c r="FO53" i="29"/>
  <c r="FW53" i="29"/>
  <c r="GE53" i="29"/>
  <c r="GU53" i="29"/>
  <c r="Q50" i="29"/>
  <c r="Y50" i="29"/>
  <c r="AG50" i="29"/>
  <c r="AO50" i="29"/>
  <c r="AW50" i="29"/>
  <c r="BE50" i="29"/>
  <c r="BM50" i="29"/>
  <c r="BU50" i="29"/>
  <c r="CC50" i="29"/>
  <c r="CK50" i="29"/>
  <c r="DA50" i="29"/>
  <c r="DI50" i="29"/>
  <c r="DQ50" i="29"/>
  <c r="DY50" i="29"/>
  <c r="EG50" i="29"/>
  <c r="EO50" i="29"/>
  <c r="FE50" i="29"/>
  <c r="FM50" i="29"/>
  <c r="FU50" i="29"/>
  <c r="GC50" i="29"/>
  <c r="GK50" i="29"/>
  <c r="GS50" i="29"/>
  <c r="G57" i="29"/>
  <c r="O57" i="29"/>
  <c r="W57" i="29"/>
  <c r="AE57" i="29"/>
  <c r="AM57" i="29"/>
  <c r="AU57" i="29"/>
  <c r="BC57" i="29"/>
  <c r="BK57" i="29"/>
  <c r="BS57" i="29"/>
  <c r="CA57" i="29"/>
  <c r="CI57" i="29"/>
  <c r="CQ57" i="29"/>
  <c r="CY57" i="29"/>
  <c r="DG57" i="29"/>
  <c r="DO57" i="29"/>
  <c r="DW57" i="29"/>
  <c r="EE57" i="29"/>
  <c r="EM57" i="29"/>
  <c r="EU57" i="29"/>
  <c r="FC57" i="29"/>
  <c r="FK57" i="29"/>
  <c r="FS57" i="29"/>
  <c r="GA57" i="29"/>
  <c r="GI57" i="29"/>
  <c r="GQ57" i="29"/>
  <c r="C81" i="29"/>
  <c r="C80" i="29"/>
  <c r="K81" i="29"/>
  <c r="K80" i="29"/>
  <c r="S81" i="29"/>
  <c r="S80" i="29"/>
  <c r="AA81" i="29"/>
  <c r="AA80" i="29"/>
  <c r="AI81" i="29"/>
  <c r="AI80" i="29"/>
  <c r="AQ81" i="29"/>
  <c r="AQ80" i="29"/>
  <c r="AY81" i="29"/>
  <c r="AY80" i="29"/>
  <c r="BG81" i="29"/>
  <c r="BG80" i="29"/>
  <c r="BO81" i="29"/>
  <c r="BO80" i="29"/>
  <c r="BW81" i="29"/>
  <c r="BW80" i="29"/>
  <c r="CE81" i="29"/>
  <c r="CE80" i="29"/>
  <c r="CM81" i="29"/>
  <c r="CM80" i="29"/>
  <c r="CU81" i="29"/>
  <c r="CU80" i="29"/>
  <c r="DC81" i="29"/>
  <c r="DC80" i="29"/>
  <c r="DK81" i="29"/>
  <c r="DK80" i="29"/>
  <c r="DS81" i="29"/>
  <c r="DS80" i="29"/>
  <c r="EA81" i="29"/>
  <c r="EA80" i="29"/>
  <c r="EI81" i="29"/>
  <c r="EI80" i="29"/>
  <c r="EQ81" i="29"/>
  <c r="EQ80" i="29"/>
  <c r="EY81" i="29"/>
  <c r="EY80" i="29"/>
  <c r="FG81" i="29"/>
  <c r="FG80" i="29"/>
  <c r="FO81" i="29"/>
  <c r="FO80" i="29"/>
  <c r="FW81" i="29"/>
  <c r="FW80" i="29"/>
  <c r="GE81" i="29"/>
  <c r="GE80" i="29"/>
  <c r="GM81" i="29"/>
  <c r="GM80" i="29"/>
  <c r="G62" i="29"/>
  <c r="O62" i="29"/>
  <c r="W62" i="29"/>
  <c r="AM62" i="29"/>
  <c r="AU62" i="29"/>
  <c r="BC62" i="29"/>
  <c r="BK62" i="29"/>
  <c r="BS62" i="29"/>
  <c r="CA62" i="29"/>
  <c r="CI62" i="29"/>
  <c r="CQ62" i="29"/>
  <c r="DG62" i="29"/>
  <c r="DO62" i="29"/>
  <c r="DW62" i="29"/>
  <c r="EE62" i="29"/>
  <c r="EM62" i="29"/>
  <c r="EU62" i="29"/>
  <c r="FC62" i="29"/>
  <c r="FK62" i="29"/>
  <c r="GA62" i="29"/>
  <c r="GI62" i="29"/>
  <c r="GQ62" i="29"/>
  <c r="BF28" i="29"/>
  <c r="DR28" i="29"/>
  <c r="GD28" i="29"/>
  <c r="C29" i="29"/>
  <c r="BO29" i="29"/>
  <c r="EA29" i="29"/>
  <c r="EX32" i="29"/>
  <c r="F33" i="29"/>
  <c r="N33" i="29"/>
  <c r="V33" i="29"/>
  <c r="AD33" i="29"/>
  <c r="AL33" i="29"/>
  <c r="AT33" i="29"/>
  <c r="BB33" i="29"/>
  <c r="BJ33" i="29"/>
  <c r="BR33" i="29"/>
  <c r="BZ33" i="29"/>
  <c r="CH33" i="29"/>
  <c r="CP33" i="29"/>
  <c r="CX33" i="29"/>
  <c r="DF33" i="29"/>
  <c r="DN33" i="29"/>
  <c r="DV33" i="29"/>
  <c r="ED33" i="29"/>
  <c r="EL33" i="29"/>
  <c r="ET33" i="29"/>
  <c r="FB33" i="29"/>
  <c r="FJ33" i="29"/>
  <c r="FR33" i="29"/>
  <c r="FZ33" i="29"/>
  <c r="GH33" i="29"/>
  <c r="GP33" i="29"/>
  <c r="D34" i="29"/>
  <c r="L34" i="29"/>
  <c r="T34" i="29"/>
  <c r="AB34" i="29"/>
  <c r="AJ34" i="29"/>
  <c r="AR34" i="29"/>
  <c r="AZ34" i="29"/>
  <c r="BH34" i="29"/>
  <c r="BP34" i="29"/>
  <c r="BX34" i="29"/>
  <c r="CF34" i="29"/>
  <c r="CN34" i="29"/>
  <c r="CV34" i="29"/>
  <c r="DD34" i="29"/>
  <c r="DL34" i="29"/>
  <c r="DT34" i="29"/>
  <c r="EB34" i="29"/>
  <c r="EJ34" i="29"/>
  <c r="ER34" i="29"/>
  <c r="EZ34" i="29"/>
  <c r="FH34" i="29"/>
  <c r="FP34" i="29"/>
  <c r="FX34" i="29"/>
  <c r="GF34" i="29"/>
  <c r="GN34" i="29"/>
  <c r="AT35" i="29"/>
  <c r="BB35" i="29"/>
  <c r="DF35" i="29"/>
  <c r="DN35" i="29"/>
  <c r="FB35" i="29"/>
  <c r="FR35" i="29"/>
  <c r="FZ35" i="29"/>
  <c r="R54" i="29"/>
  <c r="AH54" i="29"/>
  <c r="AP54" i="29"/>
  <c r="AX54" i="29"/>
  <c r="BF54" i="29"/>
  <c r="BN54" i="29"/>
  <c r="BV54" i="29"/>
  <c r="CD54" i="29"/>
  <c r="CL54" i="29"/>
  <c r="CT54" i="29"/>
  <c r="DB54" i="29"/>
  <c r="DJ54" i="29"/>
  <c r="DR54" i="29"/>
  <c r="DZ54" i="29"/>
  <c r="EH54" i="29"/>
  <c r="EP54" i="29"/>
  <c r="EX54" i="29"/>
  <c r="FF54" i="29"/>
  <c r="FN54" i="29"/>
  <c r="FV54" i="29"/>
  <c r="GD54" i="29"/>
  <c r="GT54" i="29"/>
  <c r="P53" i="29"/>
  <c r="X53" i="29"/>
  <c r="AF53" i="29"/>
  <c r="AN53" i="29"/>
  <c r="BD53" i="29"/>
  <c r="BT53" i="29"/>
  <c r="CB53" i="29"/>
  <c r="CJ53" i="29"/>
  <c r="CR53" i="29"/>
  <c r="CZ53" i="29"/>
  <c r="DH53" i="29"/>
  <c r="DX53" i="29"/>
  <c r="EF53" i="29"/>
  <c r="EN53" i="29"/>
  <c r="EV53" i="29"/>
  <c r="FD53" i="29"/>
  <c r="FL53" i="29"/>
  <c r="FT53" i="29"/>
  <c r="GB53" i="29"/>
  <c r="GR53" i="29"/>
  <c r="F50" i="29"/>
  <c r="N50" i="29"/>
  <c r="V50" i="29"/>
  <c r="AT50" i="29"/>
  <c r="BB50" i="29"/>
  <c r="BJ50" i="29"/>
  <c r="BR50" i="29"/>
  <c r="BZ50" i="29"/>
  <c r="CH50" i="29"/>
  <c r="CX50" i="29"/>
  <c r="DF50" i="29"/>
  <c r="DN50" i="29"/>
  <c r="DV50" i="29"/>
  <c r="ED50" i="29"/>
  <c r="ET50" i="29"/>
  <c r="FB50" i="29"/>
  <c r="FJ50" i="29"/>
  <c r="FR50" i="29"/>
  <c r="FZ50" i="29"/>
  <c r="GH50" i="29"/>
  <c r="GP50" i="29"/>
  <c r="D57" i="29"/>
  <c r="T57" i="29"/>
  <c r="AB57" i="29"/>
  <c r="AJ57" i="29"/>
  <c r="AZ57" i="29"/>
  <c r="BH57" i="29"/>
  <c r="BP57" i="29"/>
  <c r="CF57" i="29"/>
  <c r="CN57" i="29"/>
  <c r="CV57" i="29"/>
  <c r="DD57" i="29"/>
  <c r="DL57" i="29"/>
  <c r="DT57" i="29"/>
  <c r="EB57" i="29"/>
  <c r="EJ57" i="29"/>
  <c r="ER57" i="29"/>
  <c r="EZ57" i="29"/>
  <c r="FH57" i="29"/>
  <c r="FP57" i="29"/>
  <c r="FX57" i="29"/>
  <c r="GF57" i="29"/>
  <c r="GN57" i="29"/>
  <c r="GV57" i="29"/>
  <c r="H81" i="29"/>
  <c r="H80" i="29"/>
  <c r="P80" i="29"/>
  <c r="P81" i="29"/>
  <c r="X81" i="29"/>
  <c r="X80" i="29"/>
  <c r="AF80" i="29"/>
  <c r="AF81" i="29"/>
  <c r="AN81" i="29"/>
  <c r="AN80" i="29"/>
  <c r="AV80" i="29"/>
  <c r="AV81" i="29"/>
  <c r="BD81" i="29"/>
  <c r="BD80" i="29"/>
  <c r="BL81" i="29"/>
  <c r="BL80" i="29"/>
  <c r="BT81" i="29"/>
  <c r="BT80" i="29"/>
  <c r="CB80" i="29"/>
  <c r="CB81" i="29"/>
  <c r="CJ81" i="29"/>
  <c r="CJ80" i="29"/>
  <c r="CR81" i="29"/>
  <c r="CR80" i="29"/>
  <c r="CZ80" i="29"/>
  <c r="CZ81" i="29"/>
  <c r="DH80" i="29"/>
  <c r="DH81" i="29"/>
  <c r="DP81" i="29"/>
  <c r="DP80" i="29"/>
  <c r="DX80" i="29"/>
  <c r="DX81" i="29"/>
  <c r="EF81" i="29"/>
  <c r="EF80" i="29"/>
  <c r="EN80" i="29"/>
  <c r="EN81" i="29"/>
  <c r="EV81" i="29"/>
  <c r="EV80" i="29"/>
  <c r="FD81" i="29"/>
  <c r="FD80" i="29"/>
  <c r="FL81" i="29"/>
  <c r="FL80" i="29"/>
  <c r="FT80" i="29"/>
  <c r="FT81" i="29"/>
  <c r="GB80" i="29"/>
  <c r="GB81" i="29"/>
  <c r="GJ81" i="29"/>
  <c r="GJ80" i="29"/>
  <c r="E125" i="29"/>
  <c r="D62" i="29"/>
  <c r="L62" i="29"/>
  <c r="T62" i="29"/>
  <c r="AB62" i="29"/>
  <c r="AJ62" i="29"/>
  <c r="AR62" i="29"/>
  <c r="AZ62" i="29"/>
  <c r="BH62" i="29"/>
  <c r="BP62" i="29"/>
  <c r="CF62" i="29"/>
  <c r="CN62" i="29"/>
  <c r="CV62" i="29"/>
  <c r="DD62" i="29"/>
  <c r="DL62" i="29"/>
  <c r="DT62" i="29"/>
  <c r="EB62" i="29"/>
  <c r="EJ62" i="29"/>
  <c r="ER62" i="29"/>
  <c r="EZ62" i="29"/>
  <c r="FH62" i="29"/>
  <c r="FP62" i="29"/>
  <c r="FX62" i="29"/>
  <c r="GF62" i="29"/>
  <c r="GN62" i="29"/>
  <c r="GV62" i="29"/>
  <c r="R28" i="29"/>
  <c r="AK28" i="29"/>
  <c r="CD28" i="29"/>
  <c r="CW28" i="29"/>
  <c r="EP28" i="29"/>
  <c r="FI28" i="29"/>
  <c r="AA29" i="29"/>
  <c r="CM29" i="29"/>
  <c r="EY29" i="29"/>
  <c r="G33" i="29"/>
  <c r="O33" i="29"/>
  <c r="W33" i="29"/>
  <c r="AE33" i="29"/>
  <c r="AM33" i="29"/>
  <c r="AU33" i="29"/>
  <c r="BC33" i="29"/>
  <c r="BK33" i="29"/>
  <c r="BS33" i="29"/>
  <c r="CA33" i="29"/>
  <c r="CI33" i="29"/>
  <c r="CQ33" i="29"/>
  <c r="CY33" i="29"/>
  <c r="DG33" i="29"/>
  <c r="DO33" i="29"/>
  <c r="DW33" i="29"/>
  <c r="EE33" i="29"/>
  <c r="EM33" i="29"/>
  <c r="EU33" i="29"/>
  <c r="FC33" i="29"/>
  <c r="FK33" i="29"/>
  <c r="FS33" i="29"/>
  <c r="GA33" i="29"/>
  <c r="GI33" i="29"/>
  <c r="GQ33" i="29"/>
  <c r="E34" i="29"/>
  <c r="M34" i="29"/>
  <c r="U34" i="29"/>
  <c r="AC34" i="29"/>
  <c r="AK34" i="29"/>
  <c r="AS34" i="29"/>
  <c r="BA34" i="29"/>
  <c r="BI34" i="29"/>
  <c r="BQ34" i="29"/>
  <c r="BY34" i="29"/>
  <c r="CG34" i="29"/>
  <c r="CO34" i="29"/>
  <c r="CW34" i="29"/>
  <c r="DE34" i="29"/>
  <c r="DM34" i="29"/>
  <c r="DU34" i="29"/>
  <c r="EC34" i="29"/>
  <c r="EK34" i="29"/>
  <c r="ES34" i="29"/>
  <c r="FA34" i="29"/>
  <c r="FI34" i="29"/>
  <c r="FQ34" i="29"/>
  <c r="FY34" i="29"/>
  <c r="GG34" i="29"/>
  <c r="K54" i="29"/>
  <c r="AA54" i="29"/>
  <c r="AQ54" i="29"/>
  <c r="AY54" i="29"/>
  <c r="BG54" i="29"/>
  <c r="BO54" i="29"/>
  <c r="CM54" i="29"/>
  <c r="CU54" i="29"/>
  <c r="DC54" i="29"/>
  <c r="DK54" i="29"/>
  <c r="DS54" i="29"/>
  <c r="EA54" i="29"/>
  <c r="EQ54" i="29"/>
  <c r="FO54" i="29"/>
  <c r="FW54" i="29"/>
  <c r="GM54" i="29"/>
  <c r="GU54" i="29"/>
  <c r="I53" i="29"/>
  <c r="Q53" i="29"/>
  <c r="Y53" i="29"/>
  <c r="AG53" i="29"/>
  <c r="AO53" i="29"/>
  <c r="AW53" i="29"/>
  <c r="BE53" i="29"/>
  <c r="BM53" i="29"/>
  <c r="BU53" i="29"/>
  <c r="CC53" i="29"/>
  <c r="CK53" i="29"/>
  <c r="CS53" i="29"/>
  <c r="DA53" i="29"/>
  <c r="DI53" i="29"/>
  <c r="DY53" i="29"/>
  <c r="EG53" i="29"/>
  <c r="EO53" i="29"/>
  <c r="EW53" i="29"/>
  <c r="FE53" i="29"/>
  <c r="FM53" i="29"/>
  <c r="FU53" i="29"/>
  <c r="GC53" i="29"/>
  <c r="GS53" i="29"/>
  <c r="G50" i="29"/>
  <c r="O50" i="29"/>
  <c r="W50" i="29"/>
  <c r="AE50" i="29"/>
  <c r="AU50" i="29"/>
  <c r="BC50" i="29"/>
  <c r="BK50" i="29"/>
  <c r="BS50" i="29"/>
  <c r="CA50" i="29"/>
  <c r="CI50" i="29"/>
  <c r="CY50" i="29"/>
  <c r="DG50" i="29"/>
  <c r="DO50" i="29"/>
  <c r="DW50" i="29"/>
  <c r="EE50" i="29"/>
  <c r="EM50" i="29"/>
  <c r="EU50" i="29"/>
  <c r="GA50" i="29"/>
  <c r="GI50" i="29"/>
  <c r="GQ50" i="29"/>
  <c r="E57" i="29"/>
  <c r="M57" i="29"/>
  <c r="U57" i="29"/>
  <c r="AK57" i="29"/>
  <c r="AS57" i="29"/>
  <c r="BA57" i="29"/>
  <c r="BI57" i="29"/>
  <c r="BQ57" i="29"/>
  <c r="BY57" i="29"/>
  <c r="CG57" i="29"/>
  <c r="CW57" i="29"/>
  <c r="DE57" i="29"/>
  <c r="DM57" i="29"/>
  <c r="DU57" i="29"/>
  <c r="EK57" i="29"/>
  <c r="ES57" i="29"/>
  <c r="FA57" i="29"/>
  <c r="FI57" i="29"/>
  <c r="FQ57" i="29"/>
  <c r="FY57" i="29"/>
  <c r="GG57" i="29"/>
  <c r="GO57" i="29"/>
  <c r="I81" i="29"/>
  <c r="I80" i="29"/>
  <c r="Q81" i="29"/>
  <c r="Q80" i="29"/>
  <c r="Y81" i="29"/>
  <c r="Y80" i="29"/>
  <c r="AG81" i="29"/>
  <c r="AG80" i="29"/>
  <c r="AO81" i="29"/>
  <c r="AO80" i="29"/>
  <c r="AW81" i="29"/>
  <c r="AW80" i="29"/>
  <c r="BE81" i="29"/>
  <c r="BE80" i="29"/>
  <c r="BM81" i="29"/>
  <c r="BM80" i="29"/>
  <c r="BU81" i="29"/>
  <c r="BU80" i="29"/>
  <c r="CC81" i="29"/>
  <c r="CC80" i="29"/>
  <c r="CK80" i="29"/>
  <c r="CK81" i="29"/>
  <c r="CS81" i="29"/>
  <c r="CS80" i="29"/>
  <c r="DA81" i="29"/>
  <c r="DA80" i="29"/>
  <c r="DI81" i="29"/>
  <c r="DI80" i="29"/>
  <c r="DQ81" i="29"/>
  <c r="DQ80" i="29"/>
  <c r="DY81" i="29"/>
  <c r="DY80" i="29"/>
  <c r="EG80" i="29"/>
  <c r="EG81" i="29"/>
  <c r="EO80" i="29"/>
  <c r="EO81" i="29"/>
  <c r="EW80" i="29"/>
  <c r="EW81" i="29"/>
  <c r="FE81" i="29"/>
  <c r="FE80" i="29"/>
  <c r="FM80" i="29"/>
  <c r="FM81" i="29"/>
  <c r="FU81" i="29"/>
  <c r="FU80" i="29"/>
  <c r="GC80" i="29"/>
  <c r="GC81" i="29"/>
  <c r="GK80" i="29"/>
  <c r="GK81" i="29"/>
  <c r="E62" i="29"/>
  <c r="M62" i="29"/>
  <c r="U62" i="29"/>
  <c r="AC62" i="29"/>
  <c r="AK62" i="29"/>
  <c r="AS62" i="29"/>
  <c r="BA62" i="29"/>
  <c r="BI62" i="29"/>
  <c r="BQ62" i="29"/>
  <c r="BY62" i="29"/>
  <c r="CG62" i="29"/>
  <c r="CO62" i="29"/>
  <c r="CW62" i="29"/>
  <c r="DE62" i="29"/>
  <c r="DM62" i="29"/>
  <c r="DU62" i="29"/>
  <c r="EC62" i="29"/>
  <c r="EK62" i="29"/>
  <c r="ES62" i="29"/>
  <c r="FA62" i="29"/>
  <c r="FI62" i="29"/>
  <c r="FQ62" i="29"/>
  <c r="FY62" i="29"/>
  <c r="GG62" i="29"/>
  <c r="GO62" i="29"/>
  <c r="FG29" i="29"/>
  <c r="FG28" i="29"/>
  <c r="FO29" i="29"/>
  <c r="FO28" i="29"/>
  <c r="FW29" i="29"/>
  <c r="FW28" i="29"/>
  <c r="GE29" i="29"/>
  <c r="GE28" i="29"/>
  <c r="GM29" i="29"/>
  <c r="GM28" i="29"/>
  <c r="GU29" i="29"/>
  <c r="GU28" i="29"/>
  <c r="J28" i="29"/>
  <c r="BV28" i="29"/>
  <c r="EH28" i="29"/>
  <c r="GT28" i="29"/>
  <c r="S29" i="29"/>
  <c r="CE29" i="29"/>
  <c r="EQ29" i="29"/>
  <c r="FS50" i="29"/>
  <c r="C75" i="29"/>
  <c r="GB40" i="29"/>
  <c r="AW70" i="5" l="1"/>
  <c r="AW71" i="5"/>
  <c r="AW72" i="5"/>
  <c r="AW73" i="5"/>
  <c r="AW20" i="5"/>
  <c r="AW12" i="5"/>
  <c r="AW69" i="5"/>
  <c r="AW19" i="5"/>
  <c r="AW24" i="5"/>
  <c r="AW26" i="5"/>
  <c r="AW22" i="5"/>
  <c r="AW23" i="5"/>
  <c r="AW21" i="5"/>
  <c r="AW68" i="5"/>
  <c r="AW11" i="5"/>
  <c r="AW27" i="5"/>
  <c r="AW13" i="5"/>
  <c r="AX9" i="5"/>
  <c r="AP49" i="32"/>
  <c r="AQ17" i="5" s="1"/>
  <c r="AO50" i="32"/>
  <c r="AP18" i="5" s="1"/>
  <c r="AP51" i="32"/>
  <c r="AQ14" i="5" s="1"/>
  <c r="AP47" i="32"/>
  <c r="AQ15" i="5" s="1"/>
  <c r="AP25" i="5"/>
  <c r="AP48" i="32"/>
  <c r="AQ16" i="5" s="1"/>
  <c r="AW64" i="29"/>
  <c r="AD80" i="5"/>
  <c r="AH54" i="5"/>
  <c r="AF80" i="5"/>
  <c r="T81" i="5"/>
  <c r="S81" i="5"/>
  <c r="AF57" i="5"/>
  <c r="AG32" i="5"/>
  <c r="AD32" i="5"/>
  <c r="AG76" i="5"/>
  <c r="AE76" i="5"/>
  <c r="AC32" i="5"/>
  <c r="AF53" i="5"/>
  <c r="X76" i="5"/>
  <c r="AG80" i="5"/>
  <c r="V80" i="5"/>
  <c r="AC57" i="5"/>
  <c r="AF33" i="5"/>
  <c r="AF50" i="5"/>
  <c r="AG54" i="5"/>
  <c r="AC54" i="5"/>
  <c r="AA76" i="5"/>
  <c r="X80" i="5"/>
  <c r="S80" i="5"/>
  <c r="S76" i="5"/>
  <c r="AA80" i="5"/>
  <c r="AI53" i="5"/>
  <c r="AH50" i="5"/>
  <c r="M76" i="5"/>
  <c r="AF54" i="5"/>
  <c r="AE33" i="5"/>
  <c r="AE53" i="5"/>
  <c r="AH77" i="5"/>
  <c r="AH81" i="5"/>
  <c r="AH57" i="5"/>
  <c r="L80" i="5"/>
  <c r="AE77" i="5"/>
  <c r="AE62" i="5"/>
  <c r="AE81" i="5"/>
  <c r="AG33" i="5"/>
  <c r="AC81" i="5"/>
  <c r="AC62" i="5"/>
  <c r="AC77" i="5"/>
  <c r="AG57" i="5"/>
  <c r="AD57" i="5"/>
  <c r="AH76" i="5"/>
  <c r="AG53" i="5"/>
  <c r="AD33" i="5"/>
  <c r="AF32" i="5"/>
  <c r="AC53" i="5"/>
  <c r="AD76" i="5"/>
  <c r="AF76" i="5"/>
  <c r="AE57" i="5"/>
  <c r="AD53" i="5"/>
  <c r="AH53" i="5"/>
  <c r="AE32" i="5"/>
  <c r="AD54" i="5"/>
  <c r="AD77" i="5"/>
  <c r="AD81" i="5"/>
  <c r="AD62" i="5"/>
  <c r="AG62" i="5"/>
  <c r="AG81" i="5"/>
  <c r="AG77" i="5"/>
  <c r="AC33" i="5"/>
  <c r="AD50" i="5"/>
  <c r="AF81" i="5"/>
  <c r="AF77" i="5"/>
  <c r="AF62" i="5"/>
  <c r="AG50" i="5"/>
  <c r="AE50" i="5"/>
  <c r="AE54" i="5"/>
  <c r="AC50" i="5"/>
  <c r="N76" i="5"/>
  <c r="W76" i="5"/>
  <c r="Z76" i="5"/>
  <c r="K76" i="5"/>
  <c r="M80" i="5"/>
  <c r="AC76" i="5"/>
  <c r="AB76" i="5"/>
  <c r="O76" i="5"/>
  <c r="Y76" i="5"/>
  <c r="K80" i="5"/>
  <c r="P76" i="5"/>
  <c r="Q76" i="5"/>
  <c r="AC80" i="5"/>
  <c r="AB80" i="5"/>
  <c r="N80" i="5"/>
  <c r="T76" i="5"/>
  <c r="O80" i="5"/>
  <c r="L76" i="5"/>
  <c r="V76" i="5"/>
  <c r="P80" i="5"/>
  <c r="R76" i="5"/>
  <c r="W80" i="5"/>
  <c r="T80" i="5"/>
  <c r="U80" i="5"/>
  <c r="Z80" i="5"/>
  <c r="Y80" i="5"/>
  <c r="Q80" i="5"/>
  <c r="R80" i="5"/>
  <c r="L50" i="5"/>
  <c r="S77" i="5"/>
  <c r="T77" i="5"/>
  <c r="Z64" i="29"/>
  <c r="ER64" i="29"/>
  <c r="AP82" i="29"/>
  <c r="DZ64" i="29"/>
  <c r="BN64" i="29"/>
  <c r="AP83" i="29"/>
  <c r="D64" i="29"/>
  <c r="DJ63" i="29"/>
  <c r="AP63" i="29"/>
  <c r="ED83" i="29"/>
  <c r="CD63" i="29"/>
  <c r="FV63" i="29"/>
  <c r="AX63" i="29"/>
  <c r="DB63" i="29"/>
  <c r="BM64" i="29"/>
  <c r="J63" i="29"/>
  <c r="BZ82" i="29"/>
  <c r="N83" i="29"/>
  <c r="BP64" i="29"/>
  <c r="FN82" i="29"/>
  <c r="DT64" i="29"/>
  <c r="BH64" i="29"/>
  <c r="X81" i="5"/>
  <c r="Z81" i="5"/>
  <c r="K81" i="5"/>
  <c r="L81" i="5"/>
  <c r="AA81" i="5"/>
  <c r="Y81" i="5"/>
  <c r="P81" i="5"/>
  <c r="V81" i="5"/>
  <c r="W81" i="5"/>
  <c r="U81" i="5"/>
  <c r="BN63" i="29"/>
  <c r="EX63" i="29"/>
  <c r="EX83" i="29"/>
  <c r="AB64" i="29"/>
  <c r="GE64" i="29"/>
  <c r="DJ83" i="29"/>
  <c r="CL63" i="29"/>
  <c r="EP63" i="29"/>
  <c r="GL63" i="29"/>
  <c r="BO83" i="29"/>
  <c r="EH64" i="29"/>
  <c r="BV64" i="29"/>
  <c r="J64" i="29"/>
  <c r="L63" i="29"/>
  <c r="EP82" i="29"/>
  <c r="FN83" i="29"/>
  <c r="GT64" i="29"/>
  <c r="BU64" i="29"/>
  <c r="AJ64" i="29"/>
  <c r="CN83" i="29"/>
  <c r="AB83" i="29"/>
  <c r="J82" i="29"/>
  <c r="AH63" i="29"/>
  <c r="AX83" i="29"/>
  <c r="CS63" i="29"/>
  <c r="AG63" i="29"/>
  <c r="EZ83" i="29"/>
  <c r="AO64" i="29"/>
  <c r="BV83" i="29"/>
  <c r="J83" i="29"/>
  <c r="FF82" i="29"/>
  <c r="AH82" i="29"/>
  <c r="FF83" i="29"/>
  <c r="AP64" i="29"/>
  <c r="DD83" i="29"/>
  <c r="FF64" i="29"/>
  <c r="CT64" i="29"/>
  <c r="AH64" i="29"/>
  <c r="FH82" i="29"/>
  <c r="CV82" i="29"/>
  <c r="AJ82" i="29"/>
  <c r="DB64" i="29"/>
  <c r="AF63" i="29"/>
  <c r="AH83" i="29"/>
  <c r="FN64" i="29"/>
  <c r="FP83" i="29"/>
  <c r="AR83" i="29"/>
  <c r="CD82" i="29"/>
  <c r="AX82" i="29"/>
  <c r="FT63" i="29"/>
  <c r="GE63" i="29"/>
  <c r="FT64" i="29"/>
  <c r="GD63" i="29"/>
  <c r="BF63" i="29"/>
  <c r="CT63" i="29"/>
  <c r="FB83" i="29"/>
  <c r="ED82" i="29"/>
  <c r="BR83" i="29"/>
  <c r="F83" i="29"/>
  <c r="DD63" i="29"/>
  <c r="DB83" i="29"/>
  <c r="GD64" i="29"/>
  <c r="DR64" i="29"/>
  <c r="BF64" i="29"/>
  <c r="DQ82" i="29"/>
  <c r="DJ64" i="29"/>
  <c r="CV64" i="29"/>
  <c r="R63" i="29"/>
  <c r="DY63" i="29"/>
  <c r="GK64" i="29"/>
  <c r="BL83" i="29"/>
  <c r="AI83" i="29"/>
  <c r="FV64" i="29"/>
  <c r="AX64" i="29"/>
  <c r="DR82" i="29"/>
  <c r="BF82" i="29"/>
  <c r="FU83" i="29"/>
  <c r="AR64" i="29"/>
  <c r="GD83" i="29"/>
  <c r="H83" i="29"/>
  <c r="GD82" i="29"/>
  <c r="DR83" i="29"/>
  <c r="FH83" i="29"/>
  <c r="CV83" i="29"/>
  <c r="AJ83" i="29"/>
  <c r="BL82" i="29"/>
  <c r="FP63" i="29"/>
  <c r="AJ63" i="29"/>
  <c r="EZ63" i="29"/>
  <c r="DZ63" i="29"/>
  <c r="GT63" i="29"/>
  <c r="CT82" i="29"/>
  <c r="CX83" i="29"/>
  <c r="H82" i="29"/>
  <c r="AL82" i="29"/>
  <c r="EB64" i="29"/>
  <c r="CT83" i="29"/>
  <c r="FB82" i="29"/>
  <c r="R82" i="29"/>
  <c r="GF83" i="29"/>
  <c r="DT83" i="29"/>
  <c r="BH83" i="29"/>
  <c r="FM64" i="29"/>
  <c r="EZ64" i="29"/>
  <c r="CN64" i="29"/>
  <c r="T63" i="29"/>
  <c r="AF64" i="29"/>
  <c r="FN63" i="29"/>
  <c r="FV83" i="29"/>
  <c r="CD83" i="29"/>
  <c r="R83" i="29"/>
  <c r="FM63" i="29"/>
  <c r="DB82" i="29"/>
  <c r="BV82" i="29"/>
  <c r="BZ83" i="29"/>
  <c r="N82" i="29"/>
  <c r="CF64" i="29"/>
  <c r="GN63" i="29"/>
  <c r="BP63" i="29"/>
  <c r="GL64" i="29"/>
  <c r="CK63" i="29"/>
  <c r="CC63" i="29"/>
  <c r="GL83" i="29"/>
  <c r="BN82" i="29"/>
  <c r="I63" i="29"/>
  <c r="T64" i="29"/>
  <c r="EH63" i="29"/>
  <c r="GS64" i="29"/>
  <c r="Y64" i="29"/>
  <c r="GH83" i="29"/>
  <c r="GV63" i="29"/>
  <c r="EJ64" i="29"/>
  <c r="BX63" i="29"/>
  <c r="GL82" i="29"/>
  <c r="DZ83" i="29"/>
  <c r="BN83" i="29"/>
  <c r="EG63" i="29"/>
  <c r="BM63" i="29"/>
  <c r="DQ83" i="29"/>
  <c r="ER63" i="29"/>
  <c r="GN64" i="29"/>
  <c r="DQ63" i="29"/>
  <c r="GK63" i="29"/>
  <c r="AZ64" i="29"/>
  <c r="FH64" i="29"/>
  <c r="Y63" i="29"/>
  <c r="CL83" i="29"/>
  <c r="I64" i="29"/>
  <c r="EX82" i="29"/>
  <c r="CL82" i="29"/>
  <c r="BF83" i="29"/>
  <c r="Z83" i="29"/>
  <c r="EX64" i="29"/>
  <c r="CL64" i="29"/>
  <c r="R64" i="29"/>
  <c r="L64" i="29"/>
  <c r="DY64" i="29"/>
  <c r="Q63" i="29"/>
  <c r="DZ82" i="29"/>
  <c r="BU63" i="29"/>
  <c r="Z82" i="29"/>
  <c r="GS63" i="29"/>
  <c r="GV74" i="29" s="1"/>
  <c r="BV63" i="29"/>
  <c r="FV82" i="29"/>
  <c r="EP83" i="29"/>
  <c r="DJ82" i="29"/>
  <c r="EP64" i="29"/>
  <c r="CD64" i="29"/>
  <c r="GM82" i="29"/>
  <c r="EG64" i="29"/>
  <c r="FE63" i="29"/>
  <c r="P50" i="5"/>
  <c r="N81" i="5"/>
  <c r="M81" i="5"/>
  <c r="O81" i="5"/>
  <c r="Q81" i="5"/>
  <c r="R81" i="5"/>
  <c r="FE64" i="29"/>
  <c r="CP82" i="29"/>
  <c r="AD82" i="29"/>
  <c r="FX63" i="29"/>
  <c r="DL63" i="29"/>
  <c r="EH82" i="29"/>
  <c r="AD83" i="29"/>
  <c r="GA83" i="29"/>
  <c r="GF63" i="29"/>
  <c r="EO63" i="29"/>
  <c r="EO64" i="29"/>
  <c r="CS64" i="29"/>
  <c r="AC82" i="29"/>
  <c r="CP83" i="29"/>
  <c r="BA83" i="29"/>
  <c r="GV64" i="29"/>
  <c r="CK64" i="29"/>
  <c r="BA82" i="29"/>
  <c r="CF63" i="29"/>
  <c r="D63" i="29"/>
  <c r="EH83" i="29"/>
  <c r="AL83" i="29"/>
  <c r="EW63" i="29"/>
  <c r="EB63" i="29"/>
  <c r="BW82" i="29"/>
  <c r="EW64" i="29"/>
  <c r="EK82" i="29"/>
  <c r="AC83" i="29"/>
  <c r="GC64" i="29"/>
  <c r="GF82" i="29"/>
  <c r="DT82" i="29"/>
  <c r="BH82" i="29"/>
  <c r="EJ63" i="29"/>
  <c r="Q64" i="29"/>
  <c r="CC64" i="29"/>
  <c r="GH82" i="29"/>
  <c r="CN63" i="29"/>
  <c r="FG83" i="29"/>
  <c r="EJ83" i="29"/>
  <c r="BX83" i="29"/>
  <c r="L83" i="29"/>
  <c r="BX64" i="29"/>
  <c r="CM83" i="29"/>
  <c r="DI64" i="29"/>
  <c r="FR83" i="29"/>
  <c r="EO83" i="29"/>
  <c r="CC83" i="29"/>
  <c r="Q83" i="29"/>
  <c r="GN82" i="29"/>
  <c r="EB82" i="29"/>
  <c r="BP82" i="29"/>
  <c r="D82" i="29"/>
  <c r="BE64" i="29"/>
  <c r="DA64" i="29"/>
  <c r="FR82" i="29"/>
  <c r="DF83" i="29"/>
  <c r="AZ63" i="29"/>
  <c r="GK82" i="29"/>
  <c r="DV83" i="29"/>
  <c r="GK83" i="29"/>
  <c r="GM83" i="29"/>
  <c r="DQ64" i="29"/>
  <c r="FZ83" i="29"/>
  <c r="DV82" i="29"/>
  <c r="BJ83" i="29"/>
  <c r="EK83" i="29"/>
  <c r="GC63" i="29"/>
  <c r="DI63" i="29"/>
  <c r="AW63" i="29"/>
  <c r="EO82" i="29"/>
  <c r="CC82" i="29"/>
  <c r="Q82" i="29"/>
  <c r="GN83" i="29"/>
  <c r="EB83" i="29"/>
  <c r="BP83" i="29"/>
  <c r="D83" i="29"/>
  <c r="AB63" i="29"/>
  <c r="AG64" i="29"/>
  <c r="FU64" i="29"/>
  <c r="FJ83" i="29"/>
  <c r="DF82" i="29"/>
  <c r="AT83" i="29"/>
  <c r="EJ82" i="29"/>
  <c r="BX82" i="29"/>
  <c r="L82" i="29"/>
  <c r="CM82" i="29"/>
  <c r="BJ82" i="29"/>
  <c r="BE63" i="29"/>
  <c r="FU63" i="29"/>
  <c r="DA63" i="29"/>
  <c r="AO63" i="29"/>
  <c r="BU82" i="29"/>
  <c r="I82" i="29"/>
  <c r="EZ82" i="29"/>
  <c r="CN82" i="29"/>
  <c r="AB82" i="29"/>
  <c r="FJ82" i="29"/>
  <c r="CX82" i="29"/>
  <c r="AT82" i="29"/>
  <c r="DD64" i="29"/>
  <c r="FH63" i="29"/>
  <c r="CV63" i="29"/>
  <c r="GF64" i="29"/>
  <c r="EE82" i="29"/>
  <c r="G83" i="29"/>
  <c r="EG82" i="29"/>
  <c r="FX64" i="29"/>
  <c r="BH63" i="29"/>
  <c r="GJ82" i="29"/>
  <c r="BR82" i="29"/>
  <c r="F82" i="29"/>
  <c r="BY82" i="29"/>
  <c r="FQ83" i="29"/>
  <c r="EA83" i="29"/>
  <c r="DL64" i="29"/>
  <c r="GJ83" i="29"/>
  <c r="DY83" i="29"/>
  <c r="BM82" i="29"/>
  <c r="FX82" i="29"/>
  <c r="ER82" i="29"/>
  <c r="DL82" i="29"/>
  <c r="CF82" i="29"/>
  <c r="AZ82" i="29"/>
  <c r="T82" i="29"/>
  <c r="DT63" i="29"/>
  <c r="FP64" i="29"/>
  <c r="AR63" i="29"/>
  <c r="FZ82" i="29"/>
  <c r="ET82" i="29"/>
  <c r="DN83" i="29"/>
  <c r="GG83" i="29"/>
  <c r="DU82" i="29"/>
  <c r="DO83" i="29"/>
  <c r="BC83" i="29"/>
  <c r="FC83" i="29"/>
  <c r="CQ83" i="29"/>
  <c r="AE83" i="29"/>
  <c r="P83" i="29"/>
  <c r="ET83" i="29"/>
  <c r="CQ82" i="29"/>
  <c r="FE83" i="29"/>
  <c r="DY82" i="29"/>
  <c r="BM83" i="29"/>
  <c r="FX83" i="29"/>
  <c r="ER83" i="29"/>
  <c r="DL83" i="29"/>
  <c r="CF83" i="29"/>
  <c r="AZ83" i="29"/>
  <c r="T83" i="29"/>
  <c r="FW83" i="29"/>
  <c r="EQ83" i="29"/>
  <c r="DK83" i="29"/>
  <c r="EL83" i="29"/>
  <c r="DN82" i="29"/>
  <c r="CH83" i="29"/>
  <c r="BB83" i="29"/>
  <c r="V83" i="29"/>
  <c r="GG82" i="29"/>
  <c r="FA83" i="29"/>
  <c r="DU83" i="29"/>
  <c r="CO83" i="29"/>
  <c r="AK83" i="29"/>
  <c r="E83" i="29"/>
  <c r="FK82" i="29"/>
  <c r="CY82" i="29"/>
  <c r="AM82" i="29"/>
  <c r="CA82" i="29"/>
  <c r="O83" i="29"/>
  <c r="DE82" i="29"/>
  <c r="FP82" i="29"/>
  <c r="DD82" i="29"/>
  <c r="AR82" i="29"/>
  <c r="DC82" i="29"/>
  <c r="FT83" i="29"/>
  <c r="EN82" i="29"/>
  <c r="BT83" i="29"/>
  <c r="AN83" i="29"/>
  <c r="EL82" i="29"/>
  <c r="CH82" i="29"/>
  <c r="BB82" i="29"/>
  <c r="V82" i="29"/>
  <c r="FK83" i="29"/>
  <c r="AM83" i="29"/>
  <c r="E51" i="29"/>
  <c r="E52" i="29" s="1"/>
  <c r="E58" i="29" s="1"/>
  <c r="E59" i="29" s="1"/>
  <c r="D51" i="29"/>
  <c r="D52" i="29" s="1"/>
  <c r="D58" i="29" s="1"/>
  <c r="D59" i="29" s="1"/>
  <c r="C52" i="29"/>
  <c r="C58" i="29" s="1"/>
  <c r="C59" i="29" s="1"/>
  <c r="F73" i="29" s="1"/>
  <c r="F75" i="29" s="1"/>
  <c r="FA64" i="29"/>
  <c r="FA63" i="29"/>
  <c r="P63" i="29"/>
  <c r="P64" i="29"/>
  <c r="AQ63" i="29"/>
  <c r="AQ64" i="29"/>
  <c r="DO64" i="29"/>
  <c r="DO63" i="29"/>
  <c r="V63" i="29"/>
  <c r="V64" i="29"/>
  <c r="M63" i="29"/>
  <c r="M64" i="29"/>
  <c r="EL63" i="29"/>
  <c r="EL64" i="29"/>
  <c r="N64" i="29"/>
  <c r="N63" i="29"/>
  <c r="FM82" i="29"/>
  <c r="DN63" i="29"/>
  <c r="DN64" i="29"/>
  <c r="AS64" i="29"/>
  <c r="AS63" i="29"/>
  <c r="CS83" i="29"/>
  <c r="AG82" i="29"/>
  <c r="GJ64" i="29"/>
  <c r="GJ63" i="29"/>
  <c r="AV63" i="29"/>
  <c r="AV64" i="29"/>
  <c r="BO63" i="29"/>
  <c r="BO64" i="29"/>
  <c r="CA63" i="29"/>
  <c r="CA64" i="29"/>
  <c r="FO82" i="29"/>
  <c r="AQ82" i="29"/>
  <c r="FD83" i="29"/>
  <c r="CJ83" i="29"/>
  <c r="FR64" i="29"/>
  <c r="FR63" i="29"/>
  <c r="DF64" i="29"/>
  <c r="DF63" i="29"/>
  <c r="AT64" i="29"/>
  <c r="AT63" i="29"/>
  <c r="FQ64" i="29"/>
  <c r="FQ63" i="29"/>
  <c r="DE64" i="29"/>
  <c r="DE63" i="29"/>
  <c r="AK64" i="29"/>
  <c r="AK63" i="29"/>
  <c r="GC83" i="29"/>
  <c r="EW82" i="29"/>
  <c r="CK82" i="29"/>
  <c r="BE82" i="29"/>
  <c r="Y82" i="29"/>
  <c r="GB64" i="29"/>
  <c r="GB63" i="29"/>
  <c r="DH63" i="29"/>
  <c r="DH64" i="29"/>
  <c r="AN64" i="29"/>
  <c r="AN63" i="29"/>
  <c r="GM63" i="29"/>
  <c r="GM64" i="29"/>
  <c r="DS63" i="29"/>
  <c r="DS64" i="29"/>
  <c r="BG63" i="29"/>
  <c r="BG64" i="29"/>
  <c r="FQ82" i="29"/>
  <c r="DE83" i="29"/>
  <c r="BY64" i="29"/>
  <c r="BY63" i="29"/>
  <c r="U82" i="29"/>
  <c r="FB63" i="29"/>
  <c r="FB64" i="29"/>
  <c r="AD63" i="29"/>
  <c r="AD64" i="29"/>
  <c r="CO64" i="29"/>
  <c r="CO63" i="29"/>
  <c r="DI83" i="29"/>
  <c r="CH63" i="29"/>
  <c r="CH64" i="29"/>
  <c r="ES63" i="29"/>
  <c r="ES64" i="29"/>
  <c r="AW82" i="29"/>
  <c r="H64" i="29"/>
  <c r="H63" i="29"/>
  <c r="BZ63" i="29"/>
  <c r="BZ64" i="29"/>
  <c r="FZ64" i="29"/>
  <c r="FZ63" i="29"/>
  <c r="BB63" i="29"/>
  <c r="BB64" i="29"/>
  <c r="FY63" i="29"/>
  <c r="FY64" i="29"/>
  <c r="DM63" i="29"/>
  <c r="DM64" i="29"/>
  <c r="DP64" i="29"/>
  <c r="DP63" i="29"/>
  <c r="GU63" i="29"/>
  <c r="GU64" i="29"/>
  <c r="EA63" i="29"/>
  <c r="EA64" i="29"/>
  <c r="EM63" i="29"/>
  <c r="EM64" i="29"/>
  <c r="O64" i="29"/>
  <c r="O63" i="29"/>
  <c r="EI82" i="29"/>
  <c r="K82" i="29"/>
  <c r="DX83" i="29"/>
  <c r="AV82" i="29"/>
  <c r="FJ64" i="29"/>
  <c r="FJ63" i="29"/>
  <c r="CX64" i="29"/>
  <c r="CX63" i="29"/>
  <c r="AL64" i="29"/>
  <c r="AL63" i="29"/>
  <c r="FI64" i="29"/>
  <c r="FI63" i="29"/>
  <c r="CW64" i="29"/>
  <c r="CW63" i="29"/>
  <c r="AC64" i="29"/>
  <c r="AC63" i="29"/>
  <c r="GC82" i="29"/>
  <c r="EW83" i="29"/>
  <c r="CK83" i="29"/>
  <c r="BE83" i="29"/>
  <c r="Y83" i="29"/>
  <c r="FL64" i="29"/>
  <c r="FL63" i="29"/>
  <c r="CR63" i="29"/>
  <c r="CR64" i="29"/>
  <c r="X64" i="29"/>
  <c r="X63" i="29"/>
  <c r="FW63" i="29"/>
  <c r="FW64" i="29"/>
  <c r="DK63" i="29"/>
  <c r="DK64" i="29"/>
  <c r="AY63" i="29"/>
  <c r="AY64" i="29"/>
  <c r="GI64" i="29"/>
  <c r="GI63" i="29"/>
  <c r="DW64" i="29"/>
  <c r="DW63" i="29"/>
  <c r="BK64" i="29"/>
  <c r="BK63" i="29"/>
  <c r="FG82" i="29"/>
  <c r="EA82" i="29"/>
  <c r="CU82" i="29"/>
  <c r="BO82" i="29"/>
  <c r="AI82" i="29"/>
  <c r="FI83" i="29"/>
  <c r="EC82" i="29"/>
  <c r="CW83" i="29"/>
  <c r="U83" i="29"/>
  <c r="GI83" i="29"/>
  <c r="FC82" i="29"/>
  <c r="AE82" i="29"/>
  <c r="AW83" i="29"/>
  <c r="FD64" i="29"/>
  <c r="FD63" i="29"/>
  <c r="DC63" i="29"/>
  <c r="DC64" i="29"/>
  <c r="ET64" i="29"/>
  <c r="ET63" i="29"/>
  <c r="FU82" i="29"/>
  <c r="CB63" i="29"/>
  <c r="CB64" i="29"/>
  <c r="CU63" i="29"/>
  <c r="CU64" i="29"/>
  <c r="EK64" i="29"/>
  <c r="EK63" i="29"/>
  <c r="E63" i="29"/>
  <c r="E64" i="29"/>
  <c r="DA83" i="29"/>
  <c r="EN63" i="29"/>
  <c r="EN64" i="29"/>
  <c r="BT64" i="29"/>
  <c r="BT63" i="29"/>
  <c r="BQ82" i="29"/>
  <c r="GP63" i="29"/>
  <c r="GS74" i="29" s="1"/>
  <c r="GP64" i="29"/>
  <c r="F63" i="29"/>
  <c r="F64" i="29"/>
  <c r="GO64" i="29"/>
  <c r="GO63" i="29"/>
  <c r="EC63" i="29"/>
  <c r="EC64" i="29"/>
  <c r="BI64" i="29"/>
  <c r="BI63" i="29"/>
  <c r="FM83" i="29"/>
  <c r="EG83" i="29"/>
  <c r="DA82" i="29"/>
  <c r="BU83" i="29"/>
  <c r="AO83" i="29"/>
  <c r="I83" i="29"/>
  <c r="EF64" i="29"/>
  <c r="EF63" i="29"/>
  <c r="BL64" i="29"/>
  <c r="BL63" i="29"/>
  <c r="EQ63" i="29"/>
  <c r="EQ64" i="29"/>
  <c r="CE63" i="29"/>
  <c r="CE64" i="29"/>
  <c r="S63" i="29"/>
  <c r="S64" i="29"/>
  <c r="FC64" i="29"/>
  <c r="FC63" i="29"/>
  <c r="CQ63" i="29"/>
  <c r="CQ64" i="29"/>
  <c r="AE63" i="29"/>
  <c r="AE64" i="29"/>
  <c r="FW82" i="29"/>
  <c r="EQ82" i="29"/>
  <c r="DK82" i="29"/>
  <c r="CE82" i="29"/>
  <c r="AY82" i="29"/>
  <c r="S82" i="29"/>
  <c r="FL82" i="29"/>
  <c r="EF82" i="29"/>
  <c r="CR82" i="29"/>
  <c r="BD82" i="29"/>
  <c r="X82" i="29"/>
  <c r="CP63" i="29"/>
  <c r="CP64" i="29"/>
  <c r="U63" i="29"/>
  <c r="U64" i="29"/>
  <c r="CJ64" i="29"/>
  <c r="CJ63" i="29"/>
  <c r="FO63" i="29"/>
  <c r="FO64" i="29"/>
  <c r="GA64" i="29"/>
  <c r="GA63" i="29"/>
  <c r="BC64" i="29"/>
  <c r="BC63" i="29"/>
  <c r="CU83" i="29"/>
  <c r="CZ64" i="29"/>
  <c r="CZ63" i="29"/>
  <c r="CG63" i="29"/>
  <c r="CG64" i="29"/>
  <c r="DI82" i="29"/>
  <c r="EV63" i="29"/>
  <c r="EV64" i="29"/>
  <c r="FG63" i="29"/>
  <c r="FG64" i="29"/>
  <c r="CY83" i="29"/>
  <c r="EM82" i="29"/>
  <c r="BQ64" i="29"/>
  <c r="BQ63" i="29"/>
  <c r="AO82" i="29"/>
  <c r="EY63" i="29"/>
  <c r="EY64" i="29"/>
  <c r="ED64" i="29"/>
  <c r="ED63" i="29"/>
  <c r="BR64" i="29"/>
  <c r="BR63" i="29"/>
  <c r="GH64" i="29"/>
  <c r="GH63" i="29"/>
  <c r="DV64" i="29"/>
  <c r="DV63" i="29"/>
  <c r="BJ64" i="29"/>
  <c r="BJ63" i="29"/>
  <c r="GG64" i="29"/>
  <c r="GG63" i="29"/>
  <c r="DU64" i="29"/>
  <c r="DU63" i="29"/>
  <c r="BA63" i="29"/>
  <c r="BA64" i="29"/>
  <c r="FE82" i="29"/>
  <c r="CS82" i="29"/>
  <c r="AG83" i="29"/>
  <c r="GR64" i="29"/>
  <c r="GR63" i="29"/>
  <c r="GU74" i="29" s="1"/>
  <c r="DX64" i="29"/>
  <c r="DX63" i="29"/>
  <c r="BD64" i="29"/>
  <c r="BD63" i="29"/>
  <c r="EI63" i="29"/>
  <c r="EI64" i="29"/>
  <c r="BW63" i="29"/>
  <c r="BW64" i="29"/>
  <c r="K63" i="29"/>
  <c r="K64" i="29"/>
  <c r="EU64" i="29"/>
  <c r="EU63" i="29"/>
  <c r="CI64" i="29"/>
  <c r="CI63" i="29"/>
  <c r="W63" i="29"/>
  <c r="W64" i="29"/>
  <c r="CE83" i="29"/>
  <c r="AY83" i="29"/>
  <c r="S83" i="29"/>
  <c r="CB83" i="29"/>
  <c r="FD82" i="29"/>
  <c r="DX82" i="29"/>
  <c r="CR83" i="29"/>
  <c r="BD83" i="29"/>
  <c r="X83" i="29"/>
  <c r="BS82" i="29"/>
  <c r="DW83" i="29"/>
  <c r="BK83" i="29"/>
  <c r="AI63" i="29"/>
  <c r="AI64" i="29"/>
  <c r="FS64" i="29"/>
  <c r="FS63" i="29"/>
  <c r="DG64" i="29"/>
  <c r="DG63" i="29"/>
  <c r="AU64" i="29"/>
  <c r="AU63" i="29"/>
  <c r="GE82" i="29"/>
  <c r="EY82" i="29"/>
  <c r="DS82" i="29"/>
  <c r="BG82" i="29"/>
  <c r="AA82" i="29"/>
  <c r="DH82" i="29"/>
  <c r="FT82" i="29"/>
  <c r="EN83" i="29"/>
  <c r="CZ82" i="29"/>
  <c r="AF83" i="29"/>
  <c r="FY83" i="29"/>
  <c r="ES83" i="29"/>
  <c r="DM83" i="29"/>
  <c r="CG83" i="29"/>
  <c r="BI82" i="29"/>
  <c r="AK82" i="29"/>
  <c r="E82" i="29"/>
  <c r="EE83" i="29"/>
  <c r="BS83" i="29"/>
  <c r="G82" i="29"/>
  <c r="FS82" i="29"/>
  <c r="DG82" i="29"/>
  <c r="AU82" i="29"/>
  <c r="CM63" i="29"/>
  <c r="CM64" i="29"/>
  <c r="AA63" i="29"/>
  <c r="AA64" i="29"/>
  <c r="FK63" i="29"/>
  <c r="FK64" i="29"/>
  <c r="CY63" i="29"/>
  <c r="CY64" i="29"/>
  <c r="AM64" i="29"/>
  <c r="AM63" i="29"/>
  <c r="GE83" i="29"/>
  <c r="EY83" i="29"/>
  <c r="DS83" i="29"/>
  <c r="BG83" i="29"/>
  <c r="AA83" i="29"/>
  <c r="DH83" i="29"/>
  <c r="FL83" i="29"/>
  <c r="EF83" i="29"/>
  <c r="CZ83" i="29"/>
  <c r="AF82" i="29"/>
  <c r="FY82" i="29"/>
  <c r="ES82" i="29"/>
  <c r="DM82" i="29"/>
  <c r="CG82" i="29"/>
  <c r="BI83" i="29"/>
  <c r="GI82" i="29"/>
  <c r="DO82" i="29"/>
  <c r="BC82" i="29"/>
  <c r="FS83" i="29"/>
  <c r="DG83" i="29"/>
  <c r="AU83" i="29"/>
  <c r="GQ64" i="29"/>
  <c r="GQ63" i="29"/>
  <c r="GT74" i="29" s="1"/>
  <c r="EE64" i="29"/>
  <c r="EE63" i="29"/>
  <c r="BS63" i="29"/>
  <c r="BS64" i="29"/>
  <c r="G64" i="29"/>
  <c r="G63" i="29"/>
  <c r="FO83" i="29"/>
  <c r="EI83" i="29"/>
  <c r="DC83" i="29"/>
  <c r="BW83" i="29"/>
  <c r="AQ83" i="29"/>
  <c r="K83" i="29"/>
  <c r="CB82" i="29"/>
  <c r="GB83" i="29"/>
  <c r="EV82" i="29"/>
  <c r="DP83" i="29"/>
  <c r="CJ82" i="29"/>
  <c r="AV83" i="29"/>
  <c r="P82" i="29"/>
  <c r="FI82" i="29"/>
  <c r="EC83" i="29"/>
  <c r="CW82" i="29"/>
  <c r="BY83" i="29"/>
  <c r="AS82" i="29"/>
  <c r="M83" i="29"/>
  <c r="EU82" i="29"/>
  <c r="CI82" i="29"/>
  <c r="W82" i="29"/>
  <c r="EM83" i="29"/>
  <c r="CA83" i="29"/>
  <c r="O82" i="29"/>
  <c r="GB82" i="29"/>
  <c r="EV83" i="29"/>
  <c r="DP82" i="29"/>
  <c r="BT82" i="29"/>
  <c r="AN82" i="29"/>
  <c r="FA82" i="29"/>
  <c r="CO82" i="29"/>
  <c r="BQ83" i="29"/>
  <c r="AS83" i="29"/>
  <c r="M82" i="29"/>
  <c r="EU83" i="29"/>
  <c r="CI83" i="29"/>
  <c r="W83" i="29"/>
  <c r="GA82" i="29"/>
  <c r="DW82" i="29"/>
  <c r="BK82" i="29"/>
  <c r="AX70" i="5" l="1"/>
  <c r="AX71" i="5"/>
  <c r="AX72" i="5"/>
  <c r="AX73" i="5"/>
  <c r="AX20" i="5"/>
  <c r="AX21" i="5"/>
  <c r="AX26" i="5"/>
  <c r="AX19" i="5"/>
  <c r="AX24" i="5"/>
  <c r="AX69" i="5"/>
  <c r="AX68" i="5"/>
  <c r="AX11" i="5"/>
  <c r="AX22" i="5"/>
  <c r="AX23" i="5"/>
  <c r="AX12" i="5"/>
  <c r="AX27" i="5"/>
  <c r="AX13" i="5"/>
  <c r="AY9" i="5"/>
  <c r="AQ47" i="32"/>
  <c r="AR15" i="5" s="1"/>
  <c r="AQ48" i="32"/>
  <c r="AR16" i="5" s="1"/>
  <c r="AP50" i="32"/>
  <c r="AQ18" i="5" s="1"/>
  <c r="AQ51" i="32"/>
  <c r="AR14" i="5" s="1"/>
  <c r="AQ25" i="5"/>
  <c r="AQ49" i="32"/>
  <c r="AR17" i="5" s="1"/>
  <c r="AD82" i="5"/>
  <c r="F84" i="20" s="1"/>
  <c r="AE80" i="5"/>
  <c r="AE82" i="5" s="1"/>
  <c r="F85" i="20" s="1"/>
  <c r="AH32" i="5"/>
  <c r="AH33" i="5"/>
  <c r="T82" i="5"/>
  <c r="AC82" i="5"/>
  <c r="F83" i="20" s="1"/>
  <c r="AE78" i="5"/>
  <c r="E85" i="20" s="1"/>
  <c r="K62" i="5"/>
  <c r="S78" i="5"/>
  <c r="AF82" i="5"/>
  <c r="F86" i="20" s="1"/>
  <c r="AG82" i="5"/>
  <c r="F87" i="20" s="1"/>
  <c r="AG64" i="5"/>
  <c r="AF63" i="5"/>
  <c r="AG78" i="5"/>
  <c r="E87" i="20" s="1"/>
  <c r="AG63" i="5"/>
  <c r="AD63" i="5"/>
  <c r="AF78" i="5"/>
  <c r="E86" i="20" s="1"/>
  <c r="AH64" i="5"/>
  <c r="AD64" i="5"/>
  <c r="AC78" i="5"/>
  <c r="E83" i="20" s="1"/>
  <c r="AD78" i="5"/>
  <c r="E84" i="20" s="1"/>
  <c r="AF64" i="5"/>
  <c r="AE64" i="5"/>
  <c r="AE63" i="5"/>
  <c r="AH63" i="5"/>
  <c r="AH78" i="5"/>
  <c r="E88" i="20" s="1"/>
  <c r="U82" i="5"/>
  <c r="T78" i="5"/>
  <c r="AB77" i="5"/>
  <c r="AB78" i="5" s="1"/>
  <c r="E82" i="20" s="1"/>
  <c r="AB81" i="5"/>
  <c r="AB82" i="5" s="1"/>
  <c r="F82" i="20" s="1"/>
  <c r="AA82" i="5"/>
  <c r="Z77" i="5"/>
  <c r="Z78" i="5" s="1"/>
  <c r="R82" i="5"/>
  <c r="Q77" i="5"/>
  <c r="Q78" i="5" s="1"/>
  <c r="K57" i="5"/>
  <c r="K77" i="5"/>
  <c r="K78" i="5" s="1"/>
  <c r="L82" i="5"/>
  <c r="N77" i="5"/>
  <c r="N78" i="5" s="1"/>
  <c r="O82" i="5"/>
  <c r="K82" i="5"/>
  <c r="AA77" i="5"/>
  <c r="AA78" i="5" s="1"/>
  <c r="Y77" i="5"/>
  <c r="Y78" i="5" s="1"/>
  <c r="Z82" i="5"/>
  <c r="R77" i="5"/>
  <c r="R78" i="5" s="1"/>
  <c r="S82" i="5"/>
  <c r="L77" i="5"/>
  <c r="L78" i="5" s="1"/>
  <c r="M82" i="5"/>
  <c r="M77" i="5"/>
  <c r="M78" i="5" s="1"/>
  <c r="N82" i="5"/>
  <c r="O77" i="5"/>
  <c r="O78" i="5" s="1"/>
  <c r="P82" i="5"/>
  <c r="V77" i="5"/>
  <c r="V78" i="5" s="1"/>
  <c r="W82" i="5"/>
  <c r="V82" i="5"/>
  <c r="U77" i="5"/>
  <c r="U78" i="5" s="1"/>
  <c r="Q82" i="5"/>
  <c r="P77" i="5"/>
  <c r="P78" i="5" s="1"/>
  <c r="X82" i="5"/>
  <c r="W77" i="5"/>
  <c r="W78" i="5" s="1"/>
  <c r="Y82" i="5"/>
  <c r="X77" i="5"/>
  <c r="X78" i="5" s="1"/>
  <c r="AH74" i="29"/>
  <c r="FV74" i="29"/>
  <c r="BZ74" i="29"/>
  <c r="FP74" i="29"/>
  <c r="EB74" i="29"/>
  <c r="BG74" i="29"/>
  <c r="T74" i="29"/>
  <c r="GF74" i="29"/>
  <c r="EM74" i="29"/>
  <c r="CA74" i="29"/>
  <c r="DO74" i="29"/>
  <c r="CH74" i="29"/>
  <c r="BA74" i="29"/>
  <c r="BC74" i="29"/>
  <c r="ES74" i="29"/>
  <c r="DL74" i="29"/>
  <c r="DT74" i="29"/>
  <c r="GE74" i="29"/>
  <c r="CP74" i="29"/>
  <c r="AX74" i="29"/>
  <c r="GA74" i="29"/>
  <c r="BY74" i="29"/>
  <c r="GH74" i="29"/>
  <c r="EK74" i="29"/>
  <c r="BW74" i="29"/>
  <c r="AZ74" i="29"/>
  <c r="DA74" i="29"/>
  <c r="AP74" i="29"/>
  <c r="AL74" i="29"/>
  <c r="CQ74" i="29"/>
  <c r="GR74" i="29"/>
  <c r="FO74" i="29"/>
  <c r="DS74" i="29"/>
  <c r="BH74" i="29"/>
  <c r="CV74" i="29"/>
  <c r="EQ74" i="29"/>
  <c r="FH74" i="29"/>
  <c r="X74" i="29"/>
  <c r="DM74" i="29"/>
  <c r="DJ74" i="29"/>
  <c r="N74" i="29"/>
  <c r="EA74" i="29"/>
  <c r="EI74" i="29"/>
  <c r="GL74" i="29"/>
  <c r="AR74" i="29"/>
  <c r="GI74" i="29"/>
  <c r="U74" i="29"/>
  <c r="BR74" i="29"/>
  <c r="BV74" i="29"/>
  <c r="DB74" i="29"/>
  <c r="W74" i="29"/>
  <c r="CJ74" i="29"/>
  <c r="BI74" i="29"/>
  <c r="AQ74" i="29"/>
  <c r="EF74" i="29"/>
  <c r="EU74" i="29"/>
  <c r="FD74" i="29"/>
  <c r="Z74" i="29"/>
  <c r="DW74" i="29"/>
  <c r="CG74" i="29"/>
  <c r="ET74" i="29"/>
  <c r="Y74" i="29"/>
  <c r="EH74" i="29"/>
  <c r="FL74" i="29"/>
  <c r="AS74" i="29"/>
  <c r="DQ74" i="29"/>
  <c r="BF74" i="29"/>
  <c r="FF74" i="29"/>
  <c r="BO74" i="29"/>
  <c r="DF74" i="29"/>
  <c r="GB74" i="29"/>
  <c r="DU74" i="29"/>
  <c r="CO74" i="29"/>
  <c r="CU74" i="29"/>
  <c r="ER74" i="29"/>
  <c r="DH74" i="29"/>
  <c r="FU74" i="29"/>
  <c r="C76" i="29"/>
  <c r="J74" i="29"/>
  <c r="G73" i="29"/>
  <c r="D76" i="29"/>
  <c r="M74" i="29"/>
  <c r="GJ74" i="29"/>
  <c r="EY74" i="29"/>
  <c r="V74" i="29"/>
  <c r="BL74" i="29"/>
  <c r="DZ74" i="29"/>
  <c r="CZ74" i="29"/>
  <c r="R74" i="29"/>
  <c r="DP74" i="29"/>
  <c r="FS74" i="29"/>
  <c r="G74" i="29"/>
  <c r="AN74" i="29"/>
  <c r="CD74" i="29"/>
  <c r="EO74" i="29"/>
  <c r="BS74" i="29"/>
  <c r="AJ74" i="29"/>
  <c r="AD74" i="29"/>
  <c r="BM74" i="29"/>
  <c r="EG74" i="29"/>
  <c r="FR74" i="29"/>
  <c r="FZ74" i="29"/>
  <c r="AO74" i="29"/>
  <c r="AI74" i="29"/>
  <c r="CK74" i="29"/>
  <c r="BJ74" i="29"/>
  <c r="CI74" i="29"/>
  <c r="DI74" i="29"/>
  <c r="CY74" i="29"/>
  <c r="FB74" i="29"/>
  <c r="FA74" i="29"/>
  <c r="CF74" i="29"/>
  <c r="FY74" i="29"/>
  <c r="AU74" i="29"/>
  <c r="EP74" i="29"/>
  <c r="S74" i="29"/>
  <c r="EZ74" i="29"/>
  <c r="CM74" i="29"/>
  <c r="CT74" i="29"/>
  <c r="E76" i="29"/>
  <c r="H73" i="29"/>
  <c r="CC74" i="29"/>
  <c r="FT74" i="29"/>
  <c r="FC74" i="29"/>
  <c r="CL74" i="29"/>
  <c r="BD74" i="29"/>
  <c r="GK74" i="29"/>
  <c r="DG74" i="29"/>
  <c r="GQ74" i="29"/>
  <c r="GO74" i="29"/>
  <c r="BB74" i="29"/>
  <c r="FM74" i="29"/>
  <c r="ED74" i="29"/>
  <c r="FE74" i="29"/>
  <c r="CB74" i="29"/>
  <c r="GP74" i="29"/>
  <c r="AV74" i="29"/>
  <c r="Q74" i="29"/>
  <c r="P74" i="29"/>
  <c r="BX74" i="29"/>
  <c r="CE74" i="29"/>
  <c r="FK74" i="29"/>
  <c r="AG74" i="29"/>
  <c r="DV74" i="29"/>
  <c r="GG74" i="29"/>
  <c r="DR74" i="29"/>
  <c r="L74" i="29"/>
  <c r="DE74" i="29"/>
  <c r="AC74" i="29"/>
  <c r="EL74" i="29"/>
  <c r="DX74" i="29"/>
  <c r="AK74" i="29"/>
  <c r="FJ74" i="29"/>
  <c r="CW74" i="29"/>
  <c r="GD74" i="29"/>
  <c r="AB74" i="29"/>
  <c r="AM74" i="29"/>
  <c r="H74" i="29"/>
  <c r="CX74" i="29"/>
  <c r="DD74" i="29"/>
  <c r="FG74" i="29"/>
  <c r="BN74" i="29"/>
  <c r="AF74" i="29"/>
  <c r="BE74" i="29"/>
  <c r="EC74" i="29"/>
  <c r="EV74" i="29"/>
  <c r="BK74" i="29"/>
  <c r="GN74" i="29"/>
  <c r="AY74" i="29"/>
  <c r="FX74" i="29"/>
  <c r="EJ74" i="29"/>
  <c r="K74" i="29"/>
  <c r="DY74" i="29"/>
  <c r="CS74" i="29"/>
  <c r="I74" i="29"/>
  <c r="EW74" i="29"/>
  <c r="FQ74" i="29"/>
  <c r="FN74" i="29"/>
  <c r="BQ74" i="29"/>
  <c r="EX74" i="29"/>
  <c r="O74" i="29"/>
  <c r="BU74" i="29"/>
  <c r="BT74" i="29"/>
  <c r="DC74" i="29"/>
  <c r="CN74" i="29"/>
  <c r="EN74" i="29"/>
  <c r="AE74" i="29"/>
  <c r="DN74" i="29"/>
  <c r="AA74" i="29"/>
  <c r="GC74" i="29"/>
  <c r="CR74" i="29"/>
  <c r="EE74" i="29"/>
  <c r="DK74" i="29"/>
  <c r="AW74" i="29"/>
  <c r="FI74" i="29"/>
  <c r="GM74" i="29"/>
  <c r="AT74" i="29"/>
  <c r="FW74" i="29"/>
  <c r="BP74" i="29"/>
  <c r="C201" i="2"/>
  <c r="BN38" i="29"/>
  <c r="DI40" i="29"/>
  <c r="DO39" i="29"/>
  <c r="AI39" i="29"/>
  <c r="FW39" i="29"/>
  <c r="BS38" i="29"/>
  <c r="EN38" i="29"/>
  <c r="AK40" i="29"/>
  <c r="CF41" i="29"/>
  <c r="BH38" i="29"/>
  <c r="J40" i="29"/>
  <c r="FC40" i="29"/>
  <c r="BW38" i="29"/>
  <c r="EZ40" i="29"/>
  <c r="AJ40" i="29"/>
  <c r="AF39" i="5"/>
  <c r="DB40" i="29"/>
  <c r="GJ41" i="29"/>
  <c r="S38" i="29"/>
  <c r="AT39" i="29"/>
  <c r="FC39" i="29"/>
  <c r="N41" i="29"/>
  <c r="GQ40" i="29"/>
  <c r="BS41" i="29"/>
  <c r="AP40" i="29"/>
  <c r="GS39" i="29"/>
  <c r="DY38" i="29"/>
  <c r="FP40" i="29"/>
  <c r="EA41" i="29"/>
  <c r="AF38" i="5"/>
  <c r="DG39" i="29"/>
  <c r="DT40" i="29"/>
  <c r="DD39" i="29"/>
  <c r="EC41" i="29"/>
  <c r="BG38" i="29"/>
  <c r="FV38" i="29"/>
  <c r="CU40" i="29"/>
  <c r="Q41" i="29"/>
  <c r="FK40" i="29"/>
  <c r="N38" i="29"/>
  <c r="CC41" i="29"/>
  <c r="ED40" i="29"/>
  <c r="AK41" i="29"/>
  <c r="DV39" i="29"/>
  <c r="EG40" i="29"/>
  <c r="FW41" i="29"/>
  <c r="BH40" i="29"/>
  <c r="FG40" i="29"/>
  <c r="FI41" i="29"/>
  <c r="AQ38" i="29"/>
  <c r="FA40" i="29"/>
  <c r="W40" i="29"/>
  <c r="AQ41" i="29"/>
  <c r="CA41" i="29"/>
  <c r="GQ38" i="29"/>
  <c r="GU41" i="29"/>
  <c r="AQ40" i="29"/>
  <c r="DH40" i="29"/>
  <c r="GJ40" i="29"/>
  <c r="GH38" i="29"/>
  <c r="BD39" i="29"/>
  <c r="EG39" i="29"/>
  <c r="Z39" i="29"/>
  <c r="CU38" i="29"/>
  <c r="EW40" i="29"/>
  <c r="U39" i="29"/>
  <c r="G38" i="29"/>
  <c r="BM41" i="29"/>
  <c r="CC39" i="29"/>
  <c r="AF40" i="29"/>
  <c r="FJ38" i="29"/>
  <c r="AN40" i="29"/>
  <c r="AG38" i="5"/>
  <c r="AR38" i="29"/>
  <c r="AS40" i="29"/>
  <c r="AK38" i="29"/>
  <c r="AT41" i="29"/>
  <c r="CK41" i="29"/>
  <c r="GD40" i="29"/>
  <c r="DK41" i="29"/>
  <c r="AO40" i="29"/>
  <c r="ES38" i="29"/>
  <c r="GS38" i="29"/>
  <c r="GT38" i="29"/>
  <c r="DU39" i="29"/>
  <c r="AL38" i="29"/>
  <c r="AP38" i="29"/>
  <c r="FP39" i="29"/>
  <c r="Q40" i="29"/>
  <c r="GL38" i="29"/>
  <c r="DK38" i="29"/>
  <c r="FB40" i="29"/>
  <c r="S41" i="29"/>
  <c r="CP38" i="29"/>
  <c r="V40" i="29"/>
  <c r="FK38" i="29"/>
  <c r="BR40" i="29"/>
  <c r="BY38" i="29"/>
  <c r="GE41" i="29"/>
  <c r="BJ38" i="29"/>
  <c r="BC38" i="29"/>
  <c r="CI40" i="29"/>
  <c r="EX41" i="29"/>
  <c r="CQ41" i="29"/>
  <c r="AN41" i="29"/>
  <c r="CQ38" i="29"/>
  <c r="AX40" i="29"/>
  <c r="AF38" i="29"/>
  <c r="GR40" i="29"/>
  <c r="BM38" i="29"/>
  <c r="BC39" i="29"/>
  <c r="Z40" i="29"/>
  <c r="FT38" i="29"/>
  <c r="CT39" i="29"/>
  <c r="FK39" i="29"/>
  <c r="CV38" i="29"/>
  <c r="DD40" i="29"/>
  <c r="DM39" i="29"/>
  <c r="BJ39" i="29"/>
  <c r="EE38" i="29"/>
  <c r="ES41" i="29"/>
  <c r="GL39" i="29"/>
  <c r="CM40" i="29"/>
  <c r="FB41" i="29"/>
  <c r="CK38" i="29"/>
  <c r="DL39" i="29"/>
  <c r="CI39" i="29"/>
  <c r="CD38" i="29"/>
  <c r="DW39" i="29"/>
  <c r="FM38" i="29"/>
  <c r="FO41" i="29"/>
  <c r="EI40" i="29"/>
  <c r="AD41" i="29"/>
  <c r="DO38" i="29"/>
  <c r="BZ39" i="29"/>
  <c r="FY38" i="29"/>
  <c r="DY39" i="29"/>
  <c r="F39" i="29"/>
  <c r="DT39" i="29"/>
  <c r="M38" i="29"/>
  <c r="EL38" i="29"/>
  <c r="CF38" i="29"/>
  <c r="BK41" i="29"/>
  <c r="AE39" i="29"/>
  <c r="GR41" i="29"/>
  <c r="DJ41" i="29"/>
  <c r="DA39" i="29"/>
  <c r="P40" i="29"/>
  <c r="GC39" i="29"/>
  <c r="GB41" i="29"/>
  <c r="BS39" i="29"/>
  <c r="GN38" i="29"/>
  <c r="BZ41" i="29"/>
  <c r="FV41" i="29"/>
  <c r="GG40" i="29"/>
  <c r="BR38" i="29"/>
  <c r="CL38" i="29"/>
  <c r="J38" i="29"/>
  <c r="FE40" i="29"/>
  <c r="DO41" i="29"/>
  <c r="DS41" i="29"/>
  <c r="CO39" i="29"/>
  <c r="CE38" i="29"/>
  <c r="CU39" i="29"/>
  <c r="EJ41" i="29"/>
  <c r="I39" i="29"/>
  <c r="X41" i="29"/>
  <c r="EK41" i="29"/>
  <c r="AQ39" i="29"/>
  <c r="DF39" i="29"/>
  <c r="AT40" i="29"/>
  <c r="GO38" i="29"/>
  <c r="P39" i="29"/>
  <c r="FV40" i="29"/>
  <c r="DF40" i="29"/>
  <c r="CW38" i="29"/>
  <c r="CS40" i="29"/>
  <c r="BA41" i="29"/>
  <c r="BD41" i="29"/>
  <c r="CL39" i="29"/>
  <c r="EH39" i="29"/>
  <c r="CX41" i="29"/>
  <c r="AI41" i="29"/>
  <c r="FH39" i="29"/>
  <c r="Z41" i="29"/>
  <c r="CL40" i="29"/>
  <c r="DX38" i="29"/>
  <c r="EQ39" i="29"/>
  <c r="CX38" i="29"/>
  <c r="L40" i="29"/>
  <c r="CY39" i="29"/>
  <c r="Y38" i="29"/>
  <c r="DG40" i="29"/>
  <c r="GO41" i="29"/>
  <c r="CB40" i="29"/>
  <c r="FT41" i="29"/>
  <c r="AM39" i="29"/>
  <c r="G39" i="29"/>
  <c r="ET40" i="29"/>
  <c r="CP41" i="29"/>
  <c r="CR38" i="29"/>
  <c r="DR41" i="29"/>
  <c r="EP39" i="29"/>
  <c r="BI38" i="29"/>
  <c r="BQ40" i="29"/>
  <c r="AL40" i="29"/>
  <c r="O39" i="29"/>
  <c r="AI38" i="29"/>
  <c r="BC41" i="29"/>
  <c r="ED39" i="29"/>
  <c r="DM41" i="29"/>
  <c r="DK40" i="29"/>
  <c r="EA38" i="29"/>
  <c r="DB41" i="29"/>
  <c r="GH39" i="29"/>
  <c r="CZ38" i="29"/>
  <c r="GN40" i="29"/>
  <c r="M40" i="29"/>
  <c r="DX39" i="29"/>
  <c r="BJ40" i="29"/>
  <c r="FZ40" i="29"/>
  <c r="O41" i="29"/>
  <c r="CX39" i="29"/>
  <c r="BF41" i="29"/>
  <c r="FN38" i="29"/>
  <c r="AH38" i="5"/>
  <c r="AM41" i="29"/>
  <c r="BE40" i="29"/>
  <c r="ER40" i="29"/>
  <c r="FX39" i="29"/>
  <c r="BN39" i="29"/>
  <c r="BI39" i="29"/>
  <c r="CH39" i="29"/>
  <c r="GU38" i="29"/>
  <c r="DR38" i="29"/>
  <c r="GI41" i="29"/>
  <c r="FL39" i="29"/>
  <c r="CV40" i="29"/>
  <c r="AD38" i="29"/>
  <c r="GM38" i="29"/>
  <c r="AB38" i="29"/>
  <c r="FI38" i="29"/>
  <c r="DY41" i="29"/>
  <c r="T38" i="29"/>
  <c r="AX38" i="29"/>
  <c r="BT41" i="29"/>
  <c r="T40" i="29"/>
  <c r="DR39" i="29"/>
  <c r="FF39" i="29"/>
  <c r="FO40" i="29"/>
  <c r="EF38" i="29"/>
  <c r="DU38" i="29"/>
  <c r="EE41" i="29"/>
  <c r="R38" i="29"/>
  <c r="BL38" i="29"/>
  <c r="N40" i="29"/>
  <c r="EH40" i="29"/>
  <c r="O38" i="29"/>
  <c r="EQ40" i="29"/>
  <c r="AN39" i="29"/>
  <c r="R41" i="29"/>
  <c r="BH39" i="29"/>
  <c r="BO41" i="29"/>
  <c r="FH40" i="29"/>
  <c r="FS40" i="29"/>
  <c r="FO38" i="29"/>
  <c r="BQ41" i="29"/>
  <c r="DC38" i="29"/>
  <c r="AL39" i="29"/>
  <c r="EV41" i="29"/>
  <c r="GT40" i="29"/>
  <c r="BS40" i="29"/>
  <c r="AD39" i="29"/>
  <c r="AO41" i="29"/>
  <c r="Q38" i="29"/>
  <c r="GE40" i="29"/>
  <c r="BP38" i="29"/>
  <c r="EP41" i="29"/>
  <c r="DI38" i="29"/>
  <c r="AT38" i="29"/>
  <c r="DS39" i="29"/>
  <c r="GE39" i="29"/>
  <c r="BG41" i="29"/>
  <c r="EW38" i="29"/>
  <c r="AR40" i="29"/>
  <c r="CP39" i="29"/>
  <c r="DZ38" i="29"/>
  <c r="AH38" i="29"/>
  <c r="DH38" i="29"/>
  <c r="FD39" i="29"/>
  <c r="AA39" i="29"/>
  <c r="GU40" i="29"/>
  <c r="GL41" i="29"/>
  <c r="FT39" i="29"/>
  <c r="BZ40" i="29"/>
  <c r="EU40" i="29"/>
  <c r="DC40" i="29"/>
  <c r="EZ39" i="29"/>
  <c r="AE41" i="29"/>
  <c r="EP38" i="29"/>
  <c r="FS41" i="29"/>
  <c r="CZ39" i="29"/>
  <c r="BL40" i="29"/>
  <c r="BB41" i="29"/>
  <c r="FJ39" i="29"/>
  <c r="AJ39" i="29"/>
  <c r="GS41" i="29"/>
  <c r="CR39" i="29"/>
  <c r="EI39" i="29"/>
  <c r="AH40" i="29"/>
  <c r="FQ41" i="29"/>
  <c r="DP38" i="29"/>
  <c r="GP38" i="29"/>
  <c r="GF38" i="29"/>
  <c r="BR39" i="29"/>
  <c r="AS41" i="29"/>
  <c r="CJ41" i="29"/>
  <c r="DC41" i="29"/>
  <c r="FY40" i="29"/>
  <c r="CN40" i="29"/>
  <c r="GG41" i="29"/>
  <c r="AS38" i="29"/>
  <c r="GG38" i="29"/>
  <c r="EG41" i="29"/>
  <c r="GN41" i="29"/>
  <c r="P38" i="29"/>
  <c r="FU38" i="29"/>
  <c r="BX40" i="29"/>
  <c r="GL40" i="29"/>
  <c r="DL41" i="29"/>
  <c r="EF41" i="29"/>
  <c r="EX38" i="29"/>
  <c r="DX40" i="29"/>
  <c r="AA40" i="29"/>
  <c r="GP39" i="29"/>
  <c r="AC41" i="29"/>
  <c r="AS39" i="29"/>
  <c r="GJ39" i="29"/>
  <c r="BP41" i="29"/>
  <c r="GG39" i="29"/>
  <c r="BI40" i="29"/>
  <c r="BH41" i="29"/>
  <c r="FP38" i="29"/>
  <c r="CN38" i="29"/>
  <c r="DA40" i="29"/>
  <c r="DW40" i="29"/>
  <c r="AV41" i="29"/>
  <c r="DE40" i="29"/>
  <c r="AC39" i="29"/>
  <c r="AH39" i="5"/>
  <c r="BB40" i="29"/>
  <c r="AR41" i="29"/>
  <c r="BF39" i="29"/>
  <c r="FQ39" i="29"/>
  <c r="DA38" i="29"/>
  <c r="CD40" i="29"/>
  <c r="CR40" i="29"/>
  <c r="CV39" i="29"/>
  <c r="BP40" i="29"/>
  <c r="GQ39" i="29"/>
  <c r="EN40" i="29"/>
  <c r="BV41" i="29"/>
  <c r="AA41" i="29"/>
  <c r="FN41" i="29"/>
  <c r="FO39" i="29"/>
  <c r="GC38" i="29"/>
  <c r="Y41" i="29"/>
  <c r="FX41" i="29"/>
  <c r="DD41" i="29"/>
  <c r="CW40" i="29"/>
  <c r="FW40" i="29"/>
  <c r="CJ40" i="29"/>
  <c r="DW41" i="29"/>
  <c r="U40" i="29"/>
  <c r="EU39" i="29"/>
  <c r="EK38" i="29"/>
  <c r="V38" i="29"/>
  <c r="FT40" i="29"/>
  <c r="CS38" i="29"/>
  <c r="AD40" i="29"/>
  <c r="GD41" i="29"/>
  <c r="CE40" i="29"/>
  <c r="FH41" i="29"/>
  <c r="CT40" i="29"/>
  <c r="BB39" i="29"/>
  <c r="AZ38" i="29"/>
  <c r="BX41" i="29"/>
  <c r="CZ41" i="29"/>
  <c r="ES40" i="29"/>
  <c r="FR41" i="29"/>
  <c r="AU38" i="29"/>
  <c r="DB38" i="29"/>
  <c r="BK39" i="29"/>
  <c r="CB38" i="29"/>
  <c r="GH41" i="29"/>
  <c r="BI41" i="29"/>
  <c r="R40" i="29"/>
  <c r="GC40" i="29"/>
  <c r="W38" i="29"/>
  <c r="L39" i="29"/>
  <c r="CT38" i="29"/>
  <c r="AI40" i="29"/>
  <c r="EJ40" i="29"/>
  <c r="AN38" i="29"/>
  <c r="AE38" i="29"/>
  <c r="FA41" i="29"/>
  <c r="EF39" i="29"/>
  <c r="GR38" i="29"/>
  <c r="CS39" i="29"/>
  <c r="BT40" i="29"/>
  <c r="AW39" i="29"/>
  <c r="BE41" i="29"/>
  <c r="L38" i="29"/>
  <c r="EE39" i="29"/>
  <c r="CK39" i="29"/>
  <c r="FZ38" i="29"/>
  <c r="AB41" i="29"/>
  <c r="U41" i="29"/>
  <c r="CP40" i="29"/>
  <c r="FN39" i="29"/>
  <c r="BX38" i="29"/>
  <c r="CJ38" i="29"/>
  <c r="GA40" i="29"/>
  <c r="U38" i="29"/>
  <c r="K40" i="29"/>
  <c r="DZ39" i="29"/>
  <c r="AJ41" i="29"/>
  <c r="T41" i="29"/>
  <c r="BQ38" i="29"/>
  <c r="BY40" i="29"/>
  <c r="EV39" i="29"/>
  <c r="EY41" i="29"/>
  <c r="EI38" i="29"/>
  <c r="AG38" i="29"/>
  <c r="FF41" i="29"/>
  <c r="FQ38" i="29"/>
  <c r="FX40" i="29"/>
  <c r="BK40" i="29"/>
  <c r="ED41" i="29"/>
  <c r="BJ41" i="29"/>
  <c r="FH38" i="29"/>
  <c r="EL40" i="29"/>
  <c r="DV41" i="29"/>
  <c r="DI41" i="29"/>
  <c r="EO40" i="29"/>
  <c r="DQ38" i="29"/>
  <c r="FE41" i="29"/>
  <c r="DE41" i="29"/>
  <c r="BW40" i="29"/>
  <c r="Z38" i="29"/>
  <c r="FP41" i="29"/>
  <c r="BW39" i="29"/>
  <c r="M39" i="29"/>
  <c r="GK39" i="29"/>
  <c r="CN39" i="29"/>
  <c r="EK39" i="29"/>
  <c r="BE38" i="29"/>
  <c r="GO40" i="29"/>
  <c r="ET39" i="29"/>
  <c r="DQ39" i="29"/>
  <c r="CH41" i="29"/>
  <c r="BP39" i="29"/>
  <c r="AM40" i="29"/>
  <c r="AV39" i="29"/>
  <c r="DP41" i="29"/>
  <c r="BL39" i="29"/>
  <c r="ED38" i="29"/>
  <c r="FA39" i="29"/>
  <c r="AW41" i="29"/>
  <c r="H38" i="29"/>
  <c r="BX39" i="29"/>
  <c r="EC38" i="29"/>
  <c r="EH41" i="29"/>
  <c r="ES39" i="29"/>
  <c r="BY39" i="29"/>
  <c r="X38" i="29"/>
  <c r="BM40" i="29"/>
  <c r="BW41" i="29"/>
  <c r="AW40" i="29"/>
  <c r="AR39" i="29"/>
  <c r="DO40" i="29"/>
  <c r="AO38" i="29"/>
  <c r="DE39" i="29"/>
  <c r="GB39" i="29"/>
  <c r="FF40" i="29"/>
  <c r="FD41" i="29"/>
  <c r="DF38" i="29"/>
  <c r="BR41" i="29"/>
  <c r="EW41" i="29"/>
  <c r="DV40" i="29"/>
  <c r="BU40" i="29"/>
  <c r="BL41" i="29"/>
  <c r="FK41" i="29"/>
  <c r="EG38" i="29"/>
  <c r="GA41" i="29"/>
  <c r="AG40" i="29"/>
  <c r="CY38" i="29"/>
  <c r="AP41" i="29"/>
  <c r="FR38" i="29"/>
  <c r="H39" i="29"/>
  <c r="FS39" i="29"/>
  <c r="AU40" i="29"/>
  <c r="DN40" i="29"/>
  <c r="AK39" i="29"/>
  <c r="DX41" i="29"/>
  <c r="FE38" i="29"/>
  <c r="GB38" i="29"/>
  <c r="CG39" i="29"/>
  <c r="BM39" i="29"/>
  <c r="EH38" i="29"/>
  <c r="AY41" i="29"/>
  <c r="EV40" i="29"/>
  <c r="EA40" i="29"/>
  <c r="AY40" i="29"/>
  <c r="BO39" i="29"/>
  <c r="GK40" i="29"/>
  <c r="GV39" i="29"/>
  <c r="FL38" i="29"/>
  <c r="DT38" i="29"/>
  <c r="GA39" i="29"/>
  <c r="AW38" i="29"/>
  <c r="GK41" i="29"/>
  <c r="BG40" i="29"/>
  <c r="CZ40" i="29"/>
  <c r="BD40" i="29"/>
  <c r="CY41" i="29"/>
  <c r="CM39" i="29"/>
  <c r="FS38" i="29"/>
  <c r="AH41" i="29"/>
  <c r="DG41" i="29"/>
  <c r="GD38" i="29"/>
  <c r="CQ40" i="29"/>
  <c r="O40" i="29"/>
  <c r="GV40" i="29"/>
  <c r="Y40" i="29"/>
  <c r="CK40" i="29"/>
  <c r="EC39" i="29"/>
  <c r="GF40" i="29"/>
  <c r="GS40" i="29"/>
  <c r="AM38" i="29"/>
  <c r="DM38" i="29"/>
  <c r="CT41" i="29"/>
  <c r="CM41" i="29"/>
  <c r="AE40" i="29"/>
  <c r="BQ39" i="29"/>
  <c r="EN39" i="29"/>
  <c r="W39" i="29"/>
  <c r="DF41" i="29"/>
  <c r="GN39" i="29"/>
  <c r="GT39" i="29"/>
  <c r="EB39" i="29"/>
  <c r="AG39" i="5"/>
  <c r="R39" i="29"/>
  <c r="BU41" i="29"/>
  <c r="K39" i="29"/>
  <c r="AG41" i="29"/>
  <c r="DA41" i="29"/>
  <c r="DC39" i="29"/>
  <c r="FI39" i="29"/>
  <c r="CL41" i="29"/>
  <c r="FD40" i="29"/>
  <c r="EO39" i="29"/>
  <c r="K38" i="29"/>
  <c r="BU38" i="29"/>
  <c r="GH40" i="29"/>
  <c r="BF38" i="29"/>
  <c r="DV38" i="29"/>
  <c r="CG38" i="29"/>
  <c r="EJ38" i="29"/>
  <c r="CQ39" i="29"/>
  <c r="ET38" i="29"/>
  <c r="BB38" i="29"/>
  <c r="EM40" i="29"/>
  <c r="GQ41" i="29"/>
  <c r="EM38" i="29"/>
  <c r="BV38" i="29"/>
  <c r="GD39" i="29"/>
  <c r="DH39" i="29"/>
  <c r="DS38" i="29"/>
  <c r="CA38" i="29"/>
  <c r="DZ41" i="29"/>
  <c r="CY40" i="29"/>
  <c r="FR39" i="29"/>
  <c r="GF39" i="29"/>
  <c r="BA40" i="29"/>
  <c r="CM38" i="29"/>
  <c r="CO40" i="29"/>
  <c r="GU39" i="29"/>
  <c r="AU41" i="29"/>
  <c r="GV41" i="29"/>
  <c r="EB38" i="29"/>
  <c r="FF38" i="29"/>
  <c r="EM41" i="29"/>
  <c r="FV39" i="29"/>
  <c r="CE39" i="29"/>
  <c r="CO38" i="29"/>
  <c r="AV38" i="29"/>
  <c r="BT38" i="29"/>
  <c r="CJ39" i="29"/>
  <c r="DS40" i="29"/>
  <c r="CI41" i="29"/>
  <c r="EY39" i="29"/>
  <c r="GT41" i="29"/>
  <c r="EJ39" i="29"/>
  <c r="EY40" i="29"/>
  <c r="DQ40" i="29"/>
  <c r="FY41" i="29"/>
  <c r="J39" i="29"/>
  <c r="EL39" i="29"/>
  <c r="EW39" i="29"/>
  <c r="Q39" i="29"/>
  <c r="V39" i="29"/>
  <c r="FZ41" i="29"/>
  <c r="AV40" i="29"/>
  <c r="DW38" i="29"/>
  <c r="FA38" i="29"/>
  <c r="BE39" i="29"/>
  <c r="W41" i="29"/>
  <c r="ER41" i="29"/>
  <c r="AY39" i="29"/>
  <c r="EU41" i="29"/>
  <c r="CW41" i="29"/>
  <c r="GI40" i="29"/>
  <c r="EV38" i="29"/>
  <c r="T39" i="29"/>
  <c r="CF39" i="29"/>
  <c r="EI41" i="29"/>
  <c r="CS41" i="29"/>
  <c r="AJ38" i="29"/>
  <c r="EP40" i="29"/>
  <c r="CH40" i="29"/>
  <c r="FI40" i="29"/>
  <c r="AU39" i="29"/>
  <c r="GA38" i="29"/>
  <c r="AB40" i="29"/>
  <c r="CB41" i="29"/>
  <c r="FB38" i="29"/>
  <c r="DM40" i="29"/>
  <c r="BV40" i="29"/>
  <c r="BG39" i="29"/>
  <c r="GI38" i="29"/>
  <c r="ET41" i="29"/>
  <c r="DY40" i="29"/>
  <c r="CO41" i="29"/>
  <c r="GJ38" i="29"/>
  <c r="EL41" i="29"/>
  <c r="DK39" i="29"/>
  <c r="I38" i="29"/>
  <c r="DH41" i="29"/>
  <c r="FL41" i="29"/>
  <c r="CA40" i="29"/>
  <c r="GV38" i="29"/>
  <c r="FU39" i="29"/>
  <c r="FG41" i="29"/>
  <c r="FL40" i="29"/>
  <c r="EY38" i="29"/>
  <c r="EO41" i="29"/>
  <c r="DT41" i="29"/>
  <c r="BZ38" i="29"/>
  <c r="GP41" i="29"/>
  <c r="BO40" i="29"/>
  <c r="AX39" i="29"/>
  <c r="AY38" i="29"/>
  <c r="FG39" i="29"/>
  <c r="FG38" i="29"/>
  <c r="EB40" i="29"/>
  <c r="FJ40" i="29"/>
  <c r="ER38" i="29"/>
  <c r="GO39" i="29"/>
  <c r="GM40" i="29"/>
  <c r="GC41" i="29"/>
  <c r="Y39" i="29"/>
  <c r="CN41" i="29"/>
  <c r="GE38" i="29"/>
  <c r="CC40" i="29"/>
  <c r="CX40" i="29"/>
  <c r="BY41" i="29"/>
  <c r="AF41" i="29"/>
  <c r="FW38" i="29"/>
  <c r="BF40" i="29"/>
  <c r="GI39" i="29"/>
  <c r="CG40" i="29"/>
  <c r="DZ40" i="29"/>
  <c r="AX41" i="29"/>
  <c r="GK38" i="29"/>
  <c r="S39" i="29"/>
  <c r="FN40" i="29"/>
  <c r="CR41" i="29"/>
  <c r="CG41" i="29"/>
  <c r="CV41" i="29"/>
  <c r="BK38" i="29"/>
  <c r="DG38" i="29"/>
  <c r="AP39" i="29"/>
  <c r="CE41" i="29"/>
  <c r="EU38" i="29"/>
  <c r="FR40" i="29"/>
  <c r="CD41" i="29"/>
  <c r="EA39" i="29"/>
  <c r="FZ39" i="29"/>
  <c r="EX39" i="29"/>
  <c r="CH38" i="29"/>
  <c r="AB39" i="29"/>
  <c r="BU39" i="29"/>
  <c r="BN41" i="29"/>
  <c r="DU40" i="29"/>
  <c r="CD39" i="29"/>
  <c r="AA38" i="29"/>
  <c r="AC38" i="29"/>
  <c r="BT39" i="29"/>
  <c r="AZ41" i="29"/>
  <c r="AG39" i="29"/>
  <c r="FC38" i="29"/>
  <c r="EX40" i="29"/>
  <c r="EE40" i="29"/>
  <c r="DE38" i="29"/>
  <c r="DQ41" i="29"/>
  <c r="DB39" i="29"/>
  <c r="FJ41" i="29"/>
  <c r="CI38" i="29"/>
  <c r="FM39" i="29"/>
  <c r="EC40" i="29"/>
  <c r="EO38" i="29"/>
  <c r="DN41" i="29"/>
  <c r="DN39" i="29"/>
  <c r="GP40" i="29"/>
  <c r="FU41" i="29"/>
  <c r="EQ41" i="29"/>
  <c r="CW39" i="29"/>
  <c r="X40" i="29"/>
  <c r="AC40" i="29"/>
  <c r="EQ38" i="29"/>
  <c r="EB41" i="29"/>
  <c r="EF40" i="29"/>
  <c r="FD38" i="29"/>
  <c r="CA39" i="29"/>
  <c r="CF40" i="29"/>
  <c r="BA38" i="29"/>
  <c r="FU40" i="29"/>
  <c r="AO39" i="29"/>
  <c r="DP40" i="29"/>
  <c r="DN38" i="29"/>
  <c r="CC38" i="29"/>
  <c r="CU41" i="29"/>
  <c r="DL38" i="29"/>
  <c r="AF39" i="29"/>
  <c r="DJ39" i="29"/>
  <c r="BA39" i="29"/>
  <c r="BO38" i="29"/>
  <c r="FB39" i="29"/>
  <c r="FX38" i="29"/>
  <c r="GM39" i="29"/>
  <c r="DJ40" i="29"/>
  <c r="DU41" i="29"/>
  <c r="FM41" i="29"/>
  <c r="N39" i="29"/>
  <c r="DL40" i="29"/>
  <c r="DP39" i="29"/>
  <c r="GR39" i="29"/>
  <c r="GF41" i="29"/>
  <c r="DI39" i="29"/>
  <c r="BV39" i="29"/>
  <c r="FM40" i="29"/>
  <c r="FQ40" i="29"/>
  <c r="F38" i="29"/>
  <c r="GM41" i="29"/>
  <c r="EZ38" i="29"/>
  <c r="EM39" i="29"/>
  <c r="ER39" i="29"/>
  <c r="AZ40" i="29"/>
  <c r="FE39" i="29"/>
  <c r="BC40" i="29"/>
  <c r="DJ38" i="29"/>
  <c r="S40" i="29"/>
  <c r="DD38" i="29"/>
  <c r="FY39" i="29"/>
  <c r="EN41" i="29"/>
  <c r="AH39" i="29"/>
  <c r="AZ39" i="29"/>
  <c r="BN40" i="29"/>
  <c r="AL41" i="29"/>
  <c r="X39" i="29"/>
  <c r="EK40" i="29"/>
  <c r="CB39" i="29"/>
  <c r="BD38" i="29"/>
  <c r="V41" i="29"/>
  <c r="FC41" i="29"/>
  <c r="DR40" i="29"/>
  <c r="P41" i="29"/>
  <c r="EZ41" i="29"/>
  <c r="F81" i="20" l="1"/>
  <c r="F69" i="20"/>
  <c r="F76" i="20"/>
  <c r="E71" i="20"/>
  <c r="E78" i="20"/>
  <c r="F72" i="20"/>
  <c r="F79" i="20"/>
  <c r="F70" i="20"/>
  <c r="F77" i="20"/>
  <c r="E69" i="20"/>
  <c r="E76" i="20"/>
  <c r="E68" i="20"/>
  <c r="E75" i="20"/>
  <c r="E70" i="20"/>
  <c r="E77" i="20"/>
  <c r="F73" i="20"/>
  <c r="F80" i="20"/>
  <c r="F68" i="20"/>
  <c r="F75" i="20"/>
  <c r="F71" i="20"/>
  <c r="F78" i="20"/>
  <c r="E72" i="20"/>
  <c r="E79" i="20"/>
  <c r="E81" i="20"/>
  <c r="E73" i="20"/>
  <c r="E80" i="20"/>
  <c r="AY70" i="5"/>
  <c r="AY71" i="5"/>
  <c r="AY72" i="5"/>
  <c r="AY20" i="5"/>
  <c r="AY73" i="5"/>
  <c r="AY22" i="5"/>
  <c r="AY23" i="5"/>
  <c r="AY26" i="5"/>
  <c r="AY69" i="5"/>
  <c r="AY11" i="5"/>
  <c r="AY24" i="5"/>
  <c r="AY19" i="5"/>
  <c r="AY68" i="5"/>
  <c r="AY21" i="5"/>
  <c r="AY12" i="5"/>
  <c r="AY13" i="5"/>
  <c r="AY27" i="5"/>
  <c r="AZ9" i="5"/>
  <c r="AR51" i="32"/>
  <c r="AS14" i="5" s="1"/>
  <c r="AQ50" i="32"/>
  <c r="AR18" i="5" s="1"/>
  <c r="AR49" i="32"/>
  <c r="AS17" i="5" s="1"/>
  <c r="AR48" i="32"/>
  <c r="AS16" i="5" s="1"/>
  <c r="AR25" i="5"/>
  <c r="AR47" i="32"/>
  <c r="AS15" i="5" s="1"/>
  <c r="X45" i="29"/>
  <c r="X46" i="29" s="1"/>
  <c r="X47" i="29" s="1"/>
  <c r="FN45" i="29"/>
  <c r="FN46" i="29" s="1"/>
  <c r="FN47" i="29" s="1"/>
  <c r="BY45" i="29"/>
  <c r="BY46" i="29" s="1"/>
  <c r="BY47" i="29" s="1"/>
  <c r="EZ45" i="29"/>
  <c r="EZ46" i="29" s="1"/>
  <c r="EZ47" i="29" s="1"/>
  <c r="FK45" i="29"/>
  <c r="FK46" i="29" s="1"/>
  <c r="FK47" i="29" s="1"/>
  <c r="EO45" i="29"/>
  <c r="EO46" i="29" s="1"/>
  <c r="EO47" i="29" s="1"/>
  <c r="BB45" i="29"/>
  <c r="BB46" i="29" s="1"/>
  <c r="BB47" i="29" s="1"/>
  <c r="FA45" i="29"/>
  <c r="FA46" i="29" s="1"/>
  <c r="FA47" i="29" s="1"/>
  <c r="EC45" i="29"/>
  <c r="EC46" i="29" s="1"/>
  <c r="EC47" i="29" s="1"/>
  <c r="CG45" i="29"/>
  <c r="CG46" i="29" s="1"/>
  <c r="CG47" i="29" s="1"/>
  <c r="CP45" i="29"/>
  <c r="CP46" i="29" s="1"/>
  <c r="CP47" i="29" s="1"/>
  <c r="GV45" i="29"/>
  <c r="GV46" i="29" s="1"/>
  <c r="GV47" i="29" s="1"/>
  <c r="CN45" i="29"/>
  <c r="CN46" i="29" s="1"/>
  <c r="CN47" i="29" s="1"/>
  <c r="DW45" i="29"/>
  <c r="DW46" i="29" s="1"/>
  <c r="DW47" i="29" s="1"/>
  <c r="H45" i="29"/>
  <c r="H46" i="29" s="1"/>
  <c r="H47" i="29" s="1"/>
  <c r="FS45" i="29"/>
  <c r="FS46" i="29" s="1"/>
  <c r="FS47" i="29" s="1"/>
  <c r="FP45" i="29"/>
  <c r="FP46" i="29" s="1"/>
  <c r="FP47" i="29" s="1"/>
  <c r="DK45" i="29"/>
  <c r="DK46" i="29" s="1"/>
  <c r="DK47" i="29" s="1"/>
  <c r="F45" i="29"/>
  <c r="F46" i="29" s="1"/>
  <c r="F47" i="29" s="1"/>
  <c r="F51" i="29" s="1"/>
  <c r="F52" i="29" s="1"/>
  <c r="F58" i="29" s="1"/>
  <c r="F59" i="29" s="1"/>
  <c r="F76" i="29" s="1"/>
  <c r="GL45" i="29"/>
  <c r="GL46" i="29" s="1"/>
  <c r="GL47" i="29" s="1"/>
  <c r="CI45" i="29"/>
  <c r="CI46" i="29" s="1"/>
  <c r="CI47" i="29" s="1"/>
  <c r="ED45" i="29"/>
  <c r="ED46" i="29" s="1"/>
  <c r="ED47" i="29" s="1"/>
  <c r="CZ45" i="29"/>
  <c r="CZ46" i="29" s="1"/>
  <c r="CZ47" i="29" s="1"/>
  <c r="DV45" i="29"/>
  <c r="DV46" i="29" s="1"/>
  <c r="DV47" i="29" s="1"/>
  <c r="CA45" i="29"/>
  <c r="CA46" i="29" s="1"/>
  <c r="CA47" i="29" s="1"/>
  <c r="ET45" i="29"/>
  <c r="ET46" i="29" s="1"/>
  <c r="ET47" i="29" s="1"/>
  <c r="AP45" i="29"/>
  <c r="AP46" i="29" s="1"/>
  <c r="AP47" i="29" s="1"/>
  <c r="DD45" i="29"/>
  <c r="DD46" i="29" s="1"/>
  <c r="DD47" i="29" s="1"/>
  <c r="EA45" i="29"/>
  <c r="EA46" i="29" s="1"/>
  <c r="EA47" i="29" s="1"/>
  <c r="AL45" i="29"/>
  <c r="AL46" i="29" s="1"/>
  <c r="AL47" i="29" s="1"/>
  <c r="I45" i="29"/>
  <c r="I46" i="29" s="1"/>
  <c r="I47" i="29" s="1"/>
  <c r="GT45" i="29"/>
  <c r="GT46" i="29" s="1"/>
  <c r="GT47" i="29" s="1"/>
  <c r="GS45" i="29"/>
  <c r="GS46" i="29" s="1"/>
  <c r="GS47" i="29" s="1"/>
  <c r="ES45" i="29"/>
  <c r="ES46" i="29" s="1"/>
  <c r="ES47" i="29" s="1"/>
  <c r="DE45" i="29"/>
  <c r="DE46" i="29" s="1"/>
  <c r="DE47" i="29" s="1"/>
  <c r="DM45" i="29"/>
  <c r="DM46" i="29" s="1"/>
  <c r="DM47" i="29" s="1"/>
  <c r="EX45" i="29"/>
  <c r="EX46" i="29" s="1"/>
  <c r="EX47" i="29" s="1"/>
  <c r="AI45" i="29"/>
  <c r="AI46" i="29" s="1"/>
  <c r="AI47" i="29" s="1"/>
  <c r="V45" i="29"/>
  <c r="V46" i="29" s="1"/>
  <c r="V47" i="29" s="1"/>
  <c r="FX45" i="29"/>
  <c r="FX46" i="29" s="1"/>
  <c r="FX47" i="29" s="1"/>
  <c r="BE45" i="29"/>
  <c r="BE46" i="29" s="1"/>
  <c r="BE47" i="29" s="1"/>
  <c r="DS45" i="29"/>
  <c r="DS46" i="29" s="1"/>
  <c r="DS47" i="29" s="1"/>
  <c r="EF45" i="29"/>
  <c r="EF46" i="29" s="1"/>
  <c r="EF47" i="29" s="1"/>
  <c r="GJ45" i="29"/>
  <c r="GJ46" i="29" s="1"/>
  <c r="GJ47" i="29" s="1"/>
  <c r="BF45" i="29"/>
  <c r="BF46" i="29" s="1"/>
  <c r="BF47" i="29" s="1"/>
  <c r="EK45" i="29"/>
  <c r="EK46" i="29" s="1"/>
  <c r="EK47" i="29" s="1"/>
  <c r="BI45" i="29"/>
  <c r="BI46" i="29" s="1"/>
  <c r="BI47" i="29" s="1"/>
  <c r="GE45" i="29"/>
  <c r="GE46" i="29" s="1"/>
  <c r="GE47" i="29" s="1"/>
  <c r="FU45" i="29"/>
  <c r="FU46" i="29" s="1"/>
  <c r="FU47" i="29" s="1"/>
  <c r="AK45" i="29"/>
  <c r="AK46" i="29" s="1"/>
  <c r="AK47" i="29" s="1"/>
  <c r="DJ45" i="29"/>
  <c r="DJ46" i="29" s="1"/>
  <c r="DJ47" i="29" s="1"/>
  <c r="P45" i="29"/>
  <c r="P46" i="29" s="1"/>
  <c r="P47" i="29" s="1"/>
  <c r="BO45" i="29"/>
  <c r="BO46" i="29" s="1"/>
  <c r="BO47" i="29" s="1"/>
  <c r="FC45" i="29"/>
  <c r="FC46" i="29" s="1"/>
  <c r="FC47" i="29" s="1"/>
  <c r="CR45" i="29"/>
  <c r="CR46" i="29" s="1"/>
  <c r="CR47" i="29" s="1"/>
  <c r="AR45" i="29"/>
  <c r="AR46" i="29" s="1"/>
  <c r="AR47" i="29" s="1"/>
  <c r="GK45" i="29"/>
  <c r="GK46" i="29" s="1"/>
  <c r="GK47" i="29" s="1"/>
  <c r="Z45" i="29"/>
  <c r="Z46" i="29" s="1"/>
  <c r="Z47" i="29" s="1"/>
  <c r="GG45" i="29"/>
  <c r="GG46" i="29" s="1"/>
  <c r="GG47" i="29" s="1"/>
  <c r="CK45" i="29"/>
  <c r="CK46" i="29" s="1"/>
  <c r="CK47" i="29" s="1"/>
  <c r="AS45" i="29"/>
  <c r="AS46" i="29" s="1"/>
  <c r="AS47" i="29" s="1"/>
  <c r="FJ45" i="29"/>
  <c r="FJ46" i="29" s="1"/>
  <c r="FJ47" i="29" s="1"/>
  <c r="AM45" i="29"/>
  <c r="AM46" i="29" s="1"/>
  <c r="AM47" i="29" s="1"/>
  <c r="DQ45" i="29"/>
  <c r="DQ46" i="29" s="1"/>
  <c r="DQ47" i="29" s="1"/>
  <c r="GI45" i="29"/>
  <c r="GI46" i="29" s="1"/>
  <c r="GI47" i="29" s="1"/>
  <c r="G45" i="29"/>
  <c r="G46" i="29" s="1"/>
  <c r="G47" i="29" s="1"/>
  <c r="Y45" i="29"/>
  <c r="Y46" i="29" s="1"/>
  <c r="Y47" i="29" s="1"/>
  <c r="AW45" i="29"/>
  <c r="AW46" i="29" s="1"/>
  <c r="AW47" i="29" s="1"/>
  <c r="CU45" i="29"/>
  <c r="CU46" i="29" s="1"/>
  <c r="CU47" i="29" s="1"/>
  <c r="DL45" i="29"/>
  <c r="DL46" i="29" s="1"/>
  <c r="DL47" i="29" s="1"/>
  <c r="FH45" i="29"/>
  <c r="FH46" i="29" s="1"/>
  <c r="FH47" i="29" s="1"/>
  <c r="AC45" i="29"/>
  <c r="AC46" i="29" s="1"/>
  <c r="AC47" i="29" s="1"/>
  <c r="GF45" i="29"/>
  <c r="GF46" i="29" s="1"/>
  <c r="GF47" i="29" s="1"/>
  <c r="EJ45" i="29"/>
  <c r="EJ46" i="29" s="1"/>
  <c r="EJ47" i="29" s="1"/>
  <c r="AX45" i="29"/>
  <c r="AX46" i="29" s="1"/>
  <c r="AX47" i="29" s="1"/>
  <c r="GP45" i="29"/>
  <c r="GP46" i="29" s="1"/>
  <c r="GP47" i="29" s="1"/>
  <c r="CX45" i="29"/>
  <c r="CX46" i="29" s="1"/>
  <c r="CX47" i="29" s="1"/>
  <c r="DP45" i="29"/>
  <c r="DP46" i="29" s="1"/>
  <c r="DP47" i="29" s="1"/>
  <c r="AA45" i="29"/>
  <c r="AA46" i="29" s="1"/>
  <c r="AA47" i="29" s="1"/>
  <c r="DX45" i="29"/>
  <c r="DX46" i="29" s="1"/>
  <c r="DX47" i="29" s="1"/>
  <c r="GH45" i="29"/>
  <c r="GH46" i="29" s="1"/>
  <c r="GH47" i="29" s="1"/>
  <c r="T45" i="29"/>
  <c r="T46" i="29" s="1"/>
  <c r="T47" i="29" s="1"/>
  <c r="DT45" i="29"/>
  <c r="DT46" i="29" s="1"/>
  <c r="DT47" i="29" s="1"/>
  <c r="FQ45" i="29"/>
  <c r="FQ46" i="29" s="1"/>
  <c r="FQ47" i="29" s="1"/>
  <c r="CC45" i="29"/>
  <c r="CC46" i="29" s="1"/>
  <c r="CC47" i="29" s="1"/>
  <c r="FB45" i="29"/>
  <c r="FB46" i="29" s="1"/>
  <c r="FB47" i="29" s="1"/>
  <c r="AG45" i="29"/>
  <c r="AG46" i="29" s="1"/>
  <c r="AG47" i="29" s="1"/>
  <c r="BU45" i="29"/>
  <c r="BU46" i="29" s="1"/>
  <c r="BU47" i="29" s="1"/>
  <c r="FL45" i="29"/>
  <c r="FL46" i="29" s="1"/>
  <c r="FL47" i="29" s="1"/>
  <c r="DN45" i="29"/>
  <c r="DN46" i="29" s="1"/>
  <c r="DN47" i="29" s="1"/>
  <c r="EI45" i="29"/>
  <c r="EI46" i="29" s="1"/>
  <c r="EI47" i="29" s="1"/>
  <c r="GQ45" i="29"/>
  <c r="GQ46" i="29" s="1"/>
  <c r="GQ47" i="29" s="1"/>
  <c r="EE45" i="29"/>
  <c r="EE46" i="29" s="1"/>
  <c r="EE47" i="29" s="1"/>
  <c r="FI45" i="29"/>
  <c r="FI46" i="29" s="1"/>
  <c r="FI47" i="29" s="1"/>
  <c r="BQ45" i="29"/>
  <c r="BQ46" i="29" s="1"/>
  <c r="BQ47" i="29" s="1"/>
  <c r="BT45" i="29"/>
  <c r="BT46" i="29" s="1"/>
  <c r="BT47" i="29" s="1"/>
  <c r="GD45" i="29"/>
  <c r="GD46" i="29" s="1"/>
  <c r="GD47" i="29" s="1"/>
  <c r="AB45" i="29"/>
  <c r="AB46" i="29" s="1"/>
  <c r="AB47" i="29" s="1"/>
  <c r="AQ45" i="29"/>
  <c r="AQ46" i="29" s="1"/>
  <c r="AQ47" i="29" s="1"/>
  <c r="AQ51" i="29" s="1"/>
  <c r="AQ52" i="29" s="1"/>
  <c r="AQ58" i="29" s="1"/>
  <c r="AQ59" i="29" s="1"/>
  <c r="AQ76" i="29" s="1"/>
  <c r="GA45" i="29"/>
  <c r="GA46" i="29" s="1"/>
  <c r="GA47" i="29" s="1"/>
  <c r="GC45" i="29"/>
  <c r="GC46" i="29" s="1"/>
  <c r="GC47" i="29" s="1"/>
  <c r="EP45" i="29"/>
  <c r="EP46" i="29" s="1"/>
  <c r="EP47" i="29" s="1"/>
  <c r="EP51" i="29" s="1"/>
  <c r="EP52" i="29" s="1"/>
  <c r="EP58" i="29" s="1"/>
  <c r="CW45" i="29"/>
  <c r="CW46" i="29" s="1"/>
  <c r="CW47" i="29" s="1"/>
  <c r="AV45" i="29"/>
  <c r="AV46" i="29" s="1"/>
  <c r="AV47" i="29" s="1"/>
  <c r="K45" i="29"/>
  <c r="K46" i="29" s="1"/>
  <c r="K47" i="29" s="1"/>
  <c r="BD45" i="29"/>
  <c r="BD46" i="29" s="1"/>
  <c r="BD47" i="29" s="1"/>
  <c r="U45" i="29"/>
  <c r="U46" i="29" s="1"/>
  <c r="U47" i="29" s="1"/>
  <c r="CO45" i="29"/>
  <c r="CO46" i="29" s="1"/>
  <c r="CO47" i="29" s="1"/>
  <c r="BA45" i="29"/>
  <c r="BA46" i="29" s="1"/>
  <c r="BA47" i="29" s="1"/>
  <c r="GM45" i="29"/>
  <c r="GM46" i="29" s="1"/>
  <c r="GM47" i="29" s="1"/>
  <c r="GO45" i="29"/>
  <c r="GO46" i="29" s="1"/>
  <c r="GO47" i="29" s="1"/>
  <c r="CH45" i="29"/>
  <c r="CH46" i="29" s="1"/>
  <c r="CH47" i="29" s="1"/>
  <c r="CJ45" i="29"/>
  <c r="CJ46" i="29" s="1"/>
  <c r="CJ47" i="29" s="1"/>
  <c r="BV45" i="29"/>
  <c r="BV46" i="29" s="1"/>
  <c r="BV47" i="29" s="1"/>
  <c r="ER45" i="29"/>
  <c r="ER46" i="29" s="1"/>
  <c r="ER47" i="29" s="1"/>
  <c r="CV45" i="29"/>
  <c r="CV46" i="29" s="1"/>
  <c r="CV47" i="29" s="1"/>
  <c r="BX45" i="29"/>
  <c r="BX46" i="29" s="1"/>
  <c r="BX47" i="29" s="1"/>
  <c r="AD45" i="29"/>
  <c r="AD46" i="29" s="1"/>
  <c r="AD47" i="29" s="1"/>
  <c r="N45" i="29"/>
  <c r="N46" i="29" s="1"/>
  <c r="N47" i="29" s="1"/>
  <c r="FZ45" i="29"/>
  <c r="FZ46" i="29" s="1"/>
  <c r="FZ47" i="29" s="1"/>
  <c r="DH45" i="29"/>
  <c r="DH46" i="29" s="1"/>
  <c r="DH47" i="29" s="1"/>
  <c r="FD45" i="29"/>
  <c r="FD46" i="29" s="1"/>
  <c r="FD47" i="29" s="1"/>
  <c r="AH45" i="29"/>
  <c r="AH46" i="29" s="1"/>
  <c r="AH47" i="29" s="1"/>
  <c r="FG45" i="29"/>
  <c r="FG46" i="29" s="1"/>
  <c r="FG47" i="29" s="1"/>
  <c r="FT45" i="29"/>
  <c r="FT46" i="29" s="1"/>
  <c r="FT47" i="29" s="1"/>
  <c r="DZ45" i="29"/>
  <c r="DZ46" i="29" s="1"/>
  <c r="DZ47" i="29" s="1"/>
  <c r="CE45" i="29"/>
  <c r="CE46" i="29" s="1"/>
  <c r="CE47" i="29" s="1"/>
  <c r="FV45" i="29"/>
  <c r="FV46" i="29" s="1"/>
  <c r="FV47" i="29" s="1"/>
  <c r="AJ45" i="29"/>
  <c r="AJ46" i="29" s="1"/>
  <c r="AJ47" i="29" s="1"/>
  <c r="L45" i="29"/>
  <c r="L46" i="29" s="1"/>
  <c r="L47" i="29" s="1"/>
  <c r="FF45" i="29"/>
  <c r="FF46" i="29" s="1"/>
  <c r="FF47" i="29" s="1"/>
  <c r="BG45" i="29"/>
  <c r="BG46" i="29" s="1"/>
  <c r="BG47" i="29" s="1"/>
  <c r="EH45" i="29"/>
  <c r="EH46" i="29" s="1"/>
  <c r="EH47" i="29" s="1"/>
  <c r="EW45" i="29"/>
  <c r="EW46" i="29" s="1"/>
  <c r="EW47" i="29" s="1"/>
  <c r="EB45" i="29"/>
  <c r="EB46" i="29" s="1"/>
  <c r="EB47" i="29" s="1"/>
  <c r="DR45" i="29"/>
  <c r="DR46" i="29" s="1"/>
  <c r="DR47" i="29" s="1"/>
  <c r="DR51" i="29" s="1"/>
  <c r="DR52" i="29" s="1"/>
  <c r="DR58" i="29" s="1"/>
  <c r="EM45" i="29"/>
  <c r="EM46" i="29" s="1"/>
  <c r="EM47" i="29" s="1"/>
  <c r="J45" i="29"/>
  <c r="J46" i="29" s="1"/>
  <c r="J47" i="29" s="1"/>
  <c r="AY45" i="29"/>
  <c r="AY46" i="29" s="1"/>
  <c r="AY47" i="29" s="1"/>
  <c r="AY51" i="29" s="1"/>
  <c r="AY52" i="29" s="1"/>
  <c r="AY58" i="29" s="1"/>
  <c r="AY59" i="29" s="1"/>
  <c r="AY76" i="29" s="1"/>
  <c r="GR45" i="29"/>
  <c r="GR46" i="29" s="1"/>
  <c r="GR47" i="29" s="1"/>
  <c r="CL45" i="29"/>
  <c r="CL46" i="29" s="1"/>
  <c r="CL47" i="29" s="1"/>
  <c r="EQ45" i="29"/>
  <c r="EQ46" i="29" s="1"/>
  <c r="EQ47" i="29" s="1"/>
  <c r="GU45" i="29"/>
  <c r="GU46" i="29" s="1"/>
  <c r="GU47" i="29" s="1"/>
  <c r="AT45" i="29"/>
  <c r="AT46" i="29" s="1"/>
  <c r="AT47" i="29" s="1"/>
  <c r="BR45" i="29"/>
  <c r="BR46" i="29" s="1"/>
  <c r="BR47" i="29" s="1"/>
  <c r="EU45" i="29"/>
  <c r="EU46" i="29" s="1"/>
  <c r="EU47" i="29" s="1"/>
  <c r="EU51" i="29" s="1"/>
  <c r="EU52" i="29" s="1"/>
  <c r="EU58" i="29" s="1"/>
  <c r="DI45" i="29"/>
  <c r="DI46" i="29" s="1"/>
  <c r="DI47" i="29" s="1"/>
  <c r="AE45" i="29"/>
  <c r="AE46" i="29" s="1"/>
  <c r="AE47" i="29" s="1"/>
  <c r="BM45" i="29"/>
  <c r="BM46" i="29" s="1"/>
  <c r="BM47" i="29" s="1"/>
  <c r="DY45" i="29"/>
  <c r="DY46" i="29" s="1"/>
  <c r="DY47" i="29" s="1"/>
  <c r="GB45" i="29"/>
  <c r="GB46" i="29" s="1"/>
  <c r="GB47" i="29" s="1"/>
  <c r="AN45" i="29"/>
  <c r="AN46" i="29" s="1"/>
  <c r="AN47" i="29" s="1"/>
  <c r="BP45" i="29"/>
  <c r="BP46" i="29" s="1"/>
  <c r="BP47" i="29" s="1"/>
  <c r="GN45" i="29"/>
  <c r="GN46" i="29" s="1"/>
  <c r="GN47" i="29" s="1"/>
  <c r="FE45" i="29"/>
  <c r="FE46" i="29" s="1"/>
  <c r="FE47" i="29" s="1"/>
  <c r="Q45" i="29"/>
  <c r="Q46" i="29" s="1"/>
  <c r="Q47" i="29" s="1"/>
  <c r="Q51" i="29" s="1"/>
  <c r="Q52" i="29" s="1"/>
  <c r="Q58" i="29" s="1"/>
  <c r="Q59" i="29" s="1"/>
  <c r="Q76" i="29" s="1"/>
  <c r="CT45" i="29"/>
  <c r="CT46" i="29" s="1"/>
  <c r="CT47" i="29" s="1"/>
  <c r="FR45" i="29"/>
  <c r="FR46" i="29" s="1"/>
  <c r="FR47" i="29" s="1"/>
  <c r="W45" i="29"/>
  <c r="W46" i="29" s="1"/>
  <c r="W47" i="29" s="1"/>
  <c r="EV45" i="29"/>
  <c r="EV46" i="29" s="1"/>
  <c r="EV47" i="29" s="1"/>
  <c r="AF45" i="29"/>
  <c r="AF46" i="29" s="1"/>
  <c r="AF47" i="29" s="1"/>
  <c r="CY45" i="29"/>
  <c r="CY46" i="29" s="1"/>
  <c r="CY47" i="29" s="1"/>
  <c r="DG45" i="29"/>
  <c r="DG46" i="29" s="1"/>
  <c r="DG47" i="29" s="1"/>
  <c r="S45" i="29"/>
  <c r="S46" i="29" s="1"/>
  <c r="S47" i="29" s="1"/>
  <c r="BZ45" i="29"/>
  <c r="BZ46" i="29" s="1"/>
  <c r="BZ47" i="29" s="1"/>
  <c r="EG45" i="29"/>
  <c r="EG46" i="29" s="1"/>
  <c r="EG47" i="29" s="1"/>
  <c r="CM45" i="29"/>
  <c r="CM46" i="29" s="1"/>
  <c r="CM47" i="29" s="1"/>
  <c r="DC45" i="29"/>
  <c r="DC46" i="29" s="1"/>
  <c r="DC47" i="29" s="1"/>
  <c r="CB45" i="29"/>
  <c r="CB46" i="29" s="1"/>
  <c r="CB47" i="29" s="1"/>
  <c r="CB51" i="29" s="1"/>
  <c r="CB52" i="29" s="1"/>
  <c r="CB58" i="29" s="1"/>
  <c r="CB59" i="29" s="1"/>
  <c r="CB76" i="29" s="1"/>
  <c r="CQ45" i="29"/>
  <c r="CQ46" i="29" s="1"/>
  <c r="CQ47" i="29" s="1"/>
  <c r="BK45" i="29"/>
  <c r="BK46" i="29" s="1"/>
  <c r="BK47" i="29" s="1"/>
  <c r="DA45" i="29"/>
  <c r="DA46" i="29" s="1"/>
  <c r="DA47" i="29" s="1"/>
  <c r="FO45" i="29"/>
  <c r="FO46" i="29" s="1"/>
  <c r="FO47" i="29" s="1"/>
  <c r="CF45" i="29"/>
  <c r="CF46" i="29" s="1"/>
  <c r="CF47" i="29" s="1"/>
  <c r="DB45" i="29"/>
  <c r="DB46" i="29" s="1"/>
  <c r="DB47" i="29" s="1"/>
  <c r="FW45" i="29"/>
  <c r="FW46" i="29" s="1"/>
  <c r="FW47" i="29" s="1"/>
  <c r="FW51" i="29" s="1"/>
  <c r="FW52" i="29" s="1"/>
  <c r="FW58" i="29" s="1"/>
  <c r="EL45" i="29"/>
  <c r="EL46" i="29" s="1"/>
  <c r="EL47" i="29" s="1"/>
  <c r="AU45" i="29"/>
  <c r="AU46" i="29" s="1"/>
  <c r="AU47" i="29" s="1"/>
  <c r="M45" i="29"/>
  <c r="M46" i="29" s="1"/>
  <c r="M47" i="29" s="1"/>
  <c r="BW45" i="29"/>
  <c r="BW46" i="29" s="1"/>
  <c r="BW47" i="29" s="1"/>
  <c r="DF45" i="29"/>
  <c r="DF46" i="29" s="1"/>
  <c r="DF47" i="29" s="1"/>
  <c r="BH45" i="29"/>
  <c r="BH46" i="29" s="1"/>
  <c r="BH47" i="29" s="1"/>
  <c r="FY45" i="29"/>
  <c r="FY46" i="29" s="1"/>
  <c r="FY47" i="29" s="1"/>
  <c r="AZ45" i="29"/>
  <c r="AZ46" i="29" s="1"/>
  <c r="AZ47" i="29" s="1"/>
  <c r="O45" i="29"/>
  <c r="O46" i="29" s="1"/>
  <c r="O47" i="29" s="1"/>
  <c r="DO45" i="29"/>
  <c r="DO46" i="29" s="1"/>
  <c r="DO47" i="29" s="1"/>
  <c r="DO51" i="29" s="1"/>
  <c r="DO52" i="29" s="1"/>
  <c r="DO58" i="29" s="1"/>
  <c r="EN45" i="29"/>
  <c r="EN46" i="29" s="1"/>
  <c r="EN47" i="29" s="1"/>
  <c r="EY45" i="29"/>
  <c r="EY46" i="29" s="1"/>
  <c r="EY47" i="29" s="1"/>
  <c r="BS45" i="29"/>
  <c r="BS46" i="29" s="1"/>
  <c r="BS47" i="29" s="1"/>
  <c r="AO45" i="29"/>
  <c r="AO46" i="29" s="1"/>
  <c r="AO47" i="29" s="1"/>
  <c r="BL45" i="29"/>
  <c r="BL46" i="29" s="1"/>
  <c r="BL47" i="29" s="1"/>
  <c r="R45" i="29"/>
  <c r="R46" i="29" s="1"/>
  <c r="R47" i="29" s="1"/>
  <c r="FM45" i="29"/>
  <c r="FM46" i="29" s="1"/>
  <c r="FM47" i="29" s="1"/>
  <c r="BC45" i="29"/>
  <c r="BC46" i="29" s="1"/>
  <c r="BC47" i="29" s="1"/>
  <c r="CS45" i="29"/>
  <c r="CS46" i="29" s="1"/>
  <c r="CS47" i="29" s="1"/>
  <c r="BJ45" i="29"/>
  <c r="BJ46" i="29" s="1"/>
  <c r="BJ47" i="29" s="1"/>
  <c r="DU45" i="29"/>
  <c r="DU46" i="29" s="1"/>
  <c r="DU47" i="29" s="1"/>
  <c r="CD45" i="29"/>
  <c r="CD46" i="29" s="1"/>
  <c r="CD47" i="29" s="1"/>
  <c r="BN45" i="29"/>
  <c r="BN46" i="29" s="1"/>
  <c r="BN47" i="29" s="1"/>
  <c r="AG87" i="5"/>
  <c r="AH87" i="5"/>
  <c r="H75" i="29"/>
  <c r="G75" i="29"/>
  <c r="ET51" i="29" l="1"/>
  <c r="ET52" i="29" s="1"/>
  <c r="ET58" i="29" s="1"/>
  <c r="ET59" i="29" s="1"/>
  <c r="AZ70" i="5"/>
  <c r="AZ71" i="5"/>
  <c r="AZ72" i="5"/>
  <c r="AZ73" i="5"/>
  <c r="AZ20" i="5"/>
  <c r="AZ68" i="5"/>
  <c r="AZ69" i="5"/>
  <c r="AZ22" i="5"/>
  <c r="AZ21" i="5"/>
  <c r="AZ12" i="5"/>
  <c r="AZ24" i="5"/>
  <c r="AZ11" i="5"/>
  <c r="AZ23" i="5"/>
  <c r="AZ26" i="5"/>
  <c r="AZ19" i="5"/>
  <c r="AZ27" i="5"/>
  <c r="AZ13" i="5"/>
  <c r="BA9" i="5"/>
  <c r="AS48" i="32"/>
  <c r="AT16" i="5" s="1"/>
  <c r="AS49" i="32"/>
  <c r="AT17" i="5" s="1"/>
  <c r="AS47" i="32"/>
  <c r="AT15" i="5" s="1"/>
  <c r="AR50" i="32"/>
  <c r="AS18" i="5" s="1"/>
  <c r="AS25" i="5"/>
  <c r="AS51" i="32"/>
  <c r="AT14" i="5" s="1"/>
  <c r="GQ51" i="29"/>
  <c r="GQ52" i="29" s="1"/>
  <c r="GQ58" i="29" s="1"/>
  <c r="GQ59" i="29" s="1"/>
  <c r="GQ76" i="29" s="1"/>
  <c r="DK51" i="29"/>
  <c r="DK52" i="29" s="1"/>
  <c r="DK58" i="29" s="1"/>
  <c r="DK59" i="29" s="1"/>
  <c r="DK76" i="29" s="1"/>
  <c r="FE51" i="29"/>
  <c r="FE52" i="29" s="1"/>
  <c r="FE58" i="29" s="1"/>
  <c r="U51" i="29"/>
  <c r="U52" i="29" s="1"/>
  <c r="U58" i="29" s="1"/>
  <c r="U59" i="29" s="1"/>
  <c r="U76" i="29" s="1"/>
  <c r="AA51" i="29"/>
  <c r="AA52" i="29" s="1"/>
  <c r="AA58" i="29" s="1"/>
  <c r="AA59" i="29" s="1"/>
  <c r="AA76" i="29" s="1"/>
  <c r="EJ51" i="29"/>
  <c r="EJ52" i="29" s="1"/>
  <c r="EJ58" i="29" s="1"/>
  <c r="FO51" i="29"/>
  <c r="FO52" i="29" s="1"/>
  <c r="FO58" i="29" s="1"/>
  <c r="FN51" i="29"/>
  <c r="FN52" i="29" s="1"/>
  <c r="FN58" i="29" s="1"/>
  <c r="I51" i="29"/>
  <c r="I52" i="29" s="1"/>
  <c r="I58" i="29" s="1"/>
  <c r="I59" i="29" s="1"/>
  <c r="L73" i="29" s="1"/>
  <c r="L75" i="29" s="1"/>
  <c r="EM51" i="29"/>
  <c r="EM52" i="29" s="1"/>
  <c r="EM58" i="29" s="1"/>
  <c r="GI51" i="29"/>
  <c r="GI52" i="29" s="1"/>
  <c r="GI58" i="29" s="1"/>
  <c r="BS51" i="29"/>
  <c r="BS52" i="29" s="1"/>
  <c r="BS58" i="29" s="1"/>
  <c r="BS59" i="29" s="1"/>
  <c r="BS76" i="29" s="1"/>
  <c r="FU51" i="29"/>
  <c r="FU52" i="29" s="1"/>
  <c r="FU58" i="29" s="1"/>
  <c r="GD51" i="29"/>
  <c r="GD52" i="29" s="1"/>
  <c r="GD58" i="29" s="1"/>
  <c r="FM51" i="29"/>
  <c r="FM52" i="29" s="1"/>
  <c r="FM58" i="29" s="1"/>
  <c r="FV51" i="29"/>
  <c r="FV52" i="29" s="1"/>
  <c r="FV58" i="29" s="1"/>
  <c r="X51" i="29"/>
  <c r="X52" i="29" s="1"/>
  <c r="X58" i="29" s="1"/>
  <c r="X59" i="29" s="1"/>
  <c r="X76" i="29" s="1"/>
  <c r="EC51" i="29"/>
  <c r="EC52" i="29" s="1"/>
  <c r="EC58" i="29" s="1"/>
  <c r="AF51" i="29"/>
  <c r="AF52" i="29" s="1"/>
  <c r="AF58" i="29" s="1"/>
  <c r="AF59" i="29" s="1"/>
  <c r="AF76" i="29" s="1"/>
  <c r="FQ51" i="29"/>
  <c r="FQ52" i="29" s="1"/>
  <c r="FQ58" i="29" s="1"/>
  <c r="EN51" i="29"/>
  <c r="EN52" i="29" s="1"/>
  <c r="EN58" i="29" s="1"/>
  <c r="DH51" i="29"/>
  <c r="DH52" i="29" s="1"/>
  <c r="DH58" i="29" s="1"/>
  <c r="DH59" i="29" s="1"/>
  <c r="DH76" i="29" s="1"/>
  <c r="DI51" i="29"/>
  <c r="DI52" i="29" s="1"/>
  <c r="DI58" i="29" s="1"/>
  <c r="DI59" i="29" s="1"/>
  <c r="DI76" i="29" s="1"/>
  <c r="Y51" i="29"/>
  <c r="Y52" i="29" s="1"/>
  <c r="Y58" i="29" s="1"/>
  <c r="Y59" i="29" s="1"/>
  <c r="Y76" i="29" s="1"/>
  <c r="GG51" i="29"/>
  <c r="GG52" i="29" s="1"/>
  <c r="GG58" i="29" s="1"/>
  <c r="GG59" i="29" s="1"/>
  <c r="K51" i="29"/>
  <c r="K52" i="29" s="1"/>
  <c r="K58" i="29" s="1"/>
  <c r="K59" i="29" s="1"/>
  <c r="N73" i="29" s="1"/>
  <c r="N75" i="29" s="1"/>
  <c r="L51" i="29"/>
  <c r="L52" i="29" s="1"/>
  <c r="L58" i="29" s="1"/>
  <c r="L59" i="29" s="1"/>
  <c r="O73" i="29" s="1"/>
  <c r="O75" i="29" s="1"/>
  <c r="BE51" i="29"/>
  <c r="BE52" i="29" s="1"/>
  <c r="BE58" i="29" s="1"/>
  <c r="BE59" i="29" s="1"/>
  <c r="BE76" i="29" s="1"/>
  <c r="GH51" i="29"/>
  <c r="GH52" i="29" s="1"/>
  <c r="GH58" i="29" s="1"/>
  <c r="DU51" i="29"/>
  <c r="DU52" i="29" s="1"/>
  <c r="DU58" i="29" s="1"/>
  <c r="BZ51" i="29"/>
  <c r="BZ52" i="29" s="1"/>
  <c r="BZ58" i="29" s="1"/>
  <c r="BZ59" i="29" s="1"/>
  <c r="BZ76" i="29" s="1"/>
  <c r="CL51" i="29"/>
  <c r="CL52" i="29" s="1"/>
  <c r="CL58" i="29" s="1"/>
  <c r="CL59" i="29" s="1"/>
  <c r="CL76" i="29" s="1"/>
  <c r="EI51" i="29"/>
  <c r="EI52" i="29" s="1"/>
  <c r="EI58" i="29" s="1"/>
  <c r="BX51" i="29"/>
  <c r="BX52" i="29" s="1"/>
  <c r="BX58" i="29" s="1"/>
  <c r="BX59" i="29" s="1"/>
  <c r="BX76" i="29" s="1"/>
  <c r="CC51" i="29"/>
  <c r="CC52" i="29" s="1"/>
  <c r="CC58" i="29" s="1"/>
  <c r="CC59" i="29" s="1"/>
  <c r="CC76" i="29" s="1"/>
  <c r="CV51" i="29"/>
  <c r="CV52" i="29" s="1"/>
  <c r="CV58" i="29" s="1"/>
  <c r="CV59" i="29" s="1"/>
  <c r="CV76" i="29" s="1"/>
  <c r="BG51" i="29"/>
  <c r="BG52" i="29" s="1"/>
  <c r="BG58" i="29" s="1"/>
  <c r="BG59" i="29" s="1"/>
  <c r="BG76" i="29" s="1"/>
  <c r="CJ51" i="29"/>
  <c r="CJ52" i="29" s="1"/>
  <c r="CJ58" i="29" s="1"/>
  <c r="CJ59" i="29" s="1"/>
  <c r="CJ76" i="29" s="1"/>
  <c r="FL51" i="29"/>
  <c r="FL52" i="29" s="1"/>
  <c r="FL58" i="29" s="1"/>
  <c r="CK51" i="29"/>
  <c r="CK52" i="29" s="1"/>
  <c r="CK58" i="29" s="1"/>
  <c r="CK59" i="29" s="1"/>
  <c r="CK76" i="29" s="1"/>
  <c r="FR51" i="29"/>
  <c r="FR52" i="29" s="1"/>
  <c r="FR58" i="29" s="1"/>
  <c r="GM51" i="29"/>
  <c r="GM52" i="29" s="1"/>
  <c r="GM58" i="29" s="1"/>
  <c r="GM59" i="29" s="1"/>
  <c r="GM76" i="29" s="1"/>
  <c r="DM51" i="29"/>
  <c r="DM52" i="29" s="1"/>
  <c r="DM58" i="29" s="1"/>
  <c r="DM59" i="29" s="1"/>
  <c r="DM76" i="29" s="1"/>
  <c r="ED51" i="29"/>
  <c r="ED52" i="29" s="1"/>
  <c r="ED58" i="29" s="1"/>
  <c r="GR51" i="29"/>
  <c r="GR52" i="29" s="1"/>
  <c r="GR58" i="29" s="1"/>
  <c r="GR59" i="29" s="1"/>
  <c r="GU73" i="29" s="1"/>
  <c r="GU75" i="29" s="1"/>
  <c r="FG51" i="29"/>
  <c r="FG52" i="29" s="1"/>
  <c r="FG58" i="29" s="1"/>
  <c r="DJ51" i="29"/>
  <c r="DJ52" i="29" s="1"/>
  <c r="DJ58" i="29" s="1"/>
  <c r="DJ59" i="29" s="1"/>
  <c r="DJ76" i="29" s="1"/>
  <c r="T51" i="29"/>
  <c r="T52" i="29" s="1"/>
  <c r="T58" i="29" s="1"/>
  <c r="T59" i="29" s="1"/>
  <c r="T76" i="29" s="1"/>
  <c r="FK51" i="29"/>
  <c r="FK52" i="29" s="1"/>
  <c r="FK58" i="29" s="1"/>
  <c r="CD51" i="29"/>
  <c r="CD52" i="29" s="1"/>
  <c r="CD58" i="29" s="1"/>
  <c r="CD59" i="29" s="1"/>
  <c r="CD76" i="29" s="1"/>
  <c r="AP51" i="29"/>
  <c r="AP52" i="29" s="1"/>
  <c r="AP58" i="29" s="1"/>
  <c r="AP59" i="29" s="1"/>
  <c r="AP76" i="29" s="1"/>
  <c r="BH51" i="29"/>
  <c r="BH52" i="29" s="1"/>
  <c r="BH58" i="29" s="1"/>
  <c r="BH59" i="29" s="1"/>
  <c r="BH76" i="29" s="1"/>
  <c r="EG51" i="29"/>
  <c r="EG52" i="29" s="1"/>
  <c r="EG58" i="29" s="1"/>
  <c r="ER51" i="29"/>
  <c r="ER52" i="29" s="1"/>
  <c r="ER58" i="29" s="1"/>
  <c r="AE51" i="29"/>
  <c r="AE52" i="29" s="1"/>
  <c r="AE58" i="29" s="1"/>
  <c r="AE59" i="29" s="1"/>
  <c r="AE76" i="29" s="1"/>
  <c r="DP51" i="29"/>
  <c r="DP52" i="29" s="1"/>
  <c r="DP58" i="29" s="1"/>
  <c r="DP59" i="29" s="1"/>
  <c r="DP76" i="29" s="1"/>
  <c r="FD51" i="29"/>
  <c r="FD52" i="29" s="1"/>
  <c r="FD58" i="29" s="1"/>
  <c r="EL51" i="29"/>
  <c r="EL52" i="29" s="1"/>
  <c r="EL58" i="29" s="1"/>
  <c r="AI51" i="29"/>
  <c r="AI52" i="29" s="1"/>
  <c r="AI58" i="29" s="1"/>
  <c r="AI59" i="29" s="1"/>
  <c r="AI76" i="29" s="1"/>
  <c r="EO51" i="29"/>
  <c r="EO52" i="29" s="1"/>
  <c r="EO58" i="29" s="1"/>
  <c r="DG51" i="29"/>
  <c r="DG52" i="29" s="1"/>
  <c r="DG58" i="29" s="1"/>
  <c r="DG59" i="29" s="1"/>
  <c r="DG76" i="29" s="1"/>
  <c r="CT51" i="29"/>
  <c r="CT52" i="29" s="1"/>
  <c r="CT58" i="29" s="1"/>
  <c r="CT59" i="29" s="1"/>
  <c r="CT76" i="29" s="1"/>
  <c r="EF51" i="29"/>
  <c r="EF52" i="29" s="1"/>
  <c r="EF58" i="29" s="1"/>
  <c r="GK51" i="29"/>
  <c r="GK52" i="29" s="1"/>
  <c r="GK58" i="29" s="1"/>
  <c r="GK59" i="29" s="1"/>
  <c r="GK76" i="29" s="1"/>
  <c r="GL51" i="29"/>
  <c r="GL52" i="29" s="1"/>
  <c r="GL58" i="29" s="1"/>
  <c r="GL59" i="29" s="1"/>
  <c r="I73" i="29"/>
  <c r="I75" i="29" s="1"/>
  <c r="BN51" i="29"/>
  <c r="BN52" i="29" s="1"/>
  <c r="BN58" i="29" s="1"/>
  <c r="BN59" i="29" s="1"/>
  <c r="BN76" i="29" s="1"/>
  <c r="BL51" i="29"/>
  <c r="BL52" i="29" s="1"/>
  <c r="BL58" i="29" s="1"/>
  <c r="BL59" i="29" s="1"/>
  <c r="BL76" i="29" s="1"/>
  <c r="DB51" i="29"/>
  <c r="DB52" i="29" s="1"/>
  <c r="DB58" i="29" s="1"/>
  <c r="DB59" i="29" s="1"/>
  <c r="DB76" i="29" s="1"/>
  <c r="CM51" i="29"/>
  <c r="CM52" i="29" s="1"/>
  <c r="CM58" i="29" s="1"/>
  <c r="CM59" i="29" s="1"/>
  <c r="CM76" i="29" s="1"/>
  <c r="GV51" i="29"/>
  <c r="GV52" i="29" s="1"/>
  <c r="GV58" i="29" s="1"/>
  <c r="GV59" i="29" s="1"/>
  <c r="CE51" i="29"/>
  <c r="CE52" i="29" s="1"/>
  <c r="CE58" i="29" s="1"/>
  <c r="CE59" i="29" s="1"/>
  <c r="CE76" i="29" s="1"/>
  <c r="O51" i="29"/>
  <c r="O52" i="29" s="1"/>
  <c r="O58" i="29" s="1"/>
  <c r="O59" i="29" s="1"/>
  <c r="O76" i="29" s="1"/>
  <c r="GO51" i="29"/>
  <c r="GO52" i="29" s="1"/>
  <c r="GO58" i="29" s="1"/>
  <c r="GO59" i="29" s="1"/>
  <c r="GR73" i="29" s="1"/>
  <c r="GR75" i="29" s="1"/>
  <c r="CW51" i="29"/>
  <c r="CW52" i="29" s="1"/>
  <c r="CW58" i="29" s="1"/>
  <c r="CW59" i="29" s="1"/>
  <c r="CW76" i="29" s="1"/>
  <c r="BQ51" i="29"/>
  <c r="BQ52" i="29" s="1"/>
  <c r="BQ58" i="29" s="1"/>
  <c r="BQ59" i="29" s="1"/>
  <c r="BQ76" i="29" s="1"/>
  <c r="AG51" i="29"/>
  <c r="AG52" i="29" s="1"/>
  <c r="AG58" i="29" s="1"/>
  <c r="AG59" i="29" s="1"/>
  <c r="AG76" i="29" s="1"/>
  <c r="FI51" i="29"/>
  <c r="FI52" i="29" s="1"/>
  <c r="FI58" i="29" s="1"/>
  <c r="AM51" i="29"/>
  <c r="AM52" i="29" s="1"/>
  <c r="AM58" i="29" s="1"/>
  <c r="AM59" i="29" s="1"/>
  <c r="AM76" i="29" s="1"/>
  <c r="CR51" i="29"/>
  <c r="CR52" i="29" s="1"/>
  <c r="CR58" i="29" s="1"/>
  <c r="CR59" i="29" s="1"/>
  <c r="CR76" i="29" s="1"/>
  <c r="BJ51" i="29"/>
  <c r="BJ52" i="29" s="1"/>
  <c r="BJ58" i="29" s="1"/>
  <c r="BJ59" i="29" s="1"/>
  <c r="BJ76" i="29" s="1"/>
  <c r="V51" i="29"/>
  <c r="V52" i="29" s="1"/>
  <c r="V58" i="29" s="1"/>
  <c r="V59" i="29" s="1"/>
  <c r="V76" i="29" s="1"/>
  <c r="DA51" i="29"/>
  <c r="DA52" i="29" s="1"/>
  <c r="DA58" i="29" s="1"/>
  <c r="DA59" i="29" s="1"/>
  <c r="DA76" i="29" s="1"/>
  <c r="H51" i="29"/>
  <c r="H52" i="29" s="1"/>
  <c r="H58" i="29" s="1"/>
  <c r="H59" i="29" s="1"/>
  <c r="H76" i="29" s="1"/>
  <c r="BB51" i="29"/>
  <c r="BB52" i="29" s="1"/>
  <c r="BB58" i="29" s="1"/>
  <c r="BB59" i="29" s="1"/>
  <c r="BB76" i="29" s="1"/>
  <c r="EZ51" i="29"/>
  <c r="EZ52" i="29" s="1"/>
  <c r="EZ58" i="29" s="1"/>
  <c r="EH51" i="29"/>
  <c r="EH52" i="29" s="1"/>
  <c r="EH58" i="29" s="1"/>
  <c r="AZ51" i="29"/>
  <c r="AZ52" i="29" s="1"/>
  <c r="AZ58" i="29" s="1"/>
  <c r="AZ59" i="29" s="1"/>
  <c r="AZ76" i="29" s="1"/>
  <c r="FF51" i="29"/>
  <c r="FF52" i="29" s="1"/>
  <c r="FF58" i="29" s="1"/>
  <c r="AX51" i="29"/>
  <c r="AX52" i="29" s="1"/>
  <c r="AX58" i="29" s="1"/>
  <c r="AX59" i="29" s="1"/>
  <c r="AX76" i="29" s="1"/>
  <c r="DE51" i="29"/>
  <c r="DE52" i="29" s="1"/>
  <c r="DE58" i="29" s="1"/>
  <c r="DE59" i="29" s="1"/>
  <c r="DE76" i="29" s="1"/>
  <c r="AJ51" i="29"/>
  <c r="AJ52" i="29" s="1"/>
  <c r="AJ58" i="29" s="1"/>
  <c r="AJ59" i="29" s="1"/>
  <c r="AJ76" i="29" s="1"/>
  <c r="FY51" i="29"/>
  <c r="FY52" i="29" s="1"/>
  <c r="FY58" i="29" s="1"/>
  <c r="FJ51" i="29"/>
  <c r="FJ52" i="29" s="1"/>
  <c r="FJ58" i="29" s="1"/>
  <c r="EE51" i="29"/>
  <c r="EE52" i="29" s="1"/>
  <c r="EE58" i="29" s="1"/>
  <c r="BK51" i="29"/>
  <c r="BK52" i="29" s="1"/>
  <c r="BK58" i="29" s="1"/>
  <c r="BK59" i="29" s="1"/>
  <c r="BK76" i="29" s="1"/>
  <c r="CO51" i="29"/>
  <c r="CO52" i="29" s="1"/>
  <c r="CO58" i="29" s="1"/>
  <c r="CO59" i="29" s="1"/>
  <c r="CO76" i="29" s="1"/>
  <c r="P51" i="29"/>
  <c r="P52" i="29" s="1"/>
  <c r="P58" i="29" s="1"/>
  <c r="P59" i="29" s="1"/>
  <c r="P76" i="29" s="1"/>
  <c r="GJ51" i="29"/>
  <c r="GJ52" i="29" s="1"/>
  <c r="GJ58" i="29" s="1"/>
  <c r="CQ51" i="29"/>
  <c r="CQ52" i="29" s="1"/>
  <c r="CQ58" i="29" s="1"/>
  <c r="CQ59" i="29" s="1"/>
  <c r="CQ76" i="29" s="1"/>
  <c r="EQ51" i="29"/>
  <c r="EQ52" i="29" s="1"/>
  <c r="EQ58" i="29" s="1"/>
  <c r="BY51" i="29"/>
  <c r="BY52" i="29" s="1"/>
  <c r="BY58" i="29" s="1"/>
  <c r="BY59" i="29" s="1"/>
  <c r="BY76" i="29" s="1"/>
  <c r="R51" i="29"/>
  <c r="R52" i="29" s="1"/>
  <c r="R58" i="29" s="1"/>
  <c r="R59" i="29" s="1"/>
  <c r="R76" i="29" s="1"/>
  <c r="DC51" i="29"/>
  <c r="DC52" i="29" s="1"/>
  <c r="DC58" i="29" s="1"/>
  <c r="DC59" i="29" s="1"/>
  <c r="DC76" i="29" s="1"/>
  <c r="EV51" i="29"/>
  <c r="EV52" i="29" s="1"/>
  <c r="EV58" i="29" s="1"/>
  <c r="AO51" i="29"/>
  <c r="AO52" i="29" s="1"/>
  <c r="AO58" i="29" s="1"/>
  <c r="AO59" i="29" s="1"/>
  <c r="AO76" i="29" s="1"/>
  <c r="AT51" i="29"/>
  <c r="AT52" i="29" s="1"/>
  <c r="AT58" i="29" s="1"/>
  <c r="AT59" i="29" s="1"/>
  <c r="AT76" i="29" s="1"/>
  <c r="GA51" i="29"/>
  <c r="GA52" i="29" s="1"/>
  <c r="GA58" i="29" s="1"/>
  <c r="CI51" i="29"/>
  <c r="CI52" i="29" s="1"/>
  <c r="CI58" i="29" s="1"/>
  <c r="CI59" i="29" s="1"/>
  <c r="CI76" i="29" s="1"/>
  <c r="AW51" i="29"/>
  <c r="AW52" i="29" s="1"/>
  <c r="AW58" i="29" s="1"/>
  <c r="AW59" i="29" s="1"/>
  <c r="AW76" i="29" s="1"/>
  <c r="BT51" i="29"/>
  <c r="BT52" i="29" s="1"/>
  <c r="BT58" i="29" s="1"/>
  <c r="BT59" i="29" s="1"/>
  <c r="BT76" i="29" s="1"/>
  <c r="DY51" i="29"/>
  <c r="DY52" i="29" s="1"/>
  <c r="DY58" i="29" s="1"/>
  <c r="AD51" i="29"/>
  <c r="AD52" i="29" s="1"/>
  <c r="AD58" i="29" s="1"/>
  <c r="AD59" i="29" s="1"/>
  <c r="AD76" i="29" s="1"/>
  <c r="DQ51" i="29"/>
  <c r="DQ52" i="29" s="1"/>
  <c r="DQ58" i="29" s="1"/>
  <c r="DQ59" i="29" s="1"/>
  <c r="DQ76" i="29" s="1"/>
  <c r="AR51" i="29"/>
  <c r="AR52" i="29" s="1"/>
  <c r="AR58" i="29" s="1"/>
  <c r="AR59" i="29" s="1"/>
  <c r="GF51" i="29"/>
  <c r="GF52" i="29" s="1"/>
  <c r="GF58" i="29" s="1"/>
  <c r="GT51" i="29"/>
  <c r="GT52" i="29" s="1"/>
  <c r="GT58" i="29" s="1"/>
  <c r="GT59" i="29" s="1"/>
  <c r="DW51" i="29"/>
  <c r="DW52" i="29" s="1"/>
  <c r="DW58" i="29" s="1"/>
  <c r="FT51" i="29"/>
  <c r="FT52" i="29" s="1"/>
  <c r="FT58" i="29" s="1"/>
  <c r="FA51" i="29"/>
  <c r="FA52" i="29" s="1"/>
  <c r="FA58" i="29" s="1"/>
  <c r="DZ51" i="29"/>
  <c r="DZ52" i="29" s="1"/>
  <c r="DZ58" i="29" s="1"/>
  <c r="CA51" i="29"/>
  <c r="CA52" i="29" s="1"/>
  <c r="CA58" i="29" s="1"/>
  <c r="CA59" i="29" s="1"/>
  <c r="CA76" i="29" s="1"/>
  <c r="CU51" i="29"/>
  <c r="CU52" i="29" s="1"/>
  <c r="CU58" i="29" s="1"/>
  <c r="CU59" i="29" s="1"/>
  <c r="CU76" i="29" s="1"/>
  <c r="BC51" i="29"/>
  <c r="BC52" i="29" s="1"/>
  <c r="BC58" i="29" s="1"/>
  <c r="BC59" i="29" s="1"/>
  <c r="BC76" i="29" s="1"/>
  <c r="BW51" i="29"/>
  <c r="BW52" i="29" s="1"/>
  <c r="BW58" i="29" s="1"/>
  <c r="BW59" i="29" s="1"/>
  <c r="BW76" i="29" s="1"/>
  <c r="DN51" i="29"/>
  <c r="DN52" i="29" s="1"/>
  <c r="DN58" i="29" s="1"/>
  <c r="DN59" i="29" s="1"/>
  <c r="DN76" i="29" s="1"/>
  <c r="G51" i="29"/>
  <c r="G52" i="29" s="1"/>
  <c r="G58" i="29" s="1"/>
  <c r="G59" i="29" s="1"/>
  <c r="G76" i="29" s="1"/>
  <c r="Z51" i="29"/>
  <c r="Z52" i="29" s="1"/>
  <c r="Z58" i="29" s="1"/>
  <c r="Z59" i="29" s="1"/>
  <c r="Z76" i="29" s="1"/>
  <c r="DT51" i="29"/>
  <c r="DT52" i="29" s="1"/>
  <c r="DT58" i="29" s="1"/>
  <c r="ES51" i="29"/>
  <c r="ES52" i="29" s="1"/>
  <c r="ES58" i="29" s="1"/>
  <c r="CG51" i="29"/>
  <c r="CG52" i="29" s="1"/>
  <c r="CG58" i="29" s="1"/>
  <c r="CG59" i="29" s="1"/>
  <c r="CG76" i="29" s="1"/>
  <c r="CX51" i="29"/>
  <c r="CX52" i="29" s="1"/>
  <c r="CX58" i="29" s="1"/>
  <c r="CX59" i="29" s="1"/>
  <c r="CX76" i="29" s="1"/>
  <c r="CZ51" i="29"/>
  <c r="CZ52" i="29" s="1"/>
  <c r="CZ58" i="29" s="1"/>
  <c r="CZ59" i="29" s="1"/>
  <c r="CZ76" i="29" s="1"/>
  <c r="CP51" i="29"/>
  <c r="CP52" i="29" s="1"/>
  <c r="CP58" i="29" s="1"/>
  <c r="CP59" i="29" s="1"/>
  <c r="CP76" i="29" s="1"/>
  <c r="GS51" i="29"/>
  <c r="GS52" i="29" s="1"/>
  <c r="GS58" i="29" s="1"/>
  <c r="GS59" i="29" s="1"/>
  <c r="GS76" i="29" s="1"/>
  <c r="CY51" i="29"/>
  <c r="CY52" i="29" s="1"/>
  <c r="CY58" i="29" s="1"/>
  <c r="CY59" i="29" s="1"/>
  <c r="CY76" i="29" s="1"/>
  <c r="CN51" i="29"/>
  <c r="CN52" i="29" s="1"/>
  <c r="CN58" i="29" s="1"/>
  <c r="CN59" i="29" s="1"/>
  <c r="CN76" i="29" s="1"/>
  <c r="DX51" i="29"/>
  <c r="DX52" i="29" s="1"/>
  <c r="DX58" i="29" s="1"/>
  <c r="EX51" i="29"/>
  <c r="EX52" i="29" s="1"/>
  <c r="EX58" i="29" s="1"/>
  <c r="EA51" i="29"/>
  <c r="EA52" i="29" s="1"/>
  <c r="EA58" i="29" s="1"/>
  <c r="GU51" i="29"/>
  <c r="GU52" i="29" s="1"/>
  <c r="GU58" i="29" s="1"/>
  <c r="GU59" i="29" s="1"/>
  <c r="FP51" i="29"/>
  <c r="FP52" i="29" s="1"/>
  <c r="FP58" i="29" s="1"/>
  <c r="FC51" i="29"/>
  <c r="FC52" i="29" s="1"/>
  <c r="FC58" i="29" s="1"/>
  <c r="W51" i="29"/>
  <c r="W52" i="29" s="1"/>
  <c r="W58" i="29" s="1"/>
  <c r="W59" i="29" s="1"/>
  <c r="W76" i="29" s="1"/>
  <c r="N51" i="29"/>
  <c r="N52" i="29" s="1"/>
  <c r="N58" i="29" s="1"/>
  <c r="N59" i="29" s="1"/>
  <c r="Q73" i="29" s="1"/>
  <c r="Q75" i="29" s="1"/>
  <c r="J51" i="29"/>
  <c r="J52" i="29" s="1"/>
  <c r="AH51" i="29"/>
  <c r="AH52" i="29" s="1"/>
  <c r="AH58" i="29" s="1"/>
  <c r="AH59" i="29" s="1"/>
  <c r="AH76" i="29" s="1"/>
  <c r="BO51" i="29"/>
  <c r="BO52" i="29" s="1"/>
  <c r="BO58" i="29" s="1"/>
  <c r="BO59" i="29" s="1"/>
  <c r="BO76" i="29" s="1"/>
  <c r="FH51" i="29"/>
  <c r="FH52" i="29" s="1"/>
  <c r="FH58" i="29" s="1"/>
  <c r="M51" i="29"/>
  <c r="M52" i="29" s="1"/>
  <c r="M58" i="29" s="1"/>
  <c r="M59" i="29" s="1"/>
  <c r="M76" i="29" s="1"/>
  <c r="BU51" i="29"/>
  <c r="BU52" i="29" s="1"/>
  <c r="BU58" i="29" s="1"/>
  <c r="BU59" i="29" s="1"/>
  <c r="BU76" i="29" s="1"/>
  <c r="FX51" i="29"/>
  <c r="FX52" i="29" s="1"/>
  <c r="FX58" i="29" s="1"/>
  <c r="AN51" i="29"/>
  <c r="AN52" i="29" s="1"/>
  <c r="AN58" i="29" s="1"/>
  <c r="AN59" i="29" s="1"/>
  <c r="AN76" i="29" s="1"/>
  <c r="AB51" i="29"/>
  <c r="AB52" i="29" s="1"/>
  <c r="AB58" i="29" s="1"/>
  <c r="AB59" i="29" s="1"/>
  <c r="AB76" i="29" s="1"/>
  <c r="AU51" i="29"/>
  <c r="AU52" i="29" s="1"/>
  <c r="AU58" i="29" s="1"/>
  <c r="AU59" i="29" s="1"/>
  <c r="AU76" i="29" s="1"/>
  <c r="GN51" i="29"/>
  <c r="GN52" i="29" s="1"/>
  <c r="EK51" i="29"/>
  <c r="EK52" i="29" s="1"/>
  <c r="EK58" i="29" s="1"/>
  <c r="AL51" i="29"/>
  <c r="AL52" i="29" s="1"/>
  <c r="AL58" i="29" s="1"/>
  <c r="AL59" i="29" s="1"/>
  <c r="AL76" i="29" s="1"/>
  <c r="DL51" i="29"/>
  <c r="DL52" i="29" s="1"/>
  <c r="DL58" i="29" s="1"/>
  <c r="DL59" i="29" s="1"/>
  <c r="DL76" i="29" s="1"/>
  <c r="DV51" i="29"/>
  <c r="DV52" i="29" s="1"/>
  <c r="DV58" i="29" s="1"/>
  <c r="FB51" i="29"/>
  <c r="FB52" i="29" s="1"/>
  <c r="FB58" i="29" s="1"/>
  <c r="AV51" i="29"/>
  <c r="AV52" i="29" s="1"/>
  <c r="AV58" i="29" s="1"/>
  <c r="AV59" i="29" s="1"/>
  <c r="AV76" i="29" s="1"/>
  <c r="BA51" i="29"/>
  <c r="BA52" i="29" s="1"/>
  <c r="BA58" i="29" s="1"/>
  <c r="BA59" i="29" s="1"/>
  <c r="BA76" i="29" s="1"/>
  <c r="AS51" i="29"/>
  <c r="AS52" i="29" s="1"/>
  <c r="AS58" i="29" s="1"/>
  <c r="AS59" i="29" s="1"/>
  <c r="DS51" i="29"/>
  <c r="DS52" i="29" s="1"/>
  <c r="DS58" i="29" s="1"/>
  <c r="CF51" i="29"/>
  <c r="CF52" i="29" s="1"/>
  <c r="CF58" i="29" s="1"/>
  <c r="CF59" i="29" s="1"/>
  <c r="CF76" i="29" s="1"/>
  <c r="DD51" i="29"/>
  <c r="DD52" i="29" s="1"/>
  <c r="DD58" i="29" s="1"/>
  <c r="DD59" i="29" s="1"/>
  <c r="DD76" i="29" s="1"/>
  <c r="BP51" i="29"/>
  <c r="BP52" i="29" s="1"/>
  <c r="BP58" i="29" s="1"/>
  <c r="BP59" i="29" s="1"/>
  <c r="BP76" i="29" s="1"/>
  <c r="BD51" i="29"/>
  <c r="BD52" i="29" s="1"/>
  <c r="BD58" i="29" s="1"/>
  <c r="BD59" i="29" s="1"/>
  <c r="BD76" i="29" s="1"/>
  <c r="BV51" i="29"/>
  <c r="BV52" i="29" s="1"/>
  <c r="BV58" i="29" s="1"/>
  <c r="BV59" i="29" s="1"/>
  <c r="BV76" i="29" s="1"/>
  <c r="FS51" i="29"/>
  <c r="FS52" i="29" s="1"/>
  <c r="FS58" i="29" s="1"/>
  <c r="BI51" i="29"/>
  <c r="BI52" i="29" s="1"/>
  <c r="BI58" i="29" s="1"/>
  <c r="BI59" i="29" s="1"/>
  <c r="DF51" i="29"/>
  <c r="DF52" i="29" s="1"/>
  <c r="DF58" i="29" s="1"/>
  <c r="DF59" i="29" s="1"/>
  <c r="DF76" i="29" s="1"/>
  <c r="CS51" i="29"/>
  <c r="CS52" i="29" s="1"/>
  <c r="CS58" i="29" s="1"/>
  <c r="CS59" i="29" s="1"/>
  <c r="CS76" i="29" s="1"/>
  <c r="EB51" i="29"/>
  <c r="EB52" i="29" s="1"/>
  <c r="EB58" i="29" s="1"/>
  <c r="CH51" i="29"/>
  <c r="CH52" i="29" s="1"/>
  <c r="CH58" i="29" s="1"/>
  <c r="CH59" i="29" s="1"/>
  <c r="CH76" i="29" s="1"/>
  <c r="EW51" i="29"/>
  <c r="EW52" i="29" s="1"/>
  <c r="EW58" i="29" s="1"/>
  <c r="S51" i="29"/>
  <c r="S52" i="29" s="1"/>
  <c r="S58" i="29" s="1"/>
  <c r="S59" i="29" s="1"/>
  <c r="S76" i="29" s="1"/>
  <c r="BM51" i="29"/>
  <c r="BM52" i="29" s="1"/>
  <c r="BM58" i="29" s="1"/>
  <c r="BM59" i="29" s="1"/>
  <c r="BM76" i="29" s="1"/>
  <c r="AC51" i="29"/>
  <c r="AC52" i="29" s="1"/>
  <c r="AC58" i="29" s="1"/>
  <c r="AC59" i="29" s="1"/>
  <c r="AC76" i="29" s="1"/>
  <c r="BF51" i="29"/>
  <c r="BF52" i="29" s="1"/>
  <c r="BF58" i="29" s="1"/>
  <c r="BF59" i="29" s="1"/>
  <c r="BF76" i="29" s="1"/>
  <c r="FZ51" i="29"/>
  <c r="FZ52" i="29" s="1"/>
  <c r="FZ58" i="29" s="1"/>
  <c r="EY51" i="29"/>
  <c r="EY52" i="29" s="1"/>
  <c r="EY58" i="29" s="1"/>
  <c r="GE51" i="29"/>
  <c r="GE52" i="29" s="1"/>
  <c r="GE58" i="29" s="1"/>
  <c r="AK51" i="29"/>
  <c r="AK52" i="29" s="1"/>
  <c r="AK58" i="29" s="1"/>
  <c r="AK59" i="29" s="1"/>
  <c r="AK76" i="29" s="1"/>
  <c r="ES59" i="29"/>
  <c r="GP51" i="29"/>
  <c r="GP52" i="29" s="1"/>
  <c r="GP58" i="29" s="1"/>
  <c r="GP59" i="29" s="1"/>
  <c r="GS73" i="29" s="1"/>
  <c r="GS75" i="29" s="1"/>
  <c r="BR51" i="29"/>
  <c r="BR52" i="29" s="1"/>
  <c r="BR58" i="29" s="1"/>
  <c r="BR59" i="29" s="1"/>
  <c r="BR76" i="29" s="1"/>
  <c r="DO59" i="29"/>
  <c r="DO76" i="29" s="1"/>
  <c r="EP59" i="29"/>
  <c r="FW59" i="29"/>
  <c r="EU59" i="29"/>
  <c r="DR59" i="29"/>
  <c r="DR76" i="29" s="1"/>
  <c r="GC51" i="29"/>
  <c r="GC52" i="29" s="1"/>
  <c r="GC58" i="29" s="1"/>
  <c r="GB51" i="29"/>
  <c r="GB52" i="29" s="1"/>
  <c r="GB58" i="29" s="1"/>
  <c r="GN58" i="29" l="1"/>
  <c r="GN59" i="29" s="1"/>
  <c r="BA70" i="5"/>
  <c r="BA71" i="5"/>
  <c r="BA72" i="5"/>
  <c r="BA20" i="5"/>
  <c r="BA73" i="5"/>
  <c r="BA68" i="5"/>
  <c r="BA12" i="5"/>
  <c r="BA11" i="5"/>
  <c r="BA22" i="5"/>
  <c r="BA69" i="5"/>
  <c r="BA26" i="5"/>
  <c r="BA21" i="5"/>
  <c r="BA24" i="5"/>
  <c r="BA23" i="5"/>
  <c r="BA19" i="5"/>
  <c r="BA13" i="5"/>
  <c r="BA27" i="5"/>
  <c r="BB9" i="5"/>
  <c r="AS50" i="32"/>
  <c r="AT18" i="5" s="1"/>
  <c r="AT47" i="32"/>
  <c r="AU15" i="5" s="1"/>
  <c r="AT51" i="32"/>
  <c r="AU14" i="5" s="1"/>
  <c r="AT49" i="32"/>
  <c r="AU17" i="5" s="1"/>
  <c r="GI59" i="29"/>
  <c r="GT73" i="29"/>
  <c r="GT75" i="29" s="1"/>
  <c r="AT25" i="5"/>
  <c r="AT48" i="32"/>
  <c r="AU16" i="5" s="1"/>
  <c r="FM59" i="29"/>
  <c r="FM76" i="29" s="1"/>
  <c r="GU76" i="29"/>
  <c r="GT76" i="29"/>
  <c r="GV76" i="29"/>
  <c r="FE59" i="29"/>
  <c r="EN59" i="29"/>
  <c r="FO59" i="29"/>
  <c r="FO76" i="29" s="1"/>
  <c r="EJ59" i="29"/>
  <c r="EM59" i="29"/>
  <c r="EM76" i="29" s="1"/>
  <c r="DU59" i="29"/>
  <c r="DU76" i="29" s="1"/>
  <c r="L76" i="29"/>
  <c r="EI59" i="29"/>
  <c r="EI76" i="29" s="1"/>
  <c r="EL59" i="29"/>
  <c r="EL76" i="29" s="1"/>
  <c r="GD59" i="29"/>
  <c r="GD76" i="29" s="1"/>
  <c r="FN59" i="29"/>
  <c r="I76" i="29"/>
  <c r="FU59" i="29"/>
  <c r="GH59" i="29"/>
  <c r="FV59" i="29"/>
  <c r="FQ59" i="29"/>
  <c r="FL59" i="29"/>
  <c r="FL76" i="29" s="1"/>
  <c r="EC59" i="29"/>
  <c r="EC76" i="29" s="1"/>
  <c r="K76" i="29"/>
  <c r="FR59" i="29"/>
  <c r="FR76" i="29" s="1"/>
  <c r="GO76" i="29"/>
  <c r="FK59" i="29"/>
  <c r="FK76" i="29" s="1"/>
  <c r="FI59" i="29"/>
  <c r="EF59" i="29"/>
  <c r="ER59" i="29"/>
  <c r="FG59" i="29"/>
  <c r="FG76" i="29" s="1"/>
  <c r="ED59" i="29"/>
  <c r="ED76" i="29" s="1"/>
  <c r="GR76" i="29"/>
  <c r="FD59" i="29"/>
  <c r="FD76" i="29" s="1"/>
  <c r="EW59" i="29"/>
  <c r="K73" i="29"/>
  <c r="K75" i="29" s="1"/>
  <c r="EO59" i="29"/>
  <c r="EO76" i="29" s="1"/>
  <c r="FF59" i="29"/>
  <c r="FF76" i="29" s="1"/>
  <c r="BJ73" i="29"/>
  <c r="BJ75" i="29" s="1"/>
  <c r="CN73" i="29"/>
  <c r="CN75" i="29" s="1"/>
  <c r="N76" i="29"/>
  <c r="DJ73" i="29"/>
  <c r="DJ75" i="29" s="1"/>
  <c r="EG59" i="29"/>
  <c r="AS73" i="29"/>
  <c r="AS75" i="29" s="1"/>
  <c r="EE59" i="29"/>
  <c r="EE76" i="29" s="1"/>
  <c r="J73" i="29"/>
  <c r="J75" i="29" s="1"/>
  <c r="CM73" i="29"/>
  <c r="CM75" i="29" s="1"/>
  <c r="FP59" i="29"/>
  <c r="FP76" i="29" s="1"/>
  <c r="DW59" i="29"/>
  <c r="DW76" i="29" s="1"/>
  <c r="BZ73" i="29"/>
  <c r="BZ75" i="29" s="1"/>
  <c r="EZ59" i="29"/>
  <c r="P73" i="29"/>
  <c r="P75" i="29" s="1"/>
  <c r="EH59" i="29"/>
  <c r="GV73" i="29"/>
  <c r="GV75" i="29" s="1"/>
  <c r="FT59" i="29"/>
  <c r="FA59" i="29"/>
  <c r="CE73" i="29"/>
  <c r="CE75" i="29" s="1"/>
  <c r="EB59" i="29"/>
  <c r="EB76" i="29" s="1"/>
  <c r="FJ59" i="29"/>
  <c r="FJ76" i="29" s="1"/>
  <c r="AT73" i="29"/>
  <c r="AT75" i="29" s="1"/>
  <c r="EQ59" i="29"/>
  <c r="AR76" i="29"/>
  <c r="CL73" i="29"/>
  <c r="CL75" i="29" s="1"/>
  <c r="BI76" i="29"/>
  <c r="CW73" i="29"/>
  <c r="CW75" i="29" s="1"/>
  <c r="FY59" i="29"/>
  <c r="FY76" i="29" s="1"/>
  <c r="CX73" i="29"/>
  <c r="CX75" i="29" s="1"/>
  <c r="GJ59" i="29"/>
  <c r="GJ76" i="29" s="1"/>
  <c r="AZ73" i="29"/>
  <c r="AZ75" i="29" s="1"/>
  <c r="BN73" i="29"/>
  <c r="BN75" i="29" s="1"/>
  <c r="DB73" i="29"/>
  <c r="DB75" i="29" s="1"/>
  <c r="GA59" i="29"/>
  <c r="GA76" i="29" s="1"/>
  <c r="AN73" i="29"/>
  <c r="AN75" i="29" s="1"/>
  <c r="AO73" i="29"/>
  <c r="AO75" i="29" s="1"/>
  <c r="BS73" i="29"/>
  <c r="BS75" i="29" s="1"/>
  <c r="EV59" i="29"/>
  <c r="EV76" i="29" s="1"/>
  <c r="CR73" i="29"/>
  <c r="CR75" i="29" s="1"/>
  <c r="W73" i="29"/>
  <c r="W75" i="29" s="1"/>
  <c r="BI73" i="29"/>
  <c r="BI75" i="29" s="1"/>
  <c r="CC73" i="29"/>
  <c r="CC75" i="29" s="1"/>
  <c r="DV59" i="29"/>
  <c r="FB59" i="29"/>
  <c r="CY73" i="29"/>
  <c r="CY75" i="29" s="1"/>
  <c r="CZ73" i="29"/>
  <c r="CZ75" i="29" s="1"/>
  <c r="R73" i="29"/>
  <c r="R75" i="29" s="1"/>
  <c r="DD73" i="29"/>
  <c r="DD75" i="29" s="1"/>
  <c r="CO73" i="29"/>
  <c r="CO75" i="29" s="1"/>
  <c r="FC59" i="29"/>
  <c r="FC76" i="29" s="1"/>
  <c r="CP73" i="29"/>
  <c r="CP75" i="29" s="1"/>
  <c r="BW73" i="29"/>
  <c r="BW75" i="29" s="1"/>
  <c r="AA73" i="29"/>
  <c r="AA75" i="29" s="1"/>
  <c r="EA59" i="29"/>
  <c r="EY59" i="29"/>
  <c r="DZ59" i="29"/>
  <c r="DZ76" i="29" s="1"/>
  <c r="ES76" i="29"/>
  <c r="AP73" i="29"/>
  <c r="AP75" i="29" s="1"/>
  <c r="CB73" i="29"/>
  <c r="CB75" i="29" s="1"/>
  <c r="AG73" i="29"/>
  <c r="AG75" i="29" s="1"/>
  <c r="BV73" i="29"/>
  <c r="BV75" i="29" s="1"/>
  <c r="CA73" i="29"/>
  <c r="CA75" i="29" s="1"/>
  <c r="U73" i="29"/>
  <c r="U75" i="29" s="1"/>
  <c r="AS76" i="29"/>
  <c r="T73" i="29"/>
  <c r="T75" i="29" s="1"/>
  <c r="CD73" i="29"/>
  <c r="CD75" i="29" s="1"/>
  <c r="FX59" i="29"/>
  <c r="FX76" i="29" s="1"/>
  <c r="DA73" i="29"/>
  <c r="DA75" i="29" s="1"/>
  <c r="CQ73" i="29"/>
  <c r="CQ75" i="29" s="1"/>
  <c r="AM73" i="29"/>
  <c r="AM75" i="29" s="1"/>
  <c r="GF59" i="29"/>
  <c r="DY59" i="29"/>
  <c r="AY73" i="29"/>
  <c r="AY75" i="29" s="1"/>
  <c r="AQ73" i="29"/>
  <c r="AQ75" i="29" s="1"/>
  <c r="AX73" i="29"/>
  <c r="AX75" i="29" s="1"/>
  <c r="AC73" i="29"/>
  <c r="AC75" i="29" s="1"/>
  <c r="BE73" i="29"/>
  <c r="BE75" i="29" s="1"/>
  <c r="DC73" i="29"/>
  <c r="DC75" i="29" s="1"/>
  <c r="AU73" i="29"/>
  <c r="AU75" i="29" s="1"/>
  <c r="AL73" i="29"/>
  <c r="AL75" i="29" s="1"/>
  <c r="AR73" i="29"/>
  <c r="AR75" i="29" s="1"/>
  <c r="BX73" i="29"/>
  <c r="BX75" i="29" s="1"/>
  <c r="DT59" i="29"/>
  <c r="DT76" i="29" s="1"/>
  <c r="BC73" i="29"/>
  <c r="BC75" i="29" s="1"/>
  <c r="Y73" i="29"/>
  <c r="Y75" i="29" s="1"/>
  <c r="BQ73" i="29"/>
  <c r="BQ75" i="29" s="1"/>
  <c r="CJ73" i="29"/>
  <c r="CJ75" i="29" s="1"/>
  <c r="DE73" i="29"/>
  <c r="DE75" i="29" s="1"/>
  <c r="AV73" i="29"/>
  <c r="AV75" i="29" s="1"/>
  <c r="BP73" i="29"/>
  <c r="BP75" i="29" s="1"/>
  <c r="S73" i="29"/>
  <c r="S75" i="29" s="1"/>
  <c r="EK59" i="29"/>
  <c r="EK76" i="29" s="1"/>
  <c r="GE59" i="29"/>
  <c r="DX59" i="29"/>
  <c r="BD73" i="29"/>
  <c r="BD75" i="29" s="1"/>
  <c r="AK73" i="29"/>
  <c r="AK75" i="29" s="1"/>
  <c r="V73" i="29"/>
  <c r="V75" i="29" s="1"/>
  <c r="X73" i="29"/>
  <c r="X75" i="29" s="1"/>
  <c r="AW73" i="29"/>
  <c r="AW75" i="29" s="1"/>
  <c r="BB73" i="29"/>
  <c r="BB75" i="29" s="1"/>
  <c r="AI73" i="29"/>
  <c r="AI75" i="29" s="1"/>
  <c r="AH73" i="29"/>
  <c r="AH75" i="29" s="1"/>
  <c r="CK73" i="29"/>
  <c r="CK75" i="29" s="1"/>
  <c r="BM73" i="29"/>
  <c r="BM75" i="29" s="1"/>
  <c r="AJ73" i="29"/>
  <c r="AJ75" i="29" s="1"/>
  <c r="AB73" i="29"/>
  <c r="AB75" i="29" s="1"/>
  <c r="BY73" i="29"/>
  <c r="BY75" i="29" s="1"/>
  <c r="Z73" i="29"/>
  <c r="Z75" i="29" s="1"/>
  <c r="EX59" i="29"/>
  <c r="EX76" i="29" s="1"/>
  <c r="FH59" i="29"/>
  <c r="FH76" i="29" s="1"/>
  <c r="BH73" i="29"/>
  <c r="BH75" i="29" s="1"/>
  <c r="BL73" i="29"/>
  <c r="BL75" i="29" s="1"/>
  <c r="CV73" i="29"/>
  <c r="CV75" i="29" s="1"/>
  <c r="BT73" i="29"/>
  <c r="BT75" i="29" s="1"/>
  <c r="CT73" i="29"/>
  <c r="CT75" i="29" s="1"/>
  <c r="AE73" i="29"/>
  <c r="AE75" i="29" s="1"/>
  <c r="CF73" i="29"/>
  <c r="CF75" i="29" s="1"/>
  <c r="AD73" i="29"/>
  <c r="AD75" i="29" s="1"/>
  <c r="BR73" i="29"/>
  <c r="BR75" i="29" s="1"/>
  <c r="AF73" i="29"/>
  <c r="AF75" i="29" s="1"/>
  <c r="BK73" i="29"/>
  <c r="BK75" i="29" s="1"/>
  <c r="CH73" i="29"/>
  <c r="CH75" i="29" s="1"/>
  <c r="BF73" i="29"/>
  <c r="BF75" i="29" s="1"/>
  <c r="CI73" i="29"/>
  <c r="CI75" i="29" s="1"/>
  <c r="BU73" i="29"/>
  <c r="BU75" i="29" s="1"/>
  <c r="BG73" i="29"/>
  <c r="BG75" i="29" s="1"/>
  <c r="DH73" i="29"/>
  <c r="DH75" i="29" s="1"/>
  <c r="DF73" i="29"/>
  <c r="DF75" i="29" s="1"/>
  <c r="DG73" i="29"/>
  <c r="DG75" i="29" s="1"/>
  <c r="BO73" i="29"/>
  <c r="BO75" i="29" s="1"/>
  <c r="GP76" i="29"/>
  <c r="CU73" i="29"/>
  <c r="CU75" i="29" s="1"/>
  <c r="BA73" i="29"/>
  <c r="BA75" i="29" s="1"/>
  <c r="CS73" i="29"/>
  <c r="CS75" i="29" s="1"/>
  <c r="CG73" i="29"/>
  <c r="CG75" i="29" s="1"/>
  <c r="DI73" i="29"/>
  <c r="DI75" i="29" s="1"/>
  <c r="FS59" i="29"/>
  <c r="FS76" i="29" s="1"/>
  <c r="DS59" i="29"/>
  <c r="GL76" i="29"/>
  <c r="GG76" i="29"/>
  <c r="DN73" i="29"/>
  <c r="DN75" i="29" s="1"/>
  <c r="DK73" i="29"/>
  <c r="DK75" i="29" s="1"/>
  <c r="DL73" i="29"/>
  <c r="DL75" i="29" s="1"/>
  <c r="EP76" i="29"/>
  <c r="ET76" i="29"/>
  <c r="DQ73" i="29"/>
  <c r="DQ75" i="29" s="1"/>
  <c r="FW76" i="29"/>
  <c r="EU76" i="29"/>
  <c r="DP73" i="29"/>
  <c r="DP75" i="29" s="1"/>
  <c r="DR73" i="29"/>
  <c r="DR75" i="29" s="1"/>
  <c r="DO73" i="29"/>
  <c r="DO75" i="29" s="1"/>
  <c r="GC59" i="29"/>
  <c r="DM73" i="29"/>
  <c r="DM75" i="29" s="1"/>
  <c r="GB59" i="29"/>
  <c r="FZ59" i="29"/>
  <c r="J58" i="29"/>
  <c r="GN76" i="29" l="1"/>
  <c r="GQ73" i="29"/>
  <c r="GQ75" i="29" s="1"/>
  <c r="GN73" i="29"/>
  <c r="GN75" i="29" s="1"/>
  <c r="GO73" i="29"/>
  <c r="GO75" i="29" s="1"/>
  <c r="GP73" i="29"/>
  <c r="GP75" i="29" s="1"/>
  <c r="GI76" i="29"/>
  <c r="BB70" i="5"/>
  <c r="BB71" i="5"/>
  <c r="BB72" i="5"/>
  <c r="BB73" i="5"/>
  <c r="BB20" i="5"/>
  <c r="BB24" i="5"/>
  <c r="BB68" i="5"/>
  <c r="BB12" i="5"/>
  <c r="BB11" i="5"/>
  <c r="BB26" i="5"/>
  <c r="BB69" i="5"/>
  <c r="BB22" i="5"/>
  <c r="BB19" i="5"/>
  <c r="BB21" i="5"/>
  <c r="BB23" i="5"/>
  <c r="BB27" i="5"/>
  <c r="BB13" i="5"/>
  <c r="BC9" i="5"/>
  <c r="AU25" i="5"/>
  <c r="AU47" i="32"/>
  <c r="AV15" i="5" s="1"/>
  <c r="AU48" i="32"/>
  <c r="AV16" i="5" s="1"/>
  <c r="AU51" i="32"/>
  <c r="AV14" i="5" s="1"/>
  <c r="AU49" i="32"/>
  <c r="AV17" i="5" s="1"/>
  <c r="AT50" i="32"/>
  <c r="AU18" i="5" s="1"/>
  <c r="FE76" i="29"/>
  <c r="EN76" i="29"/>
  <c r="EJ76" i="29"/>
  <c r="FU76" i="29"/>
  <c r="FT76" i="29"/>
  <c r="GH76" i="29"/>
  <c r="FN76" i="29"/>
  <c r="FO73" i="29"/>
  <c r="FV76" i="29"/>
  <c r="FQ76" i="29"/>
  <c r="EF76" i="29"/>
  <c r="FN73" i="29"/>
  <c r="FN75" i="29" s="1"/>
  <c r="FI76" i="29"/>
  <c r="ER76" i="29"/>
  <c r="EU73" i="29"/>
  <c r="EU75" i="29" s="1"/>
  <c r="GJ73" i="29"/>
  <c r="FW73" i="29"/>
  <c r="EW76" i="29"/>
  <c r="FG73" i="29"/>
  <c r="FG75" i="29" s="1"/>
  <c r="FF73" i="29"/>
  <c r="FF75" i="29" s="1"/>
  <c r="EO73" i="29"/>
  <c r="EO75" i="29" s="1"/>
  <c r="EP73" i="29"/>
  <c r="EP75" i="29" s="1"/>
  <c r="FR73" i="29"/>
  <c r="FR75" i="29" s="1"/>
  <c r="FA76" i="29"/>
  <c r="FQ73" i="29"/>
  <c r="FS73" i="29"/>
  <c r="ER73" i="29"/>
  <c r="FP73" i="29"/>
  <c r="FV73" i="29"/>
  <c r="FV75" i="29" s="1"/>
  <c r="EG76" i="29"/>
  <c r="GL73" i="29"/>
  <c r="GL75" i="29" s="1"/>
  <c r="GM73" i="29"/>
  <c r="GM75" i="29" s="1"/>
  <c r="EJ73" i="29"/>
  <c r="EJ75" i="29" s="1"/>
  <c r="GK73" i="29"/>
  <c r="GK75" i="29" s="1"/>
  <c r="EX73" i="29"/>
  <c r="EH73" i="29"/>
  <c r="EG73" i="29"/>
  <c r="EG75" i="29" s="1"/>
  <c r="GE76" i="29"/>
  <c r="EQ76" i="29"/>
  <c r="EF73" i="29"/>
  <c r="FL73" i="29"/>
  <c r="FL75" i="29" s="1"/>
  <c r="ES73" i="29"/>
  <c r="ES75" i="29" s="1"/>
  <c r="EN73" i="29"/>
  <c r="EN75" i="29" s="1"/>
  <c r="EH76" i="29"/>
  <c r="EQ73" i="29"/>
  <c r="EQ75" i="29" s="1"/>
  <c r="EE73" i="29"/>
  <c r="EE75" i="29" s="1"/>
  <c r="FM73" i="29"/>
  <c r="FM75" i="29" s="1"/>
  <c r="ET73" i="29"/>
  <c r="EI73" i="29"/>
  <c r="EZ76" i="29"/>
  <c r="DV76" i="29"/>
  <c r="FU73" i="29"/>
  <c r="FU75" i="29" s="1"/>
  <c r="FY73" i="29"/>
  <c r="FY75" i="29" s="1"/>
  <c r="FX73" i="29"/>
  <c r="FX75" i="29" s="1"/>
  <c r="FE73" i="29"/>
  <c r="EK73" i="29"/>
  <c r="EK75" i="29" s="1"/>
  <c r="FB76" i="29"/>
  <c r="EL73" i="29"/>
  <c r="EM73" i="29"/>
  <c r="EM75" i="29" s="1"/>
  <c r="DW73" i="29"/>
  <c r="DW75" i="29" s="1"/>
  <c r="FT73" i="29"/>
  <c r="FT75" i="29" s="1"/>
  <c r="EW73" i="29"/>
  <c r="FC73" i="29"/>
  <c r="FC75" i="29" s="1"/>
  <c r="DX76" i="29"/>
  <c r="EY73" i="29"/>
  <c r="EY75" i="29" s="1"/>
  <c r="EZ73" i="29"/>
  <c r="EZ75" i="29" s="1"/>
  <c r="EV73" i="29"/>
  <c r="EV75" i="29" s="1"/>
  <c r="FD73" i="29"/>
  <c r="FH73" i="29"/>
  <c r="FH75" i="29" s="1"/>
  <c r="DX73" i="29"/>
  <c r="DX75" i="29" s="1"/>
  <c r="GG73" i="29"/>
  <c r="GG75" i="29" s="1"/>
  <c r="EA76" i="29"/>
  <c r="FJ73" i="29"/>
  <c r="EY76" i="29"/>
  <c r="DS73" i="29"/>
  <c r="DZ73" i="29"/>
  <c r="DZ75" i="29" s="1"/>
  <c r="GI73" i="29"/>
  <c r="FA73" i="29"/>
  <c r="FA75" i="29" s="1"/>
  <c r="ED73" i="29"/>
  <c r="ED75" i="29" s="1"/>
  <c r="FB73" i="29"/>
  <c r="FB75" i="29" s="1"/>
  <c r="EA73" i="29"/>
  <c r="EA75" i="29" s="1"/>
  <c r="EB73" i="29"/>
  <c r="EB75" i="29" s="1"/>
  <c r="EC73" i="29"/>
  <c r="EC75" i="29" s="1"/>
  <c r="FK73" i="29"/>
  <c r="FK75" i="29" s="1"/>
  <c r="DY76" i="29"/>
  <c r="FI73" i="29"/>
  <c r="DY73" i="29"/>
  <c r="DY75" i="29" s="1"/>
  <c r="GF76" i="29"/>
  <c r="DS76" i="29"/>
  <c r="GH73" i="29"/>
  <c r="GH75" i="29" s="1"/>
  <c r="DT73" i="29"/>
  <c r="DU73" i="29"/>
  <c r="DU75" i="29" s="1"/>
  <c r="DV73" i="29"/>
  <c r="GB73" i="29"/>
  <c r="FZ76" i="29"/>
  <c r="FZ73" i="29"/>
  <c r="GB76" i="29"/>
  <c r="GC76" i="29"/>
  <c r="GF73" i="29"/>
  <c r="GF75" i="29" s="1"/>
  <c r="GD73" i="29"/>
  <c r="GD75" i="29" s="1"/>
  <c r="GE73" i="29"/>
  <c r="GE75" i="29" s="1"/>
  <c r="GA73" i="29"/>
  <c r="GA75" i="29" s="1"/>
  <c r="GC73" i="29"/>
  <c r="J59" i="29"/>
  <c r="AB62" i="5"/>
  <c r="BC70" i="5" l="1"/>
  <c r="BC71" i="5"/>
  <c r="BC72" i="5"/>
  <c r="BC20" i="5"/>
  <c r="BC73" i="5"/>
  <c r="BC11" i="5"/>
  <c r="BC69" i="5"/>
  <c r="BC21" i="5"/>
  <c r="BC12" i="5"/>
  <c r="BC24" i="5"/>
  <c r="BC23" i="5"/>
  <c r="BC19" i="5"/>
  <c r="BC68" i="5"/>
  <c r="BC22" i="5"/>
  <c r="BC26" i="5"/>
  <c r="BC27" i="5"/>
  <c r="BC13" i="5"/>
  <c r="BD9" i="5"/>
  <c r="AV51" i="32"/>
  <c r="AW14" i="5" s="1"/>
  <c r="AU50" i="32"/>
  <c r="AV18" i="5" s="1"/>
  <c r="AV48" i="32"/>
  <c r="AW16" i="5" s="1"/>
  <c r="AV49" i="32"/>
  <c r="AW17" i="5" s="1"/>
  <c r="AV25" i="5"/>
  <c r="AV47" i="32"/>
  <c r="AW15" i="5" s="1"/>
  <c r="FW75" i="29"/>
  <c r="FO75" i="29"/>
  <c r="GJ75" i="29"/>
  <c r="EL75" i="29"/>
  <c r="FS75" i="29"/>
  <c r="ER75" i="29"/>
  <c r="EX75" i="29"/>
  <c r="EI75" i="29"/>
  <c r="FP75" i="29"/>
  <c r="FQ75" i="29"/>
  <c r="ET75" i="29"/>
  <c r="FE75" i="29"/>
  <c r="EF75" i="29"/>
  <c r="DS75" i="29"/>
  <c r="EH75" i="29"/>
  <c r="DT75" i="29"/>
  <c r="GI75" i="29"/>
  <c r="EW75" i="29"/>
  <c r="FD75" i="29"/>
  <c r="FJ75" i="29"/>
  <c r="FI75" i="29"/>
  <c r="DV75" i="29"/>
  <c r="FZ75" i="29"/>
  <c r="GB75" i="29"/>
  <c r="GC75" i="29"/>
  <c r="M73" i="29"/>
  <c r="M75" i="29" s="1"/>
  <c r="J76" i="29"/>
  <c r="AC64" i="5"/>
  <c r="AC63" i="5"/>
  <c r="AF87" i="5" s="1"/>
  <c r="BD70" i="5" l="1"/>
  <c r="BD71" i="5"/>
  <c r="BD72" i="5"/>
  <c r="BD20" i="5"/>
  <c r="BD73" i="5"/>
  <c r="BD21" i="5"/>
  <c r="BD22" i="5"/>
  <c r="BD68" i="5"/>
  <c r="BD11" i="5"/>
  <c r="BD23" i="5"/>
  <c r="BD69" i="5"/>
  <c r="BD24" i="5"/>
  <c r="BD12" i="5"/>
  <c r="BD19" i="5"/>
  <c r="BD26" i="5"/>
  <c r="BD13" i="5"/>
  <c r="BD27" i="5"/>
  <c r="BE9" i="5"/>
  <c r="AW49" i="32"/>
  <c r="AX17" i="5" s="1"/>
  <c r="AW47" i="32"/>
  <c r="AX15" i="5" s="1"/>
  <c r="AV50" i="32"/>
  <c r="AW18" i="5" s="1"/>
  <c r="AW48" i="32"/>
  <c r="AX16" i="5" s="1"/>
  <c r="AW25" i="5"/>
  <c r="AW51" i="32"/>
  <c r="AX14" i="5" s="1"/>
  <c r="BE70" i="5" l="1"/>
  <c r="BE71" i="5"/>
  <c r="BE72" i="5"/>
  <c r="BE20" i="5"/>
  <c r="BE73" i="5"/>
  <c r="BE21" i="5"/>
  <c r="BE69" i="5"/>
  <c r="BE12" i="5"/>
  <c r="BE23" i="5"/>
  <c r="BE22" i="5"/>
  <c r="BE24" i="5"/>
  <c r="BE11" i="5"/>
  <c r="BE26" i="5"/>
  <c r="BE19" i="5"/>
  <c r="BE68" i="5"/>
  <c r="BE27" i="5"/>
  <c r="BE13" i="5"/>
  <c r="BF9" i="5"/>
  <c r="AX51" i="32"/>
  <c r="AY14" i="5" s="1"/>
  <c r="AX25" i="5"/>
  <c r="AX48" i="32"/>
  <c r="AY16" i="5" s="1"/>
  <c r="AW50" i="32"/>
  <c r="AX18" i="5" s="1"/>
  <c r="AX47" i="32"/>
  <c r="AY15" i="5" s="1"/>
  <c r="AX49" i="32"/>
  <c r="AY17" i="5" s="1"/>
  <c r="O29" i="5"/>
  <c r="M28" i="5"/>
  <c r="AB101" i="5"/>
  <c r="AA104" i="5"/>
  <c r="Z104" i="5"/>
  <c r="Y104" i="5"/>
  <c r="X104" i="5"/>
  <c r="W104" i="5"/>
  <c r="V104" i="5"/>
  <c r="U104" i="5"/>
  <c r="T104" i="5"/>
  <c r="S104" i="5"/>
  <c r="R104" i="5"/>
  <c r="Q104" i="5"/>
  <c r="P104" i="5"/>
  <c r="O104" i="5"/>
  <c r="N104" i="5"/>
  <c r="M104" i="5"/>
  <c r="L104" i="5"/>
  <c r="K104" i="5"/>
  <c r="AB28" i="5"/>
  <c r="AA29" i="5"/>
  <c r="X29" i="5"/>
  <c r="AB32" i="5"/>
  <c r="Z32" i="5"/>
  <c r="Y32" i="5"/>
  <c r="X32" i="5"/>
  <c r="W32" i="5"/>
  <c r="Z38" i="5"/>
  <c r="AE38" i="5"/>
  <c r="E18" i="20" l="1"/>
  <c r="E10" i="20"/>
  <c r="F10" i="20"/>
  <c r="G2" i="20"/>
  <c r="D2" i="20"/>
  <c r="B2" i="20"/>
  <c r="E2" i="20"/>
  <c r="F2" i="20"/>
  <c r="E16" i="20"/>
  <c r="F16" i="20"/>
  <c r="E8" i="20"/>
  <c r="F8" i="20"/>
  <c r="E12" i="20"/>
  <c r="F12" i="20"/>
  <c r="B4" i="20"/>
  <c r="G4" i="20"/>
  <c r="D4" i="20"/>
  <c r="E4" i="20"/>
  <c r="F4" i="20"/>
  <c r="E11" i="20"/>
  <c r="F11" i="20"/>
  <c r="D3" i="20"/>
  <c r="E3" i="20"/>
  <c r="F3" i="20"/>
  <c r="B3" i="20"/>
  <c r="G3" i="20"/>
  <c r="BF70" i="5"/>
  <c r="BF71" i="5"/>
  <c r="BF72" i="5"/>
  <c r="BF20" i="5"/>
  <c r="BF73" i="5"/>
  <c r="BF11" i="5"/>
  <c r="BF68" i="5"/>
  <c r="BF12" i="5"/>
  <c r="BF23" i="5"/>
  <c r="BF26" i="5"/>
  <c r="BF21" i="5"/>
  <c r="BF69" i="5"/>
  <c r="BF22" i="5"/>
  <c r="BF19" i="5"/>
  <c r="BF24" i="5"/>
  <c r="BF13" i="5"/>
  <c r="BF27" i="5"/>
  <c r="BG9" i="5"/>
  <c r="E17" i="20"/>
  <c r="F17" i="20"/>
  <c r="F9" i="20"/>
  <c r="E9" i="20"/>
  <c r="E15" i="20"/>
  <c r="F15" i="20"/>
  <c r="E7" i="20"/>
  <c r="F7" i="20"/>
  <c r="E14" i="20"/>
  <c r="F14" i="20"/>
  <c r="E6" i="20"/>
  <c r="F6" i="20"/>
  <c r="E13" i="20"/>
  <c r="F13" i="20"/>
  <c r="F5" i="20"/>
  <c r="E5" i="20"/>
  <c r="AX50" i="32"/>
  <c r="AY18" i="5" s="1"/>
  <c r="AY49" i="32"/>
  <c r="AZ17" i="5" s="1"/>
  <c r="AY25" i="5"/>
  <c r="AY48" i="32"/>
  <c r="AZ16" i="5" s="1"/>
  <c r="AY47" i="32"/>
  <c r="AZ15" i="5" s="1"/>
  <c r="AY51" i="32"/>
  <c r="AZ14" i="5" s="1"/>
  <c r="T93" i="5"/>
  <c r="T94" i="5"/>
  <c r="P93" i="5"/>
  <c r="P94" i="5"/>
  <c r="M93" i="5"/>
  <c r="M94" i="5"/>
  <c r="K94" i="5"/>
  <c r="K93" i="5"/>
  <c r="O94" i="5"/>
  <c r="O93" i="5"/>
  <c r="R94" i="5"/>
  <c r="R93" i="5"/>
  <c r="Q94" i="5"/>
  <c r="Q93" i="5"/>
  <c r="N93" i="5"/>
  <c r="N94" i="5"/>
  <c r="S94" i="5"/>
  <c r="S93" i="5"/>
  <c r="L93" i="5"/>
  <c r="L94" i="5"/>
  <c r="X57" i="5"/>
  <c r="AA57" i="5"/>
  <c r="AB57" i="5"/>
  <c r="S29" i="5"/>
  <c r="R32" i="5"/>
  <c r="Y57" i="5"/>
  <c r="M62" i="5"/>
  <c r="Q32" i="5"/>
  <c r="AB29" i="5"/>
  <c r="P32" i="5"/>
  <c r="Y29" i="5"/>
  <c r="Y28" i="5"/>
  <c r="V53" i="5"/>
  <c r="AA62" i="5"/>
  <c r="X28" i="5"/>
  <c r="K53" i="5"/>
  <c r="P28" i="5"/>
  <c r="P29" i="5"/>
  <c r="Q57" i="5"/>
  <c r="W28" i="5"/>
  <c r="W29" i="5"/>
  <c r="T62" i="5"/>
  <c r="Q62" i="5"/>
  <c r="Y62" i="5"/>
  <c r="S53" i="5"/>
  <c r="T29" i="5"/>
  <c r="T28" i="5"/>
  <c r="AA28" i="5"/>
  <c r="S28" i="5"/>
  <c r="Y33" i="5"/>
  <c r="Q29" i="5"/>
  <c r="Q28" i="5"/>
  <c r="O28" i="5"/>
  <c r="T57" i="5"/>
  <c r="O62" i="5"/>
  <c r="P62" i="5"/>
  <c r="X33" i="5"/>
  <c r="S50" i="5"/>
  <c r="AA50" i="5"/>
  <c r="V57" i="5"/>
  <c r="O57" i="5"/>
  <c r="AB33" i="5"/>
  <c r="Z33" i="5"/>
  <c r="X62" i="5"/>
  <c r="O32" i="5"/>
  <c r="P53" i="5"/>
  <c r="O53" i="5"/>
  <c r="T50" i="5"/>
  <c r="Y54" i="5"/>
  <c r="Z54" i="5"/>
  <c r="X54" i="5"/>
  <c r="W54" i="5"/>
  <c r="S32" i="5"/>
  <c r="U53" i="5"/>
  <c r="L57" i="5"/>
  <c r="R28" i="5"/>
  <c r="R29" i="5"/>
  <c r="W33" i="5"/>
  <c r="L62" i="5"/>
  <c r="N50" i="5"/>
  <c r="L54" i="5"/>
  <c r="T54" i="5"/>
  <c r="L53" i="5"/>
  <c r="X50" i="5"/>
  <c r="V62" i="5"/>
  <c r="O50" i="5"/>
  <c r="V28" i="5"/>
  <c r="V29" i="5"/>
  <c r="K32" i="5"/>
  <c r="M54" i="5"/>
  <c r="N54" i="5"/>
  <c r="V54" i="5"/>
  <c r="U54" i="5"/>
  <c r="N53" i="5"/>
  <c r="M53" i="5"/>
  <c r="Q50" i="5"/>
  <c r="R50" i="5"/>
  <c r="Y50" i="5"/>
  <c r="Z50" i="5"/>
  <c r="L29" i="5"/>
  <c r="L28" i="5"/>
  <c r="U28" i="5"/>
  <c r="U29" i="5"/>
  <c r="T32" i="5"/>
  <c r="U57" i="5"/>
  <c r="U62" i="5"/>
  <c r="K28" i="5"/>
  <c r="K29" i="5"/>
  <c r="P57" i="5"/>
  <c r="M32" i="5"/>
  <c r="K54" i="5"/>
  <c r="S54" i="5"/>
  <c r="AB54" i="5"/>
  <c r="AA54" i="5"/>
  <c r="T53" i="5"/>
  <c r="W50" i="5"/>
  <c r="L32" i="5"/>
  <c r="Z62" i="5"/>
  <c r="N62" i="5"/>
  <c r="E138" i="5"/>
  <c r="W62" i="5"/>
  <c r="M57" i="5"/>
  <c r="Z53" i="5"/>
  <c r="W57" i="5"/>
  <c r="K50" i="5"/>
  <c r="AA33" i="5"/>
  <c r="AA32" i="5"/>
  <c r="V32" i="5"/>
  <c r="U32" i="5"/>
  <c r="R54" i="5"/>
  <c r="Q54" i="5"/>
  <c r="R53" i="5"/>
  <c r="Q53" i="5"/>
  <c r="U50" i="5"/>
  <c r="V50" i="5"/>
  <c r="N28" i="5"/>
  <c r="N29" i="5"/>
  <c r="Y53" i="5"/>
  <c r="O54" i="5"/>
  <c r="P54" i="5"/>
  <c r="X53" i="5"/>
  <c r="W53" i="5"/>
  <c r="R57" i="5"/>
  <c r="R62" i="5"/>
  <c r="Z57" i="5"/>
  <c r="M29" i="5"/>
  <c r="Z29" i="5"/>
  <c r="Z28" i="5"/>
  <c r="AB53" i="5"/>
  <c r="AA53" i="5"/>
  <c r="AB50" i="5"/>
  <c r="S62" i="5"/>
  <c r="S57" i="5"/>
  <c r="N32" i="5"/>
  <c r="N57" i="5"/>
  <c r="M50" i="5"/>
  <c r="BG70" i="5" l="1"/>
  <c r="BG71" i="5"/>
  <c r="BG72" i="5"/>
  <c r="BG20" i="5"/>
  <c r="BG73" i="5"/>
  <c r="BG68" i="5"/>
  <c r="BG11" i="5"/>
  <c r="BG23" i="5"/>
  <c r="BG12" i="5"/>
  <c r="BG69" i="5"/>
  <c r="BG24" i="5"/>
  <c r="BG22" i="5"/>
  <c r="BG26" i="5"/>
  <c r="BG19" i="5"/>
  <c r="BG21" i="5"/>
  <c r="BG27" i="5"/>
  <c r="BG13" i="5"/>
  <c r="BH9" i="5"/>
  <c r="AZ51" i="32"/>
  <c r="BA14" i="5" s="1"/>
  <c r="AZ49" i="32"/>
  <c r="BA17" i="5" s="1"/>
  <c r="AZ48" i="32"/>
  <c r="BA16" i="5" s="1"/>
  <c r="AZ25" i="5"/>
  <c r="AZ47" i="32"/>
  <c r="BA15" i="5" s="1"/>
  <c r="AY50" i="32"/>
  <c r="AZ18" i="5" s="1"/>
  <c r="N96" i="5"/>
  <c r="R96" i="5"/>
  <c r="T63" i="5"/>
  <c r="L95" i="5"/>
  <c r="N95" i="5"/>
  <c r="M96" i="5"/>
  <c r="K95" i="5"/>
  <c r="M95" i="5"/>
  <c r="K96" i="5"/>
  <c r="S95" i="5"/>
  <c r="P95" i="5"/>
  <c r="T95" i="5"/>
  <c r="R95" i="5"/>
  <c r="S96" i="5"/>
  <c r="P96" i="5"/>
  <c r="Q96" i="5"/>
  <c r="O96" i="5"/>
  <c r="Q95" i="5"/>
  <c r="T96" i="5"/>
  <c r="L96" i="5"/>
  <c r="O95" i="5"/>
  <c r="R63" i="5"/>
  <c r="N64" i="5"/>
  <c r="N63" i="5"/>
  <c r="L64" i="5"/>
  <c r="L63" i="5"/>
  <c r="AB64" i="5"/>
  <c r="W63" i="5"/>
  <c r="K64" i="5"/>
  <c r="AB63" i="5"/>
  <c r="AE87" i="5" s="1"/>
  <c r="Z64" i="5"/>
  <c r="Q64" i="5"/>
  <c r="O63" i="5"/>
  <c r="K63" i="5"/>
  <c r="U64" i="5"/>
  <c r="Y64" i="5"/>
  <c r="R64" i="5"/>
  <c r="X64" i="5"/>
  <c r="Z63" i="5"/>
  <c r="U63" i="5"/>
  <c r="P64" i="5"/>
  <c r="Y63" i="5"/>
  <c r="P63" i="5"/>
  <c r="Q63" i="5"/>
  <c r="M63" i="5"/>
  <c r="W64" i="5"/>
  <c r="O64" i="5"/>
  <c r="AA63" i="5"/>
  <c r="M64" i="5"/>
  <c r="V64" i="5"/>
  <c r="V63" i="5"/>
  <c r="X63" i="5"/>
  <c r="AA64" i="5"/>
  <c r="T64" i="5"/>
  <c r="S63" i="5"/>
  <c r="S64" i="5"/>
  <c r="V38" i="5"/>
  <c r="Y38" i="5"/>
  <c r="U38" i="5"/>
  <c r="X38" i="5"/>
  <c r="M38" i="5"/>
  <c r="AA39" i="5"/>
  <c r="Z39" i="5"/>
  <c r="K38" i="5"/>
  <c r="AB39" i="5"/>
  <c r="AC39" i="5"/>
  <c r="AA38" i="5"/>
  <c r="AD38" i="5"/>
  <c r="S38" i="5"/>
  <c r="AD39" i="5"/>
  <c r="AB38" i="5"/>
  <c r="N38" i="5"/>
  <c r="P38" i="5"/>
  <c r="AE39" i="5"/>
  <c r="O38" i="5"/>
  <c r="Q38" i="5"/>
  <c r="T38" i="5"/>
  <c r="W38" i="5"/>
  <c r="AC38" i="5"/>
  <c r="R38" i="5"/>
  <c r="L38" i="5"/>
  <c r="C89" i="20" l="1"/>
  <c r="C91" i="20"/>
  <c r="BH70" i="5"/>
  <c r="BH71" i="5"/>
  <c r="BH72" i="5"/>
  <c r="BH73" i="5"/>
  <c r="BH20" i="5"/>
  <c r="BH69" i="5"/>
  <c r="BH12" i="5"/>
  <c r="BH19" i="5"/>
  <c r="BH11" i="5"/>
  <c r="BH22" i="5"/>
  <c r="BH21" i="5"/>
  <c r="BH23" i="5"/>
  <c r="BH68" i="5"/>
  <c r="BH24" i="5"/>
  <c r="BH26" i="5"/>
  <c r="BH13" i="5"/>
  <c r="BH27" i="5"/>
  <c r="BI9" i="5"/>
  <c r="AZ50" i="32"/>
  <c r="BA18" i="5" s="1"/>
  <c r="BA49" i="32"/>
  <c r="BB17" i="5" s="1"/>
  <c r="BA25" i="5"/>
  <c r="BA48" i="32"/>
  <c r="BB16" i="5" s="1"/>
  <c r="BA47" i="32"/>
  <c r="BB15" i="5" s="1"/>
  <c r="BA51" i="32"/>
  <c r="BB14" i="5" s="1"/>
  <c r="AD87" i="5"/>
  <c r="AB87" i="5"/>
  <c r="AC87" i="5"/>
  <c r="Y87" i="5"/>
  <c r="AA87" i="5"/>
  <c r="Z87" i="5"/>
  <c r="X87" i="5"/>
  <c r="T87" i="5"/>
  <c r="W87" i="5"/>
  <c r="V87" i="5"/>
  <c r="U87" i="5"/>
  <c r="M87" i="5"/>
  <c r="L87" i="5"/>
  <c r="P87" i="5"/>
  <c r="O87" i="5"/>
  <c r="N87" i="5"/>
  <c r="K87" i="5"/>
  <c r="R87" i="5"/>
  <c r="Q87" i="5"/>
  <c r="S87" i="5"/>
  <c r="BI70" i="5" l="1"/>
  <c r="BI71" i="5"/>
  <c r="BI72" i="5"/>
  <c r="BI73" i="5"/>
  <c r="BI20" i="5"/>
  <c r="BI23" i="5"/>
  <c r="BI11" i="5"/>
  <c r="BI68" i="5"/>
  <c r="BI12" i="5"/>
  <c r="BI22" i="5"/>
  <c r="BI19" i="5"/>
  <c r="BI69" i="5"/>
  <c r="BI24" i="5"/>
  <c r="BI26" i="5"/>
  <c r="BI21" i="5"/>
  <c r="BI13" i="5"/>
  <c r="BI27" i="5"/>
  <c r="BJ9" i="5"/>
  <c r="C4" i="20" s="1"/>
  <c r="C18" i="20"/>
  <c r="C20" i="20"/>
  <c r="C19" i="20"/>
  <c r="C23" i="20"/>
  <c r="C36" i="20"/>
  <c r="C38" i="20"/>
  <c r="C39" i="20"/>
  <c r="C9" i="20"/>
  <c r="C16" i="20"/>
  <c r="C28" i="20"/>
  <c r="C8" i="20"/>
  <c r="C10" i="20"/>
  <c r="C3" i="20"/>
  <c r="C32" i="20"/>
  <c r="C11" i="20"/>
  <c r="C33" i="20"/>
  <c r="C24" i="20"/>
  <c r="C7" i="20"/>
  <c r="C45" i="20"/>
  <c r="C27" i="20"/>
  <c r="BB48" i="32"/>
  <c r="BC16" i="5" s="1"/>
  <c r="BB25" i="5"/>
  <c r="BB49" i="32"/>
  <c r="BC17" i="5" s="1"/>
  <c r="BB51" i="32"/>
  <c r="BC14" i="5" s="1"/>
  <c r="BB47" i="32"/>
  <c r="BC15" i="5" s="1"/>
  <c r="BA50" i="32"/>
  <c r="BB18" i="5" s="1"/>
  <c r="C15" i="20" l="1"/>
  <c r="C12" i="20"/>
  <c r="C35" i="20"/>
  <c r="C2" i="20"/>
  <c r="C34" i="20"/>
  <c r="C37" i="20"/>
  <c r="C44" i="20"/>
  <c r="C46" i="20"/>
  <c r="C29" i="20"/>
  <c r="C105" i="20"/>
  <c r="C98" i="20"/>
  <c r="C95" i="20"/>
  <c r="C48" i="20"/>
  <c r="C97" i="20"/>
  <c r="C55" i="20"/>
  <c r="C54" i="20"/>
  <c r="C50" i="20"/>
  <c r="C56" i="20"/>
  <c r="C61" i="20"/>
  <c r="C57" i="20"/>
  <c r="C62" i="20"/>
  <c r="C109" i="20"/>
  <c r="C92" i="20"/>
  <c r="C90" i="20"/>
  <c r="C94" i="20"/>
  <c r="C100" i="20"/>
  <c r="C106" i="20"/>
  <c r="C64" i="20"/>
  <c r="C93" i="20"/>
  <c r="C53" i="20"/>
  <c r="C47" i="20"/>
  <c r="C51" i="20"/>
  <c r="C59" i="20"/>
  <c r="C101" i="20"/>
  <c r="C107" i="20"/>
  <c r="C58" i="20"/>
  <c r="C96" i="20"/>
  <c r="C49" i="20"/>
  <c r="C102" i="20"/>
  <c r="C52" i="20"/>
  <c r="C60" i="20"/>
  <c r="C63" i="20"/>
  <c r="C104" i="20"/>
  <c r="C103" i="20"/>
  <c r="C99" i="20"/>
  <c r="C108" i="20"/>
  <c r="C43" i="20"/>
  <c r="BJ70" i="5"/>
  <c r="BJ71" i="5"/>
  <c r="BJ72" i="5"/>
  <c r="BJ20" i="5"/>
  <c r="BJ73" i="5"/>
  <c r="BJ12" i="5"/>
  <c r="BJ26" i="5"/>
  <c r="BJ19" i="5"/>
  <c r="BJ68" i="5"/>
  <c r="BJ69" i="5"/>
  <c r="BJ21" i="5"/>
  <c r="BJ23" i="5"/>
  <c r="BJ22" i="5"/>
  <c r="BJ24" i="5"/>
  <c r="BJ11" i="5"/>
  <c r="BJ27" i="5"/>
  <c r="BJ13" i="5"/>
  <c r="C5" i="20"/>
  <c r="C14" i="20"/>
  <c r="C25" i="20"/>
  <c r="C40" i="20"/>
  <c r="C30" i="20"/>
  <c r="C21" i="20"/>
  <c r="C17" i="20"/>
  <c r="C31" i="20"/>
  <c r="C26" i="20"/>
  <c r="C41" i="20"/>
  <c r="C22" i="20"/>
  <c r="C42" i="20"/>
  <c r="C13" i="20"/>
  <c r="C6" i="20"/>
  <c r="BB50" i="32"/>
  <c r="BC18" i="5" s="1"/>
  <c r="BC51" i="32"/>
  <c r="BD14" i="5" s="1"/>
  <c r="BC49" i="32"/>
  <c r="BD17" i="5" s="1"/>
  <c r="BC25" i="5"/>
  <c r="BC47" i="32"/>
  <c r="BD15" i="5" s="1"/>
  <c r="BC48" i="32"/>
  <c r="BD16" i="5" s="1"/>
  <c r="BD25" i="5" l="1"/>
  <c r="BD49" i="32"/>
  <c r="BE17" i="5" s="1"/>
  <c r="BD48" i="32"/>
  <c r="BE16" i="5" s="1"/>
  <c r="BD51" i="32"/>
  <c r="BE14" i="5" s="1"/>
  <c r="BD47" i="32"/>
  <c r="BE15" i="5" s="1"/>
  <c r="BC50" i="32"/>
  <c r="BD18" i="5" s="1"/>
  <c r="BG32" i="5"/>
  <c r="AI81" i="5"/>
  <c r="AZ76" i="5"/>
  <c r="BF50" i="5"/>
  <c r="BH77" i="5"/>
  <c r="AH62" i="5"/>
  <c r="AW62" i="5"/>
  <c r="BB77" i="5"/>
  <c r="AQ80" i="5"/>
  <c r="BF57" i="5"/>
  <c r="AT57" i="5"/>
  <c r="BD32" i="5"/>
  <c r="AP54" i="5"/>
  <c r="AK54" i="5"/>
  <c r="AN81" i="5"/>
  <c r="AM53" i="5"/>
  <c r="AX81" i="5"/>
  <c r="BD81" i="5"/>
  <c r="BJ33" i="5"/>
  <c r="AO50" i="5"/>
  <c r="BE50" i="5"/>
  <c r="BC53" i="5"/>
  <c r="AO32" i="5"/>
  <c r="AI62" i="5"/>
  <c r="AR77" i="5"/>
  <c r="BG53" i="5"/>
  <c r="AW50" i="5"/>
  <c r="AT77" i="5"/>
  <c r="AL57" i="5"/>
  <c r="AX54" i="5"/>
  <c r="AI77" i="5"/>
  <c r="AM77" i="5"/>
  <c r="BF32" i="5"/>
  <c r="AS53" i="5"/>
  <c r="BH54" i="5"/>
  <c r="AN54" i="5"/>
  <c r="BB54" i="5"/>
  <c r="BA53" i="5"/>
  <c r="AI57" i="5"/>
  <c r="AW32" i="5"/>
  <c r="BE62" i="5"/>
  <c r="BI57" i="5"/>
  <c r="BF80" i="5"/>
  <c r="AT54" i="5"/>
  <c r="AR76" i="5"/>
  <c r="AL77" i="5"/>
  <c r="AM50" i="5"/>
  <c r="BJ32" i="5"/>
  <c r="AY81" i="5"/>
  <c r="AJ32" i="5"/>
  <c r="AW33" i="5"/>
  <c r="AI50" i="5"/>
  <c r="BJ50" i="5"/>
  <c r="BH81" i="5"/>
  <c r="AU53" i="5"/>
  <c r="BF81" i="5"/>
  <c r="AX80" i="5"/>
  <c r="AX76" i="5"/>
  <c r="AT50" i="5"/>
  <c r="AN80" i="5"/>
  <c r="BF62" i="5"/>
  <c r="BI28" i="5"/>
  <c r="BB62" i="5"/>
  <c r="AT81" i="5"/>
  <c r="BC50" i="5"/>
  <c r="AQ54" i="5"/>
  <c r="AP76" i="5"/>
  <c r="AM76" i="5"/>
  <c r="AL62" i="5"/>
  <c r="AJ53" i="5"/>
  <c r="AK76" i="5"/>
  <c r="AV54" i="5"/>
  <c r="AZ57" i="5"/>
  <c r="AK53" i="5"/>
  <c r="AY62" i="5"/>
  <c r="AM62" i="5"/>
  <c r="AP50" i="5"/>
  <c r="BI32" i="5"/>
  <c r="AP32" i="5"/>
  <c r="BI62" i="5"/>
  <c r="AO57" i="5"/>
  <c r="AN62" i="5"/>
  <c r="AN76" i="5"/>
  <c r="AR50" i="5"/>
  <c r="AX77" i="5"/>
  <c r="BC33" i="5"/>
  <c r="AU81" i="5"/>
  <c r="AM32" i="5"/>
  <c r="AS80" i="5"/>
  <c r="AY53" i="5"/>
  <c r="BF54" i="5"/>
  <c r="AL54" i="5"/>
  <c r="AM57" i="5"/>
  <c r="AL33" i="5"/>
  <c r="AU62" i="5"/>
  <c r="AX32" i="5"/>
  <c r="BF53" i="5"/>
  <c r="AJ80" i="5"/>
  <c r="BC57" i="5"/>
  <c r="AU54" i="5"/>
  <c r="BC76" i="5"/>
  <c r="AQ33" i="5"/>
  <c r="AQ50" i="5"/>
  <c r="AU50" i="5"/>
  <c r="AQ57" i="5"/>
  <c r="BI54" i="5"/>
  <c r="AS33" i="5"/>
  <c r="BF77" i="5"/>
  <c r="BF76" i="5"/>
  <c r="AV76" i="5"/>
  <c r="AM81" i="5"/>
  <c r="AT33" i="5"/>
  <c r="BC62" i="5"/>
  <c r="AU33" i="5"/>
  <c r="AL81" i="5"/>
  <c r="AO76" i="5"/>
  <c r="BD54" i="5"/>
  <c r="BA80" i="5"/>
  <c r="AT53" i="5"/>
  <c r="AP80" i="5"/>
  <c r="BJ80" i="5"/>
  <c r="BI29" i="5"/>
  <c r="BE51" i="32" l="1"/>
  <c r="BF14" i="5" s="1"/>
  <c r="BE48" i="32"/>
  <c r="BF16" i="5" s="1"/>
  <c r="BE49" i="32"/>
  <c r="BF17" i="5" s="1"/>
  <c r="BD50" i="32"/>
  <c r="BE18" i="5" s="1"/>
  <c r="BE47" i="32"/>
  <c r="BF15" i="5" s="1"/>
  <c r="BE25" i="5"/>
  <c r="BG63" i="5"/>
  <c r="AR78" i="5"/>
  <c r="E98" i="20" s="1"/>
  <c r="AM78" i="5"/>
  <c r="E93" i="20" s="1"/>
  <c r="AX82" i="5"/>
  <c r="F104" i="20" s="1"/>
  <c r="BH33" i="5"/>
  <c r="BC32" i="5"/>
  <c r="AY57" i="5"/>
  <c r="BB80" i="5"/>
  <c r="BI77" i="5"/>
  <c r="AZ53" i="5"/>
  <c r="AZ63" i="5" s="1"/>
  <c r="AW81" i="5"/>
  <c r="BB81" i="5"/>
  <c r="AY77" i="5"/>
  <c r="BH32" i="5"/>
  <c r="BI76" i="5"/>
  <c r="BA81" i="5"/>
  <c r="BA82" i="5" s="1"/>
  <c r="F107" i="20" s="1"/>
  <c r="AT62" i="5"/>
  <c r="AU64" i="5" s="1"/>
  <c r="BC81" i="5"/>
  <c r="AQ62" i="5"/>
  <c r="BJ54" i="5"/>
  <c r="BJ64" i="5" s="1"/>
  <c r="AK80" i="5"/>
  <c r="BJ53" i="5"/>
  <c r="BJ63" i="5" s="1"/>
  <c r="AW80" i="5"/>
  <c r="BD80" i="5"/>
  <c r="BD82" i="5" s="1"/>
  <c r="F110" i="20" s="1"/>
  <c r="BH62" i="5"/>
  <c r="BI64" i="5" s="1"/>
  <c r="AN53" i="5"/>
  <c r="AN63" i="5" s="1"/>
  <c r="AY50" i="5"/>
  <c r="BI81" i="5"/>
  <c r="AK50" i="5"/>
  <c r="AN32" i="5"/>
  <c r="BI80" i="5"/>
  <c r="AT32" i="5"/>
  <c r="AJ50" i="5"/>
  <c r="BH57" i="5"/>
  <c r="AZ54" i="5"/>
  <c r="AZ64" i="5" s="1"/>
  <c r="AP53" i="5"/>
  <c r="AR53" i="5"/>
  <c r="AQ81" i="5"/>
  <c r="AQ82" i="5" s="1"/>
  <c r="F97" i="20" s="1"/>
  <c r="AR28" i="5"/>
  <c r="AR29" i="5"/>
  <c r="AV53" i="5"/>
  <c r="AV63" i="5" s="1"/>
  <c r="AY54" i="5"/>
  <c r="BH53" i="5"/>
  <c r="AP81" i="5"/>
  <c r="AP82" i="5" s="1"/>
  <c r="F96" i="20" s="1"/>
  <c r="AJ33" i="5"/>
  <c r="AW53" i="5"/>
  <c r="BB32" i="5"/>
  <c r="AV64" i="5"/>
  <c r="AZ29" i="5"/>
  <c r="AZ28" i="5"/>
  <c r="AV32" i="5"/>
  <c r="BG76" i="5"/>
  <c r="BA29" i="5"/>
  <c r="BA28" i="5"/>
  <c r="AZ62" i="5"/>
  <c r="BA63" i="5" s="1"/>
  <c r="AW28" i="5"/>
  <c r="AW29" i="5"/>
  <c r="AK57" i="5"/>
  <c r="BF82" i="5"/>
  <c r="F112" i="20" s="1"/>
  <c r="BE77" i="5"/>
  <c r="BE33" i="5"/>
  <c r="AI76" i="5"/>
  <c r="AI78" i="5" s="1"/>
  <c r="E89" i="20" s="1"/>
  <c r="AJ76" i="5"/>
  <c r="AT76" i="5"/>
  <c r="AT78" i="5" s="1"/>
  <c r="E100" i="20" s="1"/>
  <c r="AM80" i="5"/>
  <c r="AM82" i="5" s="1"/>
  <c r="F93" i="20" s="1"/>
  <c r="BC63" i="5"/>
  <c r="BE57" i="5"/>
  <c r="AJ81" i="5"/>
  <c r="AJ82" i="5" s="1"/>
  <c r="F90" i="20" s="1"/>
  <c r="BG62" i="5"/>
  <c r="BH64" i="5" s="1"/>
  <c r="AU80" i="5"/>
  <c r="AU82" i="5" s="1"/>
  <c r="F101" i="20" s="1"/>
  <c r="AQ29" i="5"/>
  <c r="AQ28" i="5"/>
  <c r="AX64" i="5"/>
  <c r="AN57" i="5"/>
  <c r="AR81" i="5"/>
  <c r="AZ50" i="5"/>
  <c r="AV80" i="5"/>
  <c r="BE80" i="5"/>
  <c r="BG54" i="5"/>
  <c r="BG64" i="5" s="1"/>
  <c r="AN28" i="5"/>
  <c r="AN29" i="5"/>
  <c r="AU32" i="5"/>
  <c r="AV50" i="5"/>
  <c r="BG81" i="5"/>
  <c r="AN77" i="5"/>
  <c r="AN78" i="5" s="1"/>
  <c r="E94" i="20" s="1"/>
  <c r="BA62" i="5"/>
  <c r="BA77" i="5"/>
  <c r="BG57" i="5"/>
  <c r="AL29" i="5"/>
  <c r="AL28" i="5"/>
  <c r="AN64" i="5"/>
  <c r="AY32" i="5"/>
  <c r="AM63" i="5"/>
  <c r="AV81" i="5"/>
  <c r="AU76" i="5"/>
  <c r="AK28" i="5"/>
  <c r="AK29" i="5"/>
  <c r="BA50" i="5"/>
  <c r="AX50" i="5"/>
  <c r="BC80" i="5"/>
  <c r="AQ53" i="5"/>
  <c r="AJ63" i="5"/>
  <c r="AY33" i="5"/>
  <c r="AQ32" i="5"/>
  <c r="AO80" i="5"/>
  <c r="AH80" i="5"/>
  <c r="AH82" i="5" s="1"/>
  <c r="F88" i="20" s="1"/>
  <c r="AI80" i="5"/>
  <c r="AI82" i="5" s="1"/>
  <c r="F89" i="20" s="1"/>
  <c r="AO53" i="5"/>
  <c r="AO63" i="5" s="1"/>
  <c r="BC54" i="5"/>
  <c r="BC64" i="5" s="1"/>
  <c r="AU57" i="5"/>
  <c r="AI54" i="5"/>
  <c r="AI64" i="5" s="1"/>
  <c r="AJ54" i="5"/>
  <c r="AJ64" i="5" s="1"/>
  <c r="AL53" i="5"/>
  <c r="AP77" i="5"/>
  <c r="AP78" i="5" s="1"/>
  <c r="E96" i="20" s="1"/>
  <c r="AL32" i="5"/>
  <c r="AJ28" i="5"/>
  <c r="AJ29" i="5"/>
  <c r="AX33" i="5"/>
  <c r="BF64" i="5"/>
  <c r="BF63" i="5"/>
  <c r="AN82" i="5"/>
  <c r="F94" i="20" s="1"/>
  <c r="AP57" i="5"/>
  <c r="AW76" i="5"/>
  <c r="AR33" i="5"/>
  <c r="AT29" i="5"/>
  <c r="AT28" i="5"/>
  <c r="BF78" i="5"/>
  <c r="E112" i="20" s="1"/>
  <c r="AX29" i="5"/>
  <c r="AX28" i="5"/>
  <c r="BF33" i="5"/>
  <c r="AS77" i="5"/>
  <c r="AM54" i="5"/>
  <c r="AM64" i="5" s="1"/>
  <c r="AR62" i="5"/>
  <c r="BG77" i="5"/>
  <c r="AJ57" i="5"/>
  <c r="AS76" i="5"/>
  <c r="AV77" i="5"/>
  <c r="AV78" i="5" s="1"/>
  <c r="E102" i="20" s="1"/>
  <c r="AS28" i="5"/>
  <c r="AS29" i="5"/>
  <c r="AY80" i="5"/>
  <c r="AY82" i="5" s="1"/>
  <c r="F105" i="20" s="1"/>
  <c r="AS62" i="5"/>
  <c r="AR54" i="5"/>
  <c r="AV33" i="5"/>
  <c r="AY28" i="5"/>
  <c r="AY29" i="5"/>
  <c r="BC29" i="5"/>
  <c r="BC28" i="5"/>
  <c r="AI63" i="5"/>
  <c r="BD64" i="5"/>
  <c r="AS32" i="5"/>
  <c r="AV62" i="5"/>
  <c r="BE81" i="5"/>
  <c r="AV57" i="5"/>
  <c r="BG80" i="5"/>
  <c r="BA76" i="5"/>
  <c r="AZ32" i="5"/>
  <c r="BH76" i="5"/>
  <c r="BH78" i="5" s="1"/>
  <c r="E114" i="20" s="1"/>
  <c r="BH28" i="5"/>
  <c r="BH29" i="5"/>
  <c r="AX53" i="5"/>
  <c r="AX63" i="5" s="1"/>
  <c r="AS57" i="5"/>
  <c r="BF29" i="5"/>
  <c r="BF28" i="5"/>
  <c r="AO62" i="5"/>
  <c r="BA57" i="5"/>
  <c r="AZ81" i="5"/>
  <c r="AI32" i="5"/>
  <c r="AI33" i="5"/>
  <c r="AJ77" i="5"/>
  <c r="BB76" i="5"/>
  <c r="BB78" i="5" s="1"/>
  <c r="E108" i="20" s="1"/>
  <c r="AS54" i="5"/>
  <c r="BE53" i="5"/>
  <c r="AR32" i="5"/>
  <c r="BD62" i="5"/>
  <c r="BE54" i="5"/>
  <c r="BE32" i="5"/>
  <c r="BB53" i="5"/>
  <c r="AQ77" i="5"/>
  <c r="BD50" i="5"/>
  <c r="AX57" i="5"/>
  <c r="BA33" i="5"/>
  <c r="BD57" i="5"/>
  <c r="BH80" i="5"/>
  <c r="BH82" i="5" s="1"/>
  <c r="F114" i="20" s="1"/>
  <c r="BC77" i="5"/>
  <c r="BC78" i="5" s="1"/>
  <c r="E109" i="20" s="1"/>
  <c r="AU29" i="5"/>
  <c r="AU28" i="5"/>
  <c r="AM28" i="5"/>
  <c r="AM29" i="5"/>
  <c r="AT80" i="5"/>
  <c r="AT82" i="5" s="1"/>
  <c r="F100" i="20" s="1"/>
  <c r="AW54" i="5"/>
  <c r="BG28" i="5"/>
  <c r="BG29" i="5"/>
  <c r="BG50" i="5"/>
  <c r="BI33" i="5"/>
  <c r="AP33" i="5"/>
  <c r="AJ62" i="5"/>
  <c r="AK81" i="5"/>
  <c r="AO33" i="5"/>
  <c r="BB33" i="5"/>
  <c r="AP62" i="5"/>
  <c r="AK62" i="5"/>
  <c r="AK32" i="5"/>
  <c r="AV28" i="5"/>
  <c r="AV29" i="5"/>
  <c r="AZ33" i="5"/>
  <c r="BI53" i="5"/>
  <c r="BH50" i="5"/>
  <c r="AL80" i="5"/>
  <c r="AL82" i="5" s="1"/>
  <c r="F92" i="20" s="1"/>
  <c r="AR80" i="5"/>
  <c r="BD76" i="5"/>
  <c r="AS50" i="5"/>
  <c r="AO54" i="5"/>
  <c r="AO64" i="5" s="1"/>
  <c r="BD29" i="5"/>
  <c r="BD28" i="5"/>
  <c r="AQ76" i="5"/>
  <c r="BJ76" i="5"/>
  <c r="AP29" i="5"/>
  <c r="AP28" i="5"/>
  <c r="AW77" i="5"/>
  <c r="AK33" i="5"/>
  <c r="BB29" i="5"/>
  <c r="BB28" i="5"/>
  <c r="BG33" i="5"/>
  <c r="AN33" i="5"/>
  <c r="BD33" i="5"/>
  <c r="AS81" i="5"/>
  <c r="AS82" i="5" s="1"/>
  <c r="F99" i="20" s="1"/>
  <c r="BI50" i="5"/>
  <c r="AK77" i="5"/>
  <c r="AK78" i="5" s="1"/>
  <c r="E91" i="20" s="1"/>
  <c r="AX78" i="5"/>
  <c r="E104" i="20" s="1"/>
  <c r="AM33" i="5"/>
  <c r="BA54" i="5"/>
  <c r="AZ77" i="5"/>
  <c r="AZ78" i="5" s="1"/>
  <c r="E106" i="20" s="1"/>
  <c r="AO81" i="5"/>
  <c r="BD53" i="5"/>
  <c r="BD63" i="5" s="1"/>
  <c r="AW57" i="5"/>
  <c r="BD77" i="5"/>
  <c r="AZ80" i="5"/>
  <c r="AO77" i="5"/>
  <c r="AO78" i="5" s="1"/>
  <c r="E95" i="20" s="1"/>
  <c r="BB57" i="5"/>
  <c r="AU77" i="5"/>
  <c r="BA32" i="5"/>
  <c r="AX62" i="5"/>
  <c r="AY63" i="5" s="1"/>
  <c r="AR57" i="5"/>
  <c r="AO28" i="5"/>
  <c r="AO29" i="5"/>
  <c r="AY76" i="5"/>
  <c r="AI29" i="5"/>
  <c r="AI28" i="5"/>
  <c r="BE29" i="5"/>
  <c r="BE28" i="5"/>
  <c r="AN50" i="5"/>
  <c r="AL76" i="5"/>
  <c r="AL78" i="5" s="1"/>
  <c r="E92" i="20" s="1"/>
  <c r="AL50" i="5"/>
  <c r="BE76" i="5"/>
  <c r="BB50" i="5"/>
  <c r="BJ57" i="5"/>
  <c r="BJ77" i="5"/>
  <c r="BJ29" i="5"/>
  <c r="BJ28" i="5"/>
  <c r="BJ81" i="5"/>
  <c r="BJ82" i="5" s="1"/>
  <c r="F116" i="20" s="1"/>
  <c r="BJ62" i="5"/>
  <c r="AP38" i="5"/>
  <c r="AR39" i="5"/>
  <c r="AQ39" i="5"/>
  <c r="AZ38" i="5"/>
  <c r="AX39" i="5"/>
  <c r="AI38" i="5"/>
  <c r="AY39" i="5"/>
  <c r="AN39" i="5"/>
  <c r="BI38" i="5"/>
  <c r="AY38" i="5"/>
  <c r="BF38" i="5"/>
  <c r="AS38" i="5"/>
  <c r="AZ39" i="5"/>
  <c r="BC39" i="5"/>
  <c r="BH38" i="5"/>
  <c r="BB39" i="5"/>
  <c r="AK39" i="5"/>
  <c r="AW38" i="5"/>
  <c r="AS39" i="5"/>
  <c r="BF39" i="5"/>
  <c r="BB38" i="5"/>
  <c r="AO39" i="5"/>
  <c r="AM38" i="5"/>
  <c r="BH39" i="5"/>
  <c r="AP39" i="5"/>
  <c r="BJ38" i="5"/>
  <c r="AU38" i="5"/>
  <c r="AL39" i="5"/>
  <c r="AJ39" i="5"/>
  <c r="BG38" i="5"/>
  <c r="AJ38" i="5"/>
  <c r="BC38" i="5"/>
  <c r="AK38" i="5"/>
  <c r="AR38" i="5"/>
  <c r="BG39" i="5"/>
  <c r="AT38" i="5"/>
  <c r="BD39" i="5"/>
  <c r="AT39" i="5"/>
  <c r="AQ38" i="5"/>
  <c r="BE38" i="5"/>
  <c r="AU39" i="5"/>
  <c r="AX38" i="5"/>
  <c r="AN38" i="5"/>
  <c r="AV39" i="5"/>
  <c r="BJ39" i="5"/>
  <c r="AI39" i="5"/>
  <c r="AV38" i="5"/>
  <c r="BE39" i="5"/>
  <c r="BD38" i="5"/>
  <c r="BA38" i="5"/>
  <c r="BI39" i="5"/>
  <c r="AL38" i="5"/>
  <c r="AM39" i="5"/>
  <c r="AW39" i="5"/>
  <c r="BA39" i="5"/>
  <c r="AO38" i="5"/>
  <c r="E26" i="20" l="1"/>
  <c r="F18" i="20"/>
  <c r="F24" i="20"/>
  <c r="F23" i="20"/>
  <c r="E39" i="20"/>
  <c r="E25" i="20"/>
  <c r="F31" i="20"/>
  <c r="E19" i="20"/>
  <c r="F27" i="20"/>
  <c r="F30" i="20"/>
  <c r="E24" i="20"/>
  <c r="E22" i="20"/>
  <c r="F35" i="20"/>
  <c r="F20" i="20"/>
  <c r="F19" i="20"/>
  <c r="E23" i="20"/>
  <c r="BE50" i="32"/>
  <c r="BF18" i="5" s="1"/>
  <c r="BF48" i="32"/>
  <c r="BG16" i="5" s="1"/>
  <c r="BF49" i="32"/>
  <c r="BG17" i="5" s="1"/>
  <c r="BF25" i="5"/>
  <c r="BF47" i="32"/>
  <c r="BG15" i="5" s="1"/>
  <c r="BF51" i="32"/>
  <c r="BG14" i="5" s="1"/>
  <c r="BD78" i="5"/>
  <c r="E110" i="20" s="1"/>
  <c r="BB82" i="5"/>
  <c r="F108" i="20" s="1"/>
  <c r="BI78" i="5"/>
  <c r="E115" i="20" s="1"/>
  <c r="BG78" i="5"/>
  <c r="BG82" i="5"/>
  <c r="AZ82" i="5"/>
  <c r="AW78" i="5"/>
  <c r="BE78" i="5"/>
  <c r="AY78" i="5"/>
  <c r="AU78" i="5"/>
  <c r="BI63" i="5"/>
  <c r="AR82" i="5"/>
  <c r="AJ78" i="5"/>
  <c r="AR63" i="5"/>
  <c r="AW82" i="5"/>
  <c r="AK82" i="5"/>
  <c r="BE64" i="5"/>
  <c r="BC82" i="5"/>
  <c r="AR64" i="5"/>
  <c r="BE63" i="5"/>
  <c r="BF87" i="5" s="1"/>
  <c r="AV82" i="5"/>
  <c r="F102" i="20" s="1"/>
  <c r="AU63" i="5"/>
  <c r="BI82" i="5"/>
  <c r="BA87" i="5"/>
  <c r="AQ64" i="5"/>
  <c r="AQ63" i="5"/>
  <c r="BJ78" i="5"/>
  <c r="E116" i="20" s="1"/>
  <c r="AQ78" i="5"/>
  <c r="AP63" i="5"/>
  <c r="AP64" i="5"/>
  <c r="BE82" i="5"/>
  <c r="AO82" i="5"/>
  <c r="AW63" i="5"/>
  <c r="AZ87" i="5" s="1"/>
  <c r="AW64" i="5"/>
  <c r="BH63" i="5"/>
  <c r="BA64" i="5"/>
  <c r="AL64" i="5"/>
  <c r="AL63" i="5"/>
  <c r="AO87" i="5" s="1"/>
  <c r="AS78" i="5"/>
  <c r="BA78" i="5"/>
  <c r="AJ87" i="5"/>
  <c r="AI87" i="5"/>
  <c r="AS64" i="5"/>
  <c r="AS63" i="5"/>
  <c r="AK63" i="5"/>
  <c r="AK64" i="5"/>
  <c r="AT64" i="5"/>
  <c r="AT63" i="5"/>
  <c r="AY64" i="5"/>
  <c r="BB63" i="5"/>
  <c r="BC87" i="5" s="1"/>
  <c r="BB64" i="5"/>
  <c r="E42" i="20" l="1"/>
  <c r="E111" i="20"/>
  <c r="F42" i="20"/>
  <c r="F111" i="20"/>
  <c r="F44" i="20"/>
  <c r="F113" i="20"/>
  <c r="E44" i="20"/>
  <c r="E113" i="20"/>
  <c r="F46" i="20"/>
  <c r="F115" i="20"/>
  <c r="E32" i="20"/>
  <c r="E101" i="20"/>
  <c r="E36" i="20"/>
  <c r="E105" i="20"/>
  <c r="E38" i="20"/>
  <c r="E107" i="20"/>
  <c r="F26" i="20"/>
  <c r="F95" i="20"/>
  <c r="E21" i="20"/>
  <c r="E90" i="20"/>
  <c r="F40" i="20"/>
  <c r="F109" i="20"/>
  <c r="F22" i="20"/>
  <c r="F91" i="20"/>
  <c r="F37" i="20"/>
  <c r="F106" i="20"/>
  <c r="E30" i="20"/>
  <c r="E99" i="20"/>
  <c r="F34" i="20"/>
  <c r="F103" i="20"/>
  <c r="E34" i="20"/>
  <c r="E103" i="20"/>
  <c r="E28" i="20"/>
  <c r="E97" i="20"/>
  <c r="F29" i="20"/>
  <c r="F98" i="20"/>
  <c r="F36" i="20"/>
  <c r="F32" i="20"/>
  <c r="E20" i="20"/>
  <c r="F43" i="20"/>
  <c r="E46" i="20"/>
  <c r="E45" i="20"/>
  <c r="E43" i="20"/>
  <c r="F39" i="20"/>
  <c r="F38" i="20"/>
  <c r="E27" i="20"/>
  <c r="F28" i="20"/>
  <c r="E31" i="20"/>
  <c r="E35" i="20"/>
  <c r="E40" i="20"/>
  <c r="E37" i="20"/>
  <c r="F25" i="20"/>
  <c r="F21" i="20"/>
  <c r="E41" i="20"/>
  <c r="E29" i="20"/>
  <c r="F41" i="20"/>
  <c r="F45" i="20"/>
  <c r="F33" i="20"/>
  <c r="E33" i="20"/>
  <c r="BG25" i="5"/>
  <c r="BG49" i="32"/>
  <c r="BH17" i="5" s="1"/>
  <c r="BG51" i="32"/>
  <c r="BH14" i="5" s="1"/>
  <c r="BG48" i="32"/>
  <c r="BH16" i="5" s="1"/>
  <c r="BG47" i="32"/>
  <c r="BH15" i="5" s="1"/>
  <c r="BF50" i="32"/>
  <c r="BG18" i="5" s="1"/>
  <c r="AM87" i="5"/>
  <c r="BG87" i="5"/>
  <c r="BJ87" i="5"/>
  <c r="BH87" i="5"/>
  <c r="AX87" i="5"/>
  <c r="BE87" i="5"/>
  <c r="AY87" i="5"/>
  <c r="AW87" i="5"/>
  <c r="AL87" i="5"/>
  <c r="AK87" i="5"/>
  <c r="AT87" i="5"/>
  <c r="BI87" i="5"/>
  <c r="AR87" i="5"/>
  <c r="AN87" i="5"/>
  <c r="BB87" i="5"/>
  <c r="AQ87" i="5"/>
  <c r="AS87" i="5"/>
  <c r="BD87" i="5"/>
  <c r="AU87" i="5"/>
  <c r="AV87" i="5"/>
  <c r="AP87" i="5"/>
  <c r="BH49" i="32" l="1"/>
  <c r="BI17" i="5" s="1"/>
  <c r="BH48" i="32"/>
  <c r="BI16" i="5" s="1"/>
  <c r="BH51" i="32"/>
  <c r="BI14" i="5" s="1"/>
  <c r="BG50" i="32"/>
  <c r="BH18" i="5" s="1"/>
  <c r="BH47" i="32"/>
  <c r="BI15" i="5" s="1"/>
  <c r="BH25" i="5"/>
  <c r="BH50" i="32" l="1"/>
  <c r="BI18" i="5" s="1"/>
  <c r="BI51" i="32"/>
  <c r="BJ14" i="5" s="1"/>
  <c r="BI25" i="5"/>
  <c r="BI48" i="32"/>
  <c r="BJ16" i="5" s="1"/>
  <c r="BI47" i="32"/>
  <c r="BJ15" i="5" s="1"/>
  <c r="BI49" i="32"/>
  <c r="BJ17" i="5" s="1"/>
  <c r="BJ25" i="5" l="1"/>
  <c r="BJ34" i="5"/>
  <c r="BI50" i="32"/>
  <c r="BJ18" i="5" s="1"/>
  <c r="N33" i="5" l="1"/>
  <c r="L33" i="5"/>
  <c r="M33" i="5"/>
  <c r="K33" i="5"/>
  <c r="L39" i="5"/>
  <c r="N39" i="5"/>
  <c r="K39" i="5"/>
  <c r="M39" i="5"/>
  <c r="R33" i="5" l="1"/>
  <c r="P33" i="5"/>
  <c r="Q33" i="5"/>
  <c r="O33" i="5"/>
  <c r="O39" i="5"/>
  <c r="Q39" i="5"/>
  <c r="P39" i="5"/>
  <c r="R39" i="5"/>
  <c r="V33" i="5" l="1"/>
  <c r="U33" i="5"/>
  <c r="T33" i="5"/>
  <c r="S33" i="5"/>
  <c r="V39" i="5"/>
  <c r="T39" i="5"/>
  <c r="X39" i="5"/>
  <c r="U39" i="5"/>
  <c r="W39" i="5"/>
  <c r="S39" i="5"/>
  <c r="Y39" i="5"/>
  <c r="N35" i="5" l="1"/>
  <c r="M35" i="5"/>
  <c r="K35" i="5"/>
  <c r="L35" i="5"/>
  <c r="M41" i="5"/>
  <c r="K41" i="5"/>
  <c r="L41" i="5"/>
  <c r="N41" i="5"/>
  <c r="N34" i="5" l="1"/>
  <c r="M34" i="5"/>
  <c r="Q35" i="5"/>
  <c r="R35" i="5"/>
  <c r="L34" i="5"/>
  <c r="O35" i="5"/>
  <c r="P35" i="5"/>
  <c r="K34" i="5"/>
  <c r="M40" i="5"/>
  <c r="O41" i="5"/>
  <c r="P41" i="5"/>
  <c r="R41" i="5"/>
  <c r="L40" i="5"/>
  <c r="K40" i="5"/>
  <c r="Q41" i="5"/>
  <c r="K45" i="5" l="1"/>
  <c r="K46" i="5" s="1"/>
  <c r="K47" i="5" s="1"/>
  <c r="K51" i="5" s="1"/>
  <c r="K52" i="5" s="1"/>
  <c r="K58" i="5" s="1"/>
  <c r="K83" i="5" s="1"/>
  <c r="L45" i="5"/>
  <c r="L46" i="5" s="1"/>
  <c r="L47" i="5" s="1"/>
  <c r="M45" i="5"/>
  <c r="M46" i="5" s="1"/>
  <c r="M47" i="5" s="1"/>
  <c r="R34" i="5"/>
  <c r="Q34" i="5"/>
  <c r="P34" i="5"/>
  <c r="V35" i="5"/>
  <c r="U35" i="5"/>
  <c r="O34" i="5"/>
  <c r="S35" i="5"/>
  <c r="T35" i="5"/>
  <c r="U41" i="5"/>
  <c r="V41" i="5"/>
  <c r="N40" i="5"/>
  <c r="S41" i="5"/>
  <c r="T41" i="5"/>
  <c r="N45" i="5" l="1"/>
  <c r="N46" i="5" s="1"/>
  <c r="N47" i="5" s="1"/>
  <c r="O40" i="5"/>
  <c r="P40" i="5"/>
  <c r="Q40" i="5"/>
  <c r="R40" i="5"/>
  <c r="K86" i="5" l="1"/>
  <c r="K88" i="5" s="1"/>
  <c r="L51" i="5"/>
  <c r="L52" i="5" s="1"/>
  <c r="L58" i="5" s="1"/>
  <c r="L83" i="5" s="1"/>
  <c r="L86" i="5" s="1"/>
  <c r="L88" i="5" s="1"/>
  <c r="Q45" i="5"/>
  <c r="Q46" i="5" s="1"/>
  <c r="Q47" i="5" s="1"/>
  <c r="R45" i="5"/>
  <c r="R46" i="5" s="1"/>
  <c r="R47" i="5" s="1"/>
  <c r="O45" i="5"/>
  <c r="O46" i="5" s="1"/>
  <c r="O47" i="5" s="1"/>
  <c r="O51" i="5" s="1"/>
  <c r="O52" i="5" s="1"/>
  <c r="O58" i="5" s="1"/>
  <c r="O83" i="5" s="1"/>
  <c r="P45" i="5"/>
  <c r="P46" i="5" s="1"/>
  <c r="P47" i="5" s="1"/>
  <c r="M51" i="5"/>
  <c r="M52" i="5" s="1"/>
  <c r="M58" i="5" s="1"/>
  <c r="M83" i="5" s="1"/>
  <c r="N51" i="5"/>
  <c r="N52" i="5" s="1"/>
  <c r="N58" i="5" s="1"/>
  <c r="N83" i="5" s="1"/>
  <c r="K89" i="5"/>
  <c r="V34" i="5"/>
  <c r="U34" i="5"/>
  <c r="T34" i="5"/>
  <c r="Y35" i="5"/>
  <c r="Z35" i="5"/>
  <c r="W35" i="5"/>
  <c r="X35" i="5"/>
  <c r="S34" i="5"/>
  <c r="Z41" i="5"/>
  <c r="V40" i="5"/>
  <c r="U40" i="5"/>
  <c r="W41" i="5"/>
  <c r="Y41" i="5"/>
  <c r="X41" i="5"/>
  <c r="T40" i="5"/>
  <c r="S40" i="5"/>
  <c r="N86" i="5" l="1"/>
  <c r="N88" i="5" s="1"/>
  <c r="U45" i="5"/>
  <c r="U46" i="5" s="1"/>
  <c r="U47" i="5" s="1"/>
  <c r="M86" i="5"/>
  <c r="M88" i="5" s="1"/>
  <c r="L89" i="5"/>
  <c r="V45" i="5"/>
  <c r="V46" i="5" s="1"/>
  <c r="V47" i="5" s="1"/>
  <c r="R51" i="5"/>
  <c r="R52" i="5" s="1"/>
  <c r="R58" i="5" s="1"/>
  <c r="R83" i="5" s="1"/>
  <c r="R89" i="5" s="1"/>
  <c r="S45" i="5"/>
  <c r="S46" i="5" s="1"/>
  <c r="S47" i="5" s="1"/>
  <c r="S51" i="5" s="1"/>
  <c r="S52" i="5" s="1"/>
  <c r="S58" i="5" s="1"/>
  <c r="S83" i="5" s="1"/>
  <c r="T45" i="5"/>
  <c r="T46" i="5" s="1"/>
  <c r="T47" i="5" s="1"/>
  <c r="N89" i="5"/>
  <c r="P51" i="5"/>
  <c r="P52" i="5" s="1"/>
  <c r="P58" i="5" s="1"/>
  <c r="P83" i="5" s="1"/>
  <c r="P86" i="5" s="1"/>
  <c r="P88" i="5" s="1"/>
  <c r="M89" i="5"/>
  <c r="O89" i="5"/>
  <c r="O86" i="5"/>
  <c r="O88" i="5" s="1"/>
  <c r="Q51" i="5"/>
  <c r="Q52" i="5" s="1"/>
  <c r="Q58" i="5" s="1"/>
  <c r="Q83" i="5" s="1"/>
  <c r="Z34" i="5"/>
  <c r="X34" i="5"/>
  <c r="Y34" i="5"/>
  <c r="AC35" i="5"/>
  <c r="AD35" i="5"/>
  <c r="W34" i="5"/>
  <c r="AA35" i="5"/>
  <c r="AB35" i="5"/>
  <c r="Y40" i="5"/>
  <c r="X40" i="5"/>
  <c r="AA41" i="5"/>
  <c r="AB41" i="5"/>
  <c r="AC41" i="5"/>
  <c r="Z40" i="5"/>
  <c r="AD41" i="5"/>
  <c r="W40" i="5"/>
  <c r="V51" i="5" l="1"/>
  <c r="X45" i="5"/>
  <c r="X46" i="5" s="1"/>
  <c r="X47" i="5" s="1"/>
  <c r="W45" i="5"/>
  <c r="W46" i="5" s="1"/>
  <c r="W47" i="5" s="1"/>
  <c r="W51" i="5" s="1"/>
  <c r="W52" i="5" s="1"/>
  <c r="W58" i="5" s="1"/>
  <c r="G77" i="20" s="1"/>
  <c r="Y45" i="5"/>
  <c r="Y46" i="5" s="1"/>
  <c r="Y47" i="5" s="1"/>
  <c r="Z45" i="5"/>
  <c r="Z46" i="5" s="1"/>
  <c r="Z47" i="5" s="1"/>
  <c r="Q89" i="5"/>
  <c r="S86" i="5"/>
  <c r="S88" i="5" s="1"/>
  <c r="P89" i="5"/>
  <c r="Q86" i="5"/>
  <c r="Q88" i="5" s="1"/>
  <c r="T51" i="5"/>
  <c r="T52" i="5" s="1"/>
  <c r="T58" i="5" s="1"/>
  <c r="T83" i="5" s="1"/>
  <c r="U51" i="5"/>
  <c r="U52" i="5" s="1"/>
  <c r="U58" i="5" s="1"/>
  <c r="R86" i="5"/>
  <c r="R88" i="5" s="1"/>
  <c r="S89" i="5"/>
  <c r="AD34" i="5"/>
  <c r="AC34" i="5"/>
  <c r="AB34" i="5"/>
  <c r="AH35" i="5"/>
  <c r="AG35" i="5"/>
  <c r="AA34" i="5"/>
  <c r="AE35" i="5"/>
  <c r="AF35" i="5"/>
  <c r="AE41" i="5"/>
  <c r="AD40" i="5"/>
  <c r="AA40" i="5"/>
  <c r="AH41" i="5"/>
  <c r="AF41" i="5"/>
  <c r="AB40" i="5"/>
  <c r="AG41" i="5"/>
  <c r="AC40" i="5"/>
  <c r="V52" i="5" l="1"/>
  <c r="V58" i="5" s="1"/>
  <c r="G75" i="20"/>
  <c r="U83" i="5"/>
  <c r="D75" i="20" s="1"/>
  <c r="G69" i="20"/>
  <c r="G5" i="20"/>
  <c r="G68" i="20"/>
  <c r="G7" i="20"/>
  <c r="G70" i="20"/>
  <c r="G6" i="20"/>
  <c r="Z51" i="5"/>
  <c r="Z52" i="5" s="1"/>
  <c r="Z58" i="5" s="1"/>
  <c r="AB45" i="5"/>
  <c r="AB46" i="5" s="1"/>
  <c r="AB47" i="5" s="1"/>
  <c r="AC45" i="5"/>
  <c r="AC46" i="5" s="1"/>
  <c r="AC47" i="5" s="1"/>
  <c r="Y51" i="5"/>
  <c r="Y52" i="5" s="1"/>
  <c r="Y58" i="5" s="1"/>
  <c r="W83" i="5"/>
  <c r="D77" i="20" s="1"/>
  <c r="X51" i="5"/>
  <c r="X52" i="5" s="1"/>
  <c r="X58" i="5" s="1"/>
  <c r="G78" i="20" s="1"/>
  <c r="AA45" i="5"/>
  <c r="AA46" i="5" s="1"/>
  <c r="AA47" i="5" s="1"/>
  <c r="AD45" i="5"/>
  <c r="AD46" i="5" s="1"/>
  <c r="AD47" i="5" s="1"/>
  <c r="T89" i="5"/>
  <c r="T86" i="5"/>
  <c r="T88" i="5" s="1"/>
  <c r="AH34" i="5"/>
  <c r="AF34" i="5"/>
  <c r="AG34" i="5"/>
  <c r="AL35" i="5"/>
  <c r="AK35" i="5"/>
  <c r="AE34" i="5"/>
  <c r="AI35" i="5"/>
  <c r="AJ35" i="5"/>
  <c r="AE40" i="5"/>
  <c r="AL41" i="5"/>
  <c r="AK41" i="5"/>
  <c r="AH40" i="5"/>
  <c r="AG40" i="5"/>
  <c r="AJ41" i="5"/>
  <c r="AF40" i="5"/>
  <c r="AI41" i="5"/>
  <c r="G76" i="20" l="1"/>
  <c r="V83" i="5"/>
  <c r="D76" i="20" s="1"/>
  <c r="G73" i="20"/>
  <c r="G80" i="20"/>
  <c r="G72" i="20"/>
  <c r="G79" i="20"/>
  <c r="G8" i="20"/>
  <c r="G71" i="20"/>
  <c r="D5" i="20"/>
  <c r="D68" i="20"/>
  <c r="D7" i="20"/>
  <c r="D70" i="20"/>
  <c r="D6" i="20"/>
  <c r="D69" i="20"/>
  <c r="Y83" i="5"/>
  <c r="Y89" i="5" s="1"/>
  <c r="G9" i="20"/>
  <c r="Z83" i="5"/>
  <c r="D80" i="20" s="1"/>
  <c r="G10" i="20"/>
  <c r="AD51" i="5"/>
  <c r="AD52" i="5" s="1"/>
  <c r="AD58" i="5" s="1"/>
  <c r="AD83" i="5" s="1"/>
  <c r="D84" i="20" s="1"/>
  <c r="AC51" i="5"/>
  <c r="AC52" i="5" s="1"/>
  <c r="AC58" i="5" s="1"/>
  <c r="AC83" i="5" s="1"/>
  <c r="D83" i="20" s="1"/>
  <c r="W89" i="5"/>
  <c r="W86" i="5"/>
  <c r="X83" i="5"/>
  <c r="V86" i="5"/>
  <c r="U86" i="5"/>
  <c r="B75" i="20" s="1"/>
  <c r="AH45" i="5"/>
  <c r="AH46" i="5" s="1"/>
  <c r="AH47" i="5" s="1"/>
  <c r="AE45" i="5"/>
  <c r="AE46" i="5" s="1"/>
  <c r="AE47" i="5" s="1"/>
  <c r="AE51" i="5" s="1"/>
  <c r="AE52" i="5" s="1"/>
  <c r="AE58" i="5" s="1"/>
  <c r="AE83" i="5" s="1"/>
  <c r="AF45" i="5"/>
  <c r="AF46" i="5" s="1"/>
  <c r="AF47" i="5" s="1"/>
  <c r="AG45" i="5"/>
  <c r="AG46" i="5" s="1"/>
  <c r="AG47" i="5" s="1"/>
  <c r="U89" i="5"/>
  <c r="AB51" i="5"/>
  <c r="AB52" i="5" s="1"/>
  <c r="AB58" i="5" s="1"/>
  <c r="AA51" i="5"/>
  <c r="AA52" i="5" s="1"/>
  <c r="AA58" i="5" s="1"/>
  <c r="G81" i="20" s="1"/>
  <c r="AL34" i="5"/>
  <c r="AK34" i="5"/>
  <c r="AJ34" i="5"/>
  <c r="AP35" i="5"/>
  <c r="AO35" i="5"/>
  <c r="AM35" i="5"/>
  <c r="AN35" i="5"/>
  <c r="AI34" i="5"/>
  <c r="AJ40" i="5"/>
  <c r="AN41" i="5"/>
  <c r="AM41" i="5"/>
  <c r="AL40" i="5"/>
  <c r="AP41" i="5"/>
  <c r="AK40" i="5"/>
  <c r="AO41" i="5"/>
  <c r="AI40" i="5"/>
  <c r="V89" i="5" l="1"/>
  <c r="G111" i="20"/>
  <c r="G115" i="20"/>
  <c r="G116" i="20"/>
  <c r="G113" i="20"/>
  <c r="G110" i="20"/>
  <c r="G112" i="20"/>
  <c r="G114" i="20"/>
  <c r="D71" i="20"/>
  <c r="D78" i="20"/>
  <c r="B77" i="20"/>
  <c r="B76" i="20"/>
  <c r="G83" i="20"/>
  <c r="G84" i="20"/>
  <c r="G82"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D72" i="20"/>
  <c r="D79" i="20"/>
  <c r="D15" i="20"/>
  <c r="D85" i="20"/>
  <c r="G11" i="20"/>
  <c r="D10" i="20"/>
  <c r="D73" i="20"/>
  <c r="Z89" i="5"/>
  <c r="D9" i="20"/>
  <c r="Z86" i="5"/>
  <c r="D8" i="20"/>
  <c r="AD89" i="5"/>
  <c r="D14" i="20"/>
  <c r="B7" i="20"/>
  <c r="U88" i="5"/>
  <c r="B5" i="20"/>
  <c r="G34" i="20"/>
  <c r="G18" i="20"/>
  <c r="G40" i="20"/>
  <c r="G32" i="20"/>
  <c r="G24" i="20"/>
  <c r="G16" i="20"/>
  <c r="G39" i="20"/>
  <c r="G23" i="20"/>
  <c r="G15" i="20"/>
  <c r="G31" i="20"/>
  <c r="G36" i="20"/>
  <c r="G20" i="20"/>
  <c r="G44" i="20"/>
  <c r="G28" i="20"/>
  <c r="G12" i="20"/>
  <c r="G26" i="20"/>
  <c r="G46" i="20"/>
  <c r="G38" i="20"/>
  <c r="G30" i="20"/>
  <c r="G22" i="20"/>
  <c r="G14" i="20"/>
  <c r="G42" i="20"/>
  <c r="G41" i="20"/>
  <c r="G33" i="20"/>
  <c r="G25" i="20"/>
  <c r="G17" i="20"/>
  <c r="G45" i="20"/>
  <c r="G37" i="20"/>
  <c r="G29" i="20"/>
  <c r="G21" i="20"/>
  <c r="G13" i="20"/>
  <c r="G43" i="20"/>
  <c r="G27" i="20"/>
  <c r="G19" i="20"/>
  <c r="G35" i="20"/>
  <c r="V88" i="5"/>
  <c r="B6" i="20"/>
  <c r="X86" i="5"/>
  <c r="Y86" i="5"/>
  <c r="AC89" i="5"/>
  <c r="W88" i="5"/>
  <c r="X89" i="5"/>
  <c r="AH51" i="5"/>
  <c r="AH52" i="5" s="1"/>
  <c r="AH58" i="5" s="1"/>
  <c r="AH83" i="5" s="1"/>
  <c r="D88" i="20" s="1"/>
  <c r="AE89" i="5"/>
  <c r="AF51" i="5"/>
  <c r="AF52" i="5" s="1"/>
  <c r="AF58" i="5" s="1"/>
  <c r="AF83" i="5" s="1"/>
  <c r="D86" i="20" s="1"/>
  <c r="AK45" i="5"/>
  <c r="AK46" i="5" s="1"/>
  <c r="AK47" i="5" s="1"/>
  <c r="AI45" i="5"/>
  <c r="AI46" i="5" s="1"/>
  <c r="AI47" i="5" s="1"/>
  <c r="AI51" i="5" s="1"/>
  <c r="AI52" i="5" s="1"/>
  <c r="AI58" i="5" s="1"/>
  <c r="AI83" i="5" s="1"/>
  <c r="D89" i="20" s="1"/>
  <c r="AJ45" i="5"/>
  <c r="AJ46" i="5" s="1"/>
  <c r="AJ47" i="5" s="1"/>
  <c r="AL45" i="5"/>
  <c r="AL46" i="5" s="1"/>
  <c r="AL47" i="5" s="1"/>
  <c r="AA83" i="5"/>
  <c r="D81" i="20" s="1"/>
  <c r="AB83" i="5"/>
  <c r="D82" i="20" s="1"/>
  <c r="AG51" i="5"/>
  <c r="AG52" i="5" s="1"/>
  <c r="AG58" i="5" s="1"/>
  <c r="AG83" i="5" s="1"/>
  <c r="D87" i="20" s="1"/>
  <c r="AP34" i="5"/>
  <c r="AN34" i="5"/>
  <c r="AT35" i="5"/>
  <c r="AS35" i="5"/>
  <c r="AO34" i="5"/>
  <c r="AQ35" i="5"/>
  <c r="AR35" i="5"/>
  <c r="AM34" i="5"/>
  <c r="AM40" i="5"/>
  <c r="AO40" i="5"/>
  <c r="AR41" i="5"/>
  <c r="AN40" i="5"/>
  <c r="AT41" i="5"/>
  <c r="AQ41" i="5"/>
  <c r="AS41" i="5"/>
  <c r="AP40" i="5"/>
  <c r="B73" i="20" l="1"/>
  <c r="B80" i="20"/>
  <c r="B72" i="20"/>
  <c r="B79" i="20"/>
  <c r="B71" i="20"/>
  <c r="B78" i="20"/>
  <c r="D11" i="20"/>
  <c r="Z88" i="5"/>
  <c r="D17" i="20"/>
  <c r="D12" i="20"/>
  <c r="B10" i="20"/>
  <c r="D13" i="20"/>
  <c r="Y88" i="5"/>
  <c r="B9" i="20"/>
  <c r="B8" i="20"/>
  <c r="AI89" i="5"/>
  <c r="D19" i="20"/>
  <c r="AF86" i="5"/>
  <c r="B86" i="20" s="1"/>
  <c r="D16" i="20"/>
  <c r="AH89" i="5"/>
  <c r="D18" i="20"/>
  <c r="X88" i="5"/>
  <c r="AH86" i="5"/>
  <c r="AB86" i="5"/>
  <c r="B82" i="20" s="1"/>
  <c r="AC86" i="5"/>
  <c r="B83" i="20" s="1"/>
  <c r="AA86" i="5"/>
  <c r="AG86" i="5"/>
  <c r="AL51" i="5"/>
  <c r="AL52" i="5" s="1"/>
  <c r="AL58" i="5" s="1"/>
  <c r="AL83" i="5" s="1"/>
  <c r="D92" i="20" s="1"/>
  <c r="AJ51" i="5"/>
  <c r="AJ52" i="5" s="1"/>
  <c r="AJ58" i="5" s="1"/>
  <c r="AJ83" i="5" s="1"/>
  <c r="D90" i="20" s="1"/>
  <c r="AI86" i="5"/>
  <c r="AF89" i="5"/>
  <c r="AP45" i="5"/>
  <c r="AP46" i="5" s="1"/>
  <c r="AP47" i="5" s="1"/>
  <c r="AO45" i="5"/>
  <c r="AO46" i="5" s="1"/>
  <c r="AO47" i="5" s="1"/>
  <c r="AN45" i="5"/>
  <c r="AN46" i="5" s="1"/>
  <c r="AN47" i="5" s="1"/>
  <c r="AM45" i="5"/>
  <c r="AM46" i="5" s="1"/>
  <c r="AM47" i="5" s="1"/>
  <c r="AM51" i="5" s="1"/>
  <c r="AM52" i="5" s="1"/>
  <c r="AM58" i="5" s="1"/>
  <c r="AM83" i="5" s="1"/>
  <c r="D93" i="20" s="1"/>
  <c r="AB89" i="5"/>
  <c r="AE86" i="5"/>
  <c r="B85" i="20" s="1"/>
  <c r="AD86" i="5"/>
  <c r="AA89" i="5"/>
  <c r="AG89" i="5"/>
  <c r="AK51" i="5"/>
  <c r="AK52" i="5" s="1"/>
  <c r="AK58" i="5" s="1"/>
  <c r="AK83" i="5" s="1"/>
  <c r="AT34" i="5"/>
  <c r="AR34" i="5"/>
  <c r="AW35" i="5"/>
  <c r="AX35" i="5"/>
  <c r="AS34" i="5"/>
  <c r="AQ34" i="5"/>
  <c r="AU35" i="5"/>
  <c r="AV35" i="5"/>
  <c r="AV41" i="5"/>
  <c r="AX41" i="5"/>
  <c r="AS40" i="5"/>
  <c r="AU41" i="5"/>
  <c r="AT40" i="5"/>
  <c r="AQ40" i="5"/>
  <c r="AR40" i="5"/>
  <c r="AW41" i="5"/>
  <c r="B19" i="20" l="1"/>
  <c r="B89" i="20"/>
  <c r="B81" i="20"/>
  <c r="B18" i="20"/>
  <c r="B88" i="20"/>
  <c r="B14" i="20"/>
  <c r="B84" i="20"/>
  <c r="B17" i="20"/>
  <c r="B87" i="20"/>
  <c r="D21" i="20"/>
  <c r="D91" i="20"/>
  <c r="B13" i="20"/>
  <c r="B15" i="20"/>
  <c r="B12" i="20"/>
  <c r="B16" i="20"/>
  <c r="AF88" i="5"/>
  <c r="AJ86" i="5"/>
  <c r="D20" i="20"/>
  <c r="D23" i="20"/>
  <c r="D22" i="20"/>
  <c r="B11" i="20"/>
  <c r="AL89" i="5"/>
  <c r="AA88" i="5"/>
  <c r="AP51" i="5"/>
  <c r="AP52" i="5" s="1"/>
  <c r="AP58" i="5" s="1"/>
  <c r="AP83" i="5" s="1"/>
  <c r="D96" i="20" s="1"/>
  <c r="AH88" i="5"/>
  <c r="AG88" i="5"/>
  <c r="AC88" i="5"/>
  <c r="AK86" i="5"/>
  <c r="AB88" i="5"/>
  <c r="AI88" i="5"/>
  <c r="AM89" i="5"/>
  <c r="AJ89" i="5"/>
  <c r="AN51" i="5"/>
  <c r="AN52" i="5" s="1"/>
  <c r="AN58" i="5" s="1"/>
  <c r="AN83" i="5" s="1"/>
  <c r="D94" i="20" s="1"/>
  <c r="AT45" i="5"/>
  <c r="AT46" i="5" s="1"/>
  <c r="AT47" i="5" s="1"/>
  <c r="AQ45" i="5"/>
  <c r="AQ46" i="5" s="1"/>
  <c r="AQ47" i="5" s="1"/>
  <c r="AQ51" i="5" s="1"/>
  <c r="AQ52" i="5" s="1"/>
  <c r="AQ58" i="5" s="1"/>
  <c r="AQ83" i="5" s="1"/>
  <c r="D97" i="20" s="1"/>
  <c r="AS45" i="5"/>
  <c r="AS46" i="5" s="1"/>
  <c r="AS47" i="5" s="1"/>
  <c r="AR45" i="5"/>
  <c r="AR46" i="5" s="1"/>
  <c r="AR47" i="5" s="1"/>
  <c r="AD88" i="5"/>
  <c r="AL86" i="5"/>
  <c r="AK89" i="5"/>
  <c r="AM86" i="5"/>
  <c r="AE88" i="5"/>
  <c r="AO51" i="5"/>
  <c r="AO52" i="5" s="1"/>
  <c r="AO58" i="5" s="1"/>
  <c r="AO83" i="5" s="1"/>
  <c r="AX34" i="5"/>
  <c r="AV34" i="5"/>
  <c r="AW34" i="5"/>
  <c r="BA35" i="5"/>
  <c r="BB35" i="5"/>
  <c r="AU34" i="5"/>
  <c r="AY35" i="5"/>
  <c r="AZ35" i="5"/>
  <c r="AW40" i="5"/>
  <c r="AY41" i="5"/>
  <c r="BB41" i="5"/>
  <c r="AZ41" i="5"/>
  <c r="AX40" i="5"/>
  <c r="AU40" i="5"/>
  <c r="BA41" i="5"/>
  <c r="AV40" i="5"/>
  <c r="B21" i="20" l="1"/>
  <c r="B91" i="20"/>
  <c r="D25" i="20"/>
  <c r="D95" i="20"/>
  <c r="B22" i="20"/>
  <c r="B92" i="20"/>
  <c r="B23" i="20"/>
  <c r="B93" i="20"/>
  <c r="B20" i="20"/>
  <c r="B90" i="20"/>
  <c r="AJ88" i="5"/>
  <c r="AN86" i="5"/>
  <c r="AN88" i="5" s="1"/>
  <c r="D24" i="20"/>
  <c r="D27" i="20"/>
  <c r="AP89" i="5"/>
  <c r="D26" i="20"/>
  <c r="AK88" i="5"/>
  <c r="AR51" i="5"/>
  <c r="AR52" i="5" s="1"/>
  <c r="AR58" i="5" s="1"/>
  <c r="AR83" i="5" s="1"/>
  <c r="D98" i="20" s="1"/>
  <c r="AQ89" i="5"/>
  <c r="AT51" i="5"/>
  <c r="AT52" i="5" s="1"/>
  <c r="AT58" i="5" s="1"/>
  <c r="AT83" i="5" s="1"/>
  <c r="D100" i="20" s="1"/>
  <c r="AN89" i="5"/>
  <c r="AU45" i="5"/>
  <c r="AU46" i="5" s="1"/>
  <c r="AU47" i="5" s="1"/>
  <c r="AU51" i="5" s="1"/>
  <c r="AU52" i="5" s="1"/>
  <c r="AU58" i="5" s="1"/>
  <c r="AU83" i="5" s="1"/>
  <c r="D101" i="20" s="1"/>
  <c r="AX45" i="5"/>
  <c r="AX46" i="5" s="1"/>
  <c r="AX47" i="5" s="1"/>
  <c r="AV45" i="5"/>
  <c r="AV46" i="5" s="1"/>
  <c r="AV47" i="5" s="1"/>
  <c r="AW45" i="5"/>
  <c r="AW46" i="5" s="1"/>
  <c r="AW47" i="5" s="1"/>
  <c r="AQ86" i="5"/>
  <c r="AO89" i="5"/>
  <c r="AO86" i="5"/>
  <c r="AP86" i="5"/>
  <c r="AM88" i="5"/>
  <c r="AS51" i="5"/>
  <c r="AS52" i="5" s="1"/>
  <c r="AS58" i="5" s="1"/>
  <c r="AS83" i="5" s="1"/>
  <c r="AL88" i="5"/>
  <c r="BB34" i="5"/>
  <c r="AZ34" i="5"/>
  <c r="BA34" i="5"/>
  <c r="BE35" i="5"/>
  <c r="BF35" i="5"/>
  <c r="BC35" i="5"/>
  <c r="BD35" i="5"/>
  <c r="AY34" i="5"/>
  <c r="BC41" i="5"/>
  <c r="BE41" i="5"/>
  <c r="BF41" i="5"/>
  <c r="BA40" i="5"/>
  <c r="BB40" i="5"/>
  <c r="AY40" i="5"/>
  <c r="BD41" i="5"/>
  <c r="AZ40" i="5"/>
  <c r="B24" i="20" l="1"/>
  <c r="B94" i="20"/>
  <c r="D29" i="20"/>
  <c r="D99" i="20"/>
  <c r="B26" i="20"/>
  <c r="B96" i="20"/>
  <c r="B27" i="20"/>
  <c r="B97" i="20"/>
  <c r="B25" i="20"/>
  <c r="B95" i="20"/>
  <c r="D31" i="20"/>
  <c r="D30" i="20"/>
  <c r="AR86" i="5"/>
  <c r="AR88" i="5" s="1"/>
  <c r="D28" i="20"/>
  <c r="AT89" i="5"/>
  <c r="AX51" i="5"/>
  <c r="AX52" i="5" s="1"/>
  <c r="AX58" i="5" s="1"/>
  <c r="AX83" i="5" s="1"/>
  <c r="D104" i="20" s="1"/>
  <c r="AV51" i="5"/>
  <c r="AV52" i="5" s="1"/>
  <c r="AV58" i="5" s="1"/>
  <c r="AV83" i="5" s="1"/>
  <c r="D102" i="20" s="1"/>
  <c r="AU89" i="5"/>
  <c r="AR89" i="5"/>
  <c r="AW51" i="5"/>
  <c r="AW52" i="5" s="1"/>
  <c r="AW58" i="5" s="1"/>
  <c r="AW83" i="5" s="1"/>
  <c r="D103" i="20" s="1"/>
  <c r="BA45" i="5"/>
  <c r="BA46" i="5" s="1"/>
  <c r="BA47" i="5" s="1"/>
  <c r="AY45" i="5"/>
  <c r="AY46" i="5" s="1"/>
  <c r="AY47" i="5" s="1"/>
  <c r="AY51" i="5" s="1"/>
  <c r="AY52" i="5" s="1"/>
  <c r="AY58" i="5" s="1"/>
  <c r="AY83" i="5" s="1"/>
  <c r="D105" i="20" s="1"/>
  <c r="BB45" i="5"/>
  <c r="BB46" i="5" s="1"/>
  <c r="BB47" i="5" s="1"/>
  <c r="AZ45" i="5"/>
  <c r="AZ46" i="5" s="1"/>
  <c r="AZ47" i="5" s="1"/>
  <c r="AU86" i="5"/>
  <c r="AS86" i="5"/>
  <c r="AS89" i="5"/>
  <c r="AT86" i="5"/>
  <c r="B100" i="20" s="1"/>
  <c r="AQ88" i="5"/>
  <c r="AP88" i="5"/>
  <c r="AO88" i="5"/>
  <c r="BF34" i="5"/>
  <c r="BI35" i="5"/>
  <c r="BJ35" i="5"/>
  <c r="BD34" i="5"/>
  <c r="BE34" i="5"/>
  <c r="BG35" i="5"/>
  <c r="BH35" i="5"/>
  <c r="BC34" i="5"/>
  <c r="BG41" i="5"/>
  <c r="BC40" i="5"/>
  <c r="BH41" i="5"/>
  <c r="BF40" i="5"/>
  <c r="BD40" i="5"/>
  <c r="BI41" i="5"/>
  <c r="BJ41" i="5"/>
  <c r="BE40" i="5"/>
  <c r="B29" i="20" l="1"/>
  <c r="B99" i="20"/>
  <c r="B28" i="20"/>
  <c r="B98" i="20"/>
  <c r="B31" i="20"/>
  <c r="B101" i="20"/>
  <c r="D33" i="20"/>
  <c r="B30" i="20"/>
  <c r="AX89" i="5"/>
  <c r="D34" i="20"/>
  <c r="AY89" i="5"/>
  <c r="D35" i="20"/>
  <c r="D32" i="20"/>
  <c r="AV86" i="5"/>
  <c r="B102" i="20" s="1"/>
  <c r="AV89" i="5"/>
  <c r="AZ51" i="5"/>
  <c r="AZ52" i="5" s="1"/>
  <c r="AZ58" i="5" s="1"/>
  <c r="AZ83" i="5" s="1"/>
  <c r="D106" i="20" s="1"/>
  <c r="BB51" i="5"/>
  <c r="BB52" i="5" s="1"/>
  <c r="BB58" i="5" s="1"/>
  <c r="BB83" i="5" s="1"/>
  <c r="D108" i="20" s="1"/>
  <c r="AW89" i="5"/>
  <c r="AX86" i="5"/>
  <c r="AW86" i="5"/>
  <c r="B103" i="20" s="1"/>
  <c r="BE45" i="5"/>
  <c r="BE46" i="5" s="1"/>
  <c r="BE47" i="5" s="1"/>
  <c r="BC45" i="5"/>
  <c r="BC46" i="5" s="1"/>
  <c r="BC47" i="5" s="1"/>
  <c r="BC51" i="5" s="1"/>
  <c r="BC52" i="5" s="1"/>
  <c r="BC58" i="5" s="1"/>
  <c r="BC83" i="5" s="1"/>
  <c r="D109" i="20" s="1"/>
  <c r="BD45" i="5"/>
  <c r="BD46" i="5" s="1"/>
  <c r="BD47" i="5" s="1"/>
  <c r="BF45" i="5"/>
  <c r="BF46" i="5" s="1"/>
  <c r="BF47" i="5" s="1"/>
  <c r="AS88" i="5"/>
  <c r="AU88" i="5"/>
  <c r="AT88" i="5"/>
  <c r="AY86" i="5"/>
  <c r="BA51" i="5"/>
  <c r="BA52" i="5" s="1"/>
  <c r="BA58" i="5" s="1"/>
  <c r="BA83" i="5" s="1"/>
  <c r="BI34" i="5"/>
  <c r="BH34" i="5"/>
  <c r="BG34" i="5"/>
  <c r="BI40" i="5"/>
  <c r="BG40" i="5"/>
  <c r="BJ40" i="5"/>
  <c r="BH40" i="5"/>
  <c r="B34" i="20" l="1"/>
  <c r="B104" i="20"/>
  <c r="D37" i="20"/>
  <c r="D107" i="20"/>
  <c r="B35" i="20"/>
  <c r="B105" i="20"/>
  <c r="B33" i="20"/>
  <c r="AV88" i="5"/>
  <c r="B32" i="20"/>
  <c r="AZ89" i="5"/>
  <c r="D36" i="20"/>
  <c r="D38" i="20"/>
  <c r="BC89" i="5"/>
  <c r="D39" i="20"/>
  <c r="BJ45" i="5"/>
  <c r="BJ46" i="5" s="1"/>
  <c r="BJ47" i="5" s="1"/>
  <c r="BF51" i="5"/>
  <c r="BF52" i="5" s="1"/>
  <c r="BF58" i="5" s="1"/>
  <c r="BF83" i="5" s="1"/>
  <c r="D112" i="20" s="1"/>
  <c r="BB89" i="5"/>
  <c r="AZ86" i="5"/>
  <c r="B106" i="20" s="1"/>
  <c r="BD51" i="5"/>
  <c r="BD52" i="5" s="1"/>
  <c r="BD58" i="5" s="1"/>
  <c r="BD83" i="5" s="1"/>
  <c r="D110" i="20" s="1"/>
  <c r="BC86" i="5"/>
  <c r="B109" i="20" s="1"/>
  <c r="AW88" i="5"/>
  <c r="AX88" i="5"/>
  <c r="BH45" i="5"/>
  <c r="BH46" i="5" s="1"/>
  <c r="BH47" i="5" s="1"/>
  <c r="BI45" i="5"/>
  <c r="BI46" i="5" s="1"/>
  <c r="BI47" i="5" s="1"/>
  <c r="BG45" i="5"/>
  <c r="BG46" i="5" s="1"/>
  <c r="BG47" i="5" s="1"/>
  <c r="BG51" i="5" s="1"/>
  <c r="BG52" i="5" s="1"/>
  <c r="BG58" i="5" s="1"/>
  <c r="BG83" i="5" s="1"/>
  <c r="D113" i="20" s="1"/>
  <c r="AY88" i="5"/>
  <c r="BA86" i="5"/>
  <c r="BA89" i="5"/>
  <c r="BB86" i="5"/>
  <c r="BE51" i="5"/>
  <c r="BE52" i="5" s="1"/>
  <c r="BE58" i="5" s="1"/>
  <c r="BE83" i="5" s="1"/>
  <c r="D41" i="20" l="1"/>
  <c r="D111" i="20"/>
  <c r="B38" i="20"/>
  <c r="B108" i="20"/>
  <c r="B37" i="20"/>
  <c r="B107" i="20"/>
  <c r="D43" i="20"/>
  <c r="BD89" i="5"/>
  <c r="D40" i="20"/>
  <c r="AZ88" i="5"/>
  <c r="B36" i="20"/>
  <c r="BF89" i="5"/>
  <c r="D42" i="20"/>
  <c r="B39" i="20"/>
  <c r="BD86" i="5"/>
  <c r="B110" i="20" s="1"/>
  <c r="BG89" i="5"/>
  <c r="BC88" i="5"/>
  <c r="BB88" i="5"/>
  <c r="BA88" i="5"/>
  <c r="BG86" i="5"/>
  <c r="B113" i="20" s="1"/>
  <c r="BF86" i="5"/>
  <c r="BE86" i="5"/>
  <c r="BE89" i="5"/>
  <c r="BJ51" i="5"/>
  <c r="BJ52" i="5" s="1"/>
  <c r="BJ58" i="5" s="1"/>
  <c r="BJ83" i="5" s="1"/>
  <c r="BI51" i="5"/>
  <c r="BI52" i="5" s="1"/>
  <c r="BI58" i="5" s="1"/>
  <c r="BI83" i="5" s="1"/>
  <c r="BH51" i="5"/>
  <c r="BH52" i="5" s="1"/>
  <c r="BH58" i="5" s="1"/>
  <c r="BH83" i="5" s="1"/>
  <c r="D114" i="20" s="1"/>
  <c r="D46" i="20" l="1"/>
  <c r="D116" i="20"/>
  <c r="D45" i="20"/>
  <c r="D115" i="20"/>
  <c r="B42" i="20"/>
  <c r="B112" i="20"/>
  <c r="B41" i="20"/>
  <c r="B111" i="20"/>
  <c r="B43" i="20"/>
  <c r="BH86" i="5"/>
  <c r="D44" i="20"/>
  <c r="BD88" i="5"/>
  <c r="B40" i="20"/>
  <c r="BG88" i="5"/>
  <c r="BI89" i="5"/>
  <c r="BJ89" i="5"/>
  <c r="BJ86" i="5"/>
  <c r="BI86" i="5"/>
  <c r="BH89" i="5"/>
  <c r="BE88" i="5"/>
  <c r="BF88" i="5"/>
  <c r="B44" i="20" l="1"/>
  <c r="B114" i="20"/>
  <c r="B45" i="20"/>
  <c r="B115" i="20"/>
  <c r="B46" i="20"/>
  <c r="B116" i="20"/>
  <c r="BH88" i="5"/>
  <c r="BI88" i="5"/>
  <c r="BJ88" i="5"/>
</calcChain>
</file>

<file path=xl/sharedStrings.xml><?xml version="1.0" encoding="utf-8"?>
<sst xmlns="http://schemas.openxmlformats.org/spreadsheetml/2006/main" count="1631" uniqueCount="586">
  <si>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</si>
  <si>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</si>
  <si>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</si>
  <si>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</si>
  <si>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</si>
  <si>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</si>
  <si>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</si>
  <si>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</si>
  <si>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</si>
  <si>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</si>
  <si>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</si>
  <si>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</si>
  <si>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</si>
  <si>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</si>
  <si>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</si>
  <si>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</si>
  <si>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</si>
  <si>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</si>
  <si>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</si>
  <si>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</si>
  <si>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</si>
  <si>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</si>
  <si>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</si>
  <si>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</si>
  <si>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</si>
  <si>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</si>
  <si>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</si>
  <si>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</si>
  <si>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</si>
  <si>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</si>
  <si>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</si>
  <si>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</si>
  <si>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</si>
  <si>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</si>
  <si>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</si>
  <si>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</si>
  <si>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</si>
  <si>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</si>
  <si>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</si>
  <si>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</si>
  <si>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</si>
  <si>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</si>
  <si>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</si>
  <si>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</si>
  <si>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</si>
  <si>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</si>
  <si>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</si>
  <si>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</si>
  <si>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</si>
  <si>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</si>
  <si>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</si>
  <si>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</si>
  <si>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</si>
  <si>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</si>
  <si>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</si>
  <si>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</si>
  <si>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</si>
  <si>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</si>
  <si>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</si>
  <si>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</si>
  <si>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</si>
  <si>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</si>
  <si>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</si>
  <si>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</si>
  <si>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</si>
  <si>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</si>
  <si>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</si>
  <si>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</si>
  <si>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</si>
  <si>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</si>
  <si>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</si>
  <si>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</si>
  <si>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</si>
  <si>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</si>
  <si>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</si>
  <si>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</si>
  <si>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</si>
  <si>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</si>
  <si>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</si>
  <si>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</si>
  <si>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</si>
  <si>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</si>
  <si>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</si>
  <si>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</si>
  <si>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</si>
  <si>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</si>
  <si>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</si>
  <si>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</si>
  <si>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</si>
  <si>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</si>
  <si>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</si>
  <si>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</si>
  <si>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</si>
  <si>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</si>
  <si>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</si>
  <si>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</si>
  <si>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</si>
  <si>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</si>
  <si>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</si>
  <si>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</si>
  <si>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</si>
  <si>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</si>
  <si>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</si>
  <si>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</si>
  <si>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</si>
  <si>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</si>
  <si>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</si>
  <si>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</si>
  <si>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</si>
  <si>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</si>
  <si>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</si>
  <si>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</si>
  <si>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</si>
  <si>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</si>
  <si>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</si>
  <si>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</si>
  <si>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</si>
  <si>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</si>
  <si>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</si>
  <si>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</si>
  <si>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</si>
  <si>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</si>
  <si>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</si>
  <si>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</si>
  <si>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</si>
  <si>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</si>
  <si>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</si>
  <si>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</si>
  <si>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</si>
  <si>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</si>
  <si>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</si>
  <si>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</si>
  <si>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</si>
  <si>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</si>
  <si>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</si>
  <si>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</si>
  <si>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</si>
  <si>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</si>
  <si>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</si>
  <si>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</si>
  <si>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</si>
  <si>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</si>
  <si>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</si>
  <si>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</si>
  <si>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</si>
  <si>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</si>
  <si>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</si>
  <si>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</si>
  <si>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</si>
  <si>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</si>
  <si>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</si>
  <si>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</si>
  <si>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</si>
  <si>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</si>
  <si>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</si>
  <si>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</si>
  <si>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</si>
  <si>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</si>
  <si>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</si>
  <si>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</si>
  <si>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</si>
  <si>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</si>
  <si>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</si>
  <si>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</si>
  <si>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</si>
  <si>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</si>
  <si>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</si>
  <si>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</si>
  <si>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</si>
  <si>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</si>
  <si>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</si>
  <si>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</si>
  <si>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</si>
  <si>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</si>
  <si>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</si>
  <si>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</si>
  <si>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</si>
  <si>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</si>
  <si>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</si>
  <si>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</si>
  <si>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</si>
  <si>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</si>
  <si>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</si>
  <si>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</si>
  <si>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</si>
  <si>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</si>
  <si>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</si>
  <si>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</si>
  <si>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</si>
  <si>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</si>
  <si>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</si>
  <si>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</si>
  <si>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</si>
  <si>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</si>
  <si>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</si>
  <si>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</si>
  <si>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</si>
  <si>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</si>
  <si>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</si>
  <si>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</si>
  <si>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</si>
  <si>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</si>
  <si>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</si>
  <si>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</si>
  <si>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</si>
  <si>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</si>
  <si>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</si>
  <si>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</si>
  <si>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</si>
  <si>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</si>
  <si>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</si>
  <si>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</si>
  <si>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</si>
  <si>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</si>
  <si>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</si>
  <si>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</si>
  <si>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</si>
  <si>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</si>
  <si>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</si>
  <si>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</si>
  <si>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</si>
  <si>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</si>
  <si>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</si>
  <si>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</si>
  <si>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</si>
  <si>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</si>
  <si>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</si>
  <si>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</si>
  <si>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</si>
  <si>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</si>
  <si>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</si>
  <si>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</si>
  <si>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</si>
  <si>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</si>
  <si>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</si>
  <si>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</si>
  <si>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</si>
  <si>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</si>
  <si>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</si>
  <si>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</si>
  <si>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</si>
  <si>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</si>
  <si>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</si>
  <si>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</si>
  <si>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</si>
  <si>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</si>
  <si>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</si>
  <si>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</si>
  <si>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</si>
  <si>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</si>
  <si>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</si>
  <si>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</si>
  <si>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</si>
  <si>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</si>
  <si>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</si>
  <si>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</si>
  <si>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</si>
  <si>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</si>
  <si>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</si>
  <si>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</si>
  <si>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</si>
  <si>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</si>
  <si>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</si>
  <si>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</si>
  <si>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</si>
  <si>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</si>
  <si>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</si>
  <si>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</si>
  <si>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</si>
  <si>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</si>
  <si>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</si>
  <si>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</si>
  <si>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</si>
  <si>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</si>
  <si>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</si>
  <si>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</si>
  <si>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</si>
  <si>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</si>
  <si>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</si>
  <si>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</si>
  <si>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</si>
  <si>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</si>
  <si>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</si>
  <si>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</si>
  <si>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</si>
  <si>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</si>
  <si>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</si>
  <si>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</si>
  <si>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</si>
  <si>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</si>
  <si>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</si>
  <si>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</si>
  <si>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</si>
  <si>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</si>
  <si>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</si>
  <si>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</si>
  <si>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</si>
  <si>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</si>
  <si>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</si>
  <si>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</si>
  <si>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</si>
  <si>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</si>
  <si>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</si>
  <si>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</si>
  <si>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</si>
  <si>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</si>
  <si>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</si>
  <si>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</si>
  <si>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</si>
  <si>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</si>
  <si>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</si>
  <si>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</si>
  <si>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</si>
  <si>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</si>
  <si>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</si>
  <si>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</si>
  <si>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</si>
  <si>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</si>
  <si>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</si>
  <si>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</si>
  <si>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</si>
  <si>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</si>
  <si>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</si>
  <si>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</si>
  <si>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</si>
  <si>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</si>
  <si>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</si>
  <si>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</si>
  <si>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</si>
  <si>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</si>
  <si>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</si>
  <si>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</si>
  <si>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</si>
  <si>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</si>
  <si>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</si>
  <si>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</si>
  <si>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</si>
  <si>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</si>
  <si>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</si>
  <si>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</si>
  <si>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</si>
  <si>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</si>
  <si>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</si>
  <si>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</si>
  <si>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</si>
  <si>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</si>
  <si>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</si>
  <si>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</si>
  <si>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</si>
  <si>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</si>
  <si>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</si>
  <si>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</si>
  <si>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</si>
  <si>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</si>
  <si>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</si>
  <si>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</si>
  <si>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</si>
  <si>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</si>
  <si>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</si>
  <si>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</si>
  <si>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</si>
  <si>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</si>
  <si>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</si>
  <si>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</si>
  <si>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</si>
  <si>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</si>
  <si>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</si>
  <si>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</si>
  <si>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</si>
  <si>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</si>
  <si>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</si>
  <si>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</si>
  <si>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</si>
  <si>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</si>
  <si>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</si>
  <si>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</si>
  <si>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</si>
  <si>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</si>
  <si>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</si>
  <si>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</si>
  <si>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</si>
  <si>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</si>
  <si>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</si>
  <si>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</si>
  <si>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</si>
  <si>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</si>
  <si>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</si>
  <si>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</si>
  <si>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</si>
  <si>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</si>
  <si>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</si>
  <si>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</si>
  <si>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</si>
  <si>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</si>
  <si>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</si>
  <si>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</si>
  <si>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</si>
  <si>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</si>
  <si>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</si>
  <si>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</si>
  <si>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</si>
  <si>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</si>
  <si>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</si>
  <si>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</si>
  <si>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</si>
  <si>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</si>
  <si>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</si>
  <si>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</si>
  <si>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</si>
  <si>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</si>
  <si>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.LSOURCE</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</si>
  <si>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</si>
  <si>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</si>
  <si>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</si>
  <si>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</si>
  <si>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</si>
  <si>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</si>
  <si>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</si>
  <si>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</si>
  <si>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</si>
  <si>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</si>
  <si>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</si>
  <si>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</si>
  <si>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</si>
  <si>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</si>
  <si>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</si>
  <si>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</si>
  <si>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</si>
  <si>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</si>
  <si>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</si>
  <si>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</si>
  <si>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</si>
  <si>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</si>
  <si>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</si>
  <si>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</si>
  <si>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</si>
  <si>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</si>
  <si>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</si>
  <si>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</si>
  <si>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</si>
  <si>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</si>
  <si>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</si>
  <si>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</si>
  <si>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</si>
  <si>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</si>
  <si>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</si>
  <si>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</si>
  <si>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</si>
  <si>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</si>
  <si>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</si>
  <si>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</si>
  <si>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</si>
  <si>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</si>
  <si>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</si>
  <si>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</si>
  <si>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</si>
  <si>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</si>
  <si>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</si>
  <si>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</si>
  <si>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</si>
  <si>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</si>
  <si>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</si>
  <si>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</si>
  <si>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</si>
  <si>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</si>
  <si>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</si>
  <si>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</si>
  <si>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</si>
  <si>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</si>
  <si>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</si>
  <si>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</si>
  <si>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</si>
  <si>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</si>
  <si>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</si>
  <si>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</si>
  <si>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</si>
  <si>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</si>
  <si>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</si>
  <si>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</si>
  <si>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</si>
  <si>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</si>
  <si>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</si>
  <si>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</si>
  <si>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</si>
  <si>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</si>
  <si>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</si>
  <si>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</si>
  <si>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</si>
  <si>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</si>
  <si>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</si>
  <si>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</si>
  <si>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</si>
  <si>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</si>
  <si>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</si>
  <si>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</si>
  <si>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</si>
  <si>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</si>
  <si>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</si>
  <si>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</si>
  <si>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</si>
  <si>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</si>
  <si>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</si>
  <si>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</si>
  <si>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</si>
  <si>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Testing</t>
  </si>
  <si>
    <t>State and Local Contribution to Real GDP Growth</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</si>
  <si>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</si>
  <si>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</si>
  <si>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</si>
  <si>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</si>
  <si>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</si>
  <si>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</si>
  <si>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Bureau of Economic Analysis</t>
  </si>
  <si>
    <t>Federal Nominal "G"</t>
  </si>
  <si>
    <t>State &amp; Local Nominal "G"</t>
  </si>
  <si>
    <t>Federal Real "G"</t>
  </si>
  <si>
    <t>State &amp; Local Real "G"</t>
  </si>
  <si>
    <t>JGF@USNA</t>
  </si>
  <si>
    <t>JGS@USNA</t>
  </si>
  <si>
    <t>Federal Govt Consumption &amp; Gross Investment: Chn Price Index(SA, 2012=100)</t>
  </si>
  <si>
    <t>State &amp; Local Govt Consumption/Gross Investment: Chn Price Index(SA, 2012=100)</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</si>
  <si>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</si>
  <si>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</si>
  <si>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</si>
  <si>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</si>
  <si>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</si>
  <si>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</si>
  <si>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</si>
  <si>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</si>
  <si>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</si>
  <si>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</si>
  <si>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</si>
  <si>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</si>
  <si>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</si>
  <si>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</si>
  <si>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</si>
  <si>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</si>
  <si>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</si>
  <si>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</si>
  <si>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</si>
  <si>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</si>
  <si>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</si>
  <si>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</si>
  <si>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</si>
  <si>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</si>
  <si>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</si>
  <si>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Gov Purchaes, Real</t>
  </si>
  <si>
    <t>projection</t>
  </si>
  <si>
    <t/>
  </si>
  <si>
    <t>Levels</t>
  </si>
  <si>
    <t>Shares</t>
  </si>
  <si>
    <t>Real "G": Government Consumption and Investment</t>
  </si>
  <si>
    <t>Real Federal Consumption Expenditures and Gross Investment</t>
  </si>
  <si>
    <t>Real State Consumption Expenditures and Gross Investment</t>
  </si>
  <si>
    <t>Annual Growth Rates</t>
  </si>
  <si>
    <t xml:space="preserve"> Levels</t>
  </si>
  <si>
    <t>Nominal GDP (Annual, Calendar Year)</t>
  </si>
  <si>
    <t>Table 2. (Calendar Year)</t>
  </si>
  <si>
    <t>Growth Rates (Medicare and Medicaid)</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</si>
  <si>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</si>
  <si>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</si>
  <si>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</si>
  <si>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</si>
  <si>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</si>
  <si>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</si>
  <si>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</si>
  <si>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</si>
  <si>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</si>
  <si>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</si>
  <si>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</si>
  <si>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</si>
  <si>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</si>
  <si>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</si>
  <si>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</si>
  <si>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</si>
  <si>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Annual</t>
  </si>
  <si>
    <t>Tax and Consumption Shares (calculated from CBO Projections)</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</si>
  <si>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</si>
  <si>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</si>
  <si>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</si>
  <si>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</si>
  <si>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</si>
  <si>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</si>
  <si>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</si>
  <si>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</si>
  <si>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Levels  (projected using projected levels of GDP and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</si>
</sst>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0;###0"/>
  </numFmts>
  <fonts count="63">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8"/>
      <name val="Arial"/>
      <family val="2"/>
    </font>
    <font>
      <sz val="9"/>
      <color indexed="63"/>
      <name val="Arial"/>
      <family val="2"/>
    </font>
    <font>
      <sz val="9"/>
      <color indexed="8"/>
      <name val="Arial"/>
      <family val="1"/>
      <charset val="204"/>
    </font>
    <font>
      <u/>
      <sz val="9"/>
      <color indexed="8"/>
      <name val="Arial"/>
      <family val="1"/>
      <charset val="204"/>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b/>
      <i/>
      <sz val="11"/>
      <color theme="1"/>
      <name val="Calibri"/>
      <family val="2"/>
      <scheme val="minor"/>
    </font>
    <font>
      <b/>
      <sz val="9"/>
      <color rgb="FF000000"/>
      <name val="Verdana"/>
      <family val="2"/>
    </font>
    <font>
      <sz val="11"/>
      <color rgb="FFFF0000"/>
      <name val="Calibri"/>
      <family val="2"/>
      <scheme val="minor"/>
    </font>
    <font>
      <sz val="11"/>
      <name val="Arial"/>
      <family val="2"/>
    </font>
    <font>
      <sz val="9"/>
      <color indexed="63"/>
      <name val="Arial"/>
      <family val="1"/>
      <charset val="204"/>
    </font>
    <font>
      <sz val="11"/>
      <color theme="4"/>
      <name val="Calibri"/>
      <family val="2"/>
      <scheme val="minor"/>
    </font>
    <font>
      <i/>
      <sz val="11"/>
      <name val="Calibri"/>
      <family val="2"/>
      <scheme val="minor"/>
    </font>
  </fonts>
  <fills count="4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5F5F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4.9989318521683403E-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522">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cellStyleXfs>
  <cellXfs count="13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7"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1" fillId="0" borderId="0" xfId="0" applyFont="1" applyFill="1" applyAlignment="1">
      <alignment horizontal="left"/>
    </xf>
    <xf numFmtId="0" fontId="11" fillId="0" borderId="0" xfId="0" applyFont="1" applyFill="1" applyBorder="1" applyAlignment="1">
      <alignment horizontal="left"/>
    </xf>
    <xf numFmtId="0" fontId="11"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0" fillId="0" borderId="0" xfId="0" applyFill="1" applyAlignment="1">
      <alignment wrapText="1"/>
    </xf>
    <xf numFmtId="0" fontId="50" fillId="0" borderId="0" xfId="0" applyFont="1" applyAlignment="1">
      <alignment horizontal="left" vertical="top" wrapText="1"/>
    </xf>
    <xf numFmtId="0" fontId="0" fillId="0" borderId="0" xfId="0" applyNumberFormat="1"/>
    <xf numFmtId="0" fontId="47" fillId="0" borderId="0" xfId="0" applyFont="1" applyAlignment="1">
      <alignment horizontal="left" vertical="top" wrapText="1"/>
    </xf>
    <xf numFmtId="0" fontId="51" fillId="0" borderId="0" xfId="0" applyFont="1" applyAlignment="1">
      <alignment horizontal="left" vertical="top" wrapText="1"/>
    </xf>
    <xf numFmtId="168" fontId="0" fillId="0" borderId="0" xfId="0" applyNumberFormat="1" applyFont="1"/>
    <xf numFmtId="169" fontId="49" fillId="0" borderId="0" xfId="0" applyNumberFormat="1" applyFont="1" applyAlignment="1">
      <alignment horizontal="left" vertical="top" wrapText="1"/>
    </xf>
    <xf numFmtId="0" fontId="47" fillId="0" borderId="0" xfId="0" applyFont="1" applyAlignment="1">
      <alignment vertical="top" wrapText="1"/>
    </xf>
    <xf numFmtId="169" fontId="48" fillId="0" borderId="0" xfId="0" applyNumberFormat="1" applyFont="1" applyAlignment="1">
      <alignment horizontal="left" vertical="top" wrapText="1"/>
    </xf>
    <xf numFmtId="170" fontId="48" fillId="0" borderId="0" xfId="0" applyNumberFormat="1" applyFont="1" applyAlignment="1">
      <alignment horizontal="left" vertical="top" wrapText="1"/>
    </xf>
    <xf numFmtId="0" fontId="2" fillId="0" borderId="0" xfId="0" applyFont="1"/>
    <xf numFmtId="0" fontId="0" fillId="37" borderId="0" xfId="0" applyFill="1" applyAlignment="1">
      <alignment wrapText="1"/>
    </xf>
    <xf numFmtId="165" fontId="0" fillId="0" borderId="0" xfId="0" applyNumberFormat="1" applyFont="1"/>
    <xf numFmtId="0" fontId="0" fillId="0" borderId="0" xfId="0"/>
    <xf numFmtId="0" fontId="0" fillId="0" borderId="0" xfId="0" applyFill="1"/>
    <xf numFmtId="0" fontId="0" fillId="37" borderId="0" xfId="0" applyFill="1" applyAlignment="1">
      <alignment horizontal="center" wrapText="1"/>
    </xf>
    <xf numFmtId="1" fontId="0" fillId="37" borderId="0" xfId="0" applyNumberFormat="1" applyFill="1" applyAlignment="1">
      <alignment wrapText="1"/>
    </xf>
    <xf numFmtId="1" fontId="0" fillId="0" borderId="0" xfId="0" applyNumberFormat="1" applyFill="1"/>
    <xf numFmtId="0" fontId="11" fillId="0" borderId="0" xfId="0" applyFont="1"/>
    <xf numFmtId="0" fontId="52" fillId="0" borderId="0" xfId="1" applyFont="1"/>
    <xf numFmtId="0" fontId="53" fillId="0" borderId="0" xfId="0" applyFont="1"/>
    <xf numFmtId="0" fontId="54" fillId="0" borderId="0" xfId="0" applyFont="1"/>
    <xf numFmtId="0" fontId="55" fillId="0" borderId="0" xfId="1" applyFont="1"/>
    <xf numFmtId="0" fontId="2" fillId="2" borderId="0" xfId="0" applyFont="1" applyFill="1" applyAlignment="1">
      <alignment horizontal="center"/>
    </xf>
    <xf numFmtId="0" fontId="56" fillId="0" borderId="0" xfId="0" applyFont="1" applyAlignment="1">
      <alignment horizontal="left"/>
    </xf>
    <xf numFmtId="0" fontId="0" fillId="3" borderId="0" xfId="0" quotePrefix="1" applyFill="1"/>
    <xf numFmtId="0" fontId="11" fillId="0" borderId="0" xfId="0" applyFont="1" applyBorder="1"/>
    <xf numFmtId="168" fontId="11" fillId="0" borderId="0" xfId="0" applyNumberFormat="1" applyFont="1" applyFill="1" applyAlignment="1">
      <alignment horizontal="right"/>
    </xf>
    <xf numFmtId="0" fontId="0" fillId="0" borderId="0" xfId="0" applyNumberFormat="1" applyFont="1"/>
    <xf numFmtId="165" fontId="11" fillId="0" borderId="0" xfId="0" applyNumberFormat="1" applyFont="1" applyFill="1" applyAlignment="1">
      <alignment horizontal="right"/>
    </xf>
    <xf numFmtId="0" fontId="0" fillId="0" borderId="0" xfId="0" quotePrefix="1" applyFont="1"/>
    <xf numFmtId="4" fontId="57" fillId="38" borderId="26" xfId="0" applyNumberFormat="1" applyFont="1" applyFill="1" applyBorder="1" applyAlignment="1">
      <alignment horizontal="right" vertical="center" wrapText="1"/>
    </xf>
    <xf numFmtId="0" fontId="0" fillId="40" borderId="0" xfId="0" applyFill="1" applyAlignment="1">
      <alignment horizontal="center" wrapText="1"/>
    </xf>
    <xf numFmtId="1" fontId="59" fillId="0" borderId="0" xfId="39" applyNumberFormat="1" applyFont="1" applyFill="1"/>
    <xf numFmtId="165" fontId="59" fillId="0" borderId="0" xfId="39" applyNumberFormat="1" applyFont="1" applyFill="1"/>
    <xf numFmtId="0" fontId="0" fillId="39" borderId="0" xfId="0" applyFill="1" applyAlignment="1">
      <alignment wrapText="1"/>
    </xf>
    <xf numFmtId="1" fontId="0" fillId="39" borderId="0" xfId="0" applyNumberFormat="1" applyFill="1" applyAlignment="1">
      <alignment wrapText="1"/>
    </xf>
    <xf numFmtId="1" fontId="59" fillId="42" borderId="0" xfId="39" applyNumberFormat="1" applyFont="1" applyFill="1"/>
    <xf numFmtId="165" fontId="59" fillId="42" borderId="0" xfId="39" applyNumberFormat="1" applyFont="1" applyFill="1"/>
    <xf numFmtId="0" fontId="60" fillId="0" borderId="0" xfId="0" applyFont="1" applyAlignment="1">
      <alignment horizontal="left" vertical="top" wrapText="1"/>
    </xf>
    <xf numFmtId="0" fontId="58" fillId="37" borderId="0" xfId="0" applyFont="1" applyFill="1" applyAlignment="1">
      <alignment horizontal="center" wrapText="1"/>
    </xf>
    <xf numFmtId="0" fontId="0" fillId="41" borderId="0" xfId="0" applyFill="1" applyAlignment="1">
      <alignment horizontal="center" wrapText="1"/>
    </xf>
    <xf numFmtId="0" fontId="11" fillId="42" borderId="0" xfId="0" applyFont="1" applyFill="1"/>
    <xf numFmtId="164" fontId="11" fillId="42" borderId="0" xfId="0" applyNumberFormat="1" applyFont="1" applyFill="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0" fontId="62" fillId="42" borderId="0" xfId="0" applyFont="1" applyFill="1"/>
    <xf numFmtId="1" fontId="5" fillId="0" borderId="0" xfId="0" applyNumberFormat="1" applyFont="1" applyFill="1" applyAlignment="1">
      <alignment horizontal="left" indent="1"/>
    </xf>
    <xf numFmtId="0" fontId="0" fillId="42" borderId="0" xfId="0" applyFill="1"/>
    <xf numFmtId="164" fontId="61" fillId="42" borderId="0" xfId="0" applyNumberFormat="1" applyFont="1" applyFill="1"/>
    <xf numFmtId="0" fontId="61" fillId="42" borderId="0" xfId="0" applyFont="1" applyFill="1"/>
    <xf numFmtId="0" fontId="2" fillId="2"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2">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current_projections!$J$49:$BI$49</c:f>
              <c:numCache>
                <c:formatCode>General</c:formatCode>
                <c:ptCount val="52"/>
                <c:pt idx="0">
                  <c:v>384.4</c:v>
                </c:pt>
                <c:pt idx="1">
                  <c:v>385.5</c:v>
                </c:pt>
                <c:pt idx="2">
                  <c:v>413</c:v>
                </c:pt>
                <c:pt idx="3">
                  <c:v>388.5</c:v>
                </c:pt>
                <c:pt idx="4">
                  <c:v>348</c:v>
                </c:pt>
                <c:pt idx="5">
                  <c:v>355.8</c:v>
                </c:pt>
                <c:pt idx="6">
                  <c:v>365.2</c:v>
                </c:pt>
                <c:pt idx="7">
                  <c:v>333.8</c:v>
                </c:pt>
                <c:pt idx="8">
                  <c:v>212</c:v>
                </c:pt>
                <c:pt idx="9">
                  <c:v>212</c:v>
                </c:pt>
                <c:pt idx="10">
                  <c:v>212.0321452373316</c:v>
                </c:pt>
                <c:pt idx="11">
                  <c:v>212.06429534879661</c:v>
                </c:pt>
                <c:pt idx="12">
                  <c:v>212.09634095823512</c:v>
                </c:pt>
                <c:pt idx="13">
                  <c:v>212.12839141017238</c:v>
                </c:pt>
                <c:pt idx="14">
                  <c:v>212.16044670534015</c:v>
                </c:pt>
                <c:pt idx="15">
                  <c:v>212.1925068444703</c:v>
                </c:pt>
                <c:pt idx="16">
                  <c:v>212.22708902862792</c:v>
                </c:pt>
                <c:pt idx="17">
                  <c:v>212.26167684883498</c:v>
                </c:pt>
                <c:pt idx="18">
                  <c:v>212.29627030601003</c:v>
                </c:pt>
                <c:pt idx="19">
                  <c:v>212.33086940107177</c:v>
                </c:pt>
                <c:pt idx="20">
                  <c:v>212.36832154819285</c:v>
                </c:pt>
                <c:pt idx="21">
                  <c:v>212.40578030134031</c:v>
                </c:pt>
                <c:pt idx="22">
                  <c:v>212.44324566167936</c:v>
                </c:pt>
                <c:pt idx="23">
                  <c:v>212.48071763037541</c:v>
                </c:pt>
                <c:pt idx="24">
                  <c:v>212.52148403968988</c:v>
                </c:pt>
                <c:pt idx="25">
                  <c:v>212.56225827042056</c:v>
                </c:pt>
                <c:pt idx="26">
                  <c:v>212.60304032406805</c:v>
                </c:pt>
                <c:pt idx="27">
                  <c:v>212.64383020213324</c:v>
                </c:pt>
                <c:pt idx="28">
                  <c:v>212.68857638254423</c:v>
                </c:pt>
                <c:pt idx="29">
                  <c:v>212.733331978797</c:v>
                </c:pt>
                <c:pt idx="30">
                  <c:v>212.77809699287289</c:v>
                </c:pt>
                <c:pt idx="31">
                  <c:v>212.82287142675369</c:v>
                </c:pt>
                <c:pt idx="32">
                  <c:v>212.86974097733059</c:v>
                </c:pt>
                <c:pt idx="33">
                  <c:v>212.91662084989383</c:v>
                </c:pt>
                <c:pt idx="34">
                  <c:v>212.96351104671658</c:v>
                </c:pt>
                <c:pt idx="35">
                  <c:v>213.01041157007256</c:v>
                </c:pt>
                <c:pt idx="36">
                  <c:v>213.059080356517</c:v>
                </c:pt>
                <c:pt idx="37">
                  <c:v>213.10776026284404</c:v>
                </c:pt>
                <c:pt idx="38">
                  <c:v>213.15645129159438</c:v>
                </c:pt>
                <c:pt idx="39">
                  <c:v>213.20515344530929</c:v>
                </c:pt>
                <c:pt idx="40">
                  <c:v>213.25771576141</c:v>
                </c:pt>
                <c:pt idx="41">
                  <c:v>213.31029103590794</c:v>
                </c:pt>
                <c:pt idx="42">
                  <c:v>213.3628792719978</c:v>
                </c:pt>
                <c:pt idx="43">
                  <c:v>213.41548047287509</c:v>
                </c:pt>
                <c:pt idx="44">
                  <c:v>213.47161727659267</c:v>
                </c:pt>
                <c:pt idx="45">
                  <c:v>213.52776884653397</c:v>
                </c:pt>
                <c:pt idx="46">
                  <c:v>213.58393518658312</c:v>
                </c:pt>
                <c:pt idx="47">
                  <c:v>213.64011630062521</c:v>
                </c:pt>
                <c:pt idx="48">
                  <c:v>213.69851617889319</c:v>
                </c:pt>
                <c:pt idx="49">
                  <c:v>213.7569320211376</c:v>
                </c:pt>
                <c:pt idx="50">
                  <c:v>213.81536383172229</c:v>
                </c:pt>
                <c:pt idx="51">
                  <c:v>213.87381161501233</c:v>
                </c:pt>
              </c:numCache>
            </c:numRef>
          </c:val>
          <c:smooth val="0"/>
          <c:extLst>
            <c:ext xmlns:c16="http://schemas.microsoft.com/office/drawing/2014/chart" uri="{C3380CC4-5D6E-409C-BE32-E72D297353CC}">
              <c16:uniqueId val="{00000001-0899-4C3C-B67B-6B7177890736}"/>
            </c:ext>
          </c:extLst>
        </c:ser>
        <c:ser>
          <c:idx val="0"/>
          <c:order val="1"/>
          <c:tx>
            <c:strRef>
              <c:f>current_projections!$A$48</c:f>
              <c:strCache>
                <c:ptCount val="1"/>
                <c:pt idx="0">
                  <c:v>Taxes on Production and Imports</c:v>
                </c:pt>
              </c:strCache>
            </c:strRef>
          </c:tx>
          <c:spPr>
            <a:ln w="28575" cap="rnd">
              <a:solidFill>
                <a:schemeClr val="accent1"/>
              </a:solidFill>
              <a:round/>
            </a:ln>
            <a:effectLst/>
          </c:spPr>
          <c:marker>
            <c:symbol val="none"/>
          </c:marker>
          <c:val>
            <c:numRef>
              <c:f>current_projections!$J$48:$BI$48</c:f>
              <c:numCache>
                <c:formatCode>General</c:formatCode>
                <c:ptCount val="52"/>
                <c:pt idx="0">
                  <c:v>1228</c:v>
                </c:pt>
                <c:pt idx="1">
                  <c:v>1232.0999999999999</c:v>
                </c:pt>
                <c:pt idx="2">
                  <c:v>1247.5999999999999</c:v>
                </c:pt>
                <c:pt idx="3">
                  <c:v>1259.8</c:v>
                </c:pt>
                <c:pt idx="4">
                  <c:v>1266.5</c:v>
                </c:pt>
                <c:pt idx="5">
                  <c:v>1280.5</c:v>
                </c:pt>
                <c:pt idx="6">
                  <c:v>1290.7</c:v>
                </c:pt>
                <c:pt idx="7">
                  <c:v>1305.8</c:v>
                </c:pt>
                <c:pt idx="8">
                  <c:v>1337.4</c:v>
                </c:pt>
                <c:pt idx="9">
                  <c:v>1353</c:v>
                </c:pt>
                <c:pt idx="10">
                  <c:v>1353.1004803491662</c:v>
                </c:pt>
                <c:pt idx="11">
                  <c:v>1353.2009681604911</c:v>
                </c:pt>
                <c:pt idx="12">
                  <c:v>1353.2930886145743</c:v>
                </c:pt>
                <c:pt idx="13">
                  <c:v>1353.3852153398459</c:v>
                </c:pt>
                <c:pt idx="14">
                  <c:v>1353.4773483367326</c:v>
                </c:pt>
                <c:pt idx="15">
                  <c:v>1353.5694876056616</c:v>
                </c:pt>
                <c:pt idx="16">
                  <c:v>1353.676991194679</c:v>
                </c:pt>
                <c:pt idx="17">
                  <c:v>1353.7845033218775</c:v>
                </c:pt>
                <c:pt idx="18">
                  <c:v>1353.8920239879355</c:v>
                </c:pt>
                <c:pt idx="19">
                  <c:v>1353.999553193531</c:v>
                </c:pt>
                <c:pt idx="20">
                  <c:v>1354.1112808512908</c:v>
                </c:pt>
                <c:pt idx="21">
                  <c:v>1354.2230177284548</c:v>
                </c:pt>
                <c:pt idx="22">
                  <c:v>1354.3347638257842</c:v>
                </c:pt>
                <c:pt idx="23">
                  <c:v>1354.4465191440395</c:v>
                </c:pt>
                <c:pt idx="24">
                  <c:v>1354.5617764373046</c:v>
                </c:pt>
                <c:pt idx="25">
                  <c:v>1354.6770435384458</c:v>
                </c:pt>
                <c:pt idx="26">
                  <c:v>1354.7923204482977</c:v>
                </c:pt>
                <c:pt idx="27">
                  <c:v>1354.907607167695</c:v>
                </c:pt>
                <c:pt idx="28">
                  <c:v>1355.0270964372037</c:v>
                </c:pt>
                <c:pt idx="29">
                  <c:v>1355.1465962444681</c:v>
                </c:pt>
                <c:pt idx="30">
                  <c:v>1355.2661065904178</c:v>
                </c:pt>
                <c:pt idx="31">
                  <c:v>1355.3856274759821</c:v>
                </c:pt>
                <c:pt idx="32">
                  <c:v>1355.5079550534711</c:v>
                </c:pt>
                <c:pt idx="33">
                  <c:v>1355.6302936713871</c:v>
                </c:pt>
                <c:pt idx="34">
                  <c:v>1355.7526433307266</c:v>
                </c:pt>
                <c:pt idx="35">
                  <c:v>1355.8750040324862</c:v>
                </c:pt>
                <c:pt idx="36">
                  <c:v>1356.0001729429505</c:v>
                </c:pt>
                <c:pt idx="37">
                  <c:v>1356.1253534085035</c:v>
                </c:pt>
                <c:pt idx="38">
                  <c:v>1356.2505454302122</c:v>
                </c:pt>
                <c:pt idx="39">
                  <c:v>1356.3757490091432</c:v>
                </c:pt>
                <c:pt idx="40">
                  <c:v>1356.504461900355</c:v>
                </c:pt>
                <c:pt idx="41">
                  <c:v>1356.63318700574</c:v>
                </c:pt>
                <c:pt idx="42">
                  <c:v>1356.7619243264571</c:v>
                </c:pt>
                <c:pt idx="43">
                  <c:v>1356.8906738636658</c:v>
                </c:pt>
                <c:pt idx="44">
                  <c:v>1357.0208352531606</c:v>
                </c:pt>
                <c:pt idx="45">
                  <c:v>1357.151009128545</c:v>
                </c:pt>
                <c:pt idx="46">
                  <c:v>1357.2811954910169</c:v>
                </c:pt>
                <c:pt idx="47">
                  <c:v>1357.411394341774</c:v>
                </c:pt>
                <c:pt idx="48">
                  <c:v>1357.5416056820143</c:v>
                </c:pt>
                <c:pt idx="49">
                  <c:v>1357.671829512936</c:v>
                </c:pt>
                <c:pt idx="50">
                  <c:v>1357.8020658357373</c:v>
                </c:pt>
                <c:pt idx="51">
                  <c:v>1357.9323146516163</c:v>
                </c:pt>
              </c:numCache>
            </c:numRef>
          </c:val>
          <c:smooth val="0"/>
          <c:extLst>
            <c:ext xmlns:c16="http://schemas.microsoft.com/office/drawing/2014/chart" uri="{C3380CC4-5D6E-409C-BE32-E72D297353CC}">
              <c16:uniqueId val="{00000003-0899-4C3C-B67B-6B7177890736}"/>
            </c:ext>
          </c:extLst>
        </c:ser>
        <c:ser>
          <c:idx val="2"/>
          <c:order val="2"/>
          <c:tx>
            <c:strRef>
              <c:f>current_projections!$A$47</c:f>
              <c:strCache>
                <c:ptCount val="1"/>
                <c:pt idx="0">
                  <c:v>Personal Current Taxes</c:v>
                </c:pt>
              </c:strCache>
            </c:strRef>
          </c:tx>
          <c:spPr>
            <a:ln w="28575" cap="rnd">
              <a:solidFill>
                <a:schemeClr val="accent3"/>
              </a:solidFill>
              <a:round/>
            </a:ln>
            <a:effectLst/>
          </c:spPr>
          <c:marker>
            <c:symbol val="none"/>
          </c:marker>
          <c:val>
            <c:numRef>
              <c:f>current_projections!$J$47:$BI$47</c:f>
              <c:numCache>
                <c:formatCode>General</c:formatCode>
                <c:ptCount val="52"/>
                <c:pt idx="0">
                  <c:v>1919.9</c:v>
                </c:pt>
                <c:pt idx="1">
                  <c:v>1944.2</c:v>
                </c:pt>
                <c:pt idx="2">
                  <c:v>1968.7</c:v>
                </c:pt>
                <c:pt idx="3">
                  <c:v>1984.3</c:v>
                </c:pt>
                <c:pt idx="4">
                  <c:v>2004.9</c:v>
                </c:pt>
                <c:pt idx="5">
                  <c:v>2014.2</c:v>
                </c:pt>
                <c:pt idx="6">
                  <c:v>2048.5</c:v>
                </c:pt>
                <c:pt idx="7">
                  <c:v>2070.9</c:v>
                </c:pt>
                <c:pt idx="8">
                  <c:v>2029.9</c:v>
                </c:pt>
                <c:pt idx="9">
                  <c:v>2046.3</c:v>
                </c:pt>
                <c:pt idx="10">
                  <c:v>2048.0027382676849</c:v>
                </c:pt>
                <c:pt idx="11">
                  <c:v>2049.7068933938986</c:v>
                </c:pt>
                <c:pt idx="12">
                  <c:v>2051.5055476555481</c:v>
                </c:pt>
                <c:pt idx="13">
                  <c:v>2053.3057802683088</c:v>
                </c:pt>
                <c:pt idx="14">
                  <c:v>2055.107592617212</c:v>
                </c:pt>
                <c:pt idx="15">
                  <c:v>2056.9109860885042</c:v>
                </c:pt>
                <c:pt idx="16">
                  <c:v>2058.8072504755601</c:v>
                </c:pt>
                <c:pt idx="17">
                  <c:v>2060.7052630270482</c:v>
                </c:pt>
                <c:pt idx="18">
                  <c:v>2062.6050253545995</c:v>
                </c:pt>
                <c:pt idx="19">
                  <c:v>2064.5065390713307</c:v>
                </c:pt>
                <c:pt idx="20">
                  <c:v>2066.4779941928832</c:v>
                </c:pt>
                <c:pt idx="21">
                  <c:v>2068.451331912152</c:v>
                </c:pt>
                <c:pt idx="22">
                  <c:v>2070.4265540268825</c:v>
                </c:pt>
                <c:pt idx="23">
                  <c:v>2072.4036623365373</c:v>
                </c:pt>
                <c:pt idx="24">
                  <c:v>2074.4767791056438</c:v>
                </c:pt>
                <c:pt idx="25">
                  <c:v>2076.5519697048717</c:v>
                </c:pt>
                <c:pt idx="26">
                  <c:v>2078.6292362087647</c:v>
                </c:pt>
                <c:pt idx="27">
                  <c:v>2080.7085806939417</c:v>
                </c:pt>
                <c:pt idx="28">
                  <c:v>2082.8973928245196</c:v>
                </c:pt>
                <c:pt idx="29">
                  <c:v>2085.0885074873149</c:v>
                </c:pt>
                <c:pt idx="30">
                  <c:v>2087.2819271044891</c:v>
                </c:pt>
                <c:pt idx="31">
                  <c:v>2089.4776541007504</c:v>
                </c:pt>
                <c:pt idx="32">
                  <c:v>2091.7878491002857</c:v>
                </c:pt>
                <c:pt idx="33">
                  <c:v>2094.1005983271539</c:v>
                </c:pt>
                <c:pt idx="34">
                  <c:v>2096.4159046053928</c:v>
                </c:pt>
                <c:pt idx="35">
                  <c:v>2098.7337707621618</c:v>
                </c:pt>
                <c:pt idx="36">
                  <c:v>2101.1766088006802</c:v>
                </c:pt>
                <c:pt idx="37">
                  <c:v>2103.622290200165</c:v>
                </c:pt>
                <c:pt idx="38">
                  <c:v>2106.0708182701692</c:v>
                </c:pt>
                <c:pt idx="39">
                  <c:v>2108.5221963240974</c:v>
                </c:pt>
                <c:pt idx="40">
                  <c:v>2111.2474381613556</c:v>
                </c:pt>
                <c:pt idx="41">
                  <c:v>2113.9762023438302</c:v>
                </c:pt>
                <c:pt idx="42">
                  <c:v>2116.7084934241134</c:v>
                </c:pt>
                <c:pt idx="43">
                  <c:v>2119.4443159606822</c:v>
                </c:pt>
                <c:pt idx="44">
                  <c:v>2122.4331371339958</c:v>
                </c:pt>
                <c:pt idx="45">
                  <c:v>2125.4261731158508</c:v>
                </c:pt>
                <c:pt idx="46">
                  <c:v>2128.4234298499323</c:v>
                </c:pt>
                <c:pt idx="47">
                  <c:v>2131.4249132883065</c:v>
                </c:pt>
                <c:pt idx="48">
                  <c:v>2134.5593753129865</c:v>
                </c:pt>
                <c:pt idx="49">
                  <c:v>2137.6984468606779</c:v>
                </c:pt>
                <c:pt idx="50">
                  <c:v>2140.8421347101198</c:v>
                </c:pt>
                <c:pt idx="51">
                  <c:v>2143.9904456500212</c:v>
                </c:pt>
              </c:numCache>
            </c:numRef>
          </c:val>
          <c:smooth val="0"/>
          <c:extLst>
            <c:ext xmlns:c16="http://schemas.microsoft.com/office/drawing/2014/chart" uri="{C3380CC4-5D6E-409C-BE32-E72D297353CC}">
              <c16:uniqueId val="{00000004-0899-4C3C-B67B-6B7177890736}"/>
            </c:ext>
          </c:extLst>
        </c:ser>
        <c:ser>
          <c:idx val="3"/>
          <c:order val="3"/>
          <c:tx>
            <c:strRef>
              <c:f>current_projections!$A$51</c:f>
              <c:strCache>
                <c:ptCount val="1"/>
                <c:pt idx="0">
                  <c:v>Contributions for Government Social Insurance</c:v>
                </c:pt>
              </c:strCache>
            </c:strRef>
          </c:tx>
          <c:spPr>
            <a:ln w="28575" cap="rnd">
              <a:solidFill>
                <a:schemeClr val="accent4"/>
              </a:solidFill>
              <a:round/>
            </a:ln>
            <a:effectLst/>
          </c:spPr>
          <c:marker>
            <c:symbol val="none"/>
          </c:marker>
          <c:val>
            <c:numRef>
              <c:f>current_projections!$J$51:$BI$51</c:f>
              <c:numCache>
                <c:formatCode>General</c:formatCode>
                <c:ptCount val="52"/>
                <c:pt idx="0">
                  <c:v>1225.9000000000001</c:v>
                </c:pt>
                <c:pt idx="1">
                  <c:v>1232.4000000000001</c:v>
                </c:pt>
                <c:pt idx="2">
                  <c:v>1243.5999999999999</c:v>
                </c:pt>
                <c:pt idx="3">
                  <c:v>1257.5999999999999</c:v>
                </c:pt>
                <c:pt idx="4">
                  <c:v>1280.5</c:v>
                </c:pt>
                <c:pt idx="5">
                  <c:v>1290.5999999999999</c:v>
                </c:pt>
                <c:pt idx="6">
                  <c:v>1306</c:v>
                </c:pt>
                <c:pt idx="7">
                  <c:v>1317.3</c:v>
                </c:pt>
                <c:pt idx="8">
                  <c:v>1343.4</c:v>
                </c:pt>
                <c:pt idx="9">
                  <c:v>1356.7</c:v>
                </c:pt>
                <c:pt idx="10">
                  <c:v>1357.6272988902092</c:v>
                </c:pt>
                <c:pt idx="11">
                  <c:v>1358.5552315854097</c:v>
                </c:pt>
                <c:pt idx="12">
                  <c:v>1359.5167451040859</c:v>
                </c:pt>
                <c:pt idx="13">
                  <c:v>1360.4789391311617</c:v>
                </c:pt>
                <c:pt idx="14">
                  <c:v>1361.4418141482652</c:v>
                </c:pt>
                <c:pt idx="15">
                  <c:v>1362.4053706373647</c:v>
                </c:pt>
                <c:pt idx="16">
                  <c:v>1363.4138976230081</c:v>
                </c:pt>
                <c:pt idx="17">
                  <c:v>1364.4231711754978</c:v>
                </c:pt>
                <c:pt idx="18">
                  <c:v>1365.4331918474832</c:v>
                </c:pt>
                <c:pt idx="19">
                  <c:v>1366.443960192023</c:v>
                </c:pt>
                <c:pt idx="20">
                  <c:v>1367.4991925696772</c:v>
                </c:pt>
                <c:pt idx="21">
                  <c:v>1368.5552398474688</c:v>
                </c:pt>
                <c:pt idx="22">
                  <c:v>1369.6121026547019</c:v>
                </c:pt>
                <c:pt idx="23">
                  <c:v>1370.669781621167</c:v>
                </c:pt>
                <c:pt idx="24">
                  <c:v>1371.7777878356965</c:v>
                </c:pt>
                <c:pt idx="25">
                  <c:v>1372.8866897274984</c:v>
                </c:pt>
                <c:pt idx="26">
                  <c:v>1373.9964880206101</c:v>
                </c:pt>
                <c:pt idx="27">
                  <c:v>1375.1071834396539</c:v>
                </c:pt>
                <c:pt idx="28">
                  <c:v>1376.2705776317941</c:v>
                </c:pt>
                <c:pt idx="29">
                  <c:v>1377.4349561006968</c:v>
                </c:pt>
                <c:pt idx="30">
                  <c:v>1378.600319679098</c:v>
                </c:pt>
                <c:pt idx="31">
                  <c:v>1379.7666692004391</c:v>
                </c:pt>
                <c:pt idx="32">
                  <c:v>1380.9866954494926</c:v>
                </c:pt>
                <c:pt idx="33">
                  <c:v>1382.2078004780828</c:v>
                </c:pt>
                <c:pt idx="34">
                  <c:v>1383.4299852400954</c:v>
                </c:pt>
                <c:pt idx="35">
                  <c:v>1384.6532506902593</c:v>
                </c:pt>
                <c:pt idx="36">
                  <c:v>1385.9326195920989</c:v>
                </c:pt>
                <c:pt idx="37">
                  <c:v>1387.2131705839572</c:v>
                </c:pt>
                <c:pt idx="38">
                  <c:v>1388.4949047580421</c:v>
                </c:pt>
                <c:pt idx="39">
                  <c:v>1389.7778232075707</c:v>
                </c:pt>
                <c:pt idx="40">
                  <c:v>1391.1185886053693</c:v>
                </c:pt>
                <c:pt idx="41">
                  <c:v>1392.460647484631</c:v>
                </c:pt>
                <c:pt idx="42">
                  <c:v>1393.8040010932204</c:v>
                </c:pt>
                <c:pt idx="43">
                  <c:v>1395.1486506802069</c:v>
                </c:pt>
                <c:pt idx="44">
                  <c:v>1396.5521998221288</c:v>
                </c:pt>
                <c:pt idx="45">
                  <c:v>1397.9571609642651</c:v>
                </c:pt>
                <c:pt idx="46">
                  <c:v>1399.3635355271178</c:v>
                </c:pt>
                <c:pt idx="47">
                  <c:v>1400.7713249326184</c:v>
                </c:pt>
                <c:pt idx="48">
                  <c:v>1402.241981691991</c:v>
                </c:pt>
                <c:pt idx="49">
                  <c:v>1403.7141824801893</c:v>
                </c:pt>
                <c:pt idx="50">
                  <c:v>1405.1879289182746</c:v>
                </c:pt>
                <c:pt idx="51">
                  <c:v>1406.6632226290105</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Calculations_actual!$B$75</c:f>
              <c:strCache>
                <c:ptCount val="1"/>
                <c:pt idx="0">
                  <c:v>FI ex neutral, Four-Quarter Moving Average</c:v>
                </c:pt>
              </c:strCache>
            </c:strRef>
          </c:tx>
          <c:invertIfNegative val="0"/>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FDF-4CA1-B536-C63EE9964B0C}"/>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Calculations_actual!$CP$25:$FX$25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97E5-4515-B4F8-F9CD660B084A}"/>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Calculations_actual!$CP$91:$FX$91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97E5-4515-B4F8-F9CD660B084A}"/>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Fiscal_impact_072718!$D$2:$D$109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0.67900000000000005</c:v>
                </c:pt>
                <c:pt idx="73">
                  <c:v>3.0415019383548687</c:v>
                </c:pt>
                <c:pt idx="74">
                  <c:v>2.289672892003324</c:v>
                </c:pt>
                <c:pt idx="75">
                  <c:v>1.1362974581763243</c:v>
                </c:pt>
                <c:pt idx="76">
                  <c:v>0.40874027867665297</c:v>
                </c:pt>
                <c:pt idx="77">
                  <c:v>0.2044537315510716</c:v>
                </c:pt>
                <c:pt idx="78">
                  <c:v>-0.26847750076115173</c:v>
                </c:pt>
                <c:pt idx="79">
                  <c:v>-1.0442094746136434</c:v>
                </c:pt>
                <c:pt idx="80">
                  <c:v>-3.716006414330067E-2</c:v>
                </c:pt>
                <c:pt idx="81">
                  <c:v>0.2864473960764829</c:v>
                </c:pt>
                <c:pt idx="82">
                  <c:v>0.32889406387732534</c:v>
                </c:pt>
                <c:pt idx="83">
                  <c:v>0.52587225882634836</c:v>
                </c:pt>
                <c:pt idx="84">
                  <c:v>0.31120551243954903</c:v>
                </c:pt>
                <c:pt idx="85">
                  <c:v>0.30049280375887216</c:v>
                </c:pt>
                <c:pt idx="86">
                  <c:v>0.22429115410226391</c:v>
                </c:pt>
                <c:pt idx="87">
                  <c:v>0.49155957929645261</c:v>
                </c:pt>
                <c:pt idx="88">
                  <c:v>0.19295550718262641</c:v>
                </c:pt>
                <c:pt idx="89">
                  <c:v>0.25222162321166924</c:v>
                </c:pt>
                <c:pt idx="90">
                  <c:v>0.28476730605652062</c:v>
                </c:pt>
                <c:pt idx="91">
                  <c:v>0.56146349434692722</c:v>
                </c:pt>
                <c:pt idx="92">
                  <c:v>0.3167186832390419</c:v>
                </c:pt>
                <c:pt idx="93">
                  <c:v>0.29981905439806139</c:v>
                </c:pt>
                <c:pt idx="94">
                  <c:v>0.29657997433168659</c:v>
                </c:pt>
                <c:pt idx="95">
                  <c:v>0.49987854551519167</c:v>
                </c:pt>
                <c:pt idx="96">
                  <c:v>0.28277045824083874</c:v>
                </c:pt>
                <c:pt idx="97">
                  <c:v>0.28527268639451325</c:v>
                </c:pt>
                <c:pt idx="98">
                  <c:v>0.27427317911889071</c:v>
                </c:pt>
                <c:pt idx="99">
                  <c:v>0.48005529923574347</c:v>
                </c:pt>
                <c:pt idx="100">
                  <c:v>0.26594420707694311</c:v>
                </c:pt>
                <c:pt idx="101">
                  <c:v>0.28942985814087785</c:v>
                </c:pt>
                <c:pt idx="102">
                  <c:v>0.29798755951949513</c:v>
                </c:pt>
                <c:pt idx="103">
                  <c:v>0.47596641772245246</c:v>
                </c:pt>
                <c:pt idx="104">
                  <c:v>0.29619407414226406</c:v>
                </c:pt>
                <c:pt idx="105">
                  <c:v>0.29437392630341064</c:v>
                </c:pt>
                <c:pt idx="106">
                  <c:v>0.29309940605898138</c:v>
                </c:pt>
                <c:pt idx="107">
                  <c:v>0.47863405393312325</c:v>
                </c:pt>
              </c:numCache>
            </c:numRef>
          </c:val>
          <c:extLst>
            <c:ext xmlns:c16="http://schemas.microsoft.com/office/drawing/2014/chart" uri="{C3380CC4-5D6E-409C-BE32-E72D297353CC}">
              <c16:uniqueId val="{00000001-9573-43C0-B093-ADEE8F6FE92A}"/>
            </c:ext>
          </c:extLst>
        </c:ser>
        <c:ser>
          <c:idx val="4"/>
          <c:order val="4"/>
          <c:tx>
            <c:strRef>
              <c:f>Fiscal_impact_072718!$L$1</c:f>
              <c:strCache>
                <c:ptCount val="1"/>
                <c:pt idx="0">
                  <c:v>total</c:v>
                </c:pt>
              </c:strCache>
            </c:strRef>
          </c:tx>
          <c:spPr>
            <a:solidFill>
              <a:srgbClr val="E52B88"/>
            </a:solidFill>
            <a:ln>
              <a:noFill/>
            </a:ln>
            <a:effectLst/>
          </c:spPr>
          <c:invertIfNegative val="0"/>
          <c:val>
            <c:numRef>
              <c:f>Fiscal_impact_072718!$L$2:$L$75</c:f>
              <c:numCache>
                <c:formatCode>0.00</c:formatCode>
                <c:ptCount val="74"/>
                <c:pt idx="0">
                  <c:v>0.46</c:v>
                </c:pt>
                <c:pt idx="1">
                  <c:v>-0.35</c:v>
                </c:pt>
                <c:pt idx="2">
                  <c:v>0.42</c:v>
                </c:pt>
                <c:pt idx="3">
                  <c:v>1.1399999999999999</c:v>
                </c:pt>
                <c:pt idx="4">
                  <c:v>1.35</c:v>
                </c:pt>
                <c:pt idx="5">
                  <c:v>0.95</c:v>
                </c:pt>
                <c:pt idx="6">
                  <c:v>2.42</c:v>
                </c:pt>
                <c:pt idx="7">
                  <c:v>2.46</c:v>
                </c:pt>
                <c:pt idx="8">
                  <c:v>2.2400000000000002</c:v>
                </c:pt>
                <c:pt idx="9">
                  <c:v>1.81</c:v>
                </c:pt>
                <c:pt idx="10">
                  <c:v>1.7</c:v>
                </c:pt>
                <c:pt idx="11">
                  <c:v>1.27</c:v>
                </c:pt>
                <c:pt idx="12">
                  <c:v>1.8</c:v>
                </c:pt>
                <c:pt idx="13">
                  <c:v>1.22</c:v>
                </c:pt>
                <c:pt idx="14">
                  <c:v>1.1499999999999999</c:v>
                </c:pt>
                <c:pt idx="15">
                  <c:v>0.68</c:v>
                </c:pt>
                <c:pt idx="16">
                  <c:v>0.48</c:v>
                </c:pt>
                <c:pt idx="17">
                  <c:v>0.15</c:v>
                </c:pt>
                <c:pt idx="18">
                  <c:v>-0.04</c:v>
                </c:pt>
                <c:pt idx="19">
                  <c:v>-0.1</c:v>
                </c:pt>
                <c:pt idx="20">
                  <c:v>-0.49</c:v>
                </c:pt>
                <c:pt idx="21">
                  <c:v>-0.17</c:v>
                </c:pt>
                <c:pt idx="22">
                  <c:v>-0.47</c:v>
                </c:pt>
                <c:pt idx="23">
                  <c:v>0.43</c:v>
                </c:pt>
                <c:pt idx="24">
                  <c:v>-0.61</c:v>
                </c:pt>
                <c:pt idx="25">
                  <c:v>-0.4</c:v>
                </c:pt>
                <c:pt idx="26">
                  <c:v>0.26</c:v>
                </c:pt>
                <c:pt idx="27">
                  <c:v>-0.14000000000000001</c:v>
                </c:pt>
                <c:pt idx="28">
                  <c:v>0.35</c:v>
                </c:pt>
                <c:pt idx="29">
                  <c:v>0.26</c:v>
                </c:pt>
                <c:pt idx="30">
                  <c:v>0.71</c:v>
                </c:pt>
                <c:pt idx="31">
                  <c:v>0.21</c:v>
                </c:pt>
                <c:pt idx="32">
                  <c:v>2.82</c:v>
                </c:pt>
                <c:pt idx="33">
                  <c:v>1.54</c:v>
                </c:pt>
                <c:pt idx="34">
                  <c:v>1.31</c:v>
                </c:pt>
                <c:pt idx="35">
                  <c:v>3.37</c:v>
                </c:pt>
                <c:pt idx="36">
                  <c:v>2.74</c:v>
                </c:pt>
                <c:pt idx="37">
                  <c:v>2.7</c:v>
                </c:pt>
                <c:pt idx="38">
                  <c:v>2.48</c:v>
                </c:pt>
                <c:pt idx="39">
                  <c:v>1.9</c:v>
                </c:pt>
                <c:pt idx="40">
                  <c:v>1.65</c:v>
                </c:pt>
                <c:pt idx="41">
                  <c:v>0.73</c:v>
                </c:pt>
                <c:pt idx="42">
                  <c:v>0.55000000000000004</c:v>
                </c:pt>
                <c:pt idx="43">
                  <c:v>-1.24</c:v>
                </c:pt>
                <c:pt idx="44">
                  <c:v>-0.99</c:v>
                </c:pt>
                <c:pt idx="45">
                  <c:v>-1.73</c:v>
                </c:pt>
                <c:pt idx="46">
                  <c:v>-0.65</c:v>
                </c:pt>
                <c:pt idx="47">
                  <c:v>-1.05</c:v>
                </c:pt>
                <c:pt idx="48">
                  <c:v>-0.97</c:v>
                </c:pt>
                <c:pt idx="49">
                  <c:v>-0.55000000000000004</c:v>
                </c:pt>
                <c:pt idx="50">
                  <c:v>-1.3</c:v>
                </c:pt>
                <c:pt idx="51">
                  <c:v>-1.55</c:v>
                </c:pt>
                <c:pt idx="52">
                  <c:v>-1</c:v>
                </c:pt>
                <c:pt idx="53">
                  <c:v>-0.82</c:v>
                </c:pt>
                <c:pt idx="54">
                  <c:v>-1.08</c:v>
                </c:pt>
                <c:pt idx="55">
                  <c:v>-0.93</c:v>
                </c:pt>
                <c:pt idx="56">
                  <c:v>-0.42</c:v>
                </c:pt>
                <c:pt idx="57">
                  <c:v>0.21</c:v>
                </c:pt>
                <c:pt idx="58">
                  <c:v>-0.26</c:v>
                </c:pt>
                <c:pt idx="59">
                  <c:v>0.4</c:v>
                </c:pt>
                <c:pt idx="60">
                  <c:v>0.69</c:v>
                </c:pt>
                <c:pt idx="61">
                  <c:v>0.27</c:v>
                </c:pt>
                <c:pt idx="62">
                  <c:v>0.1</c:v>
                </c:pt>
                <c:pt idx="63">
                  <c:v>0.67</c:v>
                </c:pt>
                <c:pt idx="64">
                  <c:v>-0.11</c:v>
                </c:pt>
                <c:pt idx="65">
                  <c:v>9.1999999999999998E-2</c:v>
                </c:pt>
                <c:pt idx="66" formatCode="0.000">
                  <c:v>2.1000000000000001E-2</c:v>
                </c:pt>
                <c:pt idx="67" formatCode="0.000">
                  <c:v>-4.7E-2</c:v>
                </c:pt>
                <c:pt idx="68" formatCode="0.000">
                  <c:v>8.8999999999999996E-2</c:v>
                </c:pt>
                <c:pt idx="69" formatCode="0.000">
                  <c:v>-0.13</c:v>
                </c:pt>
                <c:pt idx="70" formatCode="0.000">
                  <c:v>0.44900000000000001</c:v>
                </c:pt>
                <c:pt idx="71" formatCode="0.000">
                  <c:v>0.42199999999999999</c:v>
                </c:pt>
                <c:pt idx="72" formatCode="0.000">
                  <c:v>0.67900000000000005</c:v>
                </c:pt>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cat>
            <c:numRef>
              <c:f>Fiscal_impact_072718!$A$2:$A$65</c:f>
              <c:numCache>
                <c:formatCode>mm/dd/yy</c:formatCode>
                <c:ptCount val="64"/>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numCache>
            </c:numRef>
          </c:cat>
          <c:val>
            <c:numRef>
              <c:f>Fiscal_impact_072718!$C$2:$C$65</c:f>
              <c:numCache>
                <c:formatCode>General</c:formatCode>
                <c:ptCount val="6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cked"/>
        <c:varyColors val="0"/>
        <c:ser>
          <c:idx val="3"/>
          <c:order val="3"/>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Fiscal_impact_072718!$J$2:$J$75</c:f>
              <c:numCache>
                <c:formatCode>0.00</c:formatCode>
                <c:ptCount val="74"/>
                <c:pt idx="0">
                  <c:v>0.3</c:v>
                </c:pt>
                <c:pt idx="1">
                  <c:v>0.05</c:v>
                </c:pt>
                <c:pt idx="2">
                  <c:v>-0.08</c:v>
                </c:pt>
                <c:pt idx="3">
                  <c:v>0.42</c:v>
                </c:pt>
                <c:pt idx="4">
                  <c:v>0.64</c:v>
                </c:pt>
                <c:pt idx="5">
                  <c:v>0.97</c:v>
                </c:pt>
                <c:pt idx="6">
                  <c:v>1.47</c:v>
                </c:pt>
                <c:pt idx="7">
                  <c:v>1.8</c:v>
                </c:pt>
                <c:pt idx="8">
                  <c:v>2.02</c:v>
                </c:pt>
                <c:pt idx="9">
                  <c:v>2.23</c:v>
                </c:pt>
                <c:pt idx="10">
                  <c:v>2.0499999999999998</c:v>
                </c:pt>
                <c:pt idx="11">
                  <c:v>1.75</c:v>
                </c:pt>
                <c:pt idx="12">
                  <c:v>1.64</c:v>
                </c:pt>
                <c:pt idx="13">
                  <c:v>1.5</c:v>
                </c:pt>
                <c:pt idx="14">
                  <c:v>1.36</c:v>
                </c:pt>
                <c:pt idx="15">
                  <c:v>1.21</c:v>
                </c:pt>
                <c:pt idx="16">
                  <c:v>0.88</c:v>
                </c:pt>
                <c:pt idx="17">
                  <c:v>0.61</c:v>
                </c:pt>
                <c:pt idx="18">
                  <c:v>0.32</c:v>
                </c:pt>
                <c:pt idx="19">
                  <c:v>0.12</c:v>
                </c:pt>
                <c:pt idx="20">
                  <c:v>-0.12</c:v>
                </c:pt>
                <c:pt idx="21">
                  <c:v>-0.2</c:v>
                </c:pt>
                <c:pt idx="22">
                  <c:v>-0.31</c:v>
                </c:pt>
                <c:pt idx="23">
                  <c:v>-0.17</c:v>
                </c:pt>
                <c:pt idx="24">
                  <c:v>-0.2</c:v>
                </c:pt>
                <c:pt idx="25">
                  <c:v>-0.26</c:v>
                </c:pt>
                <c:pt idx="26">
                  <c:v>-0.08</c:v>
                </c:pt>
                <c:pt idx="27">
                  <c:v>-0.22</c:v>
                </c:pt>
                <c:pt idx="28">
                  <c:v>0.02</c:v>
                </c:pt>
                <c:pt idx="29">
                  <c:v>0.18</c:v>
                </c:pt>
                <c:pt idx="30">
                  <c:v>0.3</c:v>
                </c:pt>
                <c:pt idx="31">
                  <c:v>0.39</c:v>
                </c:pt>
                <c:pt idx="32">
                  <c:v>1</c:v>
                </c:pt>
                <c:pt idx="33">
                  <c:v>1.32</c:v>
                </c:pt>
                <c:pt idx="34">
                  <c:v>1.47</c:v>
                </c:pt>
                <c:pt idx="35">
                  <c:v>2.2599999999999998</c:v>
                </c:pt>
                <c:pt idx="36">
                  <c:v>2.2400000000000002</c:v>
                </c:pt>
                <c:pt idx="37">
                  <c:v>2.5299999999999998</c:v>
                </c:pt>
                <c:pt idx="38">
                  <c:v>2.82</c:v>
                </c:pt>
                <c:pt idx="39">
                  <c:v>2.46</c:v>
                </c:pt>
                <c:pt idx="40">
                  <c:v>2.1800000000000002</c:v>
                </c:pt>
                <c:pt idx="41">
                  <c:v>1.69</c:v>
                </c:pt>
                <c:pt idx="42">
                  <c:v>1.21</c:v>
                </c:pt>
                <c:pt idx="43">
                  <c:v>0.42</c:v>
                </c:pt>
                <c:pt idx="44">
                  <c:v>-0.24</c:v>
                </c:pt>
                <c:pt idx="45">
                  <c:v>-0.85</c:v>
                </c:pt>
                <c:pt idx="46">
                  <c:v>-1.1499999999999999</c:v>
                </c:pt>
                <c:pt idx="47">
                  <c:v>-1.1000000000000001</c:v>
                </c:pt>
                <c:pt idx="48">
                  <c:v>-1.1000000000000001</c:v>
                </c:pt>
                <c:pt idx="49">
                  <c:v>-0.81</c:v>
                </c:pt>
                <c:pt idx="50">
                  <c:v>-0.97</c:v>
                </c:pt>
                <c:pt idx="51">
                  <c:v>-1.0900000000000001</c:v>
                </c:pt>
                <c:pt idx="52">
                  <c:v>-1.1000000000000001</c:v>
                </c:pt>
                <c:pt idx="53">
                  <c:v>-1.17</c:v>
                </c:pt>
                <c:pt idx="54">
                  <c:v>-1.1100000000000001</c:v>
                </c:pt>
                <c:pt idx="55">
                  <c:v>-0.96</c:v>
                </c:pt>
                <c:pt idx="56">
                  <c:v>-0.81</c:v>
                </c:pt>
                <c:pt idx="57">
                  <c:v>-0.56000000000000005</c:v>
                </c:pt>
                <c:pt idx="58">
                  <c:v>-0.35</c:v>
                </c:pt>
                <c:pt idx="59">
                  <c:v>-0.02</c:v>
                </c:pt>
                <c:pt idx="60">
                  <c:v>0.26</c:v>
                </c:pt>
                <c:pt idx="61">
                  <c:v>0.28000000000000003</c:v>
                </c:pt>
                <c:pt idx="62">
                  <c:v>0.37</c:v>
                </c:pt>
                <c:pt idx="63">
                  <c:v>0.43</c:v>
                </c:pt>
                <c:pt idx="64">
                  <c:v>0.23</c:v>
                </c:pt>
                <c:pt idx="65">
                  <c:v>0.189</c:v>
                </c:pt>
                <c:pt idx="66" formatCode="0.000">
                  <c:v>0.16800000000000001</c:v>
                </c:pt>
                <c:pt idx="67" formatCode="0.000">
                  <c:v>-1.0999999999999999E-2</c:v>
                </c:pt>
                <c:pt idx="68" formatCode="0.000">
                  <c:v>3.9E-2</c:v>
                </c:pt>
                <c:pt idx="69" formatCode="0.000">
                  <c:v>-1.7000000000000001E-2</c:v>
                </c:pt>
                <c:pt idx="70" formatCode="0.000">
                  <c:v>0.09</c:v>
                </c:pt>
                <c:pt idx="71" formatCode="0.000">
                  <c:v>0.20799999999999999</c:v>
                </c:pt>
                <c:pt idx="72" formatCode="0.000">
                  <c:v>0.35499999999999998</c:v>
                </c:pt>
              </c:numCache>
            </c:numRef>
          </c:val>
          <c:smooth val="0"/>
          <c:extLst>
            <c:ext xmlns:c16="http://schemas.microsoft.com/office/drawing/2014/chart" uri="{C3380CC4-5D6E-409C-BE32-E72D297353CC}">
              <c16:uniqueId val="{00000000-F9A1-42E8-846D-9FF8B4E926C5}"/>
            </c:ext>
          </c:extLst>
        </c:ser>
        <c:ser>
          <c:idx val="0"/>
          <c:order val="5"/>
          <c:tx>
            <c:v>Four-quarter moving average</c:v>
          </c:tx>
          <c:spPr>
            <a:ln w="15875" cap="rnd">
              <a:solidFill>
                <a:sysClr val="windowText" lastClr="000000"/>
              </a:solidFill>
              <a:prstDash val="solid"/>
              <a:round/>
            </a:ln>
            <a:effectLst/>
          </c:spPr>
          <c:marker>
            <c:symbol val="none"/>
          </c:marker>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Fiscal_impact_072718!$B$2:$B$109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0.35499999999999998</c:v>
                </c:pt>
                <c:pt idx="73">
                  <c:v>1.023053578921663</c:v>
                </c:pt>
                <c:pt idx="74">
                  <c:v>1.492144627460257</c:v>
                </c:pt>
                <c:pt idx="75">
                  <c:v>1.709561236552338</c:v>
                </c:pt>
                <c:pt idx="76">
                  <c:v>1.7190531418027926</c:v>
                </c:pt>
                <c:pt idx="77">
                  <c:v>1.0097910901018432</c:v>
                </c:pt>
                <c:pt idx="78">
                  <c:v>0.37025349191072426</c:v>
                </c:pt>
                <c:pt idx="79">
                  <c:v>-0.17487324128676765</c:v>
                </c:pt>
                <c:pt idx="80">
                  <c:v>-0.28634832699175611</c:v>
                </c:pt>
                <c:pt idx="81">
                  <c:v>-0.26584991086040327</c:v>
                </c:pt>
                <c:pt idx="82">
                  <c:v>-0.116507019700784</c:v>
                </c:pt>
                <c:pt idx="83">
                  <c:v>0.27601341365921395</c:v>
                </c:pt>
                <c:pt idx="84">
                  <c:v>0.36310480780492643</c:v>
                </c:pt>
                <c:pt idx="85">
                  <c:v>0.36661615972552369</c:v>
                </c:pt>
                <c:pt idx="86">
                  <c:v>0.34046543228175835</c:v>
                </c:pt>
                <c:pt idx="87">
                  <c:v>0.33188726239928446</c:v>
                </c:pt>
                <c:pt idx="88">
                  <c:v>0.30232476108505374</c:v>
                </c:pt>
                <c:pt idx="89">
                  <c:v>0.29025696594825307</c:v>
                </c:pt>
                <c:pt idx="90">
                  <c:v>0.30537600393681719</c:v>
                </c:pt>
                <c:pt idx="91">
                  <c:v>0.32285198269943588</c:v>
                </c:pt>
                <c:pt idx="92">
                  <c:v>0.35379277671353976</c:v>
                </c:pt>
                <c:pt idx="93">
                  <c:v>0.36569213451013777</c:v>
                </c:pt>
                <c:pt idx="94">
                  <c:v>0.36864530157892927</c:v>
                </c:pt>
                <c:pt idx="95">
                  <c:v>0.3532490643709954</c:v>
                </c:pt>
                <c:pt idx="96">
                  <c:v>0.34476200812144464</c:v>
                </c:pt>
                <c:pt idx="97">
                  <c:v>0.34112541612055758</c:v>
                </c:pt>
                <c:pt idx="98">
                  <c:v>0.33554871731735858</c:v>
                </c:pt>
                <c:pt idx="99">
                  <c:v>0.33059290574749656</c:v>
                </c:pt>
                <c:pt idx="100">
                  <c:v>0.32638634295652263</c:v>
                </c:pt>
                <c:pt idx="101">
                  <c:v>0.3274256358931138</c:v>
                </c:pt>
                <c:pt idx="102">
                  <c:v>0.33335423099326489</c:v>
                </c:pt>
                <c:pt idx="103">
                  <c:v>0.33233201061494216</c:v>
                </c:pt>
                <c:pt idx="104">
                  <c:v>0.33989447738127243</c:v>
                </c:pt>
                <c:pt idx="105">
                  <c:v>0.34113049442190557</c:v>
                </c:pt>
                <c:pt idx="106">
                  <c:v>0.33990845605677711</c:v>
                </c:pt>
                <c:pt idx="107">
                  <c:v>0.34057536510944486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egendEntry>
        <c:idx val="5"/>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4"/>
          <c:tx>
            <c:v>Recession</c:v>
          </c:tx>
          <c:spPr>
            <a:solidFill>
              <a:schemeClr val="tx1">
                <a:lumMod val="95000"/>
                <a:lumOff val="5000"/>
                <a:alpha val="6000"/>
              </a:schemeClr>
            </a:solidFill>
            <a:ln>
              <a:noFill/>
            </a:ln>
            <a:effectLst/>
          </c:spPr>
          <c:cat>
            <c:numRef>
              <c:f>Fiscal_impact_072718!$A$2:$A$65</c:f>
              <c:numCache>
                <c:formatCode>mm/dd/yy</c:formatCode>
                <c:ptCount val="64"/>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numCache>
            </c:numRef>
          </c:cat>
          <c:val>
            <c:numRef>
              <c:f>Fiscal_impact_072718!$C$2:$C$65</c:f>
              <c:numCache>
                <c:formatCode>General</c:formatCode>
                <c:ptCount val="6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numCache>
            </c:numRef>
          </c:val>
          <c:extLst>
            <c:ext xmlns:c16="http://schemas.microsoft.com/office/drawing/2014/chart" uri="{C3380CC4-5D6E-409C-BE32-E72D297353CC}">
              <c16:uniqueId val="{00000001-1BB5-4DBA-9CC5-81C750B8F7EE}"/>
            </c:ext>
          </c:extLst>
        </c:ser>
        <c:ser>
          <c:idx val="8"/>
          <c:order val="8"/>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1"/>
          <c:tx>
            <c:v>Federal spending on goods and services</c:v>
          </c:tx>
          <c:spPr>
            <a:solidFill>
              <a:srgbClr val="2198C7"/>
            </a:solidFill>
            <a:ln w="15875">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Fiscal_impact_072718!$E$2:$E$109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0.24</c:v>
                </c:pt>
                <c:pt idx="73">
                  <c:v>2.4406705790703205</c:v>
                </c:pt>
                <c:pt idx="74">
                  <c:v>1.7551731086264255</c:v>
                </c:pt>
                <c:pt idx="75">
                  <c:v>0.59506318690189552</c:v>
                </c:pt>
                <c:pt idx="76">
                  <c:v>-7.367232081627717E-2</c:v>
                </c:pt>
                <c:pt idx="77">
                  <c:v>-0.28036147188622551</c:v>
                </c:pt>
                <c:pt idx="78">
                  <c:v>-0.6964476858988855</c:v>
                </c:pt>
                <c:pt idx="79">
                  <c:v>-1.4868294036555694</c:v>
                </c:pt>
                <c:pt idx="80">
                  <c:v>-0.46312149859403123</c:v>
                </c:pt>
                <c:pt idx="81">
                  <c:v>-0.13611334682708684</c:v>
                </c:pt>
                <c:pt idx="82">
                  <c:v>-4.9123891935828258E-2</c:v>
                </c:pt>
                <c:pt idx="83">
                  <c:v>0.14658638117243503</c:v>
                </c:pt>
                <c:pt idx="84">
                  <c:v>-5.6907409674809444E-2</c:v>
                </c:pt>
                <c:pt idx="85">
                  <c:v>-5.9573221148767799E-2</c:v>
                </c:pt>
                <c:pt idx="86">
                  <c:v>-0.12860537784635667</c:v>
                </c:pt>
                <c:pt idx="87">
                  <c:v>0.13958511961902245</c:v>
                </c:pt>
                <c:pt idx="88">
                  <c:v>-0.15463773500228695</c:v>
                </c:pt>
                <c:pt idx="89">
                  <c:v>-8.4706161245539049E-2</c:v>
                </c:pt>
                <c:pt idx="90">
                  <c:v>-4.3464091561729659E-2</c:v>
                </c:pt>
                <c:pt idx="91">
                  <c:v>0.23631506562080723</c:v>
                </c:pt>
                <c:pt idx="92">
                  <c:v>3.8473878413009211E-3</c:v>
                </c:pt>
                <c:pt idx="93">
                  <c:v>-7.9770159627105541E-3</c:v>
                </c:pt>
                <c:pt idx="94">
                  <c:v>-2.3809506630362788E-3</c:v>
                </c:pt>
                <c:pt idx="95">
                  <c:v>0.20548680949209056</c:v>
                </c:pt>
                <c:pt idx="96">
                  <c:v>1.5751250475673517E-4</c:v>
                </c:pt>
                <c:pt idx="97">
                  <c:v>1.1224742052471079E-2</c:v>
                </c:pt>
                <c:pt idx="98">
                  <c:v>8.840203862971208E-3</c:v>
                </c:pt>
                <c:pt idx="99">
                  <c:v>0.21910736452462246</c:v>
                </c:pt>
                <c:pt idx="100">
                  <c:v>1.6093556575786625E-2</c:v>
                </c:pt>
                <c:pt idx="101">
                  <c:v>1.6742488647295418E-2</c:v>
                </c:pt>
                <c:pt idx="102">
                  <c:v>1.8216205323112848E-2</c:v>
                </c:pt>
                <c:pt idx="103">
                  <c:v>0.1990451079864215</c:v>
                </c:pt>
                <c:pt idx="104">
                  <c:v>2.356522531658764E-2</c:v>
                </c:pt>
                <c:pt idx="105">
                  <c:v>2.4981057433085482E-2</c:v>
                </c:pt>
                <c:pt idx="106">
                  <c:v>2.6982687412860126E-2</c:v>
                </c:pt>
                <c:pt idx="107">
                  <c:v>0.21333171995609862</c:v>
                </c:pt>
              </c:numCache>
            </c:numRef>
          </c:val>
          <c:extLst>
            <c:ext xmlns:c16="http://schemas.microsoft.com/office/drawing/2014/chart" uri="{C3380CC4-5D6E-409C-BE32-E72D297353CC}">
              <c16:uniqueId val="{00000002-1BB5-4DBA-9CC5-81C750B8F7EE}"/>
            </c:ext>
          </c:extLst>
        </c:ser>
        <c:ser>
          <c:idx val="3"/>
          <c:order val="2"/>
          <c:tx>
            <c:v>State and local spending on goods and services</c:v>
          </c:tx>
          <c:spPr>
            <a:solidFill>
              <a:srgbClr val="AE68A9"/>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Fiscal_impact_072718!$F$2:$F$109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0.17</c:v>
                </c:pt>
                <c:pt idx="73">
                  <c:v>0.62172350148961986</c:v>
                </c:pt>
                <c:pt idx="74">
                  <c:v>0.54790937650717908</c:v>
                </c:pt>
                <c:pt idx="75">
                  <c:v>0.54262961841603319</c:v>
                </c:pt>
                <c:pt idx="76">
                  <c:v>0.47888152237092541</c:v>
                </c:pt>
                <c:pt idx="77">
                  <c:v>0.45484219004632687</c:v>
                </c:pt>
                <c:pt idx="78">
                  <c:v>0.39964482126114453</c:v>
                </c:pt>
                <c:pt idx="79">
                  <c:v>0.41507413824872191</c:v>
                </c:pt>
                <c:pt idx="80">
                  <c:v>0.40085786710753923</c:v>
                </c:pt>
                <c:pt idx="81">
                  <c:v>0.39943708228755126</c:v>
                </c:pt>
                <c:pt idx="82">
                  <c:v>0.35658297651707149</c:v>
                </c:pt>
                <c:pt idx="83">
                  <c:v>0.35782991830582117</c:v>
                </c:pt>
                <c:pt idx="84">
                  <c:v>0.34761317357272808</c:v>
                </c:pt>
                <c:pt idx="85">
                  <c:v>0.34044651538871629</c:v>
                </c:pt>
                <c:pt idx="86">
                  <c:v>0.33405993917515586</c:v>
                </c:pt>
                <c:pt idx="87">
                  <c:v>0.33226774390186137</c:v>
                </c:pt>
                <c:pt idx="88">
                  <c:v>0.32869601157555201</c:v>
                </c:pt>
                <c:pt idx="89">
                  <c:v>0.318781299131776</c:v>
                </c:pt>
                <c:pt idx="90">
                  <c:v>0.31056850558679916</c:v>
                </c:pt>
                <c:pt idx="91">
                  <c:v>0.30664333576047714</c:v>
                </c:pt>
                <c:pt idx="92">
                  <c:v>0.29500132596337453</c:v>
                </c:pt>
                <c:pt idx="93">
                  <c:v>0.2906579766724226</c:v>
                </c:pt>
                <c:pt idx="94">
                  <c:v>0.28250114381867381</c:v>
                </c:pt>
                <c:pt idx="95">
                  <c:v>0.27715700931890813</c:v>
                </c:pt>
                <c:pt idx="96">
                  <c:v>0.26612634634960403</c:v>
                </c:pt>
                <c:pt idx="97">
                  <c:v>0.2582910849292378</c:v>
                </c:pt>
                <c:pt idx="98">
                  <c:v>0.25029482756477894</c:v>
                </c:pt>
                <c:pt idx="99">
                  <c:v>0.24476197957624526</c:v>
                </c:pt>
                <c:pt idx="100">
                  <c:v>0.23411908777328716</c:v>
                </c:pt>
                <c:pt idx="101">
                  <c:v>0.25717486060020917</c:v>
                </c:pt>
                <c:pt idx="102">
                  <c:v>0.26467014514127313</c:v>
                </c:pt>
                <c:pt idx="103">
                  <c:v>0.26125690071884144</c:v>
                </c:pt>
                <c:pt idx="104">
                  <c:v>0.25747399272713956</c:v>
                </c:pt>
                <c:pt idx="105">
                  <c:v>0.25504035898518496</c:v>
                </c:pt>
                <c:pt idx="106">
                  <c:v>0.25232295851609143</c:v>
                </c:pt>
                <c:pt idx="107">
                  <c:v>0.25129996664433951</c:v>
                </c:pt>
              </c:numCache>
            </c:numRef>
          </c:val>
          <c:extLst>
            <c:ext xmlns:c16="http://schemas.microsoft.com/office/drawing/2014/chart" uri="{C3380CC4-5D6E-409C-BE32-E72D297353CC}">
              <c16:uniqueId val="{00000003-1BB5-4DBA-9CC5-81C750B8F7EE}"/>
            </c:ext>
          </c:extLst>
        </c:ser>
        <c:ser>
          <c:idx val="4"/>
          <c:order val="3"/>
          <c:tx>
            <c:v>Taxes and benefits programs</c:v>
          </c:tx>
          <c:spPr>
            <a:solidFill>
              <a:srgbClr val="1B9553"/>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Fiscal_impact_072718!$G$2:$G$109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0.27</c:v>
                </c:pt>
                <c:pt idx="73">
                  <c:v>-2.0892142205071795E-2</c:v>
                </c:pt>
                <c:pt idx="74">
                  <c:v>-1.3409593130280836E-2</c:v>
                </c:pt>
                <c:pt idx="75">
                  <c:v>-1.3953471416043948E-3</c:v>
                </c:pt>
                <c:pt idx="76">
                  <c:v>3.5310771220047159E-3</c:v>
                </c:pt>
                <c:pt idx="77">
                  <c:v>2.9973013390970256E-2</c:v>
                </c:pt>
                <c:pt idx="78">
                  <c:v>2.8325363876589266E-2</c:v>
                </c:pt>
                <c:pt idx="79">
                  <c:v>2.7545790793203913E-2</c:v>
                </c:pt>
                <c:pt idx="80">
                  <c:v>2.510356734319133E-2</c:v>
                </c:pt>
                <c:pt idx="81">
                  <c:v>2.510356734319133E-2</c:v>
                </c:pt>
                <c:pt idx="82">
                  <c:v>2.510356734319133E-2</c:v>
                </c:pt>
                <c:pt idx="83">
                  <c:v>2.510356734319133E-2</c:v>
                </c:pt>
                <c:pt idx="84">
                  <c:v>2.510356734319133E-2</c:v>
                </c:pt>
                <c:pt idx="85">
                  <c:v>2.510356734319133E-2</c:v>
                </c:pt>
                <c:pt idx="86">
                  <c:v>2.510356734319133E-2</c:v>
                </c:pt>
                <c:pt idx="87">
                  <c:v>2.510356734319133E-2</c:v>
                </c:pt>
                <c:pt idx="88">
                  <c:v>2.510356734319133E-2</c:v>
                </c:pt>
                <c:pt idx="89">
                  <c:v>2.510356734319133E-2</c:v>
                </c:pt>
                <c:pt idx="90">
                  <c:v>2.510356734319133E-2</c:v>
                </c:pt>
                <c:pt idx="91">
                  <c:v>2.510356734319133E-2</c:v>
                </c:pt>
                <c:pt idx="92">
                  <c:v>2.510356734319133E-2</c:v>
                </c:pt>
                <c:pt idx="93">
                  <c:v>2.510356734319133E-2</c:v>
                </c:pt>
                <c:pt idx="94">
                  <c:v>2.510356734319133E-2</c:v>
                </c:pt>
                <c:pt idx="95">
                  <c:v>2.510356734319133E-2</c:v>
                </c:pt>
                <c:pt idx="96">
                  <c:v>2.510356734319133E-2</c:v>
                </c:pt>
                <c:pt idx="97">
                  <c:v>2.510356734319133E-2</c:v>
                </c:pt>
                <c:pt idx="98">
                  <c:v>2.510356734319133E-2</c:v>
                </c:pt>
                <c:pt idx="99">
                  <c:v>2.510356734319133E-2</c:v>
                </c:pt>
                <c:pt idx="100">
                  <c:v>2.510356734319133E-2</c:v>
                </c:pt>
                <c:pt idx="101">
                  <c:v>2.510356734319133E-2</c:v>
                </c:pt>
                <c:pt idx="102">
                  <c:v>2.510356734319133E-2</c:v>
                </c:pt>
                <c:pt idx="103">
                  <c:v>2.510356734319133E-2</c:v>
                </c:pt>
                <c:pt idx="104">
                  <c:v>2.510356734319133E-2</c:v>
                </c:pt>
                <c:pt idx="105">
                  <c:v>2.510356734319133E-2</c:v>
                </c:pt>
                <c:pt idx="106">
                  <c:v>2.510356734319133E-2</c:v>
                </c:pt>
                <c:pt idx="107">
                  <c:v>2.510356734319133E-2</c:v>
                </c:pt>
              </c:numCache>
            </c:numRef>
          </c:val>
          <c:extLst>
            <c:ext xmlns:c16="http://schemas.microsoft.com/office/drawing/2014/chart" uri="{C3380CC4-5D6E-409C-BE32-E72D297353CC}">
              <c16:uniqueId val="{00000004-1BB5-4DBA-9CC5-81C750B8F7EE}"/>
            </c:ext>
          </c:extLst>
        </c:ser>
        <c:ser>
          <c:idx val="5"/>
          <c:order val="5"/>
          <c:tx>
            <c:strRef>
              <c:f>Fiscal_impact_072718!$M$1</c:f>
              <c:strCache>
                <c:ptCount val="1"/>
                <c:pt idx="0">
                  <c:v>federal</c:v>
                </c:pt>
              </c:strCache>
            </c:strRef>
          </c:tx>
          <c:spPr>
            <a:solidFill>
              <a:srgbClr val="1B9553"/>
            </a:solidFill>
            <a:ln>
              <a:noFill/>
            </a:ln>
            <a:effectLst/>
          </c:spPr>
          <c:invertIfNegative val="0"/>
          <c:val>
            <c:numRef>
              <c:f>Fiscal_impact_072718!$M$2:$M$75</c:f>
              <c:numCache>
                <c:formatCode>0.00</c:formatCode>
                <c:ptCount val="74"/>
                <c:pt idx="0">
                  <c:v>0.78</c:v>
                </c:pt>
                <c:pt idx="1">
                  <c:v>-0.49</c:v>
                </c:pt>
                <c:pt idx="2">
                  <c:v>0.06</c:v>
                </c:pt>
                <c:pt idx="3">
                  <c:v>0.52</c:v>
                </c:pt>
                <c:pt idx="4">
                  <c:v>0.36</c:v>
                </c:pt>
                <c:pt idx="5">
                  <c:v>0.15</c:v>
                </c:pt>
                <c:pt idx="6">
                  <c:v>0.3</c:v>
                </c:pt>
                <c:pt idx="7">
                  <c:v>0.84</c:v>
                </c:pt>
                <c:pt idx="8">
                  <c:v>0.51</c:v>
                </c:pt>
                <c:pt idx="9">
                  <c:v>0.26</c:v>
                </c:pt>
                <c:pt idx="10">
                  <c:v>0.47</c:v>
                </c:pt>
                <c:pt idx="11">
                  <c:v>0.32</c:v>
                </c:pt>
                <c:pt idx="12">
                  <c:v>0.98</c:v>
                </c:pt>
                <c:pt idx="13">
                  <c:v>0</c:v>
                </c:pt>
                <c:pt idx="14">
                  <c:v>0.54</c:v>
                </c:pt>
                <c:pt idx="15">
                  <c:v>0.31</c:v>
                </c:pt>
                <c:pt idx="16">
                  <c:v>0.17</c:v>
                </c:pt>
                <c:pt idx="17">
                  <c:v>0.33</c:v>
                </c:pt>
                <c:pt idx="18">
                  <c:v>-0.05</c:v>
                </c:pt>
                <c:pt idx="19">
                  <c:v>0.33</c:v>
                </c:pt>
                <c:pt idx="20">
                  <c:v>-0.03</c:v>
                </c:pt>
                <c:pt idx="21">
                  <c:v>0.22</c:v>
                </c:pt>
                <c:pt idx="22">
                  <c:v>0.01</c:v>
                </c:pt>
                <c:pt idx="23">
                  <c:v>0.75</c:v>
                </c:pt>
                <c:pt idx="24">
                  <c:v>-0.2</c:v>
                </c:pt>
                <c:pt idx="25">
                  <c:v>-0.26</c:v>
                </c:pt>
                <c:pt idx="26">
                  <c:v>0.43</c:v>
                </c:pt>
                <c:pt idx="27">
                  <c:v>-0.16</c:v>
                </c:pt>
                <c:pt idx="28">
                  <c:v>0.48</c:v>
                </c:pt>
                <c:pt idx="29">
                  <c:v>0.25</c:v>
                </c:pt>
                <c:pt idx="30">
                  <c:v>0.48</c:v>
                </c:pt>
                <c:pt idx="31">
                  <c:v>0.44</c:v>
                </c:pt>
                <c:pt idx="32">
                  <c:v>0.64</c:v>
                </c:pt>
                <c:pt idx="33">
                  <c:v>0.39</c:v>
                </c:pt>
                <c:pt idx="34">
                  <c:v>0.41</c:v>
                </c:pt>
                <c:pt idx="35">
                  <c:v>0.41</c:v>
                </c:pt>
                <c:pt idx="36">
                  <c:v>0.77</c:v>
                </c:pt>
                <c:pt idx="37">
                  <c:v>0.31</c:v>
                </c:pt>
                <c:pt idx="38">
                  <c:v>0.52</c:v>
                </c:pt>
                <c:pt idx="39">
                  <c:v>0.39</c:v>
                </c:pt>
                <c:pt idx="40">
                  <c:v>0.46</c:v>
                </c:pt>
                <c:pt idx="41">
                  <c:v>-0.15</c:v>
                </c:pt>
                <c:pt idx="42">
                  <c:v>-0.05</c:v>
                </c:pt>
                <c:pt idx="43">
                  <c:v>-0.47</c:v>
                </c:pt>
                <c:pt idx="44">
                  <c:v>-0.12</c:v>
                </c:pt>
                <c:pt idx="45">
                  <c:v>-0.72</c:v>
                </c:pt>
                <c:pt idx="46">
                  <c:v>0.14000000000000001</c:v>
                </c:pt>
                <c:pt idx="47">
                  <c:v>0.01</c:v>
                </c:pt>
                <c:pt idx="48">
                  <c:v>-0.25</c:v>
                </c:pt>
                <c:pt idx="49">
                  <c:v>7.0000000000000007E-2</c:v>
                </c:pt>
                <c:pt idx="50">
                  <c:v>-0.63</c:v>
                </c:pt>
                <c:pt idx="51">
                  <c:v>-0.71</c:v>
                </c:pt>
                <c:pt idx="52">
                  <c:v>-0.24</c:v>
                </c:pt>
                <c:pt idx="53">
                  <c:v>-0.43</c:v>
                </c:pt>
                <c:pt idx="54">
                  <c:v>-0.5</c:v>
                </c:pt>
                <c:pt idx="55">
                  <c:v>0.03</c:v>
                </c:pt>
                <c:pt idx="56">
                  <c:v>-0.27</c:v>
                </c:pt>
                <c:pt idx="57">
                  <c:v>0.33</c:v>
                </c:pt>
                <c:pt idx="58">
                  <c:v>-0.42</c:v>
                </c:pt>
                <c:pt idx="59">
                  <c:v>0.15</c:v>
                </c:pt>
                <c:pt idx="60">
                  <c:v>7.0000000000000007E-2</c:v>
                </c:pt>
                <c:pt idx="61">
                  <c:v>-0.04</c:v>
                </c:pt>
                <c:pt idx="62">
                  <c:v>0.16</c:v>
                </c:pt>
                <c:pt idx="63">
                  <c:v>0.02</c:v>
                </c:pt>
                <c:pt idx="64">
                  <c:v>-0.1</c:v>
                </c:pt>
                <c:pt idx="65">
                  <c:v>0.11</c:v>
                </c:pt>
                <c:pt idx="66">
                  <c:v>0.03</c:v>
                </c:pt>
                <c:pt idx="67">
                  <c:v>0</c:v>
                </c:pt>
                <c:pt idx="68">
                  <c:v>0.16</c:v>
                </c:pt>
                <c:pt idx="69">
                  <c:v>-0.08</c:v>
                </c:pt>
                <c:pt idx="70">
                  <c:v>0.26</c:v>
                </c:pt>
                <c:pt idx="71">
                  <c:v>0.17</c:v>
                </c:pt>
                <c:pt idx="72">
                  <c:v>0.24</c:v>
                </c:pt>
              </c:numCache>
            </c:numRef>
          </c:val>
          <c:extLst>
            <c:ext xmlns:c16="http://schemas.microsoft.com/office/drawing/2014/chart" uri="{C3380CC4-5D6E-409C-BE32-E72D297353CC}">
              <c16:uniqueId val="{00000000-5AED-4887-8C48-A8E8FDA2BE47}"/>
            </c:ext>
          </c:extLst>
        </c:ser>
        <c:ser>
          <c:idx val="6"/>
          <c:order val="6"/>
          <c:tx>
            <c:strRef>
              <c:f>Fiscal_impact_072718!$N$2</c:f>
              <c:strCache>
                <c:ptCount val="1"/>
                <c:pt idx="0">
                  <c:v>-0.06</c:v>
                </c:pt>
              </c:strCache>
            </c:strRef>
          </c:tx>
          <c:spPr>
            <a:solidFill>
              <a:srgbClr val="2198C7"/>
            </a:solidFill>
            <a:ln>
              <a:noFill/>
            </a:ln>
            <a:effectLst/>
          </c:spPr>
          <c:invertIfNegative val="0"/>
          <c:val>
            <c:numRef>
              <c:f>Fiscal_impact_072718!$N$2:$N$75</c:f>
              <c:numCache>
                <c:formatCode>0.00</c:formatCode>
                <c:ptCount val="74"/>
                <c:pt idx="0">
                  <c:v>-0.06</c:v>
                </c:pt>
                <c:pt idx="1">
                  <c:v>0.18</c:v>
                </c:pt>
                <c:pt idx="2">
                  <c:v>0.38</c:v>
                </c:pt>
                <c:pt idx="3">
                  <c:v>0.57999999999999996</c:v>
                </c:pt>
                <c:pt idx="4">
                  <c:v>0.9</c:v>
                </c:pt>
                <c:pt idx="5">
                  <c:v>-0.23</c:v>
                </c:pt>
                <c:pt idx="6">
                  <c:v>0.91</c:v>
                </c:pt>
                <c:pt idx="7">
                  <c:v>0.44</c:v>
                </c:pt>
                <c:pt idx="8">
                  <c:v>0.06</c:v>
                </c:pt>
                <c:pt idx="9">
                  <c:v>0.14000000000000001</c:v>
                </c:pt>
                <c:pt idx="10">
                  <c:v>0.12</c:v>
                </c:pt>
                <c:pt idx="11">
                  <c:v>-0.22</c:v>
                </c:pt>
                <c:pt idx="12">
                  <c:v>-0.24</c:v>
                </c:pt>
                <c:pt idx="13">
                  <c:v>0.2</c:v>
                </c:pt>
                <c:pt idx="14">
                  <c:v>-0.06</c:v>
                </c:pt>
                <c:pt idx="15">
                  <c:v>0.03</c:v>
                </c:pt>
                <c:pt idx="16">
                  <c:v>0.03</c:v>
                </c:pt>
                <c:pt idx="17">
                  <c:v>-0.18</c:v>
                </c:pt>
                <c:pt idx="18">
                  <c:v>0.02</c:v>
                </c:pt>
                <c:pt idx="19">
                  <c:v>0.06</c:v>
                </c:pt>
                <c:pt idx="20">
                  <c:v>-0.01</c:v>
                </c:pt>
                <c:pt idx="21">
                  <c:v>0.03</c:v>
                </c:pt>
                <c:pt idx="22">
                  <c:v>0.05</c:v>
                </c:pt>
                <c:pt idx="23">
                  <c:v>0.21</c:v>
                </c:pt>
                <c:pt idx="24">
                  <c:v>0.18</c:v>
                </c:pt>
                <c:pt idx="25">
                  <c:v>0.15</c:v>
                </c:pt>
                <c:pt idx="26">
                  <c:v>0.21</c:v>
                </c:pt>
                <c:pt idx="27">
                  <c:v>0.28999999999999998</c:v>
                </c:pt>
                <c:pt idx="28">
                  <c:v>0.23</c:v>
                </c:pt>
                <c:pt idx="29">
                  <c:v>0.1</c:v>
                </c:pt>
                <c:pt idx="30">
                  <c:v>0.12</c:v>
                </c:pt>
                <c:pt idx="31">
                  <c:v>-0.27</c:v>
                </c:pt>
                <c:pt idx="32">
                  <c:v>0.04</c:v>
                </c:pt>
                <c:pt idx="33">
                  <c:v>0.25</c:v>
                </c:pt>
                <c:pt idx="34">
                  <c:v>0.15</c:v>
                </c:pt>
                <c:pt idx="35">
                  <c:v>0.51</c:v>
                </c:pt>
                <c:pt idx="36">
                  <c:v>0.44</c:v>
                </c:pt>
                <c:pt idx="37">
                  <c:v>-7.0000000000000007E-2</c:v>
                </c:pt>
                <c:pt idx="38">
                  <c:v>-0.35</c:v>
                </c:pt>
                <c:pt idx="39">
                  <c:v>-0.73</c:v>
                </c:pt>
                <c:pt idx="40">
                  <c:v>-0.17</c:v>
                </c:pt>
                <c:pt idx="41">
                  <c:v>-0.43</c:v>
                </c:pt>
                <c:pt idx="42">
                  <c:v>-0.47</c:v>
                </c:pt>
                <c:pt idx="43">
                  <c:v>-0.54</c:v>
                </c:pt>
                <c:pt idx="44">
                  <c:v>-0.43</c:v>
                </c:pt>
                <c:pt idx="45">
                  <c:v>-0.43</c:v>
                </c:pt>
                <c:pt idx="46">
                  <c:v>-0.18</c:v>
                </c:pt>
                <c:pt idx="47">
                  <c:v>-0.34</c:v>
                </c:pt>
                <c:pt idx="48">
                  <c:v>-0.15</c:v>
                </c:pt>
                <c:pt idx="49">
                  <c:v>-0.18</c:v>
                </c:pt>
                <c:pt idx="50">
                  <c:v>-0.13</c:v>
                </c:pt>
                <c:pt idx="51">
                  <c:v>0.03</c:v>
                </c:pt>
                <c:pt idx="52">
                  <c:v>0.11</c:v>
                </c:pt>
                <c:pt idx="53">
                  <c:v>0.03</c:v>
                </c:pt>
                <c:pt idx="54">
                  <c:v>-0.08</c:v>
                </c:pt>
                <c:pt idx="55">
                  <c:v>-0.28000000000000003</c:v>
                </c:pt>
                <c:pt idx="56">
                  <c:v>0.26</c:v>
                </c:pt>
                <c:pt idx="57">
                  <c:v>0.18</c:v>
                </c:pt>
                <c:pt idx="58">
                  <c:v>0.35</c:v>
                </c:pt>
                <c:pt idx="59">
                  <c:v>0.26</c:v>
                </c:pt>
                <c:pt idx="60">
                  <c:v>0.63</c:v>
                </c:pt>
                <c:pt idx="61">
                  <c:v>0.37</c:v>
                </c:pt>
                <c:pt idx="62">
                  <c:v>-0.03</c:v>
                </c:pt>
                <c:pt idx="63">
                  <c:v>0.57999999999999996</c:v>
                </c:pt>
                <c:pt idx="64">
                  <c:v>-0.04</c:v>
                </c:pt>
                <c:pt idx="65">
                  <c:v>7.0000000000000007E-2</c:v>
                </c:pt>
                <c:pt idx="66">
                  <c:v>0</c:v>
                </c:pt>
                <c:pt idx="67">
                  <c:v>-0.13</c:v>
                </c:pt>
                <c:pt idx="68">
                  <c:v>-0.15</c:v>
                </c:pt>
                <c:pt idx="69">
                  <c:v>-0.1</c:v>
                </c:pt>
                <c:pt idx="70">
                  <c:v>0.15</c:v>
                </c:pt>
                <c:pt idx="71">
                  <c:v>0.1</c:v>
                </c:pt>
                <c:pt idx="72">
                  <c:v>0.17</c:v>
                </c:pt>
              </c:numCache>
            </c:numRef>
          </c:val>
          <c:extLst>
            <c:ext xmlns:c16="http://schemas.microsoft.com/office/drawing/2014/chart" uri="{C3380CC4-5D6E-409C-BE32-E72D297353CC}">
              <c16:uniqueId val="{00000001-5AED-4887-8C48-A8E8FDA2BE47}"/>
            </c:ext>
          </c:extLst>
        </c:ser>
        <c:ser>
          <c:idx val="7"/>
          <c:order val="7"/>
          <c:tx>
            <c:strRef>
              <c:f>Fiscal_impact_072718!$O$1</c:f>
              <c:strCache>
                <c:ptCount val="1"/>
                <c:pt idx="0">
                  <c:v>consumption</c:v>
                </c:pt>
              </c:strCache>
            </c:strRef>
          </c:tx>
          <c:spPr>
            <a:solidFill>
              <a:srgbClr val="AE68A9"/>
            </a:solidFill>
            <a:ln>
              <a:noFill/>
            </a:ln>
            <a:effectLst/>
          </c:spPr>
          <c:invertIfNegative val="0"/>
          <c:val>
            <c:numRef>
              <c:f>Fiscal_impact_072718!$O$2:$O$75</c:f>
              <c:numCache>
                <c:formatCode>0.00</c:formatCode>
                <c:ptCount val="74"/>
                <c:pt idx="0">
                  <c:v>-0.26</c:v>
                </c:pt>
                <c:pt idx="1">
                  <c:v>-0.04</c:v>
                </c:pt>
                <c:pt idx="2">
                  <c:v>-0.01</c:v>
                </c:pt>
                <c:pt idx="3">
                  <c:v>0.04</c:v>
                </c:pt>
                <c:pt idx="4">
                  <c:v>0.08</c:v>
                </c:pt>
                <c:pt idx="5">
                  <c:v>1.03</c:v>
                </c:pt>
                <c:pt idx="6">
                  <c:v>1.21</c:v>
                </c:pt>
                <c:pt idx="7">
                  <c:v>1.17</c:v>
                </c:pt>
                <c:pt idx="8">
                  <c:v>1.66</c:v>
                </c:pt>
                <c:pt idx="9">
                  <c:v>1.41</c:v>
                </c:pt>
                <c:pt idx="10">
                  <c:v>1.1100000000000001</c:v>
                </c:pt>
                <c:pt idx="11">
                  <c:v>1.18</c:v>
                </c:pt>
                <c:pt idx="12">
                  <c:v>1.06</c:v>
                </c:pt>
                <c:pt idx="13">
                  <c:v>1.02</c:v>
                </c:pt>
                <c:pt idx="14">
                  <c:v>0.67</c:v>
                </c:pt>
                <c:pt idx="15">
                  <c:v>0.34</c:v>
                </c:pt>
                <c:pt idx="16">
                  <c:v>0.27</c:v>
                </c:pt>
                <c:pt idx="17">
                  <c:v>0</c:v>
                </c:pt>
                <c:pt idx="18">
                  <c:v>-0.01</c:v>
                </c:pt>
                <c:pt idx="19">
                  <c:v>-0.5</c:v>
                </c:pt>
                <c:pt idx="20">
                  <c:v>-0.45</c:v>
                </c:pt>
                <c:pt idx="21">
                  <c:v>-0.42</c:v>
                </c:pt>
                <c:pt idx="22">
                  <c:v>-0.52</c:v>
                </c:pt>
                <c:pt idx="23">
                  <c:v>-0.53</c:v>
                </c:pt>
                <c:pt idx="24">
                  <c:v>-0.57999999999999996</c:v>
                </c:pt>
                <c:pt idx="25">
                  <c:v>-0.28999999999999998</c:v>
                </c:pt>
                <c:pt idx="26">
                  <c:v>-0.38</c:v>
                </c:pt>
                <c:pt idx="27">
                  <c:v>-0.27</c:v>
                </c:pt>
                <c:pt idx="28">
                  <c:v>-0.36</c:v>
                </c:pt>
                <c:pt idx="29">
                  <c:v>-0.09</c:v>
                </c:pt>
                <c:pt idx="30">
                  <c:v>0.11</c:v>
                </c:pt>
                <c:pt idx="31">
                  <c:v>0.04</c:v>
                </c:pt>
                <c:pt idx="32">
                  <c:v>2.14</c:v>
                </c:pt>
                <c:pt idx="33">
                  <c:v>0.9</c:v>
                </c:pt>
                <c:pt idx="34">
                  <c:v>0.76</c:v>
                </c:pt>
                <c:pt idx="35">
                  <c:v>2.4500000000000002</c:v>
                </c:pt>
                <c:pt idx="36">
                  <c:v>1.52</c:v>
                </c:pt>
                <c:pt idx="37">
                  <c:v>2.4700000000000002</c:v>
                </c:pt>
                <c:pt idx="38">
                  <c:v>2.31</c:v>
                </c:pt>
                <c:pt idx="39">
                  <c:v>2.23</c:v>
                </c:pt>
                <c:pt idx="40">
                  <c:v>1.35</c:v>
                </c:pt>
                <c:pt idx="41">
                  <c:v>1.3</c:v>
                </c:pt>
                <c:pt idx="42">
                  <c:v>1.07</c:v>
                </c:pt>
                <c:pt idx="43">
                  <c:v>-0.23</c:v>
                </c:pt>
                <c:pt idx="44">
                  <c:v>-0.44</c:v>
                </c:pt>
                <c:pt idx="45">
                  <c:v>-0.56999999999999995</c:v>
                </c:pt>
                <c:pt idx="46">
                  <c:v>-0.61</c:v>
                </c:pt>
                <c:pt idx="47">
                  <c:v>-0.71</c:v>
                </c:pt>
                <c:pt idx="48">
                  <c:v>-0.56000000000000005</c:v>
                </c:pt>
                <c:pt idx="49">
                  <c:v>-0.43</c:v>
                </c:pt>
                <c:pt idx="50">
                  <c:v>-0.54</c:v>
                </c:pt>
                <c:pt idx="51">
                  <c:v>-0.87</c:v>
                </c:pt>
                <c:pt idx="52">
                  <c:v>-0.87</c:v>
                </c:pt>
                <c:pt idx="53">
                  <c:v>-0.42</c:v>
                </c:pt>
                <c:pt idx="54">
                  <c:v>-0.5</c:v>
                </c:pt>
                <c:pt idx="55">
                  <c:v>-0.67</c:v>
                </c:pt>
                <c:pt idx="56">
                  <c:v>-0.42</c:v>
                </c:pt>
                <c:pt idx="57">
                  <c:v>-0.3</c:v>
                </c:pt>
                <c:pt idx="58">
                  <c:v>-0.19</c:v>
                </c:pt>
                <c:pt idx="59">
                  <c:v>0</c:v>
                </c:pt>
                <c:pt idx="60">
                  <c:v>-0.01</c:v>
                </c:pt>
                <c:pt idx="61">
                  <c:v>-0.06</c:v>
                </c:pt>
                <c:pt idx="62">
                  <c:v>-0.02</c:v>
                </c:pt>
                <c:pt idx="63">
                  <c:v>7.0000000000000007E-2</c:v>
                </c:pt>
                <c:pt idx="64">
                  <c:v>0.04</c:v>
                </c:pt>
                <c:pt idx="65">
                  <c:v>-0.08</c:v>
                </c:pt>
                <c:pt idx="66">
                  <c:v>-0.01</c:v>
                </c:pt>
                <c:pt idx="67">
                  <c:v>0.08</c:v>
                </c:pt>
                <c:pt idx="68">
                  <c:v>0.08</c:v>
                </c:pt>
                <c:pt idx="69">
                  <c:v>0.05</c:v>
                </c:pt>
                <c:pt idx="70">
                  <c:v>0.04</c:v>
                </c:pt>
                <c:pt idx="71">
                  <c:v>0.15</c:v>
                </c:pt>
                <c:pt idx="72">
                  <c:v>0.27</c:v>
                </c:pt>
              </c:numCache>
            </c:numRef>
          </c:val>
          <c:extLst>
            <c:ext xmlns:c16="http://schemas.microsoft.com/office/drawing/2014/chart" uri="{C3380CC4-5D6E-409C-BE32-E72D297353CC}">
              <c16:uniqueId val="{00000002-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1"/>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Fiscal_impact_072718!$B$2:$B$109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0.35499999999999998</c:v>
                </c:pt>
                <c:pt idx="73">
                  <c:v>1.023053578921663</c:v>
                </c:pt>
                <c:pt idx="74">
                  <c:v>1.492144627460257</c:v>
                </c:pt>
                <c:pt idx="75">
                  <c:v>1.709561236552338</c:v>
                </c:pt>
                <c:pt idx="76">
                  <c:v>1.7190531418027926</c:v>
                </c:pt>
                <c:pt idx="77">
                  <c:v>1.0097910901018432</c:v>
                </c:pt>
                <c:pt idx="78">
                  <c:v>0.37025349191072426</c:v>
                </c:pt>
                <c:pt idx="79">
                  <c:v>-0.17487324128676765</c:v>
                </c:pt>
                <c:pt idx="80">
                  <c:v>-0.28634832699175611</c:v>
                </c:pt>
                <c:pt idx="81">
                  <c:v>-0.26584991086040327</c:v>
                </c:pt>
                <c:pt idx="82">
                  <c:v>-0.116507019700784</c:v>
                </c:pt>
                <c:pt idx="83">
                  <c:v>0.27601341365921395</c:v>
                </c:pt>
                <c:pt idx="84">
                  <c:v>0.36310480780492643</c:v>
                </c:pt>
                <c:pt idx="85">
                  <c:v>0.36661615972552369</c:v>
                </c:pt>
                <c:pt idx="86">
                  <c:v>0.34046543228175835</c:v>
                </c:pt>
                <c:pt idx="87">
                  <c:v>0.33188726239928446</c:v>
                </c:pt>
                <c:pt idx="88">
                  <c:v>0.30232476108505374</c:v>
                </c:pt>
                <c:pt idx="89">
                  <c:v>0.29025696594825307</c:v>
                </c:pt>
                <c:pt idx="90">
                  <c:v>0.30537600393681719</c:v>
                </c:pt>
                <c:pt idx="91">
                  <c:v>0.32285198269943588</c:v>
                </c:pt>
                <c:pt idx="92">
                  <c:v>0.35379277671353976</c:v>
                </c:pt>
                <c:pt idx="93">
                  <c:v>0.36569213451013777</c:v>
                </c:pt>
                <c:pt idx="94">
                  <c:v>0.36864530157892927</c:v>
                </c:pt>
                <c:pt idx="95">
                  <c:v>0.3532490643709954</c:v>
                </c:pt>
                <c:pt idx="96">
                  <c:v>0.34476200812144464</c:v>
                </c:pt>
                <c:pt idx="97">
                  <c:v>0.34112541612055758</c:v>
                </c:pt>
                <c:pt idx="98">
                  <c:v>0.33554871731735858</c:v>
                </c:pt>
                <c:pt idx="99">
                  <c:v>0.33059290574749656</c:v>
                </c:pt>
                <c:pt idx="100">
                  <c:v>0.32638634295652263</c:v>
                </c:pt>
                <c:pt idx="101">
                  <c:v>0.3274256358931138</c:v>
                </c:pt>
                <c:pt idx="102">
                  <c:v>0.33335423099326489</c:v>
                </c:pt>
                <c:pt idx="103">
                  <c:v>0.33233201061494216</c:v>
                </c:pt>
                <c:pt idx="104">
                  <c:v>0.33989447738127243</c:v>
                </c:pt>
                <c:pt idx="105">
                  <c:v>0.34113049442190557</c:v>
                </c:pt>
                <c:pt idx="106">
                  <c:v>0.33990845605677711</c:v>
                </c:pt>
                <c:pt idx="107">
                  <c:v>0.34057536510944486</c:v>
                </c:pt>
              </c:numCache>
            </c:numRef>
          </c:val>
          <c:smooth val="0"/>
          <c:extLst>
            <c:ext xmlns:c16="http://schemas.microsoft.com/office/drawing/2014/chart" uri="{C3380CC4-5D6E-409C-BE32-E72D297353CC}">
              <c16:uniqueId val="{00000000-1BB5-4DBA-9CC5-81C750B8F7EE}"/>
            </c:ext>
          </c:extLst>
        </c:ser>
        <c:ser>
          <c:idx val="9"/>
          <c:order val="9"/>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pt idx="0">
                  <c:v>0.3</c:v>
                </c:pt>
                <c:pt idx="1">
                  <c:v>0.05</c:v>
                </c:pt>
                <c:pt idx="2">
                  <c:v>-0.08</c:v>
                </c:pt>
                <c:pt idx="3">
                  <c:v>0.42</c:v>
                </c:pt>
                <c:pt idx="4">
                  <c:v>0.64</c:v>
                </c:pt>
                <c:pt idx="5">
                  <c:v>0.97</c:v>
                </c:pt>
                <c:pt idx="6">
                  <c:v>1.47</c:v>
                </c:pt>
                <c:pt idx="7">
                  <c:v>1.8</c:v>
                </c:pt>
                <c:pt idx="8">
                  <c:v>2.02</c:v>
                </c:pt>
                <c:pt idx="9">
                  <c:v>2.23</c:v>
                </c:pt>
                <c:pt idx="10">
                  <c:v>2.0499999999999998</c:v>
                </c:pt>
                <c:pt idx="11">
                  <c:v>1.75</c:v>
                </c:pt>
                <c:pt idx="12">
                  <c:v>1.64</c:v>
                </c:pt>
                <c:pt idx="13">
                  <c:v>1.5</c:v>
                </c:pt>
                <c:pt idx="14">
                  <c:v>1.36</c:v>
                </c:pt>
                <c:pt idx="15">
                  <c:v>1.21</c:v>
                </c:pt>
                <c:pt idx="16">
                  <c:v>0.88</c:v>
                </c:pt>
                <c:pt idx="17">
                  <c:v>0.61</c:v>
                </c:pt>
                <c:pt idx="18">
                  <c:v>0.32</c:v>
                </c:pt>
                <c:pt idx="19">
                  <c:v>0.12</c:v>
                </c:pt>
                <c:pt idx="20">
                  <c:v>-0.12</c:v>
                </c:pt>
                <c:pt idx="21">
                  <c:v>-0.2</c:v>
                </c:pt>
                <c:pt idx="22">
                  <c:v>-0.31</c:v>
                </c:pt>
                <c:pt idx="23">
                  <c:v>-0.17</c:v>
                </c:pt>
                <c:pt idx="24">
                  <c:v>-0.2</c:v>
                </c:pt>
                <c:pt idx="25">
                  <c:v>-0.26</c:v>
                </c:pt>
                <c:pt idx="26">
                  <c:v>-0.08</c:v>
                </c:pt>
                <c:pt idx="27">
                  <c:v>-0.22</c:v>
                </c:pt>
                <c:pt idx="28">
                  <c:v>0.02</c:v>
                </c:pt>
                <c:pt idx="29">
                  <c:v>0.18</c:v>
                </c:pt>
                <c:pt idx="30">
                  <c:v>0.3</c:v>
                </c:pt>
                <c:pt idx="31">
                  <c:v>0.39</c:v>
                </c:pt>
                <c:pt idx="32">
                  <c:v>1</c:v>
                </c:pt>
                <c:pt idx="33">
                  <c:v>1.32</c:v>
                </c:pt>
                <c:pt idx="34">
                  <c:v>1.47</c:v>
                </c:pt>
                <c:pt idx="35">
                  <c:v>2.2599999999999998</c:v>
                </c:pt>
                <c:pt idx="36">
                  <c:v>2.2400000000000002</c:v>
                </c:pt>
                <c:pt idx="37">
                  <c:v>2.5299999999999998</c:v>
                </c:pt>
                <c:pt idx="38">
                  <c:v>2.82</c:v>
                </c:pt>
                <c:pt idx="39">
                  <c:v>2.46</c:v>
                </c:pt>
                <c:pt idx="40">
                  <c:v>2.1800000000000002</c:v>
                </c:pt>
                <c:pt idx="41">
                  <c:v>1.69</c:v>
                </c:pt>
                <c:pt idx="42">
                  <c:v>1.21</c:v>
                </c:pt>
                <c:pt idx="43">
                  <c:v>0.42</c:v>
                </c:pt>
                <c:pt idx="44">
                  <c:v>-0.24</c:v>
                </c:pt>
                <c:pt idx="45">
                  <c:v>-0.85</c:v>
                </c:pt>
                <c:pt idx="46">
                  <c:v>-1.1499999999999999</c:v>
                </c:pt>
                <c:pt idx="47">
                  <c:v>-1.1000000000000001</c:v>
                </c:pt>
                <c:pt idx="48">
                  <c:v>-1.1000000000000001</c:v>
                </c:pt>
                <c:pt idx="49">
                  <c:v>-0.81</c:v>
                </c:pt>
                <c:pt idx="50">
                  <c:v>-0.97</c:v>
                </c:pt>
                <c:pt idx="51">
                  <c:v>-1.0900000000000001</c:v>
                </c:pt>
                <c:pt idx="52">
                  <c:v>-1.1000000000000001</c:v>
                </c:pt>
                <c:pt idx="53">
                  <c:v>-1.17</c:v>
                </c:pt>
                <c:pt idx="54">
                  <c:v>-1.1100000000000001</c:v>
                </c:pt>
                <c:pt idx="55">
                  <c:v>-0.96</c:v>
                </c:pt>
                <c:pt idx="56">
                  <c:v>-0.81</c:v>
                </c:pt>
                <c:pt idx="57">
                  <c:v>-0.56000000000000005</c:v>
                </c:pt>
                <c:pt idx="58">
                  <c:v>-0.35</c:v>
                </c:pt>
                <c:pt idx="59">
                  <c:v>-0.02</c:v>
                </c:pt>
                <c:pt idx="60">
                  <c:v>0.26</c:v>
                </c:pt>
                <c:pt idx="61">
                  <c:v>0.28000000000000003</c:v>
                </c:pt>
                <c:pt idx="62">
                  <c:v>0.37</c:v>
                </c:pt>
                <c:pt idx="63">
                  <c:v>0.43</c:v>
                </c:pt>
                <c:pt idx="64">
                  <c:v>0.23</c:v>
                </c:pt>
                <c:pt idx="65">
                  <c:v>0.189</c:v>
                </c:pt>
                <c:pt idx="66" formatCode="0.000">
                  <c:v>0.16800000000000001</c:v>
                </c:pt>
                <c:pt idx="67" formatCode="0.000">
                  <c:v>-1.0999999999999999E-2</c:v>
                </c:pt>
                <c:pt idx="68" formatCode="0.000">
                  <c:v>3.9E-2</c:v>
                </c:pt>
                <c:pt idx="69" formatCode="0.000">
                  <c:v>-1.7000000000000001E-2</c:v>
                </c:pt>
                <c:pt idx="70" formatCode="0.000">
                  <c:v>0.09</c:v>
                </c:pt>
                <c:pt idx="71" formatCode="0.000">
                  <c:v>0.20799999999999999</c:v>
                </c:pt>
                <c:pt idx="72" formatCode="0.000">
                  <c:v>0.35499999999999998</c:v>
                </c:pt>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9"/>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current_projections!$J$41:$BI$41</c:f>
              <c:numCache>
                <c:formatCode>General</c:formatCode>
                <c:ptCount val="52"/>
                <c:pt idx="0">
                  <c:v>1223.5</c:v>
                </c:pt>
                <c:pt idx="1">
                  <c:v>1225.4000000000001</c:v>
                </c:pt>
                <c:pt idx="2">
                  <c:v>1235.9000000000001</c:v>
                </c:pt>
                <c:pt idx="3">
                  <c:v>1244.0999999999999</c:v>
                </c:pt>
                <c:pt idx="4">
                  <c:v>1252.4000000000001</c:v>
                </c:pt>
                <c:pt idx="5">
                  <c:v>1264</c:v>
                </c:pt>
                <c:pt idx="6">
                  <c:v>1263.8</c:v>
                </c:pt>
                <c:pt idx="7">
                  <c:v>1280.5999999999999</c:v>
                </c:pt>
                <c:pt idx="8">
                  <c:v>1294.8</c:v>
                </c:pt>
                <c:pt idx="9">
                  <c:v>1312.5</c:v>
                </c:pt>
                <c:pt idx="10">
                  <c:v>1438.434375</c:v>
                </c:pt>
                <c:pt idx="11">
                  <c:v>1540.9372085625002</c:v>
                </c:pt>
                <c:pt idx="12">
                  <c:v>1630.4194322637247</c:v>
                </c:pt>
                <c:pt idx="13">
                  <c:v>1642.9573576978328</c:v>
                </c:pt>
                <c:pt idx="14">
                  <c:v>1642.070160724676</c:v>
                </c:pt>
                <c:pt idx="15">
                  <c:v>1609.8199027680434</c:v>
                </c:pt>
                <c:pt idx="16">
                  <c:v>1541.48304789554</c:v>
                </c:pt>
                <c:pt idx="17">
                  <c:v>1522.7540288636092</c:v>
                </c:pt>
                <c:pt idx="18">
                  <c:v>1528.5404941732909</c:v>
                </c:pt>
                <c:pt idx="19">
                  <c:v>1540.7841035316189</c:v>
                </c:pt>
                <c:pt idx="20">
                  <c:v>1621.0435474845808</c:v>
                </c:pt>
                <c:pt idx="21">
                  <c:v>1633.4121097518882</c:v>
                </c:pt>
                <c:pt idx="22">
                  <c:v>1645.7443711805149</c:v>
                </c:pt>
                <c:pt idx="23">
                  <c:v>1651.2411573802576</c:v>
                </c:pt>
                <c:pt idx="24">
                  <c:v>1741.976858978303</c:v>
                </c:pt>
                <c:pt idx="25">
                  <c:v>1746.0879243654915</c:v>
                </c:pt>
                <c:pt idx="26">
                  <c:v>1757.4724176323546</c:v>
                </c:pt>
                <c:pt idx="27">
                  <c:v>1774.9065440152674</c:v>
                </c:pt>
                <c:pt idx="28">
                  <c:v>1885.3234801184574</c:v>
                </c:pt>
                <c:pt idx="29">
                  <c:v>1908.7957574459324</c:v>
                </c:pt>
                <c:pt idx="30">
                  <c:v>1931.262283511071</c:v>
                </c:pt>
                <c:pt idx="31">
                  <c:v>1954.8816212384113</c:v>
                </c:pt>
                <c:pt idx="32">
                  <c:v>2070.3173809725395</c:v>
                </c:pt>
                <c:pt idx="33">
                  <c:v>2095.7201752370725</c:v>
                </c:pt>
                <c:pt idx="34">
                  <c:v>2123.0274091204119</c:v>
                </c:pt>
                <c:pt idx="35">
                  <c:v>2150.6904562612513</c:v>
                </c:pt>
                <c:pt idx="36">
                  <c:v>2280.42010458293</c:v>
                </c:pt>
                <c:pt idx="37">
                  <c:v>2311.1829717937535</c:v>
                </c:pt>
                <c:pt idx="38">
                  <c:v>2342.4070537426869</c:v>
                </c:pt>
                <c:pt idx="39">
                  <c:v>2374.0998211798255</c:v>
                </c:pt>
                <c:pt idx="40">
                  <c:v>2514.4803436061884</c:v>
                </c:pt>
                <c:pt idx="41">
                  <c:v>2549.6579236132388</c:v>
                </c:pt>
                <c:pt idx="42">
                  <c:v>2585.4296242815326</c:v>
                </c:pt>
                <c:pt idx="43">
                  <c:v>2621.7807647989307</c:v>
                </c:pt>
                <c:pt idx="44">
                  <c:v>2780.3985010692659</c:v>
                </c:pt>
                <c:pt idx="45">
                  <c:v>2822.1044785853046</c:v>
                </c:pt>
                <c:pt idx="46">
                  <c:v>2865.8470980033771</c:v>
                </c:pt>
                <c:pt idx="47">
                  <c:v>2911.7866269843712</c:v>
                </c:pt>
                <c:pt idx="48">
                  <c:v>3094.7632986240692</c:v>
                </c:pt>
                <c:pt idx="49">
                  <c:v>3147.4671175996373</c:v>
                </c:pt>
                <c:pt idx="50">
                  <c:v>3202.8940135405664</c:v>
                </c:pt>
                <c:pt idx="51">
                  <c:v>3258.1439352741413</c:v>
                </c:pt>
              </c:numCache>
            </c:numRef>
          </c:val>
          <c:smooth val="0"/>
          <c:extLst>
            <c:ext xmlns:c16="http://schemas.microsoft.com/office/drawing/2014/chart" uri="{C3380CC4-5D6E-409C-BE32-E72D297353CC}">
              <c16:uniqueId val="{00000000-DB54-493F-BB52-DD9ADDB50020}"/>
            </c:ext>
          </c:extLst>
        </c:ser>
        <c:ser>
          <c:idx val="2"/>
          <c:order val="1"/>
          <c:tx>
            <c:strRef>
              <c:f>current_projections!$A$42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current_projections!$J$42:$BI$42</c:f>
              <c:numCache>
                <c:formatCode>General</c:formatCode>
                <c:ptCount val="52"/>
                <c:pt idx="0">
                  <c:v>2039.2</c:v>
                </c:pt>
                <c:pt idx="1">
                  <c:v>2052.9</c:v>
                </c:pt>
                <c:pt idx="2">
                  <c:v>2064.6999999999998</c:v>
                </c:pt>
                <c:pt idx="3">
                  <c:v>2078.3000000000002</c:v>
                </c:pt>
                <c:pt idx="4">
                  <c:v>2093.9</c:v>
                </c:pt>
                <c:pt idx="5">
                  <c:v>2096</c:v>
                </c:pt>
                <c:pt idx="6">
                  <c:v>2108.5</c:v>
                </c:pt>
                <c:pt idx="7">
                  <c:v>2138.5</c:v>
                </c:pt>
                <c:pt idx="8">
                  <c:v>2162</c:v>
                </c:pt>
                <c:pt idx="9">
                  <c:v>2189.3000000000002</c:v>
                </c:pt>
                <c:pt idx="10">
                  <c:v>2295.4591570000002</c:v>
                </c:pt>
                <c:pt idx="11">
                  <c:v>2391.1568492553301</c:v>
                </c:pt>
                <c:pt idx="12">
                  <c:v>2484.5554357872434</c:v>
                </c:pt>
                <c:pt idx="13">
                  <c:v>2584.0121898818065</c:v>
                </c:pt>
                <c:pt idx="14">
                  <c:v>2687.2434768675844</c:v>
                </c:pt>
                <c:pt idx="15">
                  <c:v>2793.9539153339961</c:v>
                </c:pt>
                <c:pt idx="16">
                  <c:v>2900.7947130563684</c:v>
                </c:pt>
                <c:pt idx="17">
                  <c:v>3010.7058247340742</c:v>
                </c:pt>
                <c:pt idx="18">
                  <c:v>3123.5771861033545</c:v>
                </c:pt>
                <c:pt idx="19">
                  <c:v>3238.3374119207915</c:v>
                </c:pt>
                <c:pt idx="20">
                  <c:v>3357.734912298311</c:v>
                </c:pt>
                <c:pt idx="21">
                  <c:v>3480.7287421357978</c:v>
                </c:pt>
                <c:pt idx="22">
                  <c:v>3608.0537995231257</c:v>
                </c:pt>
                <c:pt idx="23">
                  <c:v>3739.2426356737865</c:v>
                </c:pt>
                <c:pt idx="24">
                  <c:v>3875.0519282014579</c:v>
                </c:pt>
                <c:pt idx="25">
                  <c:v>4015.3288080023508</c:v>
                </c:pt>
                <c:pt idx="26">
                  <c:v>4161.0450904447562</c:v>
                </c:pt>
                <c:pt idx="27">
                  <c:v>4313.0480675987028</c:v>
                </c:pt>
                <c:pt idx="28">
                  <c:v>4470.7331049501108</c:v>
                </c:pt>
                <c:pt idx="29">
                  <c:v>4633.2442533150479</c:v>
                </c:pt>
                <c:pt idx="30">
                  <c:v>4801.5236845954496</c:v>
                </c:pt>
                <c:pt idx="31">
                  <c:v>4974.7626591356538</c:v>
                </c:pt>
                <c:pt idx="32">
                  <c:v>5153.3566385986242</c:v>
                </c:pt>
                <c:pt idx="33">
                  <c:v>5336.6615342335781</c:v>
                </c:pt>
                <c:pt idx="34">
                  <c:v>5525.0990530073659</c:v>
                </c:pt>
                <c:pt idx="35">
                  <c:v>5718.2012649099734</c:v>
                </c:pt>
                <c:pt idx="36">
                  <c:v>5916.9659408782436</c:v>
                </c:pt>
                <c:pt idx="37">
                  <c:v>6120.6279085632723</c:v>
                </c:pt>
                <c:pt idx="38">
                  <c:v>6334.66626652573</c:v>
                </c:pt>
                <c:pt idx="39">
                  <c:v>6556.3795858541298</c:v>
                </c:pt>
                <c:pt idx="40">
                  <c:v>6784.6727230335709</c:v>
                </c:pt>
                <c:pt idx="41">
                  <c:v>7019.3545525233012</c:v>
                </c:pt>
                <c:pt idx="42">
                  <c:v>7258.2231879456695</c:v>
                </c:pt>
                <c:pt idx="43">
                  <c:v>7502.0269048287646</c:v>
                </c:pt>
                <c:pt idx="44">
                  <c:v>7752.2195021048037</c:v>
                </c:pt>
                <c:pt idx="45">
                  <c:v>8010.1358449398294</c:v>
                </c:pt>
                <c:pt idx="46">
                  <c:v>8275.5116454826875</c:v>
                </c:pt>
                <c:pt idx="47">
                  <c:v>8548.3552644342508</c:v>
                </c:pt>
                <c:pt idx="48">
                  <c:v>8829.1687348709165</c:v>
                </c:pt>
                <c:pt idx="49">
                  <c:v>9117.970844188545</c:v>
                </c:pt>
                <c:pt idx="50">
                  <c:v>9414.1225372077897</c:v>
                </c:pt>
                <c:pt idx="51">
                  <c:v>9716.6924355536485</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current_projections!$A$38</c:f>
              <c:strCache>
                <c:ptCount val="1"/>
                <c:pt idx="0">
                  <c:v>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current_projections!$J$38:$BI$38</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1223.4000000000001</c:v>
                </c:pt>
                <c:pt idx="10">
                  <c:v>1322.25072</c:v>
                </c:pt>
                <c:pt idx="11">
                  <c:v>1400.0519523647999</c:v>
                </c:pt>
                <c:pt idx="12">
                  <c:v>1429.355039727795</c:v>
                </c:pt>
                <c:pt idx="13">
                  <c:v>1425.3671391669545</c:v>
                </c:pt>
                <c:pt idx="14">
                  <c:v>1409.3317588513264</c:v>
                </c:pt>
                <c:pt idx="15">
                  <c:v>1366.1357404425332</c:v>
                </c:pt>
                <c:pt idx="16">
                  <c:v>1262.0088743060035</c:v>
                </c:pt>
                <c:pt idx="17">
                  <c:v>1232.9448099307363</c:v>
                </c:pt>
                <c:pt idx="18">
                  <c:v>1224.5237968789093</c:v>
                </c:pt>
                <c:pt idx="19">
                  <c:v>1221.4379969107745</c:v>
                </c:pt>
                <c:pt idx="20">
                  <c:v>1230.3789230481614</c:v>
                </c:pt>
                <c:pt idx="21">
                  <c:v>1226.7246976467084</c:v>
                </c:pt>
                <c:pt idx="22">
                  <c:v>1222.7991786142388</c:v>
                </c:pt>
                <c:pt idx="23">
                  <c:v>1214.0194805117887</c:v>
                </c:pt>
                <c:pt idx="24">
                  <c:v>1223.1367668104322</c:v>
                </c:pt>
                <c:pt idx="25">
                  <c:v>1212.3487005271641</c:v>
                </c:pt>
                <c:pt idx="26">
                  <c:v>1206.3475744595546</c:v>
                </c:pt>
                <c:pt idx="27">
                  <c:v>1203.2110707659597</c:v>
                </c:pt>
                <c:pt idx="28">
                  <c:v>1219.4664523320077</c:v>
                </c:pt>
                <c:pt idx="29">
                  <c:v>1219.7469296160441</c:v>
                </c:pt>
                <c:pt idx="30">
                  <c:v>1219.1492536205321</c:v>
                </c:pt>
                <c:pt idx="31">
                  <c:v>1218.9663812324891</c:v>
                </c:pt>
                <c:pt idx="32">
                  <c:v>1234.1790816702705</c:v>
                </c:pt>
                <c:pt idx="33">
                  <c:v>1234.1914234610874</c:v>
                </c:pt>
                <c:pt idx="34">
                  <c:v>1235.0923832002138</c:v>
                </c:pt>
                <c:pt idx="35">
                  <c:v>1235.821087706302</c:v>
                </c:pt>
                <c:pt idx="36">
                  <c:v>1253.2090904103297</c:v>
                </c:pt>
                <c:pt idx="37">
                  <c:v>1254.5625562279729</c:v>
                </c:pt>
                <c:pt idx="38">
                  <c:v>1256.005303167635</c:v>
                </c:pt>
                <c:pt idx="39">
                  <c:v>1257.6129899556895</c:v>
                </c:pt>
                <c:pt idx="40">
                  <c:v>1274.5530369303929</c:v>
                </c:pt>
                <c:pt idx="41">
                  <c:v>1276.6687949716973</c:v>
                </c:pt>
                <c:pt idx="42">
                  <c:v>1278.9667988026463</c:v>
                </c:pt>
                <c:pt idx="43">
                  <c:v>1281.5119427322634</c:v>
                </c:pt>
                <c:pt idx="44">
                  <c:v>1300.9140335452298</c:v>
                </c:pt>
                <c:pt idx="45">
                  <c:v>1305.0639493122392</c:v>
                </c:pt>
                <c:pt idx="46">
                  <c:v>1309.9318378431738</c:v>
                </c:pt>
                <c:pt idx="47">
                  <c:v>1315.6038427010346</c:v>
                </c:pt>
                <c:pt idx="48">
                  <c:v>1338.8242505247078</c:v>
                </c:pt>
                <c:pt idx="49">
                  <c:v>1346.2011721450988</c:v>
                </c:pt>
                <c:pt idx="50">
                  <c:v>1354.4533853303483</c:v>
                </c:pt>
                <c:pt idx="51">
                  <c:v>1362.3633931006775</c:v>
                </c:pt>
              </c:numCache>
            </c:numRef>
          </c:val>
          <c:smooth val="0"/>
          <c:extLst>
            <c:ext xmlns:c16="http://schemas.microsoft.com/office/drawing/2014/chart" uri="{C3380CC4-5D6E-409C-BE32-E72D297353CC}">
              <c16:uniqueId val="{00000000-8BA3-4EDE-B6F2-C295B38382C4}"/>
            </c:ext>
          </c:extLst>
        </c:ser>
        <c:ser>
          <c:idx val="2"/>
          <c:order val="1"/>
          <c:tx>
            <c:strRef>
              <c:f>current_projections!$A$39</c:f>
              <c:strCache>
                <c:ptCount val="1"/>
                <c:pt idx="0">
                  <c:v>State Consumption Expenditures and Gross Investment</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current_projections!$J$39:$BI$39</c:f>
              <c:numCache>
                <c:formatCode>General</c:formatCode>
                <c:ptCount val="52"/>
                <c:pt idx="0">
                  <c:v>1942.9</c:v>
                </c:pt>
                <c:pt idx="1">
                  <c:v>1940.9</c:v>
                </c:pt>
                <c:pt idx="2">
                  <c:v>1943.8</c:v>
                </c:pt>
                <c:pt idx="3">
                  <c:v>1943.6</c:v>
                </c:pt>
                <c:pt idx="4">
                  <c:v>1937.7</c:v>
                </c:pt>
                <c:pt idx="5">
                  <c:v>1931.3</c:v>
                </c:pt>
                <c:pt idx="6">
                  <c:v>1926.9</c:v>
                </c:pt>
                <c:pt idx="7">
                  <c:v>1933.5</c:v>
                </c:pt>
                <c:pt idx="8">
                  <c:v>1937.7</c:v>
                </c:pt>
                <c:pt idx="9">
                  <c:v>1944.3</c:v>
                </c:pt>
                <c:pt idx="10">
                  <c:v>1971.986832</c:v>
                </c:pt>
                <c:pt idx="11">
                  <c:v>1996.9916250297601</c:v>
                </c:pt>
                <c:pt idx="12">
                  <c:v>2022.3134788351376</c:v>
                </c:pt>
                <c:pt idx="13">
                  <c:v>2045.1453980111864</c:v>
                </c:pt>
                <c:pt idx="14">
                  <c:v>2067.2125168557272</c:v>
                </c:pt>
                <c:pt idx="15">
                  <c:v>2086.933724266531</c:v>
                </c:pt>
                <c:pt idx="16">
                  <c:v>2107.6569761484975</c:v>
                </c:pt>
                <c:pt idx="17">
                  <c:v>2127.8904831195232</c:v>
                </c:pt>
                <c:pt idx="18">
                  <c:v>2148.2543950429772</c:v>
                </c:pt>
                <c:pt idx="19">
                  <c:v>2166.6434526645448</c:v>
                </c:pt>
                <c:pt idx="20">
                  <c:v>2185.2982527919867</c:v>
                </c:pt>
                <c:pt idx="21">
                  <c:v>2203.5891991678554</c:v>
                </c:pt>
                <c:pt idx="22">
                  <c:v>2221.6586306010317</c:v>
                </c:pt>
                <c:pt idx="23">
                  <c:v>2239.5429825773699</c:v>
                </c:pt>
                <c:pt idx="24">
                  <c:v>2257.5265127274661</c:v>
                </c:pt>
                <c:pt idx="25">
                  <c:v>2275.4738485036492</c:v>
                </c:pt>
                <c:pt idx="26">
                  <c:v>2293.040506614097</c:v>
                </c:pt>
                <c:pt idx="27">
                  <c:v>2310.3071016289014</c:v>
                </c:pt>
                <c:pt idx="28">
                  <c:v>2327.5419926070531</c:v>
                </c:pt>
                <c:pt idx="29">
                  <c:v>2344.2770195338981</c:v>
                </c:pt>
                <c:pt idx="30">
                  <c:v>2360.921386372589</c:v>
                </c:pt>
                <c:pt idx="31">
                  <c:v>2377.2589623662875</c:v>
                </c:pt>
                <c:pt idx="32">
                  <c:v>2393.4718684896256</c:v>
                </c:pt>
                <c:pt idx="33">
                  <c:v>2409.1969786656023</c:v>
                </c:pt>
                <c:pt idx="34">
                  <c:v>2424.6158393290621</c:v>
                </c:pt>
                <c:pt idx="35">
                  <c:v>2439.7211960080822</c:v>
                </c:pt>
                <c:pt idx="36">
                  <c:v>2454.6766869396115</c:v>
                </c:pt>
                <c:pt idx="37">
                  <c:v>2469.1347326256855</c:v>
                </c:pt>
                <c:pt idx="38">
                  <c:v>2485.1347256930999</c:v>
                </c:pt>
                <c:pt idx="39">
                  <c:v>2501.73542566073</c:v>
                </c:pt>
                <c:pt idx="40">
                  <c:v>2518.2969141786043</c:v>
                </c:pt>
                <c:pt idx="41">
                  <c:v>2534.7665759973324</c:v>
                </c:pt>
                <c:pt idx="42">
                  <c:v>2551.242558741315</c:v>
                </c:pt>
                <c:pt idx="43">
                  <c:v>2567.7235856707835</c:v>
                </c:pt>
                <c:pt idx="44">
                  <c:v>2584.3624345059302</c:v>
                </c:pt>
                <c:pt idx="45">
                  <c:v>2601.3675393249791</c:v>
                </c:pt>
                <c:pt idx="46">
                  <c:v>2618.4064967075578</c:v>
                </c:pt>
                <c:pt idx="47">
                  <c:v>2635.4785070660914</c:v>
                </c:pt>
                <c:pt idx="48">
                  <c:v>2652.5564077918798</c:v>
                </c:pt>
                <c:pt idx="49">
                  <c:v>2669.7184477502933</c:v>
                </c:pt>
                <c:pt idx="50">
                  <c:v>2686.5376739711201</c:v>
                </c:pt>
                <c:pt idx="51">
                  <c:v>2702.8449576521248</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current_projections!$A$43</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current_projections!$J$43:$BI$43</c:f>
              <c:numCache>
                <c:formatCode>General</c:formatCode>
                <c:ptCount val="52"/>
                <c:pt idx="0">
                  <c:v>651.29999999999995</c:v>
                </c:pt>
                <c:pt idx="1">
                  <c:v>657.9</c:v>
                </c:pt>
                <c:pt idx="2">
                  <c:v>665.5</c:v>
                </c:pt>
                <c:pt idx="3">
                  <c:v>673.9</c:v>
                </c:pt>
                <c:pt idx="4">
                  <c:v>683.1</c:v>
                </c:pt>
                <c:pt idx="5">
                  <c:v>691.7</c:v>
                </c:pt>
                <c:pt idx="6">
                  <c:v>699.6</c:v>
                </c:pt>
                <c:pt idx="7">
                  <c:v>706.6</c:v>
                </c:pt>
                <c:pt idx="8">
                  <c:v>713.7</c:v>
                </c:pt>
                <c:pt idx="9">
                  <c:v>724.5</c:v>
                </c:pt>
                <c:pt idx="10">
                  <c:v>729.45184284420543</c:v>
                </c:pt>
                <c:pt idx="11">
                  <c:v>734.43753075059681</c:v>
                </c:pt>
                <c:pt idx="12">
                  <c:v>805.64769564359335</c:v>
                </c:pt>
                <c:pt idx="13">
                  <c:v>883.76231104704414</c:v>
                </c:pt>
                <c:pt idx="14">
                  <c:v>969.45082403950812</c:v>
                </c:pt>
                <c:pt idx="15">
                  <c:v>1063.4475904696646</c:v>
                </c:pt>
                <c:pt idx="16">
                  <c:v>1137.4571218430976</c:v>
                </c:pt>
                <c:pt idx="17">
                  <c:v>1216.6172697426316</c:v>
                </c:pt>
                <c:pt idx="18">
                  <c:v>1301.2864859798997</c:v>
                </c:pt>
                <c:pt idx="19">
                  <c:v>1391.8481684483513</c:v>
                </c:pt>
                <c:pt idx="20">
                  <c:v>1498.4384969765213</c:v>
                </c:pt>
                <c:pt idx="21">
                  <c:v>1613.1917116536949</c:v>
                </c:pt>
                <c:pt idx="22">
                  <c:v>1736.7329415248962</c:v>
                </c:pt>
                <c:pt idx="23">
                  <c:v>1869.7351891832789</c:v>
                </c:pt>
                <c:pt idx="24">
                  <c:v>2085.8476177571629</c:v>
                </c:pt>
                <c:pt idx="25">
                  <c:v>2326.9392958281392</c:v>
                </c:pt>
                <c:pt idx="26">
                  <c:v>2595.8974377482718</c:v>
                </c:pt>
                <c:pt idx="27">
                  <c:v>2895.9429751302555</c:v>
                </c:pt>
                <c:pt idx="28">
                  <c:v>2999.4206839248573</c:v>
                </c:pt>
                <c:pt idx="29">
                  <c:v>3106.5958537224328</c:v>
                </c:pt>
                <c:pt idx="30">
                  <c:v>3217.6006020391874</c:v>
                </c:pt>
                <c:pt idx="31">
                  <c:v>3332.5717672086848</c:v>
                </c:pt>
                <c:pt idx="32">
                  <c:v>3428.8810678298437</c:v>
                </c:pt>
                <c:pt idx="33">
                  <c:v>3527.9736487624436</c:v>
                </c:pt>
                <c:pt idx="34">
                  <c:v>3629.9299451175498</c:v>
                </c:pt>
                <c:pt idx="35">
                  <c:v>3734.8327165320989</c:v>
                </c:pt>
                <c:pt idx="36">
                  <c:v>4154.292554229899</c:v>
                </c:pt>
                <c:pt idx="37">
                  <c:v>4620.8620133741006</c:v>
                </c:pt>
                <c:pt idx="38">
                  <c:v>5139.8319853287121</c:v>
                </c:pt>
                <c:pt idx="39">
                  <c:v>5717.0875825651547</c:v>
                </c:pt>
                <c:pt idx="40">
                  <c:v>6133.6063483438284</c:v>
                </c:pt>
                <c:pt idx="41">
                  <c:v>6580.4706142990008</c:v>
                </c:pt>
                <c:pt idx="42">
                  <c:v>7059.8912037035216</c:v>
                </c:pt>
                <c:pt idx="43">
                  <c:v>7574.2400094951099</c:v>
                </c:pt>
                <c:pt idx="44">
                  <c:v>8116.2588168208531</c:v>
                </c:pt>
                <c:pt idx="45">
                  <c:v>8697.0649331210316</c:v>
                </c:pt>
                <c:pt idx="46">
                  <c:v>9319.4340099360434</c:v>
                </c:pt>
                <c:pt idx="47">
                  <c:v>9986.3403266997248</c:v>
                </c:pt>
                <c:pt idx="48">
                  <c:v>11184.750590342888</c:v>
                </c:pt>
                <c:pt idx="49">
                  <c:v>12526.976016800547</c:v>
                </c:pt>
                <c:pt idx="50">
                  <c:v>14030.275137381072</c:v>
                </c:pt>
                <c:pt idx="51">
                  <c:v>15713.977592565838</c:v>
                </c:pt>
              </c:numCache>
            </c:numRef>
          </c:val>
          <c:smooth val="0"/>
          <c:extLst>
            <c:ext xmlns:c16="http://schemas.microsoft.com/office/drawing/2014/chart" uri="{C3380CC4-5D6E-409C-BE32-E72D297353CC}">
              <c16:uniqueId val="{00000000-E181-4582-B75B-A09EC2D66DDD}"/>
            </c:ext>
          </c:extLst>
        </c:ser>
        <c:ser>
          <c:idx val="2"/>
          <c:order val="1"/>
          <c:tx>
            <c:strRef>
              <c:f>current_projections!$A$44</c:f>
              <c:strCache>
                <c:ptCount val="1"/>
                <c:pt idx="0">
                  <c:v>Medicaid Outlays</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current_projections!$J$44:$BI$44</c:f>
              <c:numCache>
                <c:formatCode>General</c:formatCode>
                <c:ptCount val="52"/>
                <c:pt idx="0">
                  <c:v>550.20000000000005</c:v>
                </c:pt>
                <c:pt idx="1">
                  <c:v>558.6</c:v>
                </c:pt>
                <c:pt idx="2">
                  <c:v>566.5</c:v>
                </c:pt>
                <c:pt idx="3">
                  <c:v>575.79999999999995</c:v>
                </c:pt>
                <c:pt idx="4">
                  <c:v>573.6</c:v>
                </c:pt>
                <c:pt idx="5">
                  <c:v>569.29999999999995</c:v>
                </c:pt>
                <c:pt idx="6">
                  <c:v>583.6</c:v>
                </c:pt>
                <c:pt idx="7">
                  <c:v>583.20000000000005</c:v>
                </c:pt>
                <c:pt idx="8">
                  <c:v>590.29999999999995</c:v>
                </c:pt>
                <c:pt idx="9">
                  <c:v>602.1</c:v>
                </c:pt>
                <c:pt idx="10">
                  <c:v>615.84274504780046</c:v>
                </c:pt>
                <c:pt idx="11">
                  <c:v>629.89916397277887</c:v>
                </c:pt>
                <c:pt idx="12">
                  <c:v>659.67701028520128</c:v>
                </c:pt>
                <c:pt idx="13">
                  <c:v>690.86257418437788</c:v>
                </c:pt>
                <c:pt idx="14">
                  <c:v>723.52240409638569</c:v>
                </c:pt>
                <c:pt idx="15">
                  <c:v>757.72619445688156</c:v>
                </c:pt>
                <c:pt idx="16">
                  <c:v>786.99491234388074</c:v>
                </c:pt>
                <c:pt idx="17">
                  <c:v>817.39419408496803</c:v>
                </c:pt>
                <c:pt idx="18">
                  <c:v>848.96771001217201</c:v>
                </c:pt>
                <c:pt idx="19">
                  <c:v>881.76081731305987</c:v>
                </c:pt>
                <c:pt idx="20">
                  <c:v>923.61153188108358</c:v>
                </c:pt>
                <c:pt idx="21">
                  <c:v>967.44859271837265</c:v>
                </c:pt>
                <c:pt idx="22">
                  <c:v>1013.3662771041122</c:v>
                </c:pt>
                <c:pt idx="23">
                  <c:v>1061.4633369680091</c:v>
                </c:pt>
                <c:pt idx="24">
                  <c:v>1129.392381384328</c:v>
                </c:pt>
                <c:pt idx="25">
                  <c:v>1201.6685896777287</c:v>
                </c:pt>
                <c:pt idx="26">
                  <c:v>1278.5701614598295</c:v>
                </c:pt>
                <c:pt idx="27">
                  <c:v>1360.393099909377</c:v>
                </c:pt>
                <c:pt idx="28">
                  <c:v>1444.195507506543</c:v>
                </c:pt>
                <c:pt idx="29">
                  <c:v>1533.1602784820216</c:v>
                </c:pt>
                <c:pt idx="30">
                  <c:v>1627.605422740467</c:v>
                </c:pt>
                <c:pt idx="31">
                  <c:v>1727.8685401092189</c:v>
                </c:pt>
                <c:pt idx="32">
                  <c:v>1834.4027004945006</c:v>
                </c:pt>
                <c:pt idx="33">
                  <c:v>1947.5053740887092</c:v>
                </c:pt>
                <c:pt idx="34">
                  <c:v>2067.5815517944793</c:v>
                </c:pt>
                <c:pt idx="35">
                  <c:v>2195.0611947970651</c:v>
                </c:pt>
                <c:pt idx="36">
                  <c:v>2324.2009364095693</c:v>
                </c:pt>
                <c:pt idx="37">
                  <c:v>2460.9382214998018</c:v>
                </c:pt>
                <c:pt idx="38">
                  <c:v>2605.7200284043706</c:v>
                </c:pt>
                <c:pt idx="39">
                  <c:v>2759.0196320693053</c:v>
                </c:pt>
                <c:pt idx="40">
                  <c:v>2919.216598197464</c:v>
                </c:pt>
                <c:pt idx="41">
                  <c:v>3088.7150813059202</c:v>
                </c:pt>
                <c:pt idx="42">
                  <c:v>3268.0551554062222</c:v>
                </c:pt>
                <c:pt idx="43">
                  <c:v>3457.8082528290583</c:v>
                </c:pt>
                <c:pt idx="44">
                  <c:v>3656.3325163842037</c:v>
                </c:pt>
                <c:pt idx="45">
                  <c:v>3866.2547176901967</c:v>
                </c:pt>
                <c:pt idx="46">
                  <c:v>4088.2292502334844</c:v>
                </c:pt>
                <c:pt idx="47">
                  <c:v>4322.9480784053976</c:v>
                </c:pt>
                <c:pt idx="48">
                  <c:v>4562.2875480179118</c:v>
                </c:pt>
                <c:pt idx="49">
                  <c:v>4814.8780168734074</c:v>
                </c:pt>
                <c:pt idx="50">
                  <c:v>5081.453124856781</c:v>
                </c:pt>
                <c:pt idx="51">
                  <c:v>5362.7871297316879</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current_projections!$A$46</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current_projections!$J$46:$BI$46</c:f>
              <c:numCache>
                <c:formatCode>General</c:formatCode>
                <c:ptCount val="52"/>
                <c:pt idx="0">
                  <c:v>2687.4</c:v>
                </c:pt>
                <c:pt idx="1">
                  <c:v>2708.3</c:v>
                </c:pt>
                <c:pt idx="2">
                  <c:v>2726.8</c:v>
                </c:pt>
                <c:pt idx="3">
                  <c:v>2747.1</c:v>
                </c:pt>
                <c:pt idx="4">
                  <c:v>2777.4</c:v>
                </c:pt>
                <c:pt idx="5">
                  <c:v>2786.6</c:v>
                </c:pt>
                <c:pt idx="6">
                  <c:v>2820.5</c:v>
                </c:pt>
                <c:pt idx="7">
                  <c:v>2831.5</c:v>
                </c:pt>
                <c:pt idx="8">
                  <c:v>2875.7</c:v>
                </c:pt>
                <c:pt idx="9">
                  <c:v>2905.2</c:v>
                </c:pt>
                <c:pt idx="10">
                  <c:v>2373.2082655229856</c:v>
                </c:pt>
                <c:pt idx="11">
                  <c:v>2492.0585354603763</c:v>
                </c:pt>
                <c:pt idx="12">
                  <c:v>2764.7307500069569</c:v>
                </c:pt>
                <c:pt idx="13">
                  <c:v>2894.9772156397848</c:v>
                </c:pt>
                <c:pt idx="14">
                  <c:v>3027.103975761584</c:v>
                </c:pt>
                <c:pt idx="15">
                  <c:v>3161.1138687685493</c:v>
                </c:pt>
                <c:pt idx="16">
                  <c:v>3475.632891636702</c:v>
                </c:pt>
                <c:pt idx="17">
                  <c:v>3609.3404889779658</c:v>
                </c:pt>
                <c:pt idx="18">
                  <c:v>3746.0623067004512</c:v>
                </c:pt>
                <c:pt idx="19">
                  <c:v>3885.4158245097074</c:v>
                </c:pt>
                <c:pt idx="20">
                  <c:v>4279.8098145463455</c:v>
                </c:pt>
                <c:pt idx="21">
                  <c:v>4438.0771814882692</c:v>
                </c:pt>
                <c:pt idx="22">
                  <c:v>4600.6883294179997</c:v>
                </c:pt>
                <c:pt idx="23">
                  <c:v>4769.1655360412879</c:v>
                </c:pt>
                <c:pt idx="24">
                  <c:v>5259.6090234208359</c:v>
                </c:pt>
                <c:pt idx="25">
                  <c:v>5453.6885963850646</c:v>
                </c:pt>
                <c:pt idx="26">
                  <c:v>5656.8384966004087</c:v>
                </c:pt>
                <c:pt idx="27">
                  <c:v>5868.7436666830599</c:v>
                </c:pt>
                <c:pt idx="28">
                  <c:v>6464.0088968799209</c:v>
                </c:pt>
                <c:pt idx="29">
                  <c:v>6708.6069935378582</c:v>
                </c:pt>
                <c:pt idx="30">
                  <c:v>6966.8883627890646</c:v>
                </c:pt>
                <c:pt idx="31">
                  <c:v>7236.4372735453735</c:v>
                </c:pt>
                <c:pt idx="32">
                  <c:v>7967.9217022757284</c:v>
                </c:pt>
                <c:pt idx="33">
                  <c:v>8275.2444423325032</c:v>
                </c:pt>
                <c:pt idx="34">
                  <c:v>8596.7376889171228</c:v>
                </c:pt>
                <c:pt idx="35">
                  <c:v>8935.2772191066779</c:v>
                </c:pt>
                <c:pt idx="36">
                  <c:v>9835.4430666351018</c:v>
                </c:pt>
                <c:pt idx="37">
                  <c:v>10216.369776605879</c:v>
                </c:pt>
                <c:pt idx="38">
                  <c:v>10599.279315833066</c:v>
                </c:pt>
                <c:pt idx="39">
                  <c:v>10991.876621691525</c:v>
                </c:pt>
                <c:pt idx="40">
                  <c:v>12074.155584869415</c:v>
                </c:pt>
                <c:pt idx="41">
                  <c:v>12520.657858397886</c:v>
                </c:pt>
                <c:pt idx="42">
                  <c:v>12989.556495194885</c:v>
                </c:pt>
                <c:pt idx="43">
                  <c:v>13486.147240006187</c:v>
                </c:pt>
                <c:pt idx="44">
                  <c:v>14785.87738069174</c:v>
                </c:pt>
                <c:pt idx="45">
                  <c:v>15369.328102133837</c:v>
                </c:pt>
                <c:pt idx="46">
                  <c:v>15974.264856233825</c:v>
                </c:pt>
                <c:pt idx="47">
                  <c:v>16596.781957681258</c:v>
                </c:pt>
                <c:pt idx="48">
                  <c:v>18297.935936880458</c:v>
                </c:pt>
                <c:pt idx="49">
                  <c:v>18997.649007106767</c:v>
                </c:pt>
                <c:pt idx="50">
                  <c:v>19724.119105138532</c:v>
                </c:pt>
                <c:pt idx="51">
                  <c:v>20477.77769614588</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current_projections!$J$49:$BI$49</c:f>
              <c:numCache>
                <c:formatCode>General</c:formatCode>
                <c:ptCount val="52"/>
                <c:pt idx="0">
                  <c:v>384.4</c:v>
                </c:pt>
                <c:pt idx="1">
                  <c:v>385.5</c:v>
                </c:pt>
                <c:pt idx="2">
                  <c:v>413</c:v>
                </c:pt>
                <c:pt idx="3">
                  <c:v>388.5</c:v>
                </c:pt>
                <c:pt idx="4">
                  <c:v>348</c:v>
                </c:pt>
                <c:pt idx="5">
                  <c:v>355.8</c:v>
                </c:pt>
                <c:pt idx="6">
                  <c:v>365.2</c:v>
                </c:pt>
                <c:pt idx="7">
                  <c:v>333.8</c:v>
                </c:pt>
                <c:pt idx="8">
                  <c:v>212</c:v>
                </c:pt>
                <c:pt idx="9">
                  <c:v>212</c:v>
                </c:pt>
                <c:pt idx="10">
                  <c:v>212.0321452373316</c:v>
                </c:pt>
                <c:pt idx="11">
                  <c:v>212.06429534879661</c:v>
                </c:pt>
                <c:pt idx="12">
                  <c:v>212.09634095823512</c:v>
                </c:pt>
                <c:pt idx="13">
                  <c:v>212.12839141017238</c:v>
                </c:pt>
                <c:pt idx="14">
                  <c:v>212.16044670534015</c:v>
                </c:pt>
                <c:pt idx="15">
                  <c:v>212.1925068444703</c:v>
                </c:pt>
                <c:pt idx="16">
                  <c:v>212.22708902862792</c:v>
                </c:pt>
                <c:pt idx="17">
                  <c:v>212.26167684883498</c:v>
                </c:pt>
                <c:pt idx="18">
                  <c:v>212.29627030601003</c:v>
                </c:pt>
                <c:pt idx="19">
                  <c:v>212.33086940107177</c:v>
                </c:pt>
                <c:pt idx="20">
                  <c:v>212.36832154819285</c:v>
                </c:pt>
                <c:pt idx="21">
                  <c:v>212.40578030134031</c:v>
                </c:pt>
                <c:pt idx="22">
                  <c:v>212.44324566167936</c:v>
                </c:pt>
                <c:pt idx="23">
                  <c:v>212.48071763037541</c:v>
                </c:pt>
                <c:pt idx="24">
                  <c:v>212.52148403968988</c:v>
                </c:pt>
                <c:pt idx="25">
                  <c:v>212.56225827042056</c:v>
                </c:pt>
                <c:pt idx="26">
                  <c:v>212.60304032406805</c:v>
                </c:pt>
                <c:pt idx="27">
                  <c:v>212.64383020213324</c:v>
                </c:pt>
                <c:pt idx="28">
                  <c:v>212.68857638254423</c:v>
                </c:pt>
                <c:pt idx="29">
                  <c:v>212.733331978797</c:v>
                </c:pt>
                <c:pt idx="30">
                  <c:v>212.77809699287289</c:v>
                </c:pt>
                <c:pt idx="31">
                  <c:v>212.82287142675369</c:v>
                </c:pt>
                <c:pt idx="32">
                  <c:v>212.86974097733059</c:v>
                </c:pt>
                <c:pt idx="33">
                  <c:v>212.91662084989383</c:v>
                </c:pt>
                <c:pt idx="34">
                  <c:v>212.96351104671658</c:v>
                </c:pt>
                <c:pt idx="35">
                  <c:v>213.01041157007256</c:v>
                </c:pt>
                <c:pt idx="36">
                  <c:v>213.059080356517</c:v>
                </c:pt>
                <c:pt idx="37">
                  <c:v>213.10776026284404</c:v>
                </c:pt>
                <c:pt idx="38">
                  <c:v>213.15645129159438</c:v>
                </c:pt>
                <c:pt idx="39">
                  <c:v>213.20515344530929</c:v>
                </c:pt>
                <c:pt idx="40">
                  <c:v>213.25771576141</c:v>
                </c:pt>
                <c:pt idx="41">
                  <c:v>213.31029103590794</c:v>
                </c:pt>
                <c:pt idx="42">
                  <c:v>213.3628792719978</c:v>
                </c:pt>
                <c:pt idx="43">
                  <c:v>213.41548047287509</c:v>
                </c:pt>
                <c:pt idx="44">
                  <c:v>213.47161727659267</c:v>
                </c:pt>
                <c:pt idx="45">
                  <c:v>213.52776884653397</c:v>
                </c:pt>
                <c:pt idx="46">
                  <c:v>213.58393518658312</c:v>
                </c:pt>
                <c:pt idx="47">
                  <c:v>213.64011630062521</c:v>
                </c:pt>
                <c:pt idx="48">
                  <c:v>213.69851617889319</c:v>
                </c:pt>
                <c:pt idx="49">
                  <c:v>213.7569320211376</c:v>
                </c:pt>
                <c:pt idx="50">
                  <c:v>213.81536383172229</c:v>
                </c:pt>
                <c:pt idx="51">
                  <c:v>213.87381161501233</c:v>
                </c:pt>
              </c:numCache>
            </c:numRef>
          </c:val>
          <c:smooth val="0"/>
          <c:extLst>
            <c:ext xmlns:c16="http://schemas.microsoft.com/office/drawing/2014/chart" uri="{C3380CC4-5D6E-409C-BE32-E72D297353CC}">
              <c16:uniqueId val="{00000000-92B9-4332-9494-651695459FEA}"/>
            </c:ext>
          </c:extLst>
        </c:ser>
        <c:ser>
          <c:idx val="0"/>
          <c:order val="1"/>
          <c:tx>
            <c:strRef>
              <c:f>current_projections!$A$48</c:f>
              <c:strCache>
                <c:ptCount val="1"/>
                <c:pt idx="0">
                  <c:v>Taxes on Production and Imports</c:v>
                </c:pt>
              </c:strCache>
            </c:strRef>
          </c:tx>
          <c:spPr>
            <a:ln w="28575" cap="rnd">
              <a:solidFill>
                <a:schemeClr val="accent1"/>
              </a:solidFill>
              <a:round/>
            </a:ln>
            <a:effectLst/>
          </c:spPr>
          <c:marker>
            <c:symbol val="none"/>
          </c:marker>
          <c:val>
            <c:numRef>
              <c:f>current_projections!$J$48:$BI$48</c:f>
              <c:numCache>
                <c:formatCode>General</c:formatCode>
                <c:ptCount val="52"/>
                <c:pt idx="0">
                  <c:v>1228</c:v>
                </c:pt>
                <c:pt idx="1">
                  <c:v>1232.0999999999999</c:v>
                </c:pt>
                <c:pt idx="2">
                  <c:v>1247.5999999999999</c:v>
                </c:pt>
                <c:pt idx="3">
                  <c:v>1259.8</c:v>
                </c:pt>
                <c:pt idx="4">
                  <c:v>1266.5</c:v>
                </c:pt>
                <c:pt idx="5">
                  <c:v>1280.5</c:v>
                </c:pt>
                <c:pt idx="6">
                  <c:v>1290.7</c:v>
                </c:pt>
                <c:pt idx="7">
                  <c:v>1305.8</c:v>
                </c:pt>
                <c:pt idx="8">
                  <c:v>1337.4</c:v>
                </c:pt>
                <c:pt idx="9">
                  <c:v>1353</c:v>
                </c:pt>
                <c:pt idx="10">
                  <c:v>1353.1004803491662</c:v>
                </c:pt>
                <c:pt idx="11">
                  <c:v>1353.2009681604911</c:v>
                </c:pt>
                <c:pt idx="12">
                  <c:v>1353.2930886145743</c:v>
                </c:pt>
                <c:pt idx="13">
                  <c:v>1353.3852153398459</c:v>
                </c:pt>
                <c:pt idx="14">
                  <c:v>1353.4773483367326</c:v>
                </c:pt>
                <c:pt idx="15">
                  <c:v>1353.5694876056616</c:v>
                </c:pt>
                <c:pt idx="16">
                  <c:v>1353.676991194679</c:v>
                </c:pt>
                <c:pt idx="17">
                  <c:v>1353.7845033218775</c:v>
                </c:pt>
                <c:pt idx="18">
                  <c:v>1353.8920239879355</c:v>
                </c:pt>
                <c:pt idx="19">
                  <c:v>1353.999553193531</c:v>
                </c:pt>
                <c:pt idx="20">
                  <c:v>1354.1112808512908</c:v>
                </c:pt>
                <c:pt idx="21">
                  <c:v>1354.2230177284548</c:v>
                </c:pt>
                <c:pt idx="22">
                  <c:v>1354.3347638257842</c:v>
                </c:pt>
                <c:pt idx="23">
                  <c:v>1354.4465191440395</c:v>
                </c:pt>
                <c:pt idx="24">
                  <c:v>1354.5617764373046</c:v>
                </c:pt>
                <c:pt idx="25">
                  <c:v>1354.6770435384458</c:v>
                </c:pt>
                <c:pt idx="26">
                  <c:v>1354.7923204482977</c:v>
                </c:pt>
                <c:pt idx="27">
                  <c:v>1354.907607167695</c:v>
                </c:pt>
                <c:pt idx="28">
                  <c:v>1355.0270964372037</c:v>
                </c:pt>
                <c:pt idx="29">
                  <c:v>1355.1465962444681</c:v>
                </c:pt>
                <c:pt idx="30">
                  <c:v>1355.2661065904178</c:v>
                </c:pt>
                <c:pt idx="31">
                  <c:v>1355.3856274759821</c:v>
                </c:pt>
                <c:pt idx="32">
                  <c:v>1355.5079550534711</c:v>
                </c:pt>
                <c:pt idx="33">
                  <c:v>1355.6302936713871</c:v>
                </c:pt>
                <c:pt idx="34">
                  <c:v>1355.7526433307266</c:v>
                </c:pt>
                <c:pt idx="35">
                  <c:v>1355.8750040324862</c:v>
                </c:pt>
                <c:pt idx="36">
                  <c:v>1356.0001729429505</c:v>
                </c:pt>
                <c:pt idx="37">
                  <c:v>1356.1253534085035</c:v>
                </c:pt>
                <c:pt idx="38">
                  <c:v>1356.2505454302122</c:v>
                </c:pt>
                <c:pt idx="39">
                  <c:v>1356.3757490091432</c:v>
                </c:pt>
                <c:pt idx="40">
                  <c:v>1356.504461900355</c:v>
                </c:pt>
                <c:pt idx="41">
                  <c:v>1356.63318700574</c:v>
                </c:pt>
                <c:pt idx="42">
                  <c:v>1356.7619243264571</c:v>
                </c:pt>
                <c:pt idx="43">
                  <c:v>1356.8906738636658</c:v>
                </c:pt>
                <c:pt idx="44">
                  <c:v>1357.0208352531606</c:v>
                </c:pt>
                <c:pt idx="45">
                  <c:v>1357.151009128545</c:v>
                </c:pt>
                <c:pt idx="46">
                  <c:v>1357.2811954910169</c:v>
                </c:pt>
                <c:pt idx="47">
                  <c:v>1357.411394341774</c:v>
                </c:pt>
                <c:pt idx="48">
                  <c:v>1357.5416056820143</c:v>
                </c:pt>
                <c:pt idx="49">
                  <c:v>1357.671829512936</c:v>
                </c:pt>
                <c:pt idx="50">
                  <c:v>1357.8020658357373</c:v>
                </c:pt>
                <c:pt idx="51">
                  <c:v>1357.9323146516163</c:v>
                </c:pt>
              </c:numCache>
            </c:numRef>
          </c:val>
          <c:smooth val="0"/>
          <c:extLst>
            <c:ext xmlns:c16="http://schemas.microsoft.com/office/drawing/2014/chart" uri="{C3380CC4-5D6E-409C-BE32-E72D297353CC}">
              <c16:uniqueId val="{00000001-92B9-4332-9494-651695459FEA}"/>
            </c:ext>
          </c:extLst>
        </c:ser>
        <c:ser>
          <c:idx val="2"/>
          <c:order val="2"/>
          <c:tx>
            <c:strRef>
              <c:f>current_projections!$A$47</c:f>
              <c:strCache>
                <c:ptCount val="1"/>
                <c:pt idx="0">
                  <c:v>Personal Current Taxes</c:v>
                </c:pt>
              </c:strCache>
            </c:strRef>
          </c:tx>
          <c:spPr>
            <a:ln w="28575" cap="rnd">
              <a:solidFill>
                <a:schemeClr val="accent3"/>
              </a:solidFill>
              <a:round/>
            </a:ln>
            <a:effectLst/>
          </c:spPr>
          <c:marker>
            <c:symbol val="none"/>
          </c:marker>
          <c:val>
            <c:numRef>
              <c:f>current_projections!$J$47:$BI$47</c:f>
              <c:numCache>
                <c:formatCode>General</c:formatCode>
                <c:ptCount val="52"/>
                <c:pt idx="0">
                  <c:v>1919.9</c:v>
                </c:pt>
                <c:pt idx="1">
                  <c:v>1944.2</c:v>
                </c:pt>
                <c:pt idx="2">
                  <c:v>1968.7</c:v>
                </c:pt>
                <c:pt idx="3">
                  <c:v>1984.3</c:v>
                </c:pt>
                <c:pt idx="4">
                  <c:v>2004.9</c:v>
                </c:pt>
                <c:pt idx="5">
                  <c:v>2014.2</c:v>
                </c:pt>
                <c:pt idx="6">
                  <c:v>2048.5</c:v>
                </c:pt>
                <c:pt idx="7">
                  <c:v>2070.9</c:v>
                </c:pt>
                <c:pt idx="8">
                  <c:v>2029.9</c:v>
                </c:pt>
                <c:pt idx="9">
                  <c:v>2046.3</c:v>
                </c:pt>
                <c:pt idx="10">
                  <c:v>2048.0027382676849</c:v>
                </c:pt>
                <c:pt idx="11">
                  <c:v>2049.7068933938986</c:v>
                </c:pt>
                <c:pt idx="12">
                  <c:v>2051.5055476555481</c:v>
                </c:pt>
                <c:pt idx="13">
                  <c:v>2053.3057802683088</c:v>
                </c:pt>
                <c:pt idx="14">
                  <c:v>2055.107592617212</c:v>
                </c:pt>
                <c:pt idx="15">
                  <c:v>2056.9109860885042</c:v>
                </c:pt>
                <c:pt idx="16">
                  <c:v>2058.8072504755601</c:v>
                </c:pt>
                <c:pt idx="17">
                  <c:v>2060.7052630270482</c:v>
                </c:pt>
                <c:pt idx="18">
                  <c:v>2062.6050253545995</c:v>
                </c:pt>
                <c:pt idx="19">
                  <c:v>2064.5065390713307</c:v>
                </c:pt>
                <c:pt idx="20">
                  <c:v>2066.4779941928832</c:v>
                </c:pt>
                <c:pt idx="21">
                  <c:v>2068.451331912152</c:v>
                </c:pt>
                <c:pt idx="22">
                  <c:v>2070.4265540268825</c:v>
                </c:pt>
                <c:pt idx="23">
                  <c:v>2072.4036623365373</c:v>
                </c:pt>
                <c:pt idx="24">
                  <c:v>2074.4767791056438</c:v>
                </c:pt>
                <c:pt idx="25">
                  <c:v>2076.5519697048717</c:v>
                </c:pt>
                <c:pt idx="26">
                  <c:v>2078.6292362087647</c:v>
                </c:pt>
                <c:pt idx="27">
                  <c:v>2080.7085806939417</c:v>
                </c:pt>
                <c:pt idx="28">
                  <c:v>2082.8973928245196</c:v>
                </c:pt>
                <c:pt idx="29">
                  <c:v>2085.0885074873149</c:v>
                </c:pt>
                <c:pt idx="30">
                  <c:v>2087.2819271044891</c:v>
                </c:pt>
                <c:pt idx="31">
                  <c:v>2089.4776541007504</c:v>
                </c:pt>
                <c:pt idx="32">
                  <c:v>2091.7878491002857</c:v>
                </c:pt>
                <c:pt idx="33">
                  <c:v>2094.1005983271539</c:v>
                </c:pt>
                <c:pt idx="34">
                  <c:v>2096.4159046053928</c:v>
                </c:pt>
                <c:pt idx="35">
                  <c:v>2098.7337707621618</c:v>
                </c:pt>
                <c:pt idx="36">
                  <c:v>2101.1766088006802</c:v>
                </c:pt>
                <c:pt idx="37">
                  <c:v>2103.622290200165</c:v>
                </c:pt>
                <c:pt idx="38">
                  <c:v>2106.0708182701692</c:v>
                </c:pt>
                <c:pt idx="39">
                  <c:v>2108.5221963240974</c:v>
                </c:pt>
                <c:pt idx="40">
                  <c:v>2111.2474381613556</c:v>
                </c:pt>
                <c:pt idx="41">
                  <c:v>2113.9762023438302</c:v>
                </c:pt>
                <c:pt idx="42">
                  <c:v>2116.7084934241134</c:v>
                </c:pt>
                <c:pt idx="43">
                  <c:v>2119.4443159606822</c:v>
                </c:pt>
                <c:pt idx="44">
                  <c:v>2122.4331371339958</c:v>
                </c:pt>
                <c:pt idx="45">
                  <c:v>2125.4261731158508</c:v>
                </c:pt>
                <c:pt idx="46">
                  <c:v>2128.4234298499323</c:v>
                </c:pt>
                <c:pt idx="47">
                  <c:v>2131.4249132883065</c:v>
                </c:pt>
                <c:pt idx="48">
                  <c:v>2134.5593753129865</c:v>
                </c:pt>
                <c:pt idx="49">
                  <c:v>2137.6984468606779</c:v>
                </c:pt>
                <c:pt idx="50">
                  <c:v>2140.8421347101198</c:v>
                </c:pt>
                <c:pt idx="51">
                  <c:v>2143.9904456500212</c:v>
                </c:pt>
              </c:numCache>
            </c:numRef>
          </c:val>
          <c:smooth val="0"/>
          <c:extLst>
            <c:ext xmlns:c16="http://schemas.microsoft.com/office/drawing/2014/chart" uri="{C3380CC4-5D6E-409C-BE32-E72D297353CC}">
              <c16:uniqueId val="{00000002-92B9-4332-9494-651695459FEA}"/>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65202334345078383"/>
          <c:w val="0.8999999719098678"/>
          <c:h val="0.331707796301998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3"/>
          <c:order val="0"/>
          <c:tx>
            <c:strRef>
              <c:f>current_projections!$A$51</c:f>
              <c:strCache>
                <c:ptCount val="1"/>
                <c:pt idx="0">
                  <c:v>Contributions for Government Social Insurance</c:v>
                </c:pt>
              </c:strCache>
            </c:strRef>
          </c:tx>
          <c:spPr>
            <a:ln w="28575" cap="rnd">
              <a:solidFill>
                <a:schemeClr val="accent4"/>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current_projections!$J$51:$BI$51</c:f>
              <c:numCache>
                <c:formatCode>General</c:formatCode>
                <c:ptCount val="52"/>
                <c:pt idx="0">
                  <c:v>1225.9000000000001</c:v>
                </c:pt>
                <c:pt idx="1">
                  <c:v>1232.4000000000001</c:v>
                </c:pt>
                <c:pt idx="2">
                  <c:v>1243.5999999999999</c:v>
                </c:pt>
                <c:pt idx="3">
                  <c:v>1257.5999999999999</c:v>
                </c:pt>
                <c:pt idx="4">
                  <c:v>1280.5</c:v>
                </c:pt>
                <c:pt idx="5">
                  <c:v>1290.5999999999999</c:v>
                </c:pt>
                <c:pt idx="6">
                  <c:v>1306</c:v>
                </c:pt>
                <c:pt idx="7">
                  <c:v>1317.3</c:v>
                </c:pt>
                <c:pt idx="8">
                  <c:v>1343.4</c:v>
                </c:pt>
                <c:pt idx="9">
                  <c:v>1356.7</c:v>
                </c:pt>
                <c:pt idx="10">
                  <c:v>1357.6272988902092</c:v>
                </c:pt>
                <c:pt idx="11">
                  <c:v>1358.5552315854097</c:v>
                </c:pt>
                <c:pt idx="12">
                  <c:v>1359.5167451040859</c:v>
                </c:pt>
                <c:pt idx="13">
                  <c:v>1360.4789391311617</c:v>
                </c:pt>
                <c:pt idx="14">
                  <c:v>1361.4418141482652</c:v>
                </c:pt>
                <c:pt idx="15">
                  <c:v>1362.4053706373647</c:v>
                </c:pt>
                <c:pt idx="16">
                  <c:v>1363.4138976230081</c:v>
                </c:pt>
                <c:pt idx="17">
                  <c:v>1364.4231711754978</c:v>
                </c:pt>
                <c:pt idx="18">
                  <c:v>1365.4331918474832</c:v>
                </c:pt>
                <c:pt idx="19">
                  <c:v>1366.443960192023</c:v>
                </c:pt>
                <c:pt idx="20">
                  <c:v>1367.4991925696772</c:v>
                </c:pt>
                <c:pt idx="21">
                  <c:v>1368.5552398474688</c:v>
                </c:pt>
                <c:pt idx="22">
                  <c:v>1369.6121026547019</c:v>
                </c:pt>
                <c:pt idx="23">
                  <c:v>1370.669781621167</c:v>
                </c:pt>
                <c:pt idx="24">
                  <c:v>1371.7777878356965</c:v>
                </c:pt>
                <c:pt idx="25">
                  <c:v>1372.8866897274984</c:v>
                </c:pt>
                <c:pt idx="26">
                  <c:v>1373.9964880206101</c:v>
                </c:pt>
                <c:pt idx="27">
                  <c:v>1375.1071834396539</c:v>
                </c:pt>
                <c:pt idx="28">
                  <c:v>1376.2705776317941</c:v>
                </c:pt>
                <c:pt idx="29">
                  <c:v>1377.4349561006968</c:v>
                </c:pt>
                <c:pt idx="30">
                  <c:v>1378.600319679098</c:v>
                </c:pt>
                <c:pt idx="31">
                  <c:v>1379.7666692004391</c:v>
                </c:pt>
                <c:pt idx="32">
                  <c:v>1380.9866954494926</c:v>
                </c:pt>
                <c:pt idx="33">
                  <c:v>1382.2078004780828</c:v>
                </c:pt>
                <c:pt idx="34">
                  <c:v>1383.4299852400954</c:v>
                </c:pt>
                <c:pt idx="35">
                  <c:v>1384.6532506902593</c:v>
                </c:pt>
                <c:pt idx="36">
                  <c:v>1385.9326195920989</c:v>
                </c:pt>
                <c:pt idx="37">
                  <c:v>1387.2131705839572</c:v>
                </c:pt>
                <c:pt idx="38">
                  <c:v>1388.4949047580421</c:v>
                </c:pt>
                <c:pt idx="39">
                  <c:v>1389.7778232075707</c:v>
                </c:pt>
                <c:pt idx="40">
                  <c:v>1391.1185886053693</c:v>
                </c:pt>
                <c:pt idx="41">
                  <c:v>1392.460647484631</c:v>
                </c:pt>
                <c:pt idx="42">
                  <c:v>1393.8040010932204</c:v>
                </c:pt>
                <c:pt idx="43">
                  <c:v>1395.1486506802069</c:v>
                </c:pt>
                <c:pt idx="44">
                  <c:v>1396.5521998221288</c:v>
                </c:pt>
                <c:pt idx="45">
                  <c:v>1397.9571609642651</c:v>
                </c:pt>
                <c:pt idx="46">
                  <c:v>1399.3635355271178</c:v>
                </c:pt>
                <c:pt idx="47">
                  <c:v>1400.7713249326184</c:v>
                </c:pt>
                <c:pt idx="48">
                  <c:v>1402.241981691991</c:v>
                </c:pt>
                <c:pt idx="49">
                  <c:v>1403.7141824801893</c:v>
                </c:pt>
                <c:pt idx="50">
                  <c:v>1405.1879289182746</c:v>
                </c:pt>
                <c:pt idx="51">
                  <c:v>1406.6632226290105</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Calculations_actual!$B$75</c:f>
              <c:strCache>
                <c:ptCount val="1"/>
                <c:pt idx="0">
                  <c:v>FI ex neutral, Four-Quarter Moving Average</c:v>
                </c:pt>
              </c:strCache>
            </c:strRef>
          </c:tx>
          <c:marker>
            <c:symbol val="none"/>
          </c:marker>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E978-4564-B948-DB5CD010A556}"/>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Calculations_actual!$B$73</c:f>
              <c:strCache>
                <c:ptCount val="1"/>
                <c:pt idx="0">
                  <c:v>Fiscal_impact</c:v>
                </c:pt>
              </c:strCache>
            </c:strRef>
          </c:tx>
          <c:marker>
            <c:symbol val="none"/>
          </c:marker>
          <c:cat>
            <c:numRef>
              <c:f>Calculations_actual!$W$9:$FX$9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Calculations_actual!$W$73:$FX$73</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19BF-4DA3-BCCD-2D6B892A6367}"/>
            </c:ext>
          </c:extLst>
        </c:ser>
        <c:ser>
          <c:idx val="2"/>
          <c:order val="1"/>
          <c:tx>
            <c:strRef>
              <c:f>Calculations_actual!$B$90</c:f>
              <c:strCache>
                <c:ptCount val="1"/>
                <c:pt idx="0">
                  <c:v>MacroAdvisor's Numbers</c:v>
                </c:pt>
              </c:strCache>
            </c:strRef>
          </c:tx>
          <c:marker>
            <c:symbol val="none"/>
          </c:marker>
          <c:val>
            <c:numRef>
              <c:f>Calculations_actual!$W$90:$FX$90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19BF-4DA3-BCCD-2D6B892A636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133350</xdr:colOff>
      <xdr:row>55</xdr:row>
      <xdr:rowOff>95251</xdr:rowOff>
    </xdr:from>
    <xdr:to>
      <xdr:col>24</xdr:col>
      <xdr:colOff>247650</xdr:colOff>
      <xdr:row>73</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119</xdr:col>
      <xdr:colOff>0</xdr:colOff>
      <xdr:row>122</xdr:row>
      <xdr:rowOff>0</xdr:rowOff>
    </xdr:from>
    <xdr:to>
      <xdr:col>125</xdr:col>
      <xdr:colOff>280148</xdr:colOff>
      <xdr:row>145</xdr:row>
      <xdr:rowOff>54909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92</xdr:row>
      <xdr:rowOff>141192</xdr:rowOff>
    </xdr:from>
    <xdr:to>
      <xdr:col>1</xdr:col>
      <xdr:colOff>2588558</xdr:colOff>
      <xdr:row>114</xdr:row>
      <xdr:rowOff>112057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117</xdr:row>
      <xdr:rowOff>0</xdr:rowOff>
    </xdr:from>
    <xdr:to>
      <xdr:col>1</xdr:col>
      <xdr:colOff>2208961</xdr:colOff>
      <xdr:row>140</xdr:row>
      <xdr:rowOff>54909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93</xdr:row>
      <xdr:rowOff>0</xdr:rowOff>
    </xdr:from>
    <xdr:to>
      <xdr:col>9</xdr:col>
      <xdr:colOff>168087</xdr:colOff>
      <xdr:row>119</xdr:row>
      <xdr:rowOff>156882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119</xdr:col>
      <xdr:colOff>0</xdr:colOff>
      <xdr:row>135</xdr:row>
      <xdr:rowOff>0</xdr:rowOff>
    </xdr:from>
    <xdr:to>
      <xdr:col>125</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9</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grey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571500</xdr:colOff>
      <xdr:row>22</xdr:row>
      <xdr:rowOff>28575</xdr:rowOff>
    </xdr:from>
    <xdr:to>
      <xdr:col>10</xdr:col>
      <xdr:colOff>76200</xdr:colOff>
      <xdr:row>40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2</xdr:row>
      <xdr:rowOff>28575</xdr:rowOff>
    </xdr:from>
    <xdr:to>
      <xdr:col>10</xdr:col>
      <xdr:colOff>57150</xdr:colOff>
      <xdr:row>20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41</xdr:row>
      <xdr:rowOff>0</xdr:rowOff>
    </xdr:from>
    <xdr:to>
      <xdr:col>10</xdr:col>
      <xdr:colOff>114300</xdr:colOff>
      <xdr:row>58</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60</xdr:row>
      <xdr:rowOff>0</xdr:rowOff>
    </xdr:from>
    <xdr:to>
      <xdr:col>10</xdr:col>
      <xdr:colOff>114300</xdr:colOff>
      <xdr:row>77</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79</xdr:row>
      <xdr:rowOff>0</xdr:rowOff>
    </xdr:from>
    <xdr:to>
      <xdr:col>10</xdr:col>
      <xdr:colOff>114300</xdr:colOff>
      <xdr:row>96</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98</xdr:row>
      <xdr:rowOff>0</xdr:rowOff>
    </xdr:from>
    <xdr:to>
      <xdr:col>10</xdr:col>
      <xdr:colOff>114300</xdr:colOff>
      <xdr:row>115</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371475</xdr:colOff>
      <xdr:row>39</xdr:row>
      <xdr:rowOff>152400</xdr:rowOff>
    </xdr:from>
    <xdr:to>
      <xdr:col>21</xdr:col>
      <xdr:colOff>487785</xdr:colOff>
      <xdr:row>114</xdr:row>
      <xdr:rowOff>136873</xdr:rowOff>
    </xdr:to>
    <xdr:pic>
      <xdr:nvPicPr>
        <xdr:cNvPr id="13" name="Picture 12"/>
        <xdr:cNvPicPr>
          <a:picLocks noChangeAspect="1"/>
        </xdr:cNvPicPr>
      </xdr:nvPicPr>
      <xdr:blipFill>
        <a:blip xmlns:r="http://schemas.openxmlformats.org/officeDocument/2006/relationships" r:embed="rId7"/>
        <a:stretch>
          <a:fillRect/>
        </a:stretch>
      </xdr:blipFill>
      <xdr:spPr>
        <a:xfrm>
          <a:off x="7686675" y="7581900"/>
          <a:ext cx="5602710" cy="14271973"/>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as a share of GDP </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23" Type="http://schemas.openxmlformats.org/officeDocument/2006/relationships/printerSettings" Target="../printerSettings/printerSettings1.bin"/><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7"/>
  <sheetViews>
    <sheetView topLeftCell="A7" zoomScale="85" zoomScaleNormal="85" workbookViewId="0">
      <selection activeCell="D31" sqref="D31"/>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78" customWidth="1"/>
    <col min="8" max="8" width="21.140625" customWidth="1"/>
    <col min="9" max="9" width="40.85546875" customWidth="1"/>
    <col min="10" max="10" width="23.42578125" style="78" customWidth="1"/>
    <col min="11" max="11" width="21.140625" customWidth="1"/>
    <col min="12" max="12" width="7.85546875" customWidth="1"/>
  </cols>
  <sheetData>
    <row r="1" spans="1:6">
      <c r="A1" s="119" t="s">
        <v>500</v>
      </c>
      <c r="B1" s="119"/>
      <c r="C1" s="119"/>
      <c r="D1" s="119"/>
      <c r="E1" s="119"/>
    </row>
    <row r="2" spans="1:6" s="44" customFormat="1">
      <c r="A2" s="3" t="s">
        <v>25</v>
      </c>
      <c r="B2" s="3" t="s">
        <v>0</v>
      </c>
      <c r="C2" s="3" t="s">
        <v>2</v>
      </c>
      <c r="D2" s="3" t="s">
        <v>4</v>
      </c>
      <c r="E2" s="3" t="s">
        <v>5</v>
      </c>
      <c r="F2" s="85" t="s">
        <v>501</v>
      </c>
    </row>
    <row r="3" spans="1:6" ht="51.75" customHeight="1">
      <c r="A3" t="s">
        <v>29</v>
      </c>
      <c r="B3" s="1" t="s">
        <v>1</v>
      </c>
      <c r="C3" t="s">
        <v>3</v>
      </c>
      <c r="D3" s="2" t="s">
        <v>7</v>
      </c>
      <c r="E3" t="s">
        <v>6</v>
      </c>
      <c r="F3" s="86"/>
    </row>
    <row r="4" spans="1:6">
      <c r="A4" t="s">
        <v>27</v>
      </c>
      <c r="B4" t="s">
        <v>13</v>
      </c>
      <c r="C4" t="s">
        <v>16</v>
      </c>
      <c r="D4" s="2" t="s">
        <v>21</v>
      </c>
      <c r="E4" t="s">
        <v>23</v>
      </c>
      <c r="F4" s="86"/>
    </row>
    <row r="5" spans="1:6">
      <c r="A5" t="s">
        <v>27</v>
      </c>
      <c r="B5" t="s">
        <v>14</v>
      </c>
      <c r="C5" t="s">
        <v>17</v>
      </c>
      <c r="D5" s="2" t="s">
        <v>20</v>
      </c>
      <c r="E5" t="s">
        <v>22</v>
      </c>
      <c r="F5" s="86"/>
    </row>
    <row r="6" spans="1:6">
      <c r="A6" t="s">
        <v>26</v>
      </c>
      <c r="B6" t="s">
        <v>18</v>
      </c>
      <c r="C6" t="s">
        <v>15</v>
      </c>
      <c r="D6" s="2" t="s">
        <v>19</v>
      </c>
      <c r="E6" t="s">
        <v>24</v>
      </c>
      <c r="F6" s="86"/>
    </row>
    <row r="7" spans="1:6">
      <c r="A7" t="s">
        <v>28</v>
      </c>
      <c r="B7" t="s">
        <v>35</v>
      </c>
      <c r="C7" t="s">
        <v>33</v>
      </c>
      <c r="D7" s="2" t="s">
        <v>43</v>
      </c>
      <c r="E7" t="s">
        <v>38</v>
      </c>
      <c r="F7" s="86" t="s">
        <v>485</v>
      </c>
    </row>
    <row r="8" spans="1:6">
      <c r="A8" t="s">
        <v>28</v>
      </c>
      <c r="B8" t="s">
        <v>36</v>
      </c>
      <c r="C8" t="s">
        <v>32</v>
      </c>
      <c r="D8" s="2" t="s">
        <v>44</v>
      </c>
      <c r="E8" t="s">
        <v>39</v>
      </c>
      <c r="F8" s="86" t="s">
        <v>486</v>
      </c>
    </row>
    <row r="9" spans="1:6">
      <c r="A9" t="s">
        <v>28</v>
      </c>
      <c r="B9" t="s">
        <v>37</v>
      </c>
      <c r="C9" t="s">
        <v>31</v>
      </c>
      <c r="D9" s="2" t="s">
        <v>45</v>
      </c>
      <c r="E9" t="s">
        <v>40</v>
      </c>
      <c r="F9" s="86" t="s">
        <v>484</v>
      </c>
    </row>
    <row r="10" spans="1:6">
      <c r="A10" t="s">
        <v>219</v>
      </c>
      <c r="B10" t="s">
        <v>42</v>
      </c>
      <c r="C10" t="s">
        <v>34</v>
      </c>
      <c r="D10" s="2" t="s">
        <v>46</v>
      </c>
      <c r="E10" t="s">
        <v>41</v>
      </c>
    </row>
    <row r="11" spans="1:6">
      <c r="A11" t="s">
        <v>220</v>
      </c>
      <c r="B11" t="s">
        <v>221</v>
      </c>
      <c r="C11" t="s">
        <v>222</v>
      </c>
      <c r="D11" s="2" t="s">
        <v>223</v>
      </c>
      <c r="E11" t="s">
        <v>224</v>
      </c>
    </row>
    <row r="12" spans="1:6">
      <c r="A12" t="s">
        <v>30</v>
      </c>
      <c r="B12" t="s">
        <v>8</v>
      </c>
      <c r="D12" s="2" t="s">
        <v>47</v>
      </c>
      <c r="E12" t="s">
        <v>48</v>
      </c>
    </row>
    <row r="13" spans="1:6">
      <c r="A13" t="s">
        <v>30</v>
      </c>
      <c r="B13" t="s">
        <v>9</v>
      </c>
      <c r="D13" s="2" t="s">
        <v>54</v>
      </c>
      <c r="E13" t="s">
        <v>51</v>
      </c>
    </row>
    <row r="14" spans="1:6">
      <c r="A14" t="s">
        <v>30</v>
      </c>
      <c r="B14" t="s">
        <v>10</v>
      </c>
      <c r="D14" s="2" t="s">
        <v>53</v>
      </c>
      <c r="E14" t="s">
        <v>52</v>
      </c>
    </row>
    <row r="15" spans="1:6">
      <c r="A15" t="s">
        <v>30</v>
      </c>
      <c r="B15" t="s">
        <v>11</v>
      </c>
      <c r="D15" s="2" t="s">
        <v>55</v>
      </c>
      <c r="E15" t="s">
        <v>56</v>
      </c>
    </row>
    <row r="16" spans="1:6">
      <c r="A16" t="s">
        <v>30</v>
      </c>
      <c r="B16" t="s">
        <v>12</v>
      </c>
      <c r="D16" s="2" t="s">
        <v>49</v>
      </c>
      <c r="E16" t="s">
        <v>50</v>
      </c>
    </row>
    <row r="17" spans="1:12">
      <c r="A17" t="s">
        <v>30</v>
      </c>
      <c r="B17" t="s">
        <v>193</v>
      </c>
      <c r="D17" s="2" t="s">
        <v>194</v>
      </c>
      <c r="E17" t="s">
        <v>198</v>
      </c>
      <c r="H17" s="78"/>
      <c r="I17" s="78"/>
      <c r="J17" s="2"/>
      <c r="K17" s="78"/>
    </row>
    <row r="18" spans="1:12">
      <c r="A18" t="s">
        <v>30</v>
      </c>
      <c r="B18" s="15" t="s">
        <v>196</v>
      </c>
      <c r="C18" t="s">
        <v>201</v>
      </c>
      <c r="D18" s="2" t="s">
        <v>200</v>
      </c>
      <c r="E18" t="s">
        <v>197</v>
      </c>
      <c r="L18" s="78"/>
    </row>
    <row r="20" spans="1:12">
      <c r="A20" s="119" t="s">
        <v>465</v>
      </c>
      <c r="B20" s="119"/>
      <c r="C20" s="119"/>
      <c r="D20" s="119"/>
      <c r="E20" s="119"/>
    </row>
    <row r="21" spans="1:12">
      <c r="A21" s="3" t="s">
        <v>25</v>
      </c>
      <c r="B21" s="3" t="s">
        <v>0</v>
      </c>
      <c r="C21" s="3" t="s">
        <v>466</v>
      </c>
      <c r="D21" s="3" t="s">
        <v>467</v>
      </c>
      <c r="E21" s="3" t="s">
        <v>477</v>
      </c>
    </row>
    <row r="22" spans="1:12">
      <c r="A22" s="78" t="s">
        <v>30</v>
      </c>
      <c r="B22" s="78" t="s">
        <v>8</v>
      </c>
      <c r="C22" t="s">
        <v>498</v>
      </c>
      <c r="D22" s="2" t="s">
        <v>497</v>
      </c>
      <c r="E22" s="78"/>
    </row>
    <row r="23" spans="1:12">
      <c r="A23" s="78" t="s">
        <v>30</v>
      </c>
      <c r="B23" s="78" t="s">
        <v>9</v>
      </c>
      <c r="C23" s="78" t="s">
        <v>498</v>
      </c>
      <c r="D23" s="2" t="s">
        <v>497</v>
      </c>
      <c r="E23" s="78"/>
    </row>
    <row r="24" spans="1:12">
      <c r="A24" s="78" t="s">
        <v>30</v>
      </c>
      <c r="B24" s="78" t="s">
        <v>10</v>
      </c>
      <c r="C24" s="78" t="s">
        <v>498</v>
      </c>
      <c r="D24" s="2" t="s">
        <v>497</v>
      </c>
      <c r="E24" s="78"/>
    </row>
    <row r="25" spans="1:12">
      <c r="A25" s="78" t="s">
        <v>30</v>
      </c>
      <c r="B25" s="78" t="s">
        <v>11</v>
      </c>
      <c r="C25" s="78" t="s">
        <v>498</v>
      </c>
      <c r="D25" s="2" t="s">
        <v>497</v>
      </c>
      <c r="E25" s="78"/>
    </row>
    <row r="26" spans="1:12">
      <c r="A26" s="78" t="s">
        <v>30</v>
      </c>
      <c r="B26" s="78" t="s">
        <v>12</v>
      </c>
      <c r="C26" s="78" t="s">
        <v>498</v>
      </c>
      <c r="D26" s="2" t="s">
        <v>497</v>
      </c>
      <c r="E26" s="78"/>
    </row>
    <row r="27" spans="1:12">
      <c r="A27" s="78" t="s">
        <v>30</v>
      </c>
      <c r="B27" s="78" t="s">
        <v>193</v>
      </c>
      <c r="C27" s="78" t="s">
        <v>498</v>
      </c>
      <c r="D27" s="2" t="s">
        <v>497</v>
      </c>
      <c r="E27" s="78"/>
    </row>
    <row r="28" spans="1:12" s="78" customFormat="1">
      <c r="A28" s="78" t="s">
        <v>30</v>
      </c>
      <c r="B28" s="78" t="s">
        <v>546</v>
      </c>
      <c r="C28" s="78" t="s">
        <v>498</v>
      </c>
      <c r="D28" s="2" t="s">
        <v>497</v>
      </c>
    </row>
    <row r="29" spans="1:12">
      <c r="A29" s="78" t="s">
        <v>30</v>
      </c>
      <c r="B29" s="78" t="s">
        <v>196</v>
      </c>
      <c r="C29" s="78" t="s">
        <v>498</v>
      </c>
      <c r="D29" s="2" t="s">
        <v>497</v>
      </c>
      <c r="E29" s="78"/>
    </row>
    <row r="30" spans="1:12">
      <c r="A30" t="s">
        <v>30</v>
      </c>
      <c r="B30" s="78" t="s">
        <v>464</v>
      </c>
      <c r="C30" s="78" t="s">
        <v>498</v>
      </c>
      <c r="D30" s="2" t="s">
        <v>497</v>
      </c>
      <c r="E30" s="78"/>
    </row>
    <row r="31" spans="1:12" s="78" customFormat="1">
      <c r="A31" s="78" t="s">
        <v>30</v>
      </c>
      <c r="B31" s="78" t="s">
        <v>556</v>
      </c>
      <c r="C31" s="78" t="s">
        <v>557</v>
      </c>
      <c r="D31" s="2" t="s">
        <v>497</v>
      </c>
    </row>
    <row r="32" spans="1:12">
      <c r="A32" t="s">
        <v>26</v>
      </c>
      <c r="B32" s="78" t="s">
        <v>18</v>
      </c>
      <c r="C32" t="s">
        <v>496</v>
      </c>
      <c r="D32" s="2" t="s">
        <v>495</v>
      </c>
      <c r="E32" s="78"/>
    </row>
    <row r="33" spans="1:6">
      <c r="A33" t="s">
        <v>28</v>
      </c>
      <c r="B33" s="78" t="s">
        <v>35</v>
      </c>
      <c r="C33" s="78" t="s">
        <v>496</v>
      </c>
      <c r="D33" s="2" t="s">
        <v>495</v>
      </c>
      <c r="E33" s="78"/>
    </row>
    <row r="34" spans="1:6">
      <c r="A34" t="s">
        <v>28</v>
      </c>
      <c r="B34" s="78" t="s">
        <v>36</v>
      </c>
      <c r="C34" s="78" t="s">
        <v>496</v>
      </c>
      <c r="D34" s="2" t="s">
        <v>495</v>
      </c>
      <c r="E34" s="78"/>
    </row>
    <row r="35" spans="1:6">
      <c r="A35" t="s">
        <v>28</v>
      </c>
      <c r="B35" s="78" t="s">
        <v>37</v>
      </c>
      <c r="C35" s="78" t="s">
        <v>496</v>
      </c>
      <c r="D35" s="2" t="s">
        <v>495</v>
      </c>
      <c r="E35" s="78"/>
    </row>
    <row r="36" spans="1:6">
      <c r="A36" t="s">
        <v>219</v>
      </c>
      <c r="B36" s="78" t="s">
        <v>42</v>
      </c>
      <c r="C36" s="78" t="s">
        <v>496</v>
      </c>
      <c r="D36" s="2" t="s">
        <v>495</v>
      </c>
      <c r="E36" s="78"/>
    </row>
    <row r="37" spans="1:6">
      <c r="A37" t="s">
        <v>220</v>
      </c>
      <c r="B37" s="78" t="s">
        <v>221</v>
      </c>
      <c r="C37" s="78" t="s">
        <v>496</v>
      </c>
      <c r="D37" s="2" t="s">
        <v>495</v>
      </c>
      <c r="E37" s="78"/>
    </row>
    <row r="38" spans="1:6">
      <c r="A38" t="s">
        <v>27</v>
      </c>
      <c r="B38" s="83" t="s">
        <v>502</v>
      </c>
      <c r="C38" s="83" t="s">
        <v>469</v>
      </c>
      <c r="D38" s="84" t="s">
        <v>468</v>
      </c>
      <c r="E38" s="78"/>
    </row>
    <row r="39" spans="1:6">
      <c r="A39" t="s">
        <v>27</v>
      </c>
      <c r="B39" s="83" t="s">
        <v>503</v>
      </c>
      <c r="C39" s="83" t="s">
        <v>470</v>
      </c>
      <c r="D39" s="84" t="s">
        <v>468</v>
      </c>
    </row>
    <row r="41" spans="1:6">
      <c r="A41" s="88"/>
      <c r="B41" s="119" t="s">
        <v>499</v>
      </c>
      <c r="C41" s="119"/>
      <c r="D41" s="119"/>
      <c r="E41" s="119"/>
      <c r="F41"/>
    </row>
    <row r="42" spans="1:6">
      <c r="A42" s="3" t="s">
        <v>25</v>
      </c>
      <c r="B42" s="3" t="s">
        <v>0</v>
      </c>
      <c r="C42" s="3" t="s">
        <v>466</v>
      </c>
      <c r="D42" s="3" t="s">
        <v>467</v>
      </c>
      <c r="E42" s="3" t="s">
        <v>477</v>
      </c>
    </row>
    <row r="43" spans="1:6">
      <c r="A43" s="86" t="s">
        <v>26</v>
      </c>
      <c r="B43" s="86" t="s">
        <v>453</v>
      </c>
      <c r="C43" s="86" t="s">
        <v>473</v>
      </c>
      <c r="D43" s="87" t="s">
        <v>468</v>
      </c>
      <c r="F43"/>
    </row>
    <row r="44" spans="1:6">
      <c r="A44" s="86" t="s">
        <v>26</v>
      </c>
      <c r="B44" s="86" t="s">
        <v>454</v>
      </c>
      <c r="C44" s="86" t="s">
        <v>474</v>
      </c>
      <c r="D44" s="87" t="s">
        <v>468</v>
      </c>
      <c r="F44"/>
    </row>
    <row r="45" spans="1:6">
      <c r="A45" s="86" t="s">
        <v>26</v>
      </c>
      <c r="B45" s="86" t="s">
        <v>455</v>
      </c>
      <c r="C45" s="86" t="s">
        <v>475</v>
      </c>
      <c r="D45" s="87" t="s">
        <v>468</v>
      </c>
      <c r="F45"/>
    </row>
    <row r="46" spans="1:6">
      <c r="A46" s="86" t="s">
        <v>26</v>
      </c>
      <c r="B46" s="86" t="s">
        <v>456</v>
      </c>
      <c r="C46" s="86" t="s">
        <v>472</v>
      </c>
      <c r="D46" s="87" t="s">
        <v>468</v>
      </c>
      <c r="F46"/>
    </row>
    <row r="47" spans="1:6">
      <c r="A47" s="86" t="s">
        <v>26</v>
      </c>
      <c r="B47" s="86" t="s">
        <v>457</v>
      </c>
      <c r="C47" s="86" t="s">
        <v>476</v>
      </c>
      <c r="D47" s="87" t="s">
        <v>468</v>
      </c>
      <c r="F47"/>
    </row>
    <row r="48" spans="1:6">
      <c r="A48" s="86" t="s">
        <v>28</v>
      </c>
      <c r="B48" s="86" t="s">
        <v>458</v>
      </c>
      <c r="C48" s="86" t="s">
        <v>479</v>
      </c>
      <c r="D48" s="87" t="s">
        <v>478</v>
      </c>
      <c r="F48"/>
    </row>
    <row r="49" spans="1:6">
      <c r="A49" s="86" t="s">
        <v>28</v>
      </c>
      <c r="B49" s="86" t="s">
        <v>459</v>
      </c>
      <c r="C49" s="86" t="s">
        <v>480</v>
      </c>
      <c r="D49" s="87" t="s">
        <v>478</v>
      </c>
      <c r="F49"/>
    </row>
    <row r="50" spans="1:6">
      <c r="A50" s="86" t="s">
        <v>28</v>
      </c>
      <c r="B50" s="86" t="s">
        <v>460</v>
      </c>
      <c r="C50" s="86" t="s">
        <v>481</v>
      </c>
      <c r="D50" s="87" t="s">
        <v>478</v>
      </c>
      <c r="F50"/>
    </row>
    <row r="51" spans="1:6">
      <c r="A51" s="86" t="s">
        <v>28</v>
      </c>
      <c r="B51" s="86" t="s">
        <v>483</v>
      </c>
      <c r="C51" s="86" t="s">
        <v>482</v>
      </c>
      <c r="D51" s="87" t="s">
        <v>478</v>
      </c>
      <c r="F51"/>
    </row>
    <row r="52" spans="1:6">
      <c r="A52" s="86" t="s">
        <v>219</v>
      </c>
      <c r="B52" s="86" t="s">
        <v>219</v>
      </c>
      <c r="C52" s="86" t="s">
        <v>479</v>
      </c>
      <c r="D52" s="87" t="s">
        <v>478</v>
      </c>
      <c r="F52"/>
    </row>
    <row r="53" spans="1:6">
      <c r="A53" s="86" t="s">
        <v>219</v>
      </c>
      <c r="B53" s="86" t="s">
        <v>227</v>
      </c>
      <c r="C53" s="86" t="s">
        <v>479</v>
      </c>
      <c r="D53" s="87" t="s">
        <v>478</v>
      </c>
      <c r="F53"/>
    </row>
    <row r="54" spans="1:6">
      <c r="A54" s="86" t="s">
        <v>28</v>
      </c>
      <c r="B54" s="86" t="s">
        <v>35</v>
      </c>
      <c r="C54" s="86" t="s">
        <v>479</v>
      </c>
      <c r="D54" s="87" t="s">
        <v>478</v>
      </c>
      <c r="F54"/>
    </row>
    <row r="55" spans="1:6">
      <c r="A55" s="86" t="s">
        <v>471</v>
      </c>
      <c r="B55" s="86" t="s">
        <v>461</v>
      </c>
      <c r="C55" s="86" t="s">
        <v>487</v>
      </c>
      <c r="D55" s="87" t="s">
        <v>468</v>
      </c>
      <c r="F55"/>
    </row>
    <row r="56" spans="1:6">
      <c r="A56" s="86" t="s">
        <v>471</v>
      </c>
      <c r="B56" s="86" t="s">
        <v>462</v>
      </c>
      <c r="C56" s="86" t="s">
        <v>487</v>
      </c>
      <c r="D56" s="87" t="s">
        <v>468</v>
      </c>
      <c r="F56"/>
    </row>
    <row r="57" spans="1:6">
      <c r="A57" s="86" t="s">
        <v>471</v>
      </c>
      <c r="B57" s="86" t="s">
        <v>463</v>
      </c>
      <c r="C57" s="86" t="s">
        <v>487</v>
      </c>
      <c r="D57" s="87" t="s">
        <v>468</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s>
  <pageMargins left="0.7" right="0.7" top="0.75" bottom="0.75" header="0.3" footer="0.3"/>
  <pageSetup orientation="portrait"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62"/>
  <sheetViews>
    <sheetView zoomScale="130" zoomScaleNormal="130" workbookViewId="0">
      <pane ySplit="1" topLeftCell="A58" activePane="bottomLeft" state="frozen"/>
      <selection pane="bottomLeft" activeCell="I78" sqref="I78"/>
    </sheetView>
  </sheetViews>
  <sheetFormatPr defaultRowHeight="15"/>
  <cols>
    <col min="1" max="1" width="10.7109375" bestFit="1" customWidth="1"/>
    <col min="7" max="7" width="13.7109375" customWidth="1"/>
    <col min="8" max="8" width="9.5703125" bestFit="1" customWidth="1"/>
    <col min="9" max="9" width="10.7109375" style="78" bestFit="1" customWidth="1"/>
    <col min="10" max="14" width="9.140625" style="78"/>
    <col min="15" max="15" width="13.7109375" style="78" customWidth="1"/>
  </cols>
  <sheetData>
    <row r="1" spans="1:18">
      <c r="A1" t="s">
        <v>339</v>
      </c>
      <c r="B1" t="s">
        <v>376</v>
      </c>
      <c r="C1" t="s">
        <v>377</v>
      </c>
      <c r="D1" t="s">
        <v>378</v>
      </c>
      <c r="E1" s="8" t="s">
        <v>379</v>
      </c>
      <c r="F1" s="8" t="s">
        <v>380</v>
      </c>
      <c r="G1" s="8" t="s">
        <v>381</v>
      </c>
      <c r="H1" s="8" t="s">
        <v>547</v>
      </c>
      <c r="I1" s="78" t="s">
        <v>339</v>
      </c>
      <c r="J1" s="78" t="s">
        <v>376</v>
      </c>
      <c r="K1" s="78" t="s">
        <v>377</v>
      </c>
      <c r="L1" s="78" t="s">
        <v>378</v>
      </c>
      <c r="M1" s="79" t="s">
        <v>379</v>
      </c>
      <c r="N1" s="79" t="s">
        <v>380</v>
      </c>
      <c r="O1" s="79" t="s">
        <v>381</v>
      </c>
    </row>
    <row r="2" spans="1:18">
      <c r="A2" s="57">
        <v>36707</v>
      </c>
      <c r="B2" s="58" t="e">
        <f ca="1">IF(A2 &gt; TODAY(),INDEX(Calculations_forecast!$1:$100, MATCH("Fiscal_Impact", Calculations_forecast!$B:$B, 0), MATCH(Fiscal_impact_072718!$A2, Calculations_forecast!$9:$9, 0)), NA())</f>
        <v>#N/A</v>
      </c>
      <c r="C2" s="59" t="e">
        <f>IF(INDEX(Calculations_forecast!$1:$100, MATCH("RecessionDummy", Calculations_forecast!$B:$B, 0), MATCH(Fiscal_impact_072718!$A2, Calculations_forecast!$9:$9, 0))=1,1,NA())</f>
        <v>#N/A</v>
      </c>
      <c r="D2" s="58" t="str">
        <f ca="1">IF(A2 &gt; TODAY(),INDEX(Calculations_forecast!$1:$100,MATCH("Fiscal_Impact_bars",Calculations_forecast!$B:$B,0),MATCH(Fiscal_impact_072718!$A2,Calculations_forecast!$9:$9,0)), "")</f>
        <v/>
      </c>
      <c r="E2" s="58" t="str">
        <f ca="1">IF(A2 &gt; TODAY(),INDEX(Calculations_forecast!$1:$100, MATCH("Federal Contribution to Real GDP Growth", Calculations_forecast!$B:$B, 0), MATCH(Fiscal_impact_072718!$A2, Calculations_forecast!$9:$9, 0)), "")</f>
        <v/>
      </c>
      <c r="F2" s="58" t="str">
        <f ca="1">IF(A2 &gt; TODAY(),INDEX(Calculations_forecast!$1:$100, MATCH("S&amp;L Contribution to Real GDP Growth", Calculations_forecast!$B:$B, 0), MATCH(Fiscal_impact_072718!$A2, Calculations_forecast!$9:$9, 0)), "")</f>
        <v/>
      </c>
      <c r="G2" s="58" t="str">
        <f ca="1">IF(A2 &gt; TODAY(),INDEX(Calculations_forecast!$A:$GV,MATCH("Contribution of Consumption Growth to Real GDP",Calculations_forecast!B$1:B$90,0),MATCH($A2,Calculations_forecast!A$9:AB$9)), "")</f>
        <v/>
      </c>
      <c r="H2" s="58" t="e">
        <f ca="1">IF(A2 &lt; EOMONTH(TODAY(),0),NA(), 1)</f>
        <v>#N/A</v>
      </c>
      <c r="I2" s="57">
        <v>36707</v>
      </c>
      <c r="J2" s="58">
        <v>0.3</v>
      </c>
      <c r="K2" s="59">
        <v>0</v>
      </c>
      <c r="L2" s="58">
        <v>0.46</v>
      </c>
      <c r="M2" s="58">
        <v>0.78</v>
      </c>
      <c r="N2" s="58">
        <v>-0.06</v>
      </c>
      <c r="O2" s="58">
        <v>-0.26</v>
      </c>
      <c r="P2" s="56"/>
    </row>
    <row r="3" spans="1:18">
      <c r="A3" s="57">
        <v>36799</v>
      </c>
      <c r="B3" s="58" t="e">
        <f ca="1">IF(A3 &gt; TODAY(),INDEX(Calculations_forecast!$1:$100, MATCH("Fiscal_Impact", Calculations_forecast!$B:$B, 0), MATCH(Fiscal_impact_072718!$A3, Calculations_forecast!$9:$9, 0)), NA())</f>
        <v>#N/A</v>
      </c>
      <c r="C3" s="59" t="e">
        <f>IF(INDEX(Calculations_forecast!$1:$100, MATCH("RecessionDummy", Calculations_forecast!$B:$B, 0), MATCH(Fiscal_impact_072718!$A3, Calculations_forecast!$9:$9, 0))=1,1,NA())</f>
        <v>#N/A</v>
      </c>
      <c r="D3" s="58" t="str">
        <f ca="1">IF(A3 &gt; TODAY(),INDEX(Calculations_forecast!$1:$100,MATCH("Fiscal_Impact_bars",Calculations_forecast!$B:$B,0),MATCH(Fiscal_impact_072718!$A3,Calculations_forecast!$9:$9,0)), "")</f>
        <v/>
      </c>
      <c r="E3" s="58" t="str">
        <f ca="1">IF(A3 &gt; TODAY(),INDEX(Calculations_forecast!$1:$100, MATCH("Federal Contribution to Real GDP Growth", Calculations_forecast!$B:$B, 0), MATCH(Fiscal_impact_072718!$A3, Calculations_forecast!$9:$9, 0)), "")</f>
        <v/>
      </c>
      <c r="F3" s="58" t="str">
        <f ca="1">IF(A3 &gt; TODAY(),INDEX(Calculations_forecast!$1:$100, MATCH("S&amp;L Contribution to Real GDP Growth", Calculations_forecast!$B:$B, 0), MATCH(Fiscal_impact_072718!$A3, Calculations_forecast!$9:$9, 0)), "")</f>
        <v/>
      </c>
      <c r="G3" s="58" t="str">
        <f ca="1">IF(A3 &gt; TODAY(),INDEX(Calculations_forecast!$A:$GV,MATCH("Contribution of Consumption Growth to Real GDP",Calculations_forecast!B$1:B$90,0),MATCH($A3,Calculations_forecast!A$9:AB$9)), "")</f>
        <v/>
      </c>
      <c r="H3" s="58" t="e">
        <f t="shared" ref="H3:H66" ca="1" si="0">IF(A3 &lt; EOMONTH(TODAY(),0),NA(), 1)</f>
        <v>#N/A</v>
      </c>
      <c r="I3" s="57">
        <v>36799</v>
      </c>
      <c r="J3" s="58">
        <v>0.05</v>
      </c>
      <c r="K3" s="59">
        <v>0</v>
      </c>
      <c r="L3" s="58">
        <v>-0.35</v>
      </c>
      <c r="M3" s="58">
        <v>-0.49</v>
      </c>
      <c r="N3" s="58">
        <v>0.18</v>
      </c>
      <c r="O3" s="58">
        <v>-0.04</v>
      </c>
      <c r="P3" s="56"/>
    </row>
    <row r="4" spans="1:18">
      <c r="A4" s="57">
        <v>36891</v>
      </c>
      <c r="B4" s="58" t="e">
        <f ca="1">IF(A4 &gt; TODAY(),INDEX(Calculations_forecast!$1:$100, MATCH("Fiscal_Impact", Calculations_forecast!$B:$B, 0), MATCH(Fiscal_impact_072718!$A4, Calculations_forecast!$9:$9, 0)), NA())</f>
        <v>#N/A</v>
      </c>
      <c r="C4" s="59" t="e">
        <f>IF(INDEX(Calculations_forecast!$1:$100, MATCH("RecessionDummy", Calculations_forecast!$B:$B, 0), MATCH(Fiscal_impact_072718!$A4, Calculations_forecast!$9:$9, 0))=1,1,NA())</f>
        <v>#N/A</v>
      </c>
      <c r="D4" s="58" t="str">
        <f ca="1">IF(A4 &gt; TODAY(),INDEX(Calculations_forecast!$1:$100,MATCH("Fiscal_Impact_bars",Calculations_forecast!$B:$B,0),MATCH(Fiscal_impact_072718!$A4,Calculations_forecast!$9:$9,0)), "")</f>
        <v/>
      </c>
      <c r="E4" s="58" t="str">
        <f ca="1">IF(A4 &gt; TODAY(),INDEX(Calculations_forecast!$1:$100, MATCH("Federal Contribution to Real GDP Growth", Calculations_forecast!$B:$B, 0), MATCH(Fiscal_impact_072718!$A4, Calculations_forecast!$9:$9, 0)), "")</f>
        <v/>
      </c>
      <c r="F4" s="58" t="str">
        <f ca="1">IF(A4 &gt; TODAY(),INDEX(Calculations_forecast!$1:$100, MATCH("S&amp;L Contribution to Real GDP Growth", Calculations_forecast!$B:$B, 0), MATCH(Fiscal_impact_072718!$A4, Calculations_forecast!$9:$9, 0)), "")</f>
        <v/>
      </c>
      <c r="G4" s="58" t="str">
        <f ca="1">IF(A4 &gt; TODAY(),INDEX(Calculations_forecast!$A:$GV,MATCH("Contribution of Consumption Growth to Real GDP",Calculations_forecast!B$1:B$90,0),MATCH($A4,Calculations_forecast!A$9:AB$9)), "")</f>
        <v/>
      </c>
      <c r="H4" s="58" t="e">
        <f t="shared" ca="1" si="0"/>
        <v>#N/A</v>
      </c>
      <c r="I4" s="57">
        <v>36891</v>
      </c>
      <c r="J4" s="58">
        <v>-0.08</v>
      </c>
      <c r="K4" s="59">
        <v>0</v>
      </c>
      <c r="L4" s="58">
        <v>0.42</v>
      </c>
      <c r="M4" s="58">
        <v>0.06</v>
      </c>
      <c r="N4" s="58">
        <v>0.38</v>
      </c>
      <c r="O4" s="58">
        <v>-0.01</v>
      </c>
      <c r="P4" s="56"/>
    </row>
    <row r="5" spans="1:18">
      <c r="A5" s="57">
        <v>36981</v>
      </c>
      <c r="B5" s="58" t="e">
        <f ca="1">IF(A5 &gt; TODAY(),INDEX(Calculations_forecast!$1:$100, MATCH("Fiscal_Impact", Calculations_forecast!$B:$B, 0), MATCH(Fiscal_impact_072718!$A5, Calculations_forecast!$9:$9, 0)), NA())</f>
        <v>#N/A</v>
      </c>
      <c r="C5" s="59" t="e">
        <f>IF(INDEX(Calculations_forecast!$1:$100, MATCH("RecessionDummy", Calculations_forecast!$B:$B, 0), MATCH(Fiscal_impact_072718!$A5, Calculations_forecast!$9:$9, 0))=1,1,NA())</f>
        <v>#N/A</v>
      </c>
      <c r="D5" s="58" t="str">
        <f ca="1">IF(A5 &gt; TODAY(),INDEX(Calculations_forecast!$1:$100,MATCH("Fiscal_Impact_bars",Calculations_forecast!$B:$B,0),MATCH(Fiscal_impact_072718!$A5,Calculations_forecast!$9:$9,0)), "")</f>
        <v/>
      </c>
      <c r="E5" s="58" t="str">
        <f ca="1">IF(A5 &gt; TODAY(),INDEX(Calculations_forecast!$1:$100, MATCH("Federal Contribution to Real GDP Growth", Calculations_forecast!$B:$B, 0), MATCH(Fiscal_impact_072718!$A5, Calculations_forecast!$9:$9, 0)), "")</f>
        <v/>
      </c>
      <c r="F5" s="58" t="str">
        <f ca="1">IF(A5 &gt; TODAY(),INDEX(Calculations_forecast!$1:$100, MATCH("S&amp;L Contribution to Real GDP Growth", Calculations_forecast!$B:$B, 0), MATCH(Fiscal_impact_072718!$A5, Calculations_forecast!$9:$9, 0)), "")</f>
        <v/>
      </c>
      <c r="G5" s="58" t="str">
        <f ca="1">IF(A5 &gt; TODAY(),INDEX(Calculations_forecast!$A:$GV,MATCH("Contribution of Consumption Growth to Real GDP",Calculations_forecast!B$1:B$90,0),MATCH($A5,Calculations_forecast!A$9:AB$9)), "")</f>
        <v/>
      </c>
      <c r="H5" s="58" t="e">
        <f t="shared" ca="1" si="0"/>
        <v>#N/A</v>
      </c>
      <c r="I5" s="57">
        <v>36981</v>
      </c>
      <c r="J5" s="58">
        <v>0.42</v>
      </c>
      <c r="K5" s="59">
        <v>0</v>
      </c>
      <c r="L5" s="58">
        <v>1.1399999999999999</v>
      </c>
      <c r="M5" s="58">
        <v>0.52</v>
      </c>
      <c r="N5" s="58">
        <v>0.57999999999999996</v>
      </c>
      <c r="O5" s="58">
        <v>0.04</v>
      </c>
      <c r="P5" s="56"/>
      <c r="R5" s="78"/>
    </row>
    <row r="6" spans="1:18">
      <c r="A6" s="57">
        <v>37072</v>
      </c>
      <c r="B6" s="58" t="e">
        <f ca="1">IF(A6 &gt; TODAY(),INDEX(Calculations_forecast!$1:$100, MATCH("Fiscal_Impact", Calculations_forecast!$B:$B, 0), MATCH(Fiscal_impact_072718!$A6, Calculations_forecast!$9:$9, 0)), NA())</f>
        <v>#N/A</v>
      </c>
      <c r="C6" s="59" t="e">
        <f>IF(INDEX(Calculations_forecast!$1:$100, MATCH("RecessionDummy", Calculations_forecast!$B:$B, 0), MATCH(Fiscal_impact_072718!$A6, Calculations_forecast!$9:$9, 0))=1,1,NA())</f>
        <v>#N/A</v>
      </c>
      <c r="D6" s="58" t="str">
        <f ca="1">IF(A6 &gt; TODAY(),INDEX(Calculations_forecast!$1:$100,MATCH("Fiscal_Impact_bars",Calculations_forecast!$B:$B,0),MATCH(Fiscal_impact_072718!$A6,Calculations_forecast!$9:$9,0)), "")</f>
        <v/>
      </c>
      <c r="E6" s="58" t="str">
        <f ca="1">IF(A6 &gt; TODAY(),INDEX(Calculations_forecast!$1:$100, MATCH("Federal Contribution to Real GDP Growth", Calculations_forecast!$B:$B, 0), MATCH(Fiscal_impact_072718!$A6, Calculations_forecast!$9:$9, 0)), "")</f>
        <v/>
      </c>
      <c r="F6" s="58" t="str">
        <f ca="1">IF(A6 &gt; TODAY(),INDEX(Calculations_forecast!$1:$100, MATCH("S&amp;L Contribution to Real GDP Growth", Calculations_forecast!$B:$B, 0), MATCH(Fiscal_impact_072718!$A6, Calculations_forecast!$9:$9, 0)), "")</f>
        <v/>
      </c>
      <c r="G6" s="58" t="str">
        <f ca="1">IF(A6 &gt; TODAY(),INDEX(Calculations_forecast!$A:$GV,MATCH("Contribution of Consumption Growth to Real GDP",Calculations_forecast!B$1:B$90,0),MATCH($A6,Calculations_forecast!A$9:AB$9)), "")</f>
        <v/>
      </c>
      <c r="H6" s="58" t="e">
        <f t="shared" ca="1" si="0"/>
        <v>#N/A</v>
      </c>
      <c r="I6" s="57">
        <v>37072</v>
      </c>
      <c r="J6" s="58">
        <v>0.64</v>
      </c>
      <c r="K6" s="59">
        <v>1</v>
      </c>
      <c r="L6" s="58">
        <v>1.35</v>
      </c>
      <c r="M6" s="58">
        <v>0.36</v>
      </c>
      <c r="N6" s="58">
        <v>0.9</v>
      </c>
      <c r="O6" s="58">
        <v>0.08</v>
      </c>
      <c r="P6" s="56"/>
    </row>
    <row r="7" spans="1:18">
      <c r="A7" s="57">
        <v>37164</v>
      </c>
      <c r="B7" s="58" t="e">
        <f ca="1">IF(A7 &gt; TODAY(),INDEX(Calculations_forecast!$1:$100, MATCH("Fiscal_Impact", Calculations_forecast!$B:$B, 0), MATCH(Fiscal_impact_072718!$A7, Calculations_forecast!$9:$9, 0)), NA())</f>
        <v>#N/A</v>
      </c>
      <c r="C7" s="59" t="e">
        <f>IF(INDEX(Calculations_forecast!$1:$100, MATCH("RecessionDummy", Calculations_forecast!$B:$B, 0), MATCH(Fiscal_impact_072718!$A7, Calculations_forecast!$9:$9, 0))=1,1,NA())</f>
        <v>#N/A</v>
      </c>
      <c r="D7" s="58" t="str">
        <f ca="1">IF(A7 &gt; TODAY(),INDEX(Calculations_forecast!$1:$100,MATCH("Fiscal_Impact_bars",Calculations_forecast!$B:$B,0),MATCH(Fiscal_impact_072718!$A7,Calculations_forecast!$9:$9,0)), "")</f>
        <v/>
      </c>
      <c r="E7" s="58" t="str">
        <f ca="1">IF(A7 &gt; TODAY(),INDEX(Calculations_forecast!$1:$100, MATCH("Federal Contribution to Real GDP Growth", Calculations_forecast!$B:$B, 0), MATCH(Fiscal_impact_072718!$A7, Calculations_forecast!$9:$9, 0)), "")</f>
        <v/>
      </c>
      <c r="F7" s="58" t="str">
        <f ca="1">IF(A7 &gt; TODAY(),INDEX(Calculations_forecast!$1:$100, MATCH("S&amp;L Contribution to Real GDP Growth", Calculations_forecast!$B:$B, 0), MATCH(Fiscal_impact_072718!$A7, Calculations_forecast!$9:$9, 0)), "")</f>
        <v/>
      </c>
      <c r="G7" s="58" t="str">
        <f ca="1">IF(A7 &gt; TODAY(),INDEX(Calculations_forecast!$A:$GV,MATCH("Contribution of Consumption Growth to Real GDP",Calculations_forecast!B$1:B$90,0),MATCH($A7,Calculations_forecast!A$9:AB$9)), "")</f>
        <v/>
      </c>
      <c r="H7" s="58" t="e">
        <f t="shared" ca="1" si="0"/>
        <v>#N/A</v>
      </c>
      <c r="I7" s="57">
        <v>37164</v>
      </c>
      <c r="J7" s="58">
        <v>0.97</v>
      </c>
      <c r="K7" s="59">
        <v>1</v>
      </c>
      <c r="L7" s="58">
        <v>0.95</v>
      </c>
      <c r="M7" s="58">
        <v>0.15</v>
      </c>
      <c r="N7" s="58">
        <v>-0.23</v>
      </c>
      <c r="O7" s="58">
        <v>1.03</v>
      </c>
      <c r="P7" s="56"/>
    </row>
    <row r="8" spans="1:18">
      <c r="A8" s="57">
        <v>37256</v>
      </c>
      <c r="B8" s="58" t="e">
        <f ca="1">IF(A8 &gt; TODAY(),INDEX(Calculations_forecast!$1:$100, MATCH("Fiscal_Impact", Calculations_forecast!$B:$B, 0), MATCH(Fiscal_impact_072718!$A8, Calculations_forecast!$9:$9, 0)), NA())</f>
        <v>#N/A</v>
      </c>
      <c r="C8" s="59" t="e">
        <f>IF(INDEX(Calculations_forecast!$1:$100, MATCH("RecessionDummy", Calculations_forecast!$B:$B, 0), MATCH(Fiscal_impact_072718!$A8, Calculations_forecast!$9:$9, 0))=1,1,NA())</f>
        <v>#N/A</v>
      </c>
      <c r="D8" s="58" t="str">
        <f ca="1">IF(A8 &gt; TODAY(),INDEX(Calculations_forecast!$1:$100,MATCH("Fiscal_Impact_bars",Calculations_forecast!$B:$B,0),MATCH(Fiscal_impact_072718!$A8,Calculations_forecast!$9:$9,0)), "")</f>
        <v/>
      </c>
      <c r="E8" s="58" t="str">
        <f ca="1">IF(A8 &gt; TODAY(),INDEX(Calculations_forecast!$1:$100, MATCH("Federal Contribution to Real GDP Growth", Calculations_forecast!$B:$B, 0), MATCH(Fiscal_impact_072718!$A8, Calculations_forecast!$9:$9, 0)), "")</f>
        <v/>
      </c>
      <c r="F8" s="58" t="str">
        <f ca="1">IF(A8 &gt; TODAY(),INDEX(Calculations_forecast!$1:$100, MATCH("S&amp;L Contribution to Real GDP Growth", Calculations_forecast!$B:$B, 0), MATCH(Fiscal_impact_072718!$A8, Calculations_forecast!$9:$9, 0)), "")</f>
        <v/>
      </c>
      <c r="G8" s="58" t="str">
        <f ca="1">IF(A8 &gt; TODAY(),INDEX(Calculations_forecast!$A:$GV,MATCH("Contribution of Consumption Growth to Real GDP",Calculations_forecast!B$1:B$90,0),MATCH($A8,Calculations_forecast!A$9:AB$9)), "")</f>
        <v/>
      </c>
      <c r="H8" s="58" t="e">
        <f t="shared" ca="1" si="0"/>
        <v>#N/A</v>
      </c>
      <c r="I8" s="57">
        <v>37256</v>
      </c>
      <c r="J8" s="58">
        <v>1.47</v>
      </c>
      <c r="K8" s="59">
        <v>1</v>
      </c>
      <c r="L8" s="58">
        <v>2.42</v>
      </c>
      <c r="M8" s="58">
        <v>0.3</v>
      </c>
      <c r="N8" s="58">
        <v>0.91</v>
      </c>
      <c r="O8" s="58">
        <v>1.21</v>
      </c>
      <c r="P8" s="56"/>
    </row>
    <row r="9" spans="1:18">
      <c r="A9" s="57">
        <v>37346</v>
      </c>
      <c r="B9" s="58" t="e">
        <f ca="1">IF(A9 &gt; TODAY(),INDEX(Calculations_forecast!$1:$100, MATCH("Fiscal_Impact", Calculations_forecast!$B:$B, 0), MATCH(Fiscal_impact_072718!$A9, Calculations_forecast!$9:$9, 0)), NA())</f>
        <v>#N/A</v>
      </c>
      <c r="C9" s="59" t="e">
        <f>IF(INDEX(Calculations_forecast!$1:$100, MATCH("RecessionDummy", Calculations_forecast!$B:$B, 0), MATCH(Fiscal_impact_072718!$A9, Calculations_forecast!$9:$9, 0))=1,1,NA())</f>
        <v>#N/A</v>
      </c>
      <c r="D9" s="58" t="str">
        <f ca="1">IF(A9 &gt; TODAY(),INDEX(Calculations_forecast!$1:$100,MATCH("Fiscal_Impact_bars",Calculations_forecast!$B:$B,0),MATCH(Fiscal_impact_072718!$A9,Calculations_forecast!$9:$9,0)), "")</f>
        <v/>
      </c>
      <c r="E9" s="58" t="str">
        <f ca="1">IF(A9 &gt; TODAY(),INDEX(Calculations_forecast!$1:$100, MATCH("Federal Contribution to Real GDP Growth", Calculations_forecast!$B:$B, 0), MATCH(Fiscal_impact_072718!$A9, Calculations_forecast!$9:$9, 0)), "")</f>
        <v/>
      </c>
      <c r="F9" s="58" t="str">
        <f ca="1">IF(A9 &gt; TODAY(),INDEX(Calculations_forecast!$1:$100, MATCH("S&amp;L Contribution to Real GDP Growth", Calculations_forecast!$B:$B, 0), MATCH(Fiscal_impact_072718!$A9, Calculations_forecast!$9:$9, 0)), "")</f>
        <v/>
      </c>
      <c r="G9" s="58" t="str">
        <f ca="1">IF(A9 &gt; TODAY(),INDEX(Calculations_forecast!$A:$GV,MATCH("Contribution of Consumption Growth to Real GDP",Calculations_forecast!B$1:B$90,0),MATCH($A9,Calculations_forecast!A$9:AB$9)), "")</f>
        <v/>
      </c>
      <c r="H9" s="58" t="e">
        <f t="shared" ca="1" si="0"/>
        <v>#N/A</v>
      </c>
      <c r="I9" s="57">
        <v>37346</v>
      </c>
      <c r="J9" s="58">
        <v>1.8</v>
      </c>
      <c r="K9" s="59">
        <v>0</v>
      </c>
      <c r="L9" s="58">
        <v>2.46</v>
      </c>
      <c r="M9" s="58">
        <v>0.84</v>
      </c>
      <c r="N9" s="58">
        <v>0.44</v>
      </c>
      <c r="O9" s="58">
        <v>1.17</v>
      </c>
      <c r="P9" s="56"/>
    </row>
    <row r="10" spans="1:18">
      <c r="A10" s="57">
        <v>37437</v>
      </c>
      <c r="B10" s="58" t="e">
        <f ca="1">IF(A10 &gt; TODAY(),INDEX(Calculations_forecast!$1:$100, MATCH("Fiscal_Impact", Calculations_forecast!$B:$B, 0), MATCH(Fiscal_impact_072718!$A10, Calculations_forecast!$9:$9, 0)), NA())</f>
        <v>#N/A</v>
      </c>
      <c r="C10" s="59" t="e">
        <f>IF(INDEX(Calculations_forecast!$1:$100, MATCH("RecessionDummy", Calculations_forecast!$B:$B, 0), MATCH(Fiscal_impact_072718!$A10, Calculations_forecast!$9:$9, 0))=1,1,NA())</f>
        <v>#N/A</v>
      </c>
      <c r="D10" s="58" t="str">
        <f ca="1">IF(A10 &gt; TODAY(),INDEX(Calculations_forecast!$1:$100,MATCH("Fiscal_Impact_bars",Calculations_forecast!$B:$B,0),MATCH(Fiscal_impact_072718!$A10,Calculations_forecast!$9:$9,0)), "")</f>
        <v/>
      </c>
      <c r="E10" s="58" t="str">
        <f ca="1">IF(A10 &gt; TODAY(),INDEX(Calculations_forecast!$1:$100, MATCH("Federal Contribution to Real GDP Growth", Calculations_forecast!$B:$B, 0), MATCH(Fiscal_impact_072718!$A10, Calculations_forecast!$9:$9, 0)), "")</f>
        <v/>
      </c>
      <c r="F10" s="58" t="str">
        <f ca="1">IF(A10 &gt; TODAY(),INDEX(Calculations_forecast!$1:$100, MATCH("S&amp;L Contribution to Real GDP Growth", Calculations_forecast!$B:$B, 0), MATCH(Fiscal_impact_072718!$A10, Calculations_forecast!$9:$9, 0)), "")</f>
        <v/>
      </c>
      <c r="G10" s="58" t="str">
        <f ca="1">IF(A10 &gt; TODAY(),INDEX(Calculations_forecast!$A:$GV,MATCH("Contribution of Consumption Growth to Real GDP",Calculations_forecast!B$1:B$90,0),MATCH($A10,Calculations_forecast!A$9:AB$9)), "")</f>
        <v/>
      </c>
      <c r="H10" s="58" t="e">
        <f t="shared" ca="1" si="0"/>
        <v>#N/A</v>
      </c>
      <c r="I10" s="57">
        <v>37437</v>
      </c>
      <c r="J10" s="58">
        <v>2.02</v>
      </c>
      <c r="K10" s="59">
        <v>0</v>
      </c>
      <c r="L10" s="58">
        <v>2.2400000000000002</v>
      </c>
      <c r="M10" s="58">
        <v>0.51</v>
      </c>
      <c r="N10" s="58">
        <v>0.06</v>
      </c>
      <c r="O10" s="58">
        <v>1.66</v>
      </c>
      <c r="P10" s="56"/>
    </row>
    <row r="11" spans="1:18">
      <c r="A11" s="57">
        <v>37529</v>
      </c>
      <c r="B11" s="58" t="e">
        <f ca="1">IF(A11 &gt; TODAY(),INDEX(Calculations_forecast!$1:$100, MATCH("Fiscal_Impact", Calculations_forecast!$B:$B, 0), MATCH(Fiscal_impact_072718!$A11, Calculations_forecast!$9:$9, 0)), NA())</f>
        <v>#N/A</v>
      </c>
      <c r="C11" s="59" t="e">
        <f>IF(INDEX(Calculations_forecast!$1:$100, MATCH("RecessionDummy", Calculations_forecast!$B:$B, 0), MATCH(Fiscal_impact_072718!$A11, Calculations_forecast!$9:$9, 0))=1,1,NA())</f>
        <v>#N/A</v>
      </c>
      <c r="D11" s="58" t="str">
        <f ca="1">IF(A11 &gt; TODAY(),INDEX(Calculations_forecast!$1:$100,MATCH("Fiscal_Impact_bars",Calculations_forecast!$B:$B,0),MATCH(Fiscal_impact_072718!$A11,Calculations_forecast!$9:$9,0)), "")</f>
        <v/>
      </c>
      <c r="E11" s="58" t="str">
        <f ca="1">IF(A11 &gt; TODAY(),INDEX(Calculations_forecast!$1:$100, MATCH("Federal Contribution to Real GDP Growth", Calculations_forecast!$B:$B, 0), MATCH(Fiscal_impact_072718!$A11, Calculations_forecast!$9:$9, 0)), "")</f>
        <v/>
      </c>
      <c r="F11" s="58" t="str">
        <f ca="1">IF(A11 &gt; TODAY(),INDEX(Calculations_forecast!$1:$100, MATCH("S&amp;L Contribution to Real GDP Growth", Calculations_forecast!$B:$B, 0), MATCH(Fiscal_impact_072718!$A11, Calculations_forecast!$9:$9, 0)), "")</f>
        <v/>
      </c>
      <c r="G11" s="58" t="str">
        <f ca="1">IF(A11 &gt; TODAY(),INDEX(Calculations_forecast!$A:$GV,MATCH("Contribution of Consumption Growth to Real GDP",Calculations_forecast!B$1:B$90,0),MATCH($A11,Calculations_forecast!A$9:AB$9)), "")</f>
        <v/>
      </c>
      <c r="H11" s="58" t="e">
        <f t="shared" ca="1" si="0"/>
        <v>#N/A</v>
      </c>
      <c r="I11" s="57">
        <v>37529</v>
      </c>
      <c r="J11" s="58">
        <v>2.23</v>
      </c>
      <c r="K11" s="59">
        <v>0</v>
      </c>
      <c r="L11" s="58">
        <v>1.81</v>
      </c>
      <c r="M11" s="58">
        <v>0.26</v>
      </c>
      <c r="N11" s="58">
        <v>0.14000000000000001</v>
      </c>
      <c r="O11" s="58">
        <v>1.41</v>
      </c>
      <c r="P11" s="56"/>
    </row>
    <row r="12" spans="1:18">
      <c r="A12" s="57">
        <v>37621</v>
      </c>
      <c r="B12" s="58" t="e">
        <f ca="1">IF(A12 &gt; TODAY(),INDEX(Calculations_forecast!$1:$100, MATCH("Fiscal_Impact", Calculations_forecast!$B:$B, 0), MATCH(Fiscal_impact_072718!$A12, Calculations_forecast!$9:$9, 0)), NA())</f>
        <v>#N/A</v>
      </c>
      <c r="C12" s="59" t="e">
        <f>IF(INDEX(Calculations_forecast!$1:$100, MATCH("RecessionDummy", Calculations_forecast!$B:$B, 0), MATCH(Fiscal_impact_072718!$A12, Calculations_forecast!$9:$9, 0))=1,1,NA())</f>
        <v>#N/A</v>
      </c>
      <c r="D12" s="58" t="str">
        <f ca="1">IF(A12 &gt; TODAY(),INDEX(Calculations_forecast!$1:$100,MATCH("Fiscal_Impact_bars",Calculations_forecast!$B:$B,0),MATCH(Fiscal_impact_072718!$A12,Calculations_forecast!$9:$9,0)), "")</f>
        <v/>
      </c>
      <c r="E12" s="58" t="str">
        <f ca="1">IF(A12 &gt; TODAY(),INDEX(Calculations_forecast!$1:$100, MATCH("Federal Contribution to Real GDP Growth", Calculations_forecast!$B:$B, 0), MATCH(Fiscal_impact_072718!$A12, Calculations_forecast!$9:$9, 0)), "")</f>
        <v/>
      </c>
      <c r="F12" s="58" t="str">
        <f ca="1">IF(A12 &gt; TODAY(),INDEX(Calculations_forecast!$1:$100, MATCH("S&amp;L Contribution to Real GDP Growth", Calculations_forecast!$B:$B, 0), MATCH(Fiscal_impact_072718!$A12, Calculations_forecast!$9:$9, 0)), "")</f>
        <v/>
      </c>
      <c r="G12" s="58" t="str">
        <f ca="1">IF(A12 &gt; TODAY(),INDEX(Calculations_forecast!$A:$GV,MATCH("Contribution of Consumption Growth to Real GDP",Calculations_forecast!B$1:B$90,0),MATCH($A12,Calculations_forecast!A$9:AB$9)), "")</f>
        <v/>
      </c>
      <c r="H12" s="58" t="e">
        <f t="shared" ca="1" si="0"/>
        <v>#N/A</v>
      </c>
      <c r="I12" s="57">
        <v>37621</v>
      </c>
      <c r="J12" s="58">
        <v>2.0499999999999998</v>
      </c>
      <c r="K12" s="59">
        <v>0</v>
      </c>
      <c r="L12" s="58">
        <v>1.7</v>
      </c>
      <c r="M12" s="58">
        <v>0.47</v>
      </c>
      <c r="N12" s="58">
        <v>0.12</v>
      </c>
      <c r="O12" s="58">
        <v>1.1100000000000001</v>
      </c>
      <c r="P12" s="56"/>
    </row>
    <row r="13" spans="1:18">
      <c r="A13" s="57">
        <v>37711</v>
      </c>
      <c r="B13" s="58" t="e">
        <f ca="1">IF(A13 &gt; TODAY(),INDEX(Calculations_forecast!$1:$100, MATCH("Fiscal_Impact", Calculations_forecast!$B:$B, 0), MATCH(Fiscal_impact_072718!$A13, Calculations_forecast!$9:$9, 0)), NA())</f>
        <v>#N/A</v>
      </c>
      <c r="C13" s="59" t="e">
        <f>IF(INDEX(Calculations_forecast!$1:$100, MATCH("RecessionDummy", Calculations_forecast!$B:$B, 0), MATCH(Fiscal_impact_072718!$A13, Calculations_forecast!$9:$9, 0))=1,1,NA())</f>
        <v>#N/A</v>
      </c>
      <c r="D13" s="58" t="str">
        <f ca="1">IF(A13 &gt; TODAY(),INDEX(Calculations_forecast!$1:$100,MATCH("Fiscal_Impact_bars",Calculations_forecast!$B:$B,0),MATCH(Fiscal_impact_072718!$A13,Calculations_forecast!$9:$9,0)), "")</f>
        <v/>
      </c>
      <c r="E13" s="58" t="str">
        <f ca="1">IF(A13 &gt; TODAY(),INDEX(Calculations_forecast!$1:$100, MATCH("Federal Contribution to Real GDP Growth", Calculations_forecast!$B:$B, 0), MATCH(Fiscal_impact_072718!$A13, Calculations_forecast!$9:$9, 0)), "")</f>
        <v/>
      </c>
      <c r="F13" s="58" t="str">
        <f ca="1">IF(A13 &gt; TODAY(),INDEX(Calculations_forecast!$1:$100, MATCH("S&amp;L Contribution to Real GDP Growth", Calculations_forecast!$B:$B, 0), MATCH(Fiscal_impact_072718!$A13, Calculations_forecast!$9:$9, 0)), "")</f>
        <v/>
      </c>
      <c r="G13" s="58" t="str">
        <f ca="1">IF(A13 &gt; TODAY(),INDEX(Calculations_forecast!$A:$GV,MATCH("Contribution of Consumption Growth to Real GDP",Calculations_forecast!B$1:B$90,0),MATCH($A13,Calculations_forecast!A$9:AB$9)), "")</f>
        <v/>
      </c>
      <c r="H13" s="58" t="e">
        <f t="shared" ca="1" si="0"/>
        <v>#N/A</v>
      </c>
      <c r="I13" s="57">
        <v>37711</v>
      </c>
      <c r="J13" s="58">
        <v>1.75</v>
      </c>
      <c r="K13" s="59">
        <v>0</v>
      </c>
      <c r="L13" s="58">
        <v>1.27</v>
      </c>
      <c r="M13" s="58">
        <v>0.32</v>
      </c>
      <c r="N13" s="58">
        <v>-0.22</v>
      </c>
      <c r="O13" s="58">
        <v>1.18</v>
      </c>
      <c r="P13" s="56"/>
    </row>
    <row r="14" spans="1:18">
      <c r="A14" s="57">
        <v>37802</v>
      </c>
      <c r="B14" s="58" t="e">
        <f ca="1">IF(A14 &gt; TODAY(),INDEX(Calculations_forecast!$1:$100, MATCH("Fiscal_Impact", Calculations_forecast!$B:$B, 0), MATCH(Fiscal_impact_072718!$A14, Calculations_forecast!$9:$9, 0)), NA())</f>
        <v>#N/A</v>
      </c>
      <c r="C14" s="59" t="e">
        <f>IF(INDEX(Calculations_forecast!$1:$100, MATCH("RecessionDummy", Calculations_forecast!$B:$B, 0), MATCH(Fiscal_impact_072718!$A14, Calculations_forecast!$9:$9, 0))=1,1,NA())</f>
        <v>#N/A</v>
      </c>
      <c r="D14" s="58" t="str">
        <f ca="1">IF(A14 &gt; TODAY(),INDEX(Calculations_forecast!$1:$100,MATCH("Fiscal_Impact_bars",Calculations_forecast!$B:$B,0),MATCH(Fiscal_impact_072718!$A14,Calculations_forecast!$9:$9,0)), "")</f>
        <v/>
      </c>
      <c r="E14" s="58" t="str">
        <f ca="1">IF(A14 &gt; TODAY(),INDEX(Calculations_forecast!$1:$100, MATCH("Federal Contribution to Real GDP Growth", Calculations_forecast!$B:$B, 0), MATCH(Fiscal_impact_072718!$A14, Calculations_forecast!$9:$9, 0)), "")</f>
        <v/>
      </c>
      <c r="F14" s="58" t="str">
        <f ca="1">IF(A14 &gt; TODAY(),INDEX(Calculations_forecast!$1:$100, MATCH("S&amp;L Contribution to Real GDP Growth", Calculations_forecast!$B:$B, 0), MATCH(Fiscal_impact_072718!$A14, Calculations_forecast!$9:$9, 0)), "")</f>
        <v/>
      </c>
      <c r="G14" s="58" t="str">
        <f ca="1">IF(A14 &gt; TODAY(),INDEX(Calculations_forecast!$A:$GV,MATCH("Contribution of Consumption Growth to Real GDP",Calculations_forecast!B$1:B$90,0),MATCH($A14,Calculations_forecast!A$9:AB$9)), "")</f>
        <v/>
      </c>
      <c r="H14" s="58" t="e">
        <f t="shared" ca="1" si="0"/>
        <v>#N/A</v>
      </c>
      <c r="I14" s="57">
        <v>37802</v>
      </c>
      <c r="J14" s="58">
        <v>1.64</v>
      </c>
      <c r="K14" s="59">
        <v>0</v>
      </c>
      <c r="L14" s="58">
        <v>1.8</v>
      </c>
      <c r="M14" s="58">
        <v>0.98</v>
      </c>
      <c r="N14" s="58">
        <v>-0.24</v>
      </c>
      <c r="O14" s="58">
        <v>1.06</v>
      </c>
      <c r="P14" s="56"/>
    </row>
    <row r="15" spans="1:18">
      <c r="A15" s="57">
        <v>37894</v>
      </c>
      <c r="B15" s="58" t="e">
        <f ca="1">IF(A15 &gt; TODAY(),INDEX(Calculations_forecast!$1:$100, MATCH("Fiscal_Impact", Calculations_forecast!$B:$B, 0), MATCH(Fiscal_impact_072718!$A15, Calculations_forecast!$9:$9, 0)), NA())</f>
        <v>#N/A</v>
      </c>
      <c r="C15" s="59" t="e">
        <f>IF(INDEX(Calculations_forecast!$1:$100, MATCH("RecessionDummy", Calculations_forecast!$B:$B, 0), MATCH(Fiscal_impact_072718!$A15, Calculations_forecast!$9:$9, 0))=1,1,NA())</f>
        <v>#N/A</v>
      </c>
      <c r="D15" s="58" t="str">
        <f ca="1">IF(A15 &gt; TODAY(),INDEX(Calculations_forecast!$1:$100,MATCH("Fiscal_Impact_bars",Calculations_forecast!$B:$B,0),MATCH(Fiscal_impact_072718!$A15,Calculations_forecast!$9:$9,0)), "")</f>
        <v/>
      </c>
      <c r="E15" s="58" t="str">
        <f ca="1">IF(A15 &gt; TODAY(),INDEX(Calculations_forecast!$1:$100, MATCH("Federal Contribution to Real GDP Growth", Calculations_forecast!$B:$B, 0), MATCH(Fiscal_impact_072718!$A15, Calculations_forecast!$9:$9, 0)), "")</f>
        <v/>
      </c>
      <c r="F15" s="58" t="str">
        <f ca="1">IF(A15 &gt; TODAY(),INDEX(Calculations_forecast!$1:$100, MATCH("S&amp;L Contribution to Real GDP Growth", Calculations_forecast!$B:$B, 0), MATCH(Fiscal_impact_072718!$A15, Calculations_forecast!$9:$9, 0)), "")</f>
        <v/>
      </c>
      <c r="G15" s="58" t="str">
        <f ca="1">IF(A15 &gt; TODAY(),INDEX(Calculations_forecast!$A:$GV,MATCH("Contribution of Consumption Growth to Real GDP",Calculations_forecast!B$1:B$90,0),MATCH($A15,Calculations_forecast!A$9:AB$9)), "")</f>
        <v/>
      </c>
      <c r="H15" s="58" t="e">
        <f t="shared" ca="1" si="0"/>
        <v>#N/A</v>
      </c>
      <c r="I15" s="57">
        <v>37894</v>
      </c>
      <c r="J15" s="58">
        <v>1.5</v>
      </c>
      <c r="K15" s="59">
        <v>0</v>
      </c>
      <c r="L15" s="58">
        <v>1.22</v>
      </c>
      <c r="M15" s="58">
        <v>0</v>
      </c>
      <c r="N15" s="58">
        <v>0.2</v>
      </c>
      <c r="O15" s="58">
        <v>1.02</v>
      </c>
      <c r="P15" s="56"/>
    </row>
    <row r="16" spans="1:18">
      <c r="A16" s="57">
        <v>37986</v>
      </c>
      <c r="B16" s="58" t="e">
        <f ca="1">IF(A16 &gt; TODAY(),INDEX(Calculations_forecast!$1:$100, MATCH("Fiscal_Impact", Calculations_forecast!$B:$B, 0), MATCH(Fiscal_impact_072718!$A16, Calculations_forecast!$9:$9, 0)), NA())</f>
        <v>#N/A</v>
      </c>
      <c r="C16" s="59" t="e">
        <f>IF(INDEX(Calculations_forecast!$1:$100, MATCH("RecessionDummy", Calculations_forecast!$B:$B, 0), MATCH(Fiscal_impact_072718!$A16, Calculations_forecast!$9:$9, 0))=1,1,NA())</f>
        <v>#N/A</v>
      </c>
      <c r="D16" s="58" t="str">
        <f ca="1">IF(A16 &gt; TODAY(),INDEX(Calculations_forecast!$1:$100,MATCH("Fiscal_Impact_bars",Calculations_forecast!$B:$B,0),MATCH(Fiscal_impact_072718!$A16,Calculations_forecast!$9:$9,0)), "")</f>
        <v/>
      </c>
      <c r="E16" s="58" t="str">
        <f ca="1">IF(A16 &gt; TODAY(),INDEX(Calculations_forecast!$1:$100, MATCH("Federal Contribution to Real GDP Growth", Calculations_forecast!$B:$B, 0), MATCH(Fiscal_impact_072718!$A16, Calculations_forecast!$9:$9, 0)), "")</f>
        <v/>
      </c>
      <c r="F16" s="58" t="str">
        <f ca="1">IF(A16 &gt; TODAY(),INDEX(Calculations_forecast!$1:$100, MATCH("S&amp;L Contribution to Real GDP Growth", Calculations_forecast!$B:$B, 0), MATCH(Fiscal_impact_072718!$A16, Calculations_forecast!$9:$9, 0)), "")</f>
        <v/>
      </c>
      <c r="G16" s="58" t="str">
        <f ca="1">IF(A16 &gt; TODAY(),INDEX(Calculations_forecast!$A:$GV,MATCH("Contribution of Consumption Growth to Real GDP",Calculations_forecast!B$1:B$90,0),MATCH($A16,Calculations_forecast!A$9:AB$9)), "")</f>
        <v/>
      </c>
      <c r="H16" s="58" t="e">
        <f t="shared" ca="1" si="0"/>
        <v>#N/A</v>
      </c>
      <c r="I16" s="57">
        <v>37986</v>
      </c>
      <c r="J16" s="58">
        <v>1.36</v>
      </c>
      <c r="K16" s="59">
        <v>0</v>
      </c>
      <c r="L16" s="58">
        <v>1.1499999999999999</v>
      </c>
      <c r="M16" s="58">
        <v>0.54</v>
      </c>
      <c r="N16" s="58">
        <v>-0.06</v>
      </c>
      <c r="O16" s="58">
        <v>0.67</v>
      </c>
      <c r="P16" s="56"/>
    </row>
    <row r="17" spans="1:16">
      <c r="A17" s="57">
        <v>38077</v>
      </c>
      <c r="B17" s="58" t="e">
        <f ca="1">IF(A17 &gt; TODAY(),INDEX(Calculations_forecast!$1:$100, MATCH("Fiscal_Impact", Calculations_forecast!$B:$B, 0), MATCH(Fiscal_impact_072718!$A17, Calculations_forecast!$9:$9, 0)), NA())</f>
        <v>#N/A</v>
      </c>
      <c r="C17" s="59" t="e">
        <f>IF(INDEX(Calculations_forecast!$1:$100, MATCH("RecessionDummy", Calculations_forecast!$B:$B, 0), MATCH(Fiscal_impact_072718!$A17, Calculations_forecast!$9:$9, 0))=1,1,NA())</f>
        <v>#N/A</v>
      </c>
      <c r="D17" s="58" t="str">
        <f ca="1">IF(A17 &gt; TODAY(),INDEX(Calculations_forecast!$1:$100,MATCH("Fiscal_Impact_bars",Calculations_forecast!$B:$B,0),MATCH(Fiscal_impact_072718!$A17,Calculations_forecast!$9:$9,0)), "")</f>
        <v/>
      </c>
      <c r="E17" s="58" t="str">
        <f ca="1">IF(A17 &gt; TODAY(),INDEX(Calculations_forecast!$1:$100, MATCH("Federal Contribution to Real GDP Growth", Calculations_forecast!$B:$B, 0), MATCH(Fiscal_impact_072718!$A17, Calculations_forecast!$9:$9, 0)), "")</f>
        <v/>
      </c>
      <c r="F17" s="58" t="str">
        <f ca="1">IF(A17 &gt; TODAY(),INDEX(Calculations_forecast!$1:$100, MATCH("S&amp;L Contribution to Real GDP Growth", Calculations_forecast!$B:$B, 0), MATCH(Fiscal_impact_072718!$A17, Calculations_forecast!$9:$9, 0)), "")</f>
        <v/>
      </c>
      <c r="G17" s="58" t="str">
        <f ca="1">IF(A17 &gt; TODAY(),INDEX(Calculations_forecast!$A:$GV,MATCH("Contribution of Consumption Growth to Real GDP",Calculations_forecast!B$1:B$90,0),MATCH($A17,Calculations_forecast!A$9:AB$9)), "")</f>
        <v/>
      </c>
      <c r="H17" s="58" t="e">
        <f t="shared" ca="1" si="0"/>
        <v>#N/A</v>
      </c>
      <c r="I17" s="57">
        <v>38077</v>
      </c>
      <c r="J17" s="58">
        <v>1.21</v>
      </c>
      <c r="K17" s="59">
        <v>0</v>
      </c>
      <c r="L17" s="58">
        <v>0.68</v>
      </c>
      <c r="M17" s="58">
        <v>0.31</v>
      </c>
      <c r="N17" s="58">
        <v>0.03</v>
      </c>
      <c r="O17" s="58">
        <v>0.34</v>
      </c>
      <c r="P17" s="56"/>
    </row>
    <row r="18" spans="1:16">
      <c r="A18" s="57">
        <v>38168</v>
      </c>
      <c r="B18" s="58" t="e">
        <f ca="1">IF(A18 &gt; TODAY(),INDEX(Calculations_forecast!$1:$100, MATCH("Fiscal_Impact", Calculations_forecast!$B:$B, 0), MATCH(Fiscal_impact_072718!$A18, Calculations_forecast!$9:$9, 0)), NA())</f>
        <v>#N/A</v>
      </c>
      <c r="C18" s="59" t="e">
        <f>IF(INDEX(Calculations_forecast!$1:$100, MATCH("RecessionDummy", Calculations_forecast!$B:$B, 0), MATCH(Fiscal_impact_072718!$A18, Calculations_forecast!$9:$9, 0))=1,1,NA())</f>
        <v>#N/A</v>
      </c>
      <c r="D18" s="58" t="str">
        <f ca="1">IF(A18 &gt; TODAY(),INDEX(Calculations_forecast!$1:$100,MATCH("Fiscal_Impact_bars",Calculations_forecast!$B:$B,0),MATCH(Fiscal_impact_072718!$A18,Calculations_forecast!$9:$9,0)), "")</f>
        <v/>
      </c>
      <c r="E18" s="58" t="str">
        <f ca="1">IF(A18 &gt; TODAY(),INDEX(Calculations_forecast!$1:$100, MATCH("Federal Contribution to Real GDP Growth", Calculations_forecast!$B:$B, 0), MATCH(Fiscal_impact_072718!$A18, Calculations_forecast!$9:$9, 0)), "")</f>
        <v/>
      </c>
      <c r="F18" s="58" t="str">
        <f ca="1">IF(A18 &gt; TODAY(),INDEX(Calculations_forecast!$1:$100, MATCH("S&amp;L Contribution to Real GDP Growth", Calculations_forecast!$B:$B, 0), MATCH(Fiscal_impact_072718!$A18, Calculations_forecast!$9:$9, 0)), "")</f>
        <v/>
      </c>
      <c r="G18" s="58" t="str">
        <f ca="1">IF(A18 &gt; TODAY(),INDEX(Calculations_forecast!$A:$GV,MATCH("Contribution of Consumption Growth to Real GDP",Calculations_forecast!B$1:B$90,0),MATCH($A18,Calculations_forecast!A$9:AB$9)), "")</f>
        <v/>
      </c>
      <c r="H18" s="58" t="e">
        <f t="shared" ca="1" si="0"/>
        <v>#N/A</v>
      </c>
      <c r="I18" s="57">
        <v>38168</v>
      </c>
      <c r="J18" s="58">
        <v>0.88</v>
      </c>
      <c r="K18" s="59">
        <v>0</v>
      </c>
      <c r="L18" s="58">
        <v>0.48</v>
      </c>
      <c r="M18" s="58">
        <v>0.17</v>
      </c>
      <c r="N18" s="58">
        <v>0.03</v>
      </c>
      <c r="O18" s="58">
        <v>0.27</v>
      </c>
      <c r="P18" s="56"/>
    </row>
    <row r="19" spans="1:16">
      <c r="A19" s="57">
        <v>38260</v>
      </c>
      <c r="B19" s="58" t="e">
        <f ca="1">IF(A19 &gt; TODAY(),INDEX(Calculations_forecast!$1:$100, MATCH("Fiscal_Impact", Calculations_forecast!$B:$B, 0), MATCH(Fiscal_impact_072718!$A19, Calculations_forecast!$9:$9, 0)), NA())</f>
        <v>#N/A</v>
      </c>
      <c r="C19" s="59" t="e">
        <f>IF(INDEX(Calculations_forecast!$1:$100, MATCH("RecessionDummy", Calculations_forecast!$B:$B, 0), MATCH(Fiscal_impact_072718!$A19, Calculations_forecast!$9:$9, 0))=1,1,NA())</f>
        <v>#N/A</v>
      </c>
      <c r="D19" s="58" t="str">
        <f ca="1">IF(A19 &gt; TODAY(),INDEX(Calculations_forecast!$1:$100,MATCH("Fiscal_Impact_bars",Calculations_forecast!$B:$B,0),MATCH(Fiscal_impact_072718!$A19,Calculations_forecast!$9:$9,0)), "")</f>
        <v/>
      </c>
      <c r="E19" s="58" t="str">
        <f ca="1">IF(A19 &gt; TODAY(),INDEX(Calculations_forecast!$1:$100, MATCH("Federal Contribution to Real GDP Growth", Calculations_forecast!$B:$B, 0), MATCH(Fiscal_impact_072718!$A19, Calculations_forecast!$9:$9, 0)), "")</f>
        <v/>
      </c>
      <c r="F19" s="58" t="str">
        <f ca="1">IF(A19 &gt; TODAY(),INDEX(Calculations_forecast!$1:$100, MATCH("S&amp;L Contribution to Real GDP Growth", Calculations_forecast!$B:$B, 0), MATCH(Fiscal_impact_072718!$A19, Calculations_forecast!$9:$9, 0)), "")</f>
        <v/>
      </c>
      <c r="G19" s="58" t="str">
        <f ca="1">IF(A19 &gt; TODAY(),INDEX(Calculations_forecast!$A:$GV,MATCH("Contribution of Consumption Growth to Real GDP",Calculations_forecast!B$1:B$90,0),MATCH($A19,Calculations_forecast!A$9:AB$9)), "")</f>
        <v/>
      </c>
      <c r="H19" s="58" t="e">
        <f t="shared" ca="1" si="0"/>
        <v>#N/A</v>
      </c>
      <c r="I19" s="57">
        <v>38260</v>
      </c>
      <c r="J19" s="58">
        <v>0.61</v>
      </c>
      <c r="K19" s="59">
        <v>0</v>
      </c>
      <c r="L19" s="58">
        <v>0.15</v>
      </c>
      <c r="M19" s="58">
        <v>0.33</v>
      </c>
      <c r="N19" s="58">
        <v>-0.18</v>
      </c>
      <c r="O19" s="58">
        <v>0</v>
      </c>
      <c r="P19" s="56"/>
    </row>
    <row r="20" spans="1:16">
      <c r="A20" s="57">
        <v>38352</v>
      </c>
      <c r="B20" s="58" t="e">
        <f ca="1">IF(A20 &gt; TODAY(),INDEX(Calculations_forecast!$1:$100, MATCH("Fiscal_Impact", Calculations_forecast!$B:$B, 0), MATCH(Fiscal_impact_072718!$A20, Calculations_forecast!$9:$9, 0)), NA())</f>
        <v>#N/A</v>
      </c>
      <c r="C20" s="59" t="e">
        <f>IF(INDEX(Calculations_forecast!$1:$100, MATCH("RecessionDummy", Calculations_forecast!$B:$B, 0), MATCH(Fiscal_impact_072718!$A20, Calculations_forecast!$9:$9, 0))=1,1,NA())</f>
        <v>#N/A</v>
      </c>
      <c r="D20" s="58" t="str">
        <f ca="1">IF(A20 &gt; TODAY(),INDEX(Calculations_forecast!$1:$100,MATCH("Fiscal_Impact_bars",Calculations_forecast!$B:$B,0),MATCH(Fiscal_impact_072718!$A20,Calculations_forecast!$9:$9,0)), "")</f>
        <v/>
      </c>
      <c r="E20" s="58" t="str">
        <f ca="1">IF(A20 &gt; TODAY(),INDEX(Calculations_forecast!$1:$100, MATCH("Federal Contribution to Real GDP Growth", Calculations_forecast!$B:$B, 0), MATCH(Fiscal_impact_072718!$A20, Calculations_forecast!$9:$9, 0)), "")</f>
        <v/>
      </c>
      <c r="F20" s="58" t="str">
        <f ca="1">IF(A20 &gt; TODAY(),INDEX(Calculations_forecast!$1:$100, MATCH("S&amp;L Contribution to Real GDP Growth", Calculations_forecast!$B:$B, 0), MATCH(Fiscal_impact_072718!$A20, Calculations_forecast!$9:$9, 0)), "")</f>
        <v/>
      </c>
      <c r="G20" s="58" t="str">
        <f ca="1">IF(A20 &gt; TODAY(),INDEX(Calculations_forecast!$A:$GV,MATCH("Contribution of Consumption Growth to Real GDP",Calculations_forecast!B$1:B$90,0),MATCH($A20,Calculations_forecast!A$9:AB$9)), "")</f>
        <v/>
      </c>
      <c r="H20" s="58" t="e">
        <f t="shared" ca="1" si="0"/>
        <v>#N/A</v>
      </c>
      <c r="I20" s="57">
        <v>38352</v>
      </c>
      <c r="J20" s="58">
        <v>0.32</v>
      </c>
      <c r="K20" s="59">
        <v>0</v>
      </c>
      <c r="L20" s="58">
        <v>-0.04</v>
      </c>
      <c r="M20" s="58">
        <v>-0.05</v>
      </c>
      <c r="N20" s="58">
        <v>0.02</v>
      </c>
      <c r="O20" s="58">
        <v>-0.01</v>
      </c>
      <c r="P20" s="56"/>
    </row>
    <row r="21" spans="1:16">
      <c r="A21" s="57">
        <v>38442</v>
      </c>
      <c r="B21" s="58" t="e">
        <f ca="1">IF(A21 &gt; TODAY(),INDEX(Calculations_forecast!$1:$100, MATCH("Fiscal_Impact", Calculations_forecast!$B:$B, 0), MATCH(Fiscal_impact_072718!$A21, Calculations_forecast!$9:$9, 0)), NA())</f>
        <v>#N/A</v>
      </c>
      <c r="C21" s="59" t="e">
        <f>IF(INDEX(Calculations_forecast!$1:$100, MATCH("RecessionDummy", Calculations_forecast!$B:$B, 0), MATCH(Fiscal_impact_072718!$A21, Calculations_forecast!$9:$9, 0))=1,1,NA())</f>
        <v>#N/A</v>
      </c>
      <c r="D21" s="58" t="str">
        <f ca="1">IF(A21 &gt; TODAY(),INDEX(Calculations_forecast!$1:$100,MATCH("Fiscal_Impact_bars",Calculations_forecast!$B:$B,0),MATCH(Fiscal_impact_072718!$A21,Calculations_forecast!$9:$9,0)), "")</f>
        <v/>
      </c>
      <c r="E21" s="58" t="str">
        <f ca="1">IF(A21 &gt; TODAY(),INDEX(Calculations_forecast!$1:$100, MATCH("Federal Contribution to Real GDP Growth", Calculations_forecast!$B:$B, 0), MATCH(Fiscal_impact_072718!$A21, Calculations_forecast!$9:$9, 0)), "")</f>
        <v/>
      </c>
      <c r="F21" s="58" t="str">
        <f ca="1">IF(A21 &gt; TODAY(),INDEX(Calculations_forecast!$1:$100, MATCH("S&amp;L Contribution to Real GDP Growth", Calculations_forecast!$B:$B, 0), MATCH(Fiscal_impact_072718!$A21, Calculations_forecast!$9:$9, 0)), "")</f>
        <v/>
      </c>
      <c r="G21" s="58" t="str">
        <f ca="1">IF(A21 &gt; TODAY(),INDEX(Calculations_forecast!$A:$GV,MATCH("Contribution of Consumption Growth to Real GDP",Calculations_forecast!B$1:B$90,0),MATCH($A21,Calculations_forecast!A$9:AB$9)), "")</f>
        <v/>
      </c>
      <c r="H21" s="58" t="e">
        <f t="shared" ca="1" si="0"/>
        <v>#N/A</v>
      </c>
      <c r="I21" s="57">
        <v>38442</v>
      </c>
      <c r="J21" s="58">
        <v>0.12</v>
      </c>
      <c r="K21" s="59">
        <v>0</v>
      </c>
      <c r="L21" s="58">
        <v>-0.1</v>
      </c>
      <c r="M21" s="58">
        <v>0.33</v>
      </c>
      <c r="N21" s="58">
        <v>0.06</v>
      </c>
      <c r="O21" s="58">
        <v>-0.5</v>
      </c>
      <c r="P21" s="56"/>
    </row>
    <row r="22" spans="1:16">
      <c r="A22" s="57">
        <v>38533</v>
      </c>
      <c r="B22" s="58" t="e">
        <f ca="1">IF(A22 &gt; TODAY(),INDEX(Calculations_forecast!$1:$100, MATCH("Fiscal_Impact", Calculations_forecast!$B:$B, 0), MATCH(Fiscal_impact_072718!$A22, Calculations_forecast!$9:$9, 0)), NA())</f>
        <v>#N/A</v>
      </c>
      <c r="C22" s="59" t="e">
        <f>IF(INDEX(Calculations_forecast!$1:$100, MATCH("RecessionDummy", Calculations_forecast!$B:$B, 0), MATCH(Fiscal_impact_072718!$A22, Calculations_forecast!$9:$9, 0))=1,1,NA())</f>
        <v>#N/A</v>
      </c>
      <c r="D22" s="58" t="str">
        <f ca="1">IF(A22 &gt; TODAY(),INDEX(Calculations_forecast!$1:$100,MATCH("Fiscal_Impact_bars",Calculations_forecast!$B:$B,0),MATCH(Fiscal_impact_072718!$A22,Calculations_forecast!$9:$9,0)), "")</f>
        <v/>
      </c>
      <c r="E22" s="58" t="str">
        <f ca="1">IF(A22 &gt; TODAY(),INDEX(Calculations_forecast!$1:$100, MATCH("Federal Contribution to Real GDP Growth", Calculations_forecast!$B:$B, 0), MATCH(Fiscal_impact_072718!$A22, Calculations_forecast!$9:$9, 0)), "")</f>
        <v/>
      </c>
      <c r="F22" s="58" t="str">
        <f ca="1">IF(A22 &gt; TODAY(),INDEX(Calculations_forecast!$1:$100, MATCH("S&amp;L Contribution to Real GDP Growth", Calculations_forecast!$B:$B, 0), MATCH(Fiscal_impact_072718!$A22, Calculations_forecast!$9:$9, 0)), "")</f>
        <v/>
      </c>
      <c r="G22" s="58" t="str">
        <f ca="1">IF(A22 &gt; TODAY(),INDEX(Calculations_forecast!$A:$GV,MATCH("Contribution of Consumption Growth to Real GDP",Calculations_forecast!B$1:B$90,0),MATCH($A22,Calculations_forecast!A$9:AB$9)), "")</f>
        <v/>
      </c>
      <c r="H22" s="58" t="e">
        <f t="shared" ca="1" si="0"/>
        <v>#N/A</v>
      </c>
      <c r="I22" s="57">
        <v>38533</v>
      </c>
      <c r="J22" s="58">
        <v>-0.12</v>
      </c>
      <c r="K22" s="59">
        <v>0</v>
      </c>
      <c r="L22" s="58">
        <v>-0.49</v>
      </c>
      <c r="M22" s="58">
        <v>-0.03</v>
      </c>
      <c r="N22" s="58">
        <v>-0.01</v>
      </c>
      <c r="O22" s="58">
        <v>-0.45</v>
      </c>
      <c r="P22" s="56"/>
    </row>
    <row r="23" spans="1:16">
      <c r="A23" s="57">
        <v>38625</v>
      </c>
      <c r="B23" s="58" t="e">
        <f ca="1">IF(A23 &gt; TODAY(),INDEX(Calculations_forecast!$1:$100, MATCH("Fiscal_Impact", Calculations_forecast!$B:$B, 0), MATCH(Fiscal_impact_072718!$A23, Calculations_forecast!$9:$9, 0)), NA())</f>
        <v>#N/A</v>
      </c>
      <c r="C23" s="59" t="e">
        <f>IF(INDEX(Calculations_forecast!$1:$100, MATCH("RecessionDummy", Calculations_forecast!$B:$B, 0), MATCH(Fiscal_impact_072718!$A23, Calculations_forecast!$9:$9, 0))=1,1,NA())</f>
        <v>#N/A</v>
      </c>
      <c r="D23" s="58" t="str">
        <f ca="1">IF(A23 &gt; TODAY(),INDEX(Calculations_forecast!$1:$100,MATCH("Fiscal_Impact_bars",Calculations_forecast!$B:$B,0),MATCH(Fiscal_impact_072718!$A23,Calculations_forecast!$9:$9,0)), "")</f>
        <v/>
      </c>
      <c r="E23" s="58" t="str">
        <f ca="1">IF(A23 &gt; TODAY(),INDEX(Calculations_forecast!$1:$100, MATCH("Federal Contribution to Real GDP Growth", Calculations_forecast!$B:$B, 0), MATCH(Fiscal_impact_072718!$A23, Calculations_forecast!$9:$9, 0)), "")</f>
        <v/>
      </c>
      <c r="F23" s="58" t="str">
        <f ca="1">IF(A23 &gt; TODAY(),INDEX(Calculations_forecast!$1:$100, MATCH("S&amp;L Contribution to Real GDP Growth", Calculations_forecast!$B:$B, 0), MATCH(Fiscal_impact_072718!$A23, Calculations_forecast!$9:$9, 0)), "")</f>
        <v/>
      </c>
      <c r="G23" s="58" t="str">
        <f ca="1">IF(A23 &gt; TODAY(),INDEX(Calculations_forecast!$A:$GV,MATCH("Contribution of Consumption Growth to Real GDP",Calculations_forecast!B$1:B$90,0),MATCH($A23,Calculations_forecast!A$9:AB$9)), "")</f>
        <v/>
      </c>
      <c r="H23" s="58" t="e">
        <f t="shared" ca="1" si="0"/>
        <v>#N/A</v>
      </c>
      <c r="I23" s="57">
        <v>38625</v>
      </c>
      <c r="J23" s="58">
        <v>-0.2</v>
      </c>
      <c r="K23" s="59">
        <v>0</v>
      </c>
      <c r="L23" s="58">
        <v>-0.17</v>
      </c>
      <c r="M23" s="58">
        <v>0.22</v>
      </c>
      <c r="N23" s="58">
        <v>0.03</v>
      </c>
      <c r="O23" s="58">
        <v>-0.42</v>
      </c>
      <c r="P23" s="56"/>
    </row>
    <row r="24" spans="1:16">
      <c r="A24" s="57">
        <v>38717</v>
      </c>
      <c r="B24" s="58" t="e">
        <f ca="1">IF(A24 &gt; TODAY(),INDEX(Calculations_forecast!$1:$100, MATCH("Fiscal_Impact", Calculations_forecast!$B:$B, 0), MATCH(Fiscal_impact_072718!$A24, Calculations_forecast!$9:$9, 0)), NA())</f>
        <v>#N/A</v>
      </c>
      <c r="C24" s="59" t="e">
        <f>IF(INDEX(Calculations_forecast!$1:$100, MATCH("RecessionDummy", Calculations_forecast!$B:$B, 0), MATCH(Fiscal_impact_072718!$A24, Calculations_forecast!$9:$9, 0))=1,1,NA())</f>
        <v>#N/A</v>
      </c>
      <c r="D24" s="58" t="str">
        <f ca="1">IF(A24 &gt; TODAY(),INDEX(Calculations_forecast!$1:$100,MATCH("Fiscal_Impact_bars",Calculations_forecast!$B:$B,0),MATCH(Fiscal_impact_072718!$A24,Calculations_forecast!$9:$9,0)), "")</f>
        <v/>
      </c>
      <c r="E24" s="58" t="str">
        <f ca="1">IF(A24 &gt; TODAY(),INDEX(Calculations_forecast!$1:$100, MATCH("Federal Contribution to Real GDP Growth", Calculations_forecast!$B:$B, 0), MATCH(Fiscal_impact_072718!$A24, Calculations_forecast!$9:$9, 0)), "")</f>
        <v/>
      </c>
      <c r="F24" s="58" t="str">
        <f ca="1">IF(A24 &gt; TODAY(),INDEX(Calculations_forecast!$1:$100, MATCH("S&amp;L Contribution to Real GDP Growth", Calculations_forecast!$B:$B, 0), MATCH(Fiscal_impact_072718!$A24, Calculations_forecast!$9:$9, 0)), "")</f>
        <v/>
      </c>
      <c r="G24" s="58" t="str">
        <f ca="1">IF(A24 &gt; TODAY(),INDEX(Calculations_forecast!$A:$GV,MATCH("Contribution of Consumption Growth to Real GDP",Calculations_forecast!B$1:B$90,0),MATCH($A24,Calculations_forecast!A$9:AB$9)), "")</f>
        <v/>
      </c>
      <c r="H24" s="58" t="e">
        <f t="shared" ca="1" si="0"/>
        <v>#N/A</v>
      </c>
      <c r="I24" s="57">
        <v>38717</v>
      </c>
      <c r="J24" s="58">
        <v>-0.31</v>
      </c>
      <c r="K24" s="59">
        <v>0</v>
      </c>
      <c r="L24" s="58">
        <v>-0.47</v>
      </c>
      <c r="M24" s="58">
        <v>0.01</v>
      </c>
      <c r="N24" s="58">
        <v>0.05</v>
      </c>
      <c r="O24" s="58">
        <v>-0.52</v>
      </c>
      <c r="P24" s="56"/>
    </row>
    <row r="25" spans="1:16">
      <c r="A25" s="57">
        <v>38807</v>
      </c>
      <c r="B25" s="58" t="e">
        <f ca="1">IF(A25 &gt; TODAY(),INDEX(Calculations_forecast!$1:$100, MATCH("Fiscal_Impact", Calculations_forecast!$B:$B, 0), MATCH(Fiscal_impact_072718!$A25, Calculations_forecast!$9:$9, 0)), NA())</f>
        <v>#N/A</v>
      </c>
      <c r="C25" s="59" t="e">
        <f>IF(INDEX(Calculations_forecast!$1:$100, MATCH("RecessionDummy", Calculations_forecast!$B:$B, 0), MATCH(Fiscal_impact_072718!$A25, Calculations_forecast!$9:$9, 0))=1,1,NA())</f>
        <v>#N/A</v>
      </c>
      <c r="D25" s="58" t="str">
        <f ca="1">IF(A25 &gt; TODAY(),INDEX(Calculations_forecast!$1:$100,MATCH("Fiscal_Impact_bars",Calculations_forecast!$B:$B,0),MATCH(Fiscal_impact_072718!$A25,Calculations_forecast!$9:$9,0)), "")</f>
        <v/>
      </c>
      <c r="E25" s="58" t="str">
        <f ca="1">IF(A25 &gt; TODAY(),INDEX(Calculations_forecast!$1:$100, MATCH("Federal Contribution to Real GDP Growth", Calculations_forecast!$B:$B, 0), MATCH(Fiscal_impact_072718!$A25, Calculations_forecast!$9:$9, 0)), "")</f>
        <v/>
      </c>
      <c r="F25" s="58" t="str">
        <f ca="1">IF(A25 &gt; TODAY(),INDEX(Calculations_forecast!$1:$100, MATCH("S&amp;L Contribution to Real GDP Growth", Calculations_forecast!$B:$B, 0), MATCH(Fiscal_impact_072718!$A25, Calculations_forecast!$9:$9, 0)), "")</f>
        <v/>
      </c>
      <c r="G25" s="58" t="str">
        <f ca="1">IF(A25 &gt; TODAY(),INDEX(Calculations_forecast!$A:$GV,MATCH("Contribution of Consumption Growth to Real GDP",Calculations_forecast!B$1:B$90,0),MATCH($A25,Calculations_forecast!A$9:AB$9)), "")</f>
        <v/>
      </c>
      <c r="H25" s="58" t="e">
        <f t="shared" ca="1" si="0"/>
        <v>#N/A</v>
      </c>
      <c r="I25" s="57">
        <v>38807</v>
      </c>
      <c r="J25" s="58">
        <v>-0.17</v>
      </c>
      <c r="K25" s="59">
        <v>0</v>
      </c>
      <c r="L25" s="58">
        <v>0.43</v>
      </c>
      <c r="M25" s="58">
        <v>0.75</v>
      </c>
      <c r="N25" s="58">
        <v>0.21</v>
      </c>
      <c r="O25" s="58">
        <v>-0.53</v>
      </c>
      <c r="P25" s="56"/>
    </row>
    <row r="26" spans="1:16">
      <c r="A26" s="57">
        <v>38898</v>
      </c>
      <c r="B26" s="58" t="e">
        <f ca="1">IF(A26 &gt; TODAY(),INDEX(Calculations_forecast!$1:$100, MATCH("Fiscal_Impact", Calculations_forecast!$B:$B, 0), MATCH(Fiscal_impact_072718!$A26, Calculations_forecast!$9:$9, 0)), NA())</f>
        <v>#N/A</v>
      </c>
      <c r="C26" s="59" t="e">
        <f>IF(INDEX(Calculations_forecast!$1:$100, MATCH("RecessionDummy", Calculations_forecast!$B:$B, 0), MATCH(Fiscal_impact_072718!$A26, Calculations_forecast!$9:$9, 0))=1,1,NA())</f>
        <v>#N/A</v>
      </c>
      <c r="D26" s="58" t="str">
        <f ca="1">IF(A26 &gt; TODAY(),INDEX(Calculations_forecast!$1:$100,MATCH("Fiscal_Impact_bars",Calculations_forecast!$B:$B,0),MATCH(Fiscal_impact_072718!$A26,Calculations_forecast!$9:$9,0)), "")</f>
        <v/>
      </c>
      <c r="E26" s="58" t="str">
        <f ca="1">IF(A26 &gt; TODAY(),INDEX(Calculations_forecast!$1:$100, MATCH("Federal Contribution to Real GDP Growth", Calculations_forecast!$B:$B, 0), MATCH(Fiscal_impact_072718!$A26, Calculations_forecast!$9:$9, 0)), "")</f>
        <v/>
      </c>
      <c r="F26" s="58" t="str">
        <f ca="1">IF(A26 &gt; TODAY(),INDEX(Calculations_forecast!$1:$100, MATCH("S&amp;L Contribution to Real GDP Growth", Calculations_forecast!$B:$B, 0), MATCH(Fiscal_impact_072718!$A26, Calculations_forecast!$9:$9, 0)), "")</f>
        <v/>
      </c>
      <c r="G26" s="58" t="str">
        <f ca="1">IF(A26 &gt; TODAY(),INDEX(Calculations_forecast!$A:$GV,MATCH("Contribution of Consumption Growth to Real GDP",Calculations_forecast!B$1:B$90,0),MATCH($A26,Calculations_forecast!A$9:AB$9)), "")</f>
        <v/>
      </c>
      <c r="H26" s="58" t="e">
        <f t="shared" ca="1" si="0"/>
        <v>#N/A</v>
      </c>
      <c r="I26" s="57">
        <v>38898</v>
      </c>
      <c r="J26" s="58">
        <v>-0.2</v>
      </c>
      <c r="K26" s="59">
        <v>0</v>
      </c>
      <c r="L26" s="58">
        <v>-0.61</v>
      </c>
      <c r="M26" s="58">
        <v>-0.2</v>
      </c>
      <c r="N26" s="58">
        <v>0.18</v>
      </c>
      <c r="O26" s="58">
        <v>-0.57999999999999996</v>
      </c>
      <c r="P26" s="56"/>
    </row>
    <row r="27" spans="1:16">
      <c r="A27" s="57">
        <v>38990</v>
      </c>
      <c r="B27" s="58" t="e">
        <f ca="1">IF(A27 &gt; TODAY(),INDEX(Calculations_forecast!$1:$100, MATCH("Fiscal_Impact", Calculations_forecast!$B:$B, 0), MATCH(Fiscal_impact_072718!$A27, Calculations_forecast!$9:$9, 0)), NA())</f>
        <v>#N/A</v>
      </c>
      <c r="C27" s="59" t="e">
        <f>IF(INDEX(Calculations_forecast!$1:$100, MATCH("RecessionDummy", Calculations_forecast!$B:$B, 0), MATCH(Fiscal_impact_072718!$A27, Calculations_forecast!$9:$9, 0))=1,1,NA())</f>
        <v>#N/A</v>
      </c>
      <c r="D27" s="58" t="str">
        <f ca="1">IF(A27 &gt; TODAY(),INDEX(Calculations_forecast!$1:$100,MATCH("Fiscal_Impact_bars",Calculations_forecast!$B:$B,0),MATCH(Fiscal_impact_072718!$A27,Calculations_forecast!$9:$9,0)), "")</f>
        <v/>
      </c>
      <c r="E27" s="58" t="str">
        <f ca="1">IF(A27 &gt; TODAY(),INDEX(Calculations_forecast!$1:$100, MATCH("Federal Contribution to Real GDP Growth", Calculations_forecast!$B:$B, 0), MATCH(Fiscal_impact_072718!$A27, Calculations_forecast!$9:$9, 0)), "")</f>
        <v/>
      </c>
      <c r="F27" s="58" t="str">
        <f ca="1">IF(A27 &gt; TODAY(),INDEX(Calculations_forecast!$1:$100, MATCH("S&amp;L Contribution to Real GDP Growth", Calculations_forecast!$B:$B, 0), MATCH(Fiscal_impact_072718!$A27, Calculations_forecast!$9:$9, 0)), "")</f>
        <v/>
      </c>
      <c r="G27" s="58" t="str">
        <f ca="1">IF(A27 &gt; TODAY(),INDEX(Calculations_forecast!$A:$GV,MATCH("Contribution of Consumption Growth to Real GDP",Calculations_forecast!B$1:B$90,0),MATCH($A27,Calculations_forecast!A$9:AB$9)), "")</f>
        <v/>
      </c>
      <c r="H27" s="58" t="e">
        <f t="shared" ca="1" si="0"/>
        <v>#N/A</v>
      </c>
      <c r="I27" s="57">
        <v>38990</v>
      </c>
      <c r="J27" s="58">
        <v>-0.26</v>
      </c>
      <c r="K27" s="59">
        <v>0</v>
      </c>
      <c r="L27" s="58">
        <v>-0.4</v>
      </c>
      <c r="M27" s="58">
        <v>-0.26</v>
      </c>
      <c r="N27" s="58">
        <v>0.15</v>
      </c>
      <c r="O27" s="58">
        <v>-0.28999999999999998</v>
      </c>
      <c r="P27" s="56"/>
    </row>
    <row r="28" spans="1:16">
      <c r="A28" s="57">
        <v>39082</v>
      </c>
      <c r="B28" s="58" t="e">
        <f ca="1">IF(A28 &gt; TODAY(),INDEX(Calculations_forecast!$1:$100, MATCH("Fiscal_Impact", Calculations_forecast!$B:$B, 0), MATCH(Fiscal_impact_072718!$A28, Calculations_forecast!$9:$9, 0)), NA())</f>
        <v>#N/A</v>
      </c>
      <c r="C28" s="59" t="e">
        <f>IF(INDEX(Calculations_forecast!$1:$100, MATCH("RecessionDummy", Calculations_forecast!$B:$B, 0), MATCH(Fiscal_impact_072718!$A28, Calculations_forecast!$9:$9, 0))=1,1,NA())</f>
        <v>#N/A</v>
      </c>
      <c r="D28" s="58" t="str">
        <f ca="1">IF(A28 &gt; TODAY(),INDEX(Calculations_forecast!$1:$100,MATCH("Fiscal_Impact_bars",Calculations_forecast!$B:$B,0),MATCH(Fiscal_impact_072718!$A28,Calculations_forecast!$9:$9,0)), "")</f>
        <v/>
      </c>
      <c r="E28" s="58" t="str">
        <f ca="1">IF(A28 &gt; TODAY(),INDEX(Calculations_forecast!$1:$100, MATCH("Federal Contribution to Real GDP Growth", Calculations_forecast!$B:$B, 0), MATCH(Fiscal_impact_072718!$A28, Calculations_forecast!$9:$9, 0)), "")</f>
        <v/>
      </c>
      <c r="F28" s="58" t="str">
        <f ca="1">IF(A28 &gt; TODAY(),INDEX(Calculations_forecast!$1:$100, MATCH("S&amp;L Contribution to Real GDP Growth", Calculations_forecast!$B:$B, 0), MATCH(Fiscal_impact_072718!$A28, Calculations_forecast!$9:$9, 0)), "")</f>
        <v/>
      </c>
      <c r="G28" s="58" t="str">
        <f ca="1">IF(A28 &gt; TODAY(),INDEX(Calculations_forecast!$A:$GV,MATCH("Contribution of Consumption Growth to Real GDP",Calculations_forecast!B$1:B$90,0),MATCH($A28,Calculations_forecast!A$9:AB$9)), "")</f>
        <v/>
      </c>
      <c r="H28" s="58" t="e">
        <f t="shared" ca="1" si="0"/>
        <v>#N/A</v>
      </c>
      <c r="I28" s="57">
        <v>39082</v>
      </c>
      <c r="J28" s="58">
        <v>-0.08</v>
      </c>
      <c r="K28" s="59">
        <v>0</v>
      </c>
      <c r="L28" s="58">
        <v>0.26</v>
      </c>
      <c r="M28" s="58">
        <v>0.43</v>
      </c>
      <c r="N28" s="58">
        <v>0.21</v>
      </c>
      <c r="O28" s="58">
        <v>-0.38</v>
      </c>
      <c r="P28" s="56"/>
    </row>
    <row r="29" spans="1:16">
      <c r="A29" s="57">
        <v>39172</v>
      </c>
      <c r="B29" s="58" t="e">
        <f ca="1">IF(A29 &gt; TODAY(),INDEX(Calculations_forecast!$1:$100, MATCH("Fiscal_Impact", Calculations_forecast!$B:$B, 0), MATCH(Fiscal_impact_072718!$A29, Calculations_forecast!$9:$9, 0)), NA())</f>
        <v>#N/A</v>
      </c>
      <c r="C29" s="59" t="e">
        <f>IF(INDEX(Calculations_forecast!$1:$100, MATCH("RecessionDummy", Calculations_forecast!$B:$B, 0), MATCH(Fiscal_impact_072718!$A29, Calculations_forecast!$9:$9, 0))=1,1,NA())</f>
        <v>#N/A</v>
      </c>
      <c r="D29" s="58" t="str">
        <f ca="1">IF(A29 &gt; TODAY(),INDEX(Calculations_forecast!$1:$100,MATCH("Fiscal_Impact_bars",Calculations_forecast!$B:$B,0),MATCH(Fiscal_impact_072718!$A29,Calculations_forecast!$9:$9,0)), "")</f>
        <v/>
      </c>
      <c r="E29" s="58" t="str">
        <f ca="1">IF(A29 &gt; TODAY(),INDEX(Calculations_forecast!$1:$100, MATCH("Federal Contribution to Real GDP Growth", Calculations_forecast!$B:$B, 0), MATCH(Fiscal_impact_072718!$A29, Calculations_forecast!$9:$9, 0)), "")</f>
        <v/>
      </c>
      <c r="F29" s="58" t="str">
        <f ca="1">IF(A29 &gt; TODAY(),INDEX(Calculations_forecast!$1:$100, MATCH("S&amp;L Contribution to Real GDP Growth", Calculations_forecast!$B:$B, 0), MATCH(Fiscal_impact_072718!$A29, Calculations_forecast!$9:$9, 0)), "")</f>
        <v/>
      </c>
      <c r="G29" s="58" t="str">
        <f ca="1">IF(A29 &gt; TODAY(),INDEX(Calculations_forecast!$A:$GV,MATCH("Contribution of Consumption Growth to Real GDP",Calculations_forecast!B$1:B$90,0),MATCH($A29,Calculations_forecast!A$9:AB$9)), "")</f>
        <v/>
      </c>
      <c r="H29" s="58" t="e">
        <f t="shared" ca="1" si="0"/>
        <v>#N/A</v>
      </c>
      <c r="I29" s="57">
        <v>39172</v>
      </c>
      <c r="J29" s="58">
        <v>-0.22</v>
      </c>
      <c r="K29" s="59">
        <v>0</v>
      </c>
      <c r="L29" s="58">
        <v>-0.14000000000000001</v>
      </c>
      <c r="M29" s="58">
        <v>-0.16</v>
      </c>
      <c r="N29" s="58">
        <v>0.28999999999999998</v>
      </c>
      <c r="O29" s="58">
        <v>-0.27</v>
      </c>
    </row>
    <row r="30" spans="1:16">
      <c r="A30" s="57">
        <v>39263</v>
      </c>
      <c r="B30" s="58" t="e">
        <f ca="1">IF(A30 &gt; TODAY(),INDEX(Calculations_forecast!$1:$100, MATCH("Fiscal_Impact", Calculations_forecast!$B:$B, 0), MATCH(Fiscal_impact_072718!$A30, Calculations_forecast!$9:$9, 0)), NA())</f>
        <v>#N/A</v>
      </c>
      <c r="C30" s="59" t="e">
        <f>IF(INDEX(Calculations_forecast!$1:$100, MATCH("RecessionDummy", Calculations_forecast!$B:$B, 0), MATCH(Fiscal_impact_072718!$A30, Calculations_forecast!$9:$9, 0))=1,1,NA())</f>
        <v>#N/A</v>
      </c>
      <c r="D30" s="58" t="str">
        <f ca="1">IF(A30 &gt; TODAY(),INDEX(Calculations_forecast!$1:$100,MATCH("Fiscal_Impact_bars",Calculations_forecast!$B:$B,0),MATCH(Fiscal_impact_072718!$A30,Calculations_forecast!$9:$9,0)), "")</f>
        <v/>
      </c>
      <c r="E30" s="58" t="str">
        <f ca="1">IF(A30 &gt; TODAY(),INDEX(Calculations_forecast!$1:$100, MATCH("Federal Contribution to Real GDP Growth", Calculations_forecast!$B:$B, 0), MATCH(Fiscal_impact_072718!$A30, Calculations_forecast!$9:$9, 0)), "")</f>
        <v/>
      </c>
      <c r="F30" s="58" t="str">
        <f ca="1">IF(A30 &gt; TODAY(),INDEX(Calculations_forecast!$1:$100, MATCH("S&amp;L Contribution to Real GDP Growth", Calculations_forecast!$B:$B, 0), MATCH(Fiscal_impact_072718!$A30, Calculations_forecast!$9:$9, 0)), "")</f>
        <v/>
      </c>
      <c r="G30" s="58" t="str">
        <f ca="1">IF(A30 &gt; TODAY(),INDEX(Calculations_forecast!$A:$GV,MATCH("Contribution of Consumption Growth to Real GDP",Calculations_forecast!B$1:B$90,0),MATCH($A30,Calculations_forecast!A$9:AB$9)), "")</f>
        <v/>
      </c>
      <c r="H30" s="58" t="e">
        <f t="shared" ca="1" si="0"/>
        <v>#N/A</v>
      </c>
      <c r="I30" s="57">
        <v>39263</v>
      </c>
      <c r="J30" s="58">
        <v>0.02</v>
      </c>
      <c r="K30" s="59">
        <v>0</v>
      </c>
      <c r="L30" s="58">
        <v>0.35</v>
      </c>
      <c r="M30" s="58">
        <v>0.48</v>
      </c>
      <c r="N30" s="58">
        <v>0.23</v>
      </c>
      <c r="O30" s="58">
        <v>-0.36</v>
      </c>
    </row>
    <row r="31" spans="1:16">
      <c r="A31" s="57">
        <v>39355</v>
      </c>
      <c r="B31" s="58" t="e">
        <f ca="1">IF(A31 &gt; TODAY(),INDEX(Calculations_forecast!$1:$100, MATCH("Fiscal_Impact", Calculations_forecast!$B:$B, 0), MATCH(Fiscal_impact_072718!$A31, Calculations_forecast!$9:$9, 0)), NA())</f>
        <v>#N/A</v>
      </c>
      <c r="C31" s="59" t="e">
        <f>IF(INDEX(Calculations_forecast!$1:$100, MATCH("RecessionDummy", Calculations_forecast!$B:$B, 0), MATCH(Fiscal_impact_072718!$A31, Calculations_forecast!$9:$9, 0))=1,1,NA())</f>
        <v>#N/A</v>
      </c>
      <c r="D31" s="58" t="str">
        <f ca="1">IF(A31 &gt; TODAY(),INDEX(Calculations_forecast!$1:$100,MATCH("Fiscal_Impact_bars",Calculations_forecast!$B:$B,0),MATCH(Fiscal_impact_072718!$A31,Calculations_forecast!$9:$9,0)), "")</f>
        <v/>
      </c>
      <c r="E31" s="58" t="str">
        <f ca="1">IF(A31 &gt; TODAY(),INDEX(Calculations_forecast!$1:$100, MATCH("Federal Contribution to Real GDP Growth", Calculations_forecast!$B:$B, 0), MATCH(Fiscal_impact_072718!$A31, Calculations_forecast!$9:$9, 0)), "")</f>
        <v/>
      </c>
      <c r="F31" s="58" t="str">
        <f ca="1">IF(A31 &gt; TODAY(),INDEX(Calculations_forecast!$1:$100, MATCH("S&amp;L Contribution to Real GDP Growth", Calculations_forecast!$B:$B, 0), MATCH(Fiscal_impact_072718!$A31, Calculations_forecast!$9:$9, 0)), "")</f>
        <v/>
      </c>
      <c r="G31" s="58" t="str">
        <f ca="1">IF(A31 &gt; TODAY(),INDEX(Calculations_forecast!$A:$GV,MATCH("Contribution of Consumption Growth to Real GDP",Calculations_forecast!B$1:B$90,0),MATCH($A31,Calculations_forecast!A$9:AB$9)), "")</f>
        <v/>
      </c>
      <c r="H31" s="58" t="e">
        <f t="shared" ca="1" si="0"/>
        <v>#N/A</v>
      </c>
      <c r="I31" s="57">
        <v>39355</v>
      </c>
      <c r="J31" s="58">
        <v>0.18</v>
      </c>
      <c r="K31" s="59">
        <v>0</v>
      </c>
      <c r="L31" s="58">
        <v>0.26</v>
      </c>
      <c r="M31" s="58">
        <v>0.25</v>
      </c>
      <c r="N31" s="58">
        <v>0.1</v>
      </c>
      <c r="O31" s="58">
        <v>-0.09</v>
      </c>
    </row>
    <row r="32" spans="1:16">
      <c r="A32" s="57">
        <v>39447</v>
      </c>
      <c r="B32" s="58" t="e">
        <f ca="1">IF(A32 &gt; TODAY(),INDEX(Calculations_forecast!$1:$100, MATCH("Fiscal_Impact", Calculations_forecast!$B:$B, 0), MATCH(Fiscal_impact_072718!$A32, Calculations_forecast!$9:$9, 0)), NA())</f>
        <v>#N/A</v>
      </c>
      <c r="C32" s="59" t="e">
        <f>IF(INDEX(Calculations_forecast!$1:$100, MATCH("RecessionDummy", Calculations_forecast!$B:$B, 0), MATCH(Fiscal_impact_072718!$A32, Calculations_forecast!$9:$9, 0))=1,1,NA())</f>
        <v>#N/A</v>
      </c>
      <c r="D32" s="58" t="str">
        <f ca="1">IF(A32 &gt; TODAY(),INDEX(Calculations_forecast!$1:$100,MATCH("Fiscal_Impact_bars",Calculations_forecast!$B:$B,0),MATCH(Fiscal_impact_072718!$A32,Calculations_forecast!$9:$9,0)), "")</f>
        <v/>
      </c>
      <c r="E32" s="58" t="str">
        <f ca="1">IF(A32 &gt; TODAY(),INDEX(Calculations_forecast!$1:$100, MATCH("Federal Contribution to Real GDP Growth", Calculations_forecast!$B:$B, 0), MATCH(Fiscal_impact_072718!$A32, Calculations_forecast!$9:$9, 0)), "")</f>
        <v/>
      </c>
      <c r="F32" s="58" t="str">
        <f ca="1">IF(A32 &gt; TODAY(),INDEX(Calculations_forecast!$1:$100, MATCH("S&amp;L Contribution to Real GDP Growth", Calculations_forecast!$B:$B, 0), MATCH(Fiscal_impact_072718!$A32, Calculations_forecast!$9:$9, 0)), "")</f>
        <v/>
      </c>
      <c r="G32" s="58" t="str">
        <f ca="1">IF(A32 &gt; TODAY(),INDEX(Calculations_forecast!$A:$GV,MATCH("Contribution of Consumption Growth to Real GDP",Calculations_forecast!B$1:B$90,0),MATCH($A32,Calculations_forecast!A$9:AB$9)), "")</f>
        <v/>
      </c>
      <c r="H32" s="58" t="e">
        <f t="shared" ca="1" si="0"/>
        <v>#N/A</v>
      </c>
      <c r="I32" s="57">
        <v>39447</v>
      </c>
      <c r="J32" s="58">
        <v>0.3</v>
      </c>
      <c r="K32" s="59">
        <v>0</v>
      </c>
      <c r="L32" s="58">
        <v>0.71</v>
      </c>
      <c r="M32" s="58">
        <v>0.48</v>
      </c>
      <c r="N32" s="58">
        <v>0.12</v>
      </c>
      <c r="O32" s="58">
        <v>0.11</v>
      </c>
    </row>
    <row r="33" spans="1:15">
      <c r="A33" s="57">
        <v>39538</v>
      </c>
      <c r="B33" s="58" t="e">
        <f ca="1">IF(A33 &gt; TODAY(),INDEX(Calculations_forecast!$1:$100, MATCH("Fiscal_Impact", Calculations_forecast!$B:$B, 0), MATCH(Fiscal_impact_072718!$A33, Calculations_forecast!$9:$9, 0)), NA())</f>
        <v>#N/A</v>
      </c>
      <c r="C33" s="59" t="e">
        <f>IF(INDEX(Calculations_forecast!$1:$100, MATCH("RecessionDummy", Calculations_forecast!$B:$B, 0), MATCH(Fiscal_impact_072718!$A33, Calculations_forecast!$9:$9, 0))=1,1,NA())</f>
        <v>#N/A</v>
      </c>
      <c r="D33" s="58" t="str">
        <f ca="1">IF(A33 &gt; TODAY(),INDEX(Calculations_forecast!$1:$100,MATCH("Fiscal_Impact_bars",Calculations_forecast!$B:$B,0),MATCH(Fiscal_impact_072718!$A33,Calculations_forecast!$9:$9,0)), "")</f>
        <v/>
      </c>
      <c r="E33" s="58" t="str">
        <f ca="1">IF(A33 &gt; TODAY(),INDEX(Calculations_forecast!$1:$100, MATCH("Federal Contribution to Real GDP Growth", Calculations_forecast!$B:$B, 0), MATCH(Fiscal_impact_072718!$A33, Calculations_forecast!$9:$9, 0)), "")</f>
        <v/>
      </c>
      <c r="F33" s="58" t="str">
        <f ca="1">IF(A33 &gt; TODAY(),INDEX(Calculations_forecast!$1:$100, MATCH("S&amp;L Contribution to Real GDP Growth", Calculations_forecast!$B:$B, 0), MATCH(Fiscal_impact_072718!$A33, Calculations_forecast!$9:$9, 0)), "")</f>
        <v/>
      </c>
      <c r="G33" s="58" t="str">
        <f ca="1">IF(A33 &gt; TODAY(),INDEX(Calculations_forecast!$A:$GV,MATCH("Contribution of Consumption Growth to Real GDP",Calculations_forecast!B$1:B$90,0),MATCH($A33,Calculations_forecast!A$9:AB$9)), "")</f>
        <v/>
      </c>
      <c r="H33" s="58" t="e">
        <f t="shared" ca="1" si="0"/>
        <v>#N/A</v>
      </c>
      <c r="I33" s="57">
        <v>39538</v>
      </c>
      <c r="J33" s="58">
        <v>0.39</v>
      </c>
      <c r="K33" s="59">
        <v>1</v>
      </c>
      <c r="L33" s="58">
        <v>0.21</v>
      </c>
      <c r="M33" s="58">
        <v>0.44</v>
      </c>
      <c r="N33" s="58">
        <v>-0.27</v>
      </c>
      <c r="O33" s="58">
        <v>0.04</v>
      </c>
    </row>
    <row r="34" spans="1:15">
      <c r="A34" s="57">
        <v>39629</v>
      </c>
      <c r="B34" s="58" t="e">
        <f ca="1">IF(A34 &gt; TODAY(),INDEX(Calculations_forecast!$1:$100, MATCH("Fiscal_Impact", Calculations_forecast!$B:$B, 0), MATCH(Fiscal_impact_072718!$A34, Calculations_forecast!$9:$9, 0)), NA())</f>
        <v>#N/A</v>
      </c>
      <c r="C34" s="59" t="e">
        <f>IF(INDEX(Calculations_forecast!$1:$100, MATCH("RecessionDummy", Calculations_forecast!$B:$B, 0), MATCH(Fiscal_impact_072718!$A34, Calculations_forecast!$9:$9, 0))=1,1,NA())</f>
        <v>#N/A</v>
      </c>
      <c r="D34" s="58" t="str">
        <f ca="1">IF(A34 &gt; TODAY(),INDEX(Calculations_forecast!$1:$100,MATCH("Fiscal_Impact_bars",Calculations_forecast!$B:$B,0),MATCH(Fiscal_impact_072718!$A34,Calculations_forecast!$9:$9,0)), "")</f>
        <v/>
      </c>
      <c r="E34" s="58" t="str">
        <f ca="1">IF(A34 &gt; TODAY(),INDEX(Calculations_forecast!$1:$100, MATCH("Federal Contribution to Real GDP Growth", Calculations_forecast!$B:$B, 0), MATCH(Fiscal_impact_072718!$A34, Calculations_forecast!$9:$9, 0)), "")</f>
        <v/>
      </c>
      <c r="F34" s="58" t="str">
        <f ca="1">IF(A34 &gt; TODAY(),INDEX(Calculations_forecast!$1:$100, MATCH("S&amp;L Contribution to Real GDP Growth", Calculations_forecast!$B:$B, 0), MATCH(Fiscal_impact_072718!$A34, Calculations_forecast!$9:$9, 0)), "")</f>
        <v/>
      </c>
      <c r="G34" s="58" t="str">
        <f ca="1">IF(A34 &gt; TODAY(),INDEX(Calculations_forecast!$A:$GV,MATCH("Contribution of Consumption Growth to Real GDP",Calculations_forecast!B$1:B$90,0),MATCH($A34,Calculations_forecast!A$9:AB$9)), "")</f>
        <v/>
      </c>
      <c r="H34" s="58" t="e">
        <f t="shared" ca="1" si="0"/>
        <v>#N/A</v>
      </c>
      <c r="I34" s="57">
        <v>39629</v>
      </c>
      <c r="J34" s="58">
        <v>1</v>
      </c>
      <c r="K34" s="59">
        <v>1</v>
      </c>
      <c r="L34" s="58">
        <v>2.82</v>
      </c>
      <c r="M34" s="58">
        <v>0.64</v>
      </c>
      <c r="N34" s="58">
        <v>0.04</v>
      </c>
      <c r="O34" s="58">
        <v>2.14</v>
      </c>
    </row>
    <row r="35" spans="1:15">
      <c r="A35" s="57">
        <v>39721</v>
      </c>
      <c r="B35" s="58" t="e">
        <f ca="1">IF(A35 &gt; TODAY(),INDEX(Calculations_forecast!$1:$100, MATCH("Fiscal_Impact", Calculations_forecast!$B:$B, 0), MATCH(Fiscal_impact_072718!$A35, Calculations_forecast!$9:$9, 0)), NA())</f>
        <v>#N/A</v>
      </c>
      <c r="C35" s="59" t="e">
        <f>IF(INDEX(Calculations_forecast!$1:$100, MATCH("RecessionDummy", Calculations_forecast!$B:$B, 0), MATCH(Fiscal_impact_072718!$A35, Calculations_forecast!$9:$9, 0))=1,1,NA())</f>
        <v>#N/A</v>
      </c>
      <c r="D35" s="58" t="str">
        <f ca="1">IF(A35 &gt; TODAY(),INDEX(Calculations_forecast!$1:$100,MATCH("Fiscal_Impact_bars",Calculations_forecast!$B:$B,0),MATCH(Fiscal_impact_072718!$A35,Calculations_forecast!$9:$9,0)), "")</f>
        <v/>
      </c>
      <c r="E35" s="58" t="str">
        <f ca="1">IF(A35 &gt; TODAY(),INDEX(Calculations_forecast!$1:$100, MATCH("Federal Contribution to Real GDP Growth", Calculations_forecast!$B:$B, 0), MATCH(Fiscal_impact_072718!$A35, Calculations_forecast!$9:$9, 0)), "")</f>
        <v/>
      </c>
      <c r="F35" s="58" t="str">
        <f ca="1">IF(A35 &gt; TODAY(),INDEX(Calculations_forecast!$1:$100, MATCH("S&amp;L Contribution to Real GDP Growth", Calculations_forecast!$B:$B, 0), MATCH(Fiscal_impact_072718!$A35, Calculations_forecast!$9:$9, 0)), "")</f>
        <v/>
      </c>
      <c r="G35" s="58" t="str">
        <f ca="1">IF(A35 &gt; TODAY(),INDEX(Calculations_forecast!$A:$GV,MATCH("Contribution of Consumption Growth to Real GDP",Calculations_forecast!B$1:B$90,0),MATCH($A35,Calculations_forecast!A$9:AB$9)), "")</f>
        <v/>
      </c>
      <c r="H35" s="58" t="e">
        <f t="shared" ca="1" si="0"/>
        <v>#N/A</v>
      </c>
      <c r="I35" s="57">
        <v>39721</v>
      </c>
      <c r="J35" s="58">
        <v>1.32</v>
      </c>
      <c r="K35" s="59">
        <v>1</v>
      </c>
      <c r="L35" s="58">
        <v>1.54</v>
      </c>
      <c r="M35" s="58">
        <v>0.39</v>
      </c>
      <c r="N35" s="58">
        <v>0.25</v>
      </c>
      <c r="O35" s="58">
        <v>0.9</v>
      </c>
    </row>
    <row r="36" spans="1:15">
      <c r="A36" s="57">
        <v>39813</v>
      </c>
      <c r="B36" s="58" t="e">
        <f ca="1">IF(A36 &gt; TODAY(),INDEX(Calculations_forecast!$1:$100, MATCH("Fiscal_Impact", Calculations_forecast!$B:$B, 0), MATCH(Fiscal_impact_072718!$A36, Calculations_forecast!$9:$9, 0)), NA())</f>
        <v>#N/A</v>
      </c>
      <c r="C36" s="59" t="e">
        <f>IF(INDEX(Calculations_forecast!$1:$100, MATCH("RecessionDummy", Calculations_forecast!$B:$B, 0), MATCH(Fiscal_impact_072718!$A36, Calculations_forecast!$9:$9, 0))=1,1,NA())</f>
        <v>#N/A</v>
      </c>
      <c r="D36" s="58" t="str">
        <f ca="1">IF(A36 &gt; TODAY(),INDEX(Calculations_forecast!$1:$100,MATCH("Fiscal_Impact_bars",Calculations_forecast!$B:$B,0),MATCH(Fiscal_impact_072718!$A36,Calculations_forecast!$9:$9,0)), "")</f>
        <v/>
      </c>
      <c r="E36" s="58" t="str">
        <f ca="1">IF(A36 &gt; TODAY(),INDEX(Calculations_forecast!$1:$100, MATCH("Federal Contribution to Real GDP Growth", Calculations_forecast!$B:$B, 0), MATCH(Fiscal_impact_072718!$A36, Calculations_forecast!$9:$9, 0)), "")</f>
        <v/>
      </c>
      <c r="F36" s="58" t="str">
        <f ca="1">IF(A36 &gt; TODAY(),INDEX(Calculations_forecast!$1:$100, MATCH("S&amp;L Contribution to Real GDP Growth", Calculations_forecast!$B:$B, 0), MATCH(Fiscal_impact_072718!$A36, Calculations_forecast!$9:$9, 0)), "")</f>
        <v/>
      </c>
      <c r="G36" s="58" t="str">
        <f ca="1">IF(A36 &gt; TODAY(),INDEX(Calculations_forecast!$A:$GV,MATCH("Contribution of Consumption Growth to Real GDP",Calculations_forecast!B$1:B$90,0),MATCH($A36,Calculations_forecast!A$9:AB$9)), "")</f>
        <v/>
      </c>
      <c r="H36" s="58" t="e">
        <f t="shared" ca="1" si="0"/>
        <v>#N/A</v>
      </c>
      <c r="I36" s="57">
        <v>39813</v>
      </c>
      <c r="J36" s="58">
        <v>1.47</v>
      </c>
      <c r="K36" s="59">
        <v>1</v>
      </c>
      <c r="L36" s="58">
        <v>1.31</v>
      </c>
      <c r="M36" s="58">
        <v>0.41</v>
      </c>
      <c r="N36" s="58">
        <v>0.15</v>
      </c>
      <c r="O36" s="58">
        <v>0.76</v>
      </c>
    </row>
    <row r="37" spans="1:15">
      <c r="A37" s="57">
        <v>39903</v>
      </c>
      <c r="B37" s="58" t="e">
        <f ca="1">IF(A37 &gt; TODAY(),INDEX(Calculations_forecast!$1:$100, MATCH("Fiscal_Impact", Calculations_forecast!$B:$B, 0), MATCH(Fiscal_impact_072718!$A37, Calculations_forecast!$9:$9, 0)), NA())</f>
        <v>#N/A</v>
      </c>
      <c r="C37" s="59" t="e">
        <f>IF(INDEX(Calculations_forecast!$1:$100, MATCH("RecessionDummy", Calculations_forecast!$B:$B, 0), MATCH(Fiscal_impact_072718!$A37, Calculations_forecast!$9:$9, 0))=1,1,NA())</f>
        <v>#N/A</v>
      </c>
      <c r="D37" s="58" t="str">
        <f ca="1">IF(A37 &gt; TODAY(),INDEX(Calculations_forecast!$1:$100,MATCH("Fiscal_Impact_bars",Calculations_forecast!$B:$B,0),MATCH(Fiscal_impact_072718!$A37,Calculations_forecast!$9:$9,0)), "")</f>
        <v/>
      </c>
      <c r="E37" s="58" t="str">
        <f ca="1">IF(A37 &gt; TODAY(),INDEX(Calculations_forecast!$1:$100, MATCH("Federal Contribution to Real GDP Growth", Calculations_forecast!$B:$B, 0), MATCH(Fiscal_impact_072718!$A37, Calculations_forecast!$9:$9, 0)), "")</f>
        <v/>
      </c>
      <c r="F37" s="58" t="str">
        <f ca="1">IF(A37 &gt; TODAY(),INDEX(Calculations_forecast!$1:$100, MATCH("S&amp;L Contribution to Real GDP Growth", Calculations_forecast!$B:$B, 0), MATCH(Fiscal_impact_072718!$A37, Calculations_forecast!$9:$9, 0)), "")</f>
        <v/>
      </c>
      <c r="G37" s="58" t="str">
        <f ca="1">IF(A37 &gt; TODAY(),INDEX(Calculations_forecast!$A:$GV,MATCH("Contribution of Consumption Growth to Real GDP",Calculations_forecast!B$1:B$90,0),MATCH($A37,Calculations_forecast!A$9:AB$9)), "")</f>
        <v/>
      </c>
      <c r="H37" s="58" t="e">
        <f t="shared" ca="1" si="0"/>
        <v>#N/A</v>
      </c>
      <c r="I37" s="57">
        <v>39903</v>
      </c>
      <c r="J37" s="58">
        <v>2.2599999999999998</v>
      </c>
      <c r="K37" s="59">
        <v>1</v>
      </c>
      <c r="L37" s="58">
        <v>3.37</v>
      </c>
      <c r="M37" s="58">
        <v>0.41</v>
      </c>
      <c r="N37" s="58">
        <v>0.51</v>
      </c>
      <c r="O37" s="58">
        <v>2.4500000000000002</v>
      </c>
    </row>
    <row r="38" spans="1:15">
      <c r="A38" s="57">
        <v>39994</v>
      </c>
      <c r="B38" s="58" t="e">
        <f ca="1">IF(A38 &gt; TODAY(),INDEX(Calculations_forecast!$1:$100, MATCH("Fiscal_Impact", Calculations_forecast!$B:$B, 0), MATCH(Fiscal_impact_072718!$A38, Calculations_forecast!$9:$9, 0)), NA())</f>
        <v>#N/A</v>
      </c>
      <c r="C38" s="59" t="e">
        <f>IF(INDEX(Calculations_forecast!$1:$100, MATCH("RecessionDummy", Calculations_forecast!$B:$B, 0), MATCH(Fiscal_impact_072718!$A38, Calculations_forecast!$9:$9, 0))=1,1,NA())</f>
        <v>#N/A</v>
      </c>
      <c r="D38" s="58" t="str">
        <f ca="1">IF(A38 &gt; TODAY(),INDEX(Calculations_forecast!$1:$100,MATCH("Fiscal_Impact_bars",Calculations_forecast!$B:$B,0),MATCH(Fiscal_impact_072718!$A38,Calculations_forecast!$9:$9,0)), "")</f>
        <v/>
      </c>
      <c r="E38" s="58" t="str">
        <f ca="1">IF(A38 &gt; TODAY(),INDEX(Calculations_forecast!$1:$100, MATCH("Federal Contribution to Real GDP Growth", Calculations_forecast!$B:$B, 0), MATCH(Fiscal_impact_072718!$A38, Calculations_forecast!$9:$9, 0)), "")</f>
        <v/>
      </c>
      <c r="F38" s="58" t="str">
        <f ca="1">IF(A38 &gt; TODAY(),INDEX(Calculations_forecast!$1:$100, MATCH("S&amp;L Contribution to Real GDP Growth", Calculations_forecast!$B:$B, 0), MATCH(Fiscal_impact_072718!$A38, Calculations_forecast!$9:$9, 0)), "")</f>
        <v/>
      </c>
      <c r="G38" s="58" t="str">
        <f ca="1">IF(A38 &gt; TODAY(),INDEX(Calculations_forecast!$A:$GV,MATCH("Contribution of Consumption Growth to Real GDP",Calculations_forecast!B$1:B$90,0),MATCH($A38,Calculations_forecast!A$9:AB$9)), "")</f>
        <v/>
      </c>
      <c r="H38" s="58" t="e">
        <f t="shared" ca="1" si="0"/>
        <v>#N/A</v>
      </c>
      <c r="I38" s="57">
        <v>39994</v>
      </c>
      <c r="J38" s="58">
        <v>2.2400000000000002</v>
      </c>
      <c r="K38" s="59">
        <v>1</v>
      </c>
      <c r="L38" s="58">
        <v>2.74</v>
      </c>
      <c r="M38" s="58">
        <v>0.77</v>
      </c>
      <c r="N38" s="58">
        <v>0.44</v>
      </c>
      <c r="O38" s="58">
        <v>1.52</v>
      </c>
    </row>
    <row r="39" spans="1:15">
      <c r="A39" s="57">
        <v>40086</v>
      </c>
      <c r="B39" s="58" t="e">
        <f ca="1">IF(A39 &gt; TODAY(),INDEX(Calculations_forecast!$1:$100, MATCH("Fiscal_Impact", Calculations_forecast!$B:$B, 0), MATCH(Fiscal_impact_072718!$A39, Calculations_forecast!$9:$9, 0)), NA())</f>
        <v>#N/A</v>
      </c>
      <c r="C39" s="59" t="e">
        <f>IF(INDEX(Calculations_forecast!$1:$100, MATCH("RecessionDummy", Calculations_forecast!$B:$B, 0), MATCH(Fiscal_impact_072718!$A39, Calculations_forecast!$9:$9, 0))=1,1,NA())</f>
        <v>#N/A</v>
      </c>
      <c r="D39" s="58" t="str">
        <f ca="1">IF(A39 &gt; TODAY(),INDEX(Calculations_forecast!$1:$100,MATCH("Fiscal_Impact_bars",Calculations_forecast!$B:$B,0),MATCH(Fiscal_impact_072718!$A39,Calculations_forecast!$9:$9,0)), "")</f>
        <v/>
      </c>
      <c r="E39" s="58" t="str">
        <f ca="1">IF(A39 &gt; TODAY(),INDEX(Calculations_forecast!$1:$100, MATCH("Federal Contribution to Real GDP Growth", Calculations_forecast!$B:$B, 0), MATCH(Fiscal_impact_072718!$A39, Calculations_forecast!$9:$9, 0)), "")</f>
        <v/>
      </c>
      <c r="F39" s="58" t="str">
        <f ca="1">IF(A39 &gt; TODAY(),INDEX(Calculations_forecast!$1:$100, MATCH("S&amp;L Contribution to Real GDP Growth", Calculations_forecast!$B:$B, 0), MATCH(Fiscal_impact_072718!$A39, Calculations_forecast!$9:$9, 0)), "")</f>
        <v/>
      </c>
      <c r="G39" s="58" t="str">
        <f ca="1">IF(A39 &gt; TODAY(),INDEX(Calculations_forecast!$A:$GV,MATCH("Contribution of Consumption Growth to Real GDP",Calculations_forecast!B$1:B$90,0),MATCH($A39,Calculations_forecast!A$9:AB$9)), "")</f>
        <v/>
      </c>
      <c r="H39" s="58" t="e">
        <f t="shared" ca="1" si="0"/>
        <v>#N/A</v>
      </c>
      <c r="I39" s="57">
        <v>40086</v>
      </c>
      <c r="J39" s="58">
        <v>2.5299999999999998</v>
      </c>
      <c r="K39" s="59">
        <v>0</v>
      </c>
      <c r="L39" s="58">
        <v>2.7</v>
      </c>
      <c r="M39" s="58">
        <v>0.31</v>
      </c>
      <c r="N39" s="58">
        <v>-7.0000000000000007E-2</v>
      </c>
      <c r="O39" s="58">
        <v>2.4700000000000002</v>
      </c>
    </row>
    <row r="40" spans="1:15">
      <c r="A40" s="57">
        <v>40178</v>
      </c>
      <c r="B40" s="58" t="e">
        <f ca="1">IF(A40 &gt; TODAY(),INDEX(Calculations_forecast!$1:$100, MATCH("Fiscal_Impact", Calculations_forecast!$B:$B, 0), MATCH(Fiscal_impact_072718!$A40, Calculations_forecast!$9:$9, 0)), NA())</f>
        <v>#N/A</v>
      </c>
      <c r="C40" s="59" t="e">
        <f>IF(INDEX(Calculations_forecast!$1:$100, MATCH("RecessionDummy", Calculations_forecast!$B:$B, 0), MATCH(Fiscal_impact_072718!$A40, Calculations_forecast!$9:$9, 0))=1,1,NA())</f>
        <v>#N/A</v>
      </c>
      <c r="D40" s="58" t="str">
        <f ca="1">IF(A40 &gt; TODAY(),INDEX(Calculations_forecast!$1:$100,MATCH("Fiscal_Impact_bars",Calculations_forecast!$B:$B,0),MATCH(Fiscal_impact_072718!$A40,Calculations_forecast!$9:$9,0)), "")</f>
        <v/>
      </c>
      <c r="E40" s="58" t="str">
        <f ca="1">IF(A40 &gt; TODAY(),INDEX(Calculations_forecast!$1:$100, MATCH("Federal Contribution to Real GDP Growth", Calculations_forecast!$B:$B, 0), MATCH(Fiscal_impact_072718!$A40, Calculations_forecast!$9:$9, 0)), "")</f>
        <v/>
      </c>
      <c r="F40" s="58" t="str">
        <f ca="1">IF(A40 &gt; TODAY(),INDEX(Calculations_forecast!$1:$100, MATCH("S&amp;L Contribution to Real GDP Growth", Calculations_forecast!$B:$B, 0), MATCH(Fiscal_impact_072718!$A40, Calculations_forecast!$9:$9, 0)), "")</f>
        <v/>
      </c>
      <c r="G40" s="58" t="str">
        <f ca="1">IF(A40 &gt; TODAY(),INDEX(Calculations_forecast!$A:$GV,MATCH("Contribution of Consumption Growth to Real GDP",Calculations_forecast!B$1:B$90,0),MATCH($A40,Calculations_forecast!A$9:AB$9)), "")</f>
        <v/>
      </c>
      <c r="H40" s="58" t="e">
        <f t="shared" ca="1" si="0"/>
        <v>#N/A</v>
      </c>
      <c r="I40" s="57">
        <v>40178</v>
      </c>
      <c r="J40" s="58">
        <v>2.82</v>
      </c>
      <c r="K40" s="59">
        <v>0</v>
      </c>
      <c r="L40" s="58">
        <v>2.48</v>
      </c>
      <c r="M40" s="58">
        <v>0.52</v>
      </c>
      <c r="N40" s="58">
        <v>-0.35</v>
      </c>
      <c r="O40" s="58">
        <v>2.31</v>
      </c>
    </row>
    <row r="41" spans="1:15">
      <c r="A41" s="57">
        <v>40268</v>
      </c>
      <c r="B41" s="58" t="e">
        <f ca="1">IF(A41 &gt; TODAY(),INDEX(Calculations_forecast!$1:$100, MATCH("Fiscal_Impact", Calculations_forecast!$B:$B, 0), MATCH(Fiscal_impact_072718!$A41, Calculations_forecast!$9:$9, 0)), NA())</f>
        <v>#N/A</v>
      </c>
      <c r="C41" s="59" t="e">
        <f>IF(INDEX(Calculations_forecast!$1:$100, MATCH("RecessionDummy", Calculations_forecast!$B:$B, 0), MATCH(Fiscal_impact_072718!$A41, Calculations_forecast!$9:$9, 0))=1,1,NA())</f>
        <v>#N/A</v>
      </c>
      <c r="D41" s="58" t="str">
        <f ca="1">IF(A41 &gt; TODAY(),INDEX(Calculations_forecast!$1:$100,MATCH("Fiscal_Impact_bars",Calculations_forecast!$B:$B,0),MATCH(Fiscal_impact_072718!$A41,Calculations_forecast!$9:$9,0)), "")</f>
        <v/>
      </c>
      <c r="E41" s="58" t="str">
        <f ca="1">IF(A41 &gt; TODAY(),INDEX(Calculations_forecast!$1:$100, MATCH("Federal Contribution to Real GDP Growth", Calculations_forecast!$B:$B, 0), MATCH(Fiscal_impact_072718!$A41, Calculations_forecast!$9:$9, 0)), "")</f>
        <v/>
      </c>
      <c r="F41" s="58" t="str">
        <f ca="1">IF(A41 &gt; TODAY(),INDEX(Calculations_forecast!$1:$100, MATCH("S&amp;L Contribution to Real GDP Growth", Calculations_forecast!$B:$B, 0), MATCH(Fiscal_impact_072718!$A41, Calculations_forecast!$9:$9, 0)), "")</f>
        <v/>
      </c>
      <c r="G41" s="58" t="str">
        <f ca="1">IF(A41 &gt; TODAY(),INDEX(Calculations_forecast!$A:$GV,MATCH("Contribution of Consumption Growth to Real GDP",Calculations_forecast!B$1:B$90,0),MATCH($A41,Calculations_forecast!A$9:AB$9)), "")</f>
        <v/>
      </c>
      <c r="H41" s="58" t="e">
        <f t="shared" ca="1" si="0"/>
        <v>#N/A</v>
      </c>
      <c r="I41" s="57">
        <v>40268</v>
      </c>
      <c r="J41" s="58">
        <v>2.46</v>
      </c>
      <c r="K41" s="59">
        <v>0</v>
      </c>
      <c r="L41" s="58">
        <v>1.9</v>
      </c>
      <c r="M41" s="58">
        <v>0.39</v>
      </c>
      <c r="N41" s="58">
        <v>-0.73</v>
      </c>
      <c r="O41" s="58">
        <v>2.23</v>
      </c>
    </row>
    <row r="42" spans="1:15">
      <c r="A42" s="57">
        <v>40359</v>
      </c>
      <c r="B42" s="58" t="e">
        <f ca="1">IF(A42 &gt; TODAY(),INDEX(Calculations_forecast!$1:$100, MATCH("Fiscal_Impact", Calculations_forecast!$B:$B, 0), MATCH(Fiscal_impact_072718!$A42, Calculations_forecast!$9:$9, 0)), NA())</f>
        <v>#N/A</v>
      </c>
      <c r="C42" s="59" t="e">
        <f>IF(INDEX(Calculations_forecast!$1:$100, MATCH("RecessionDummy", Calculations_forecast!$B:$B, 0), MATCH(Fiscal_impact_072718!$A42, Calculations_forecast!$9:$9, 0))=1,1,NA())</f>
        <v>#N/A</v>
      </c>
      <c r="D42" s="58" t="str">
        <f ca="1">IF(A42 &gt; TODAY(),INDEX(Calculations_forecast!$1:$100,MATCH("Fiscal_Impact_bars",Calculations_forecast!$B:$B,0),MATCH(Fiscal_impact_072718!$A42,Calculations_forecast!$9:$9,0)), "")</f>
        <v/>
      </c>
      <c r="E42" s="58" t="str">
        <f ca="1">IF(A42 &gt; TODAY(),INDEX(Calculations_forecast!$1:$100, MATCH("Federal Contribution to Real GDP Growth", Calculations_forecast!$B:$B, 0), MATCH(Fiscal_impact_072718!$A42, Calculations_forecast!$9:$9, 0)), "")</f>
        <v/>
      </c>
      <c r="F42" s="58" t="str">
        <f ca="1">IF(A42 &gt; TODAY(),INDEX(Calculations_forecast!$1:$100, MATCH("S&amp;L Contribution to Real GDP Growth", Calculations_forecast!$B:$B, 0), MATCH(Fiscal_impact_072718!$A42, Calculations_forecast!$9:$9, 0)), "")</f>
        <v/>
      </c>
      <c r="G42" s="58" t="str">
        <f ca="1">IF(A42 &gt; TODAY(),INDEX(Calculations_forecast!$A:$GV,MATCH("Contribution of Consumption Growth to Real GDP",Calculations_forecast!B$1:B$90,0),MATCH($A42,Calculations_forecast!A$9:AB$9)), "")</f>
        <v/>
      </c>
      <c r="H42" s="58" t="e">
        <f t="shared" ca="1" si="0"/>
        <v>#N/A</v>
      </c>
      <c r="I42" s="57">
        <v>40359</v>
      </c>
      <c r="J42" s="58">
        <v>2.1800000000000002</v>
      </c>
      <c r="K42" s="59">
        <v>0</v>
      </c>
      <c r="L42" s="58">
        <v>1.65</v>
      </c>
      <c r="M42" s="58">
        <v>0.46</v>
      </c>
      <c r="N42" s="58">
        <v>-0.17</v>
      </c>
      <c r="O42" s="58">
        <v>1.35</v>
      </c>
    </row>
    <row r="43" spans="1:15">
      <c r="A43" s="57">
        <v>40451</v>
      </c>
      <c r="B43" s="58" t="e">
        <f ca="1">IF(A43 &gt; TODAY(),INDEX(Calculations_forecast!$1:$100, MATCH("Fiscal_Impact", Calculations_forecast!$B:$B, 0), MATCH(Fiscal_impact_072718!$A43, Calculations_forecast!$9:$9, 0)), NA())</f>
        <v>#N/A</v>
      </c>
      <c r="C43" s="59" t="e">
        <f>IF(INDEX(Calculations_forecast!$1:$100, MATCH("RecessionDummy", Calculations_forecast!$B:$B, 0), MATCH(Fiscal_impact_072718!$A43, Calculations_forecast!$9:$9, 0))=1,1,NA())</f>
        <v>#N/A</v>
      </c>
      <c r="D43" s="58" t="str">
        <f ca="1">IF(A43 &gt; TODAY(),INDEX(Calculations_forecast!$1:$100,MATCH("Fiscal_Impact_bars",Calculations_forecast!$B:$B,0),MATCH(Fiscal_impact_072718!$A43,Calculations_forecast!$9:$9,0)), "")</f>
        <v/>
      </c>
      <c r="E43" s="58" t="str">
        <f ca="1">IF(A43 &gt; TODAY(),INDEX(Calculations_forecast!$1:$100, MATCH("Federal Contribution to Real GDP Growth", Calculations_forecast!$B:$B, 0), MATCH(Fiscal_impact_072718!$A43, Calculations_forecast!$9:$9, 0)), "")</f>
        <v/>
      </c>
      <c r="F43" s="58" t="str">
        <f ca="1">IF(A43 &gt; TODAY(),INDEX(Calculations_forecast!$1:$100, MATCH("S&amp;L Contribution to Real GDP Growth", Calculations_forecast!$B:$B, 0), MATCH(Fiscal_impact_072718!$A43, Calculations_forecast!$9:$9, 0)), "")</f>
        <v/>
      </c>
      <c r="G43" s="58" t="str">
        <f ca="1">IF(A43 &gt; TODAY(),INDEX(Calculations_forecast!$A:$GV,MATCH("Contribution of Consumption Growth to Real GDP",Calculations_forecast!B$1:B$90,0),MATCH($A43,Calculations_forecast!A$9:AB$9)), "")</f>
        <v/>
      </c>
      <c r="H43" s="58" t="e">
        <f t="shared" ca="1" si="0"/>
        <v>#N/A</v>
      </c>
      <c r="I43" s="57">
        <v>40451</v>
      </c>
      <c r="J43" s="58">
        <v>1.69</v>
      </c>
      <c r="K43" s="59">
        <v>0</v>
      </c>
      <c r="L43" s="58">
        <v>0.73</v>
      </c>
      <c r="M43" s="58">
        <v>-0.15</v>
      </c>
      <c r="N43" s="58">
        <v>-0.43</v>
      </c>
      <c r="O43" s="58">
        <v>1.3</v>
      </c>
    </row>
    <row r="44" spans="1:15">
      <c r="A44" s="57">
        <v>40543</v>
      </c>
      <c r="B44" s="58" t="e">
        <f ca="1">IF(A44 &gt; TODAY(),INDEX(Calculations_forecast!$1:$100, MATCH("Fiscal_Impact", Calculations_forecast!$B:$B, 0), MATCH(Fiscal_impact_072718!$A44, Calculations_forecast!$9:$9, 0)), NA())</f>
        <v>#N/A</v>
      </c>
      <c r="C44" s="59" t="e">
        <f>IF(INDEX(Calculations_forecast!$1:$100, MATCH("RecessionDummy", Calculations_forecast!$B:$B, 0), MATCH(Fiscal_impact_072718!$A44, Calculations_forecast!$9:$9, 0))=1,1,NA())</f>
        <v>#N/A</v>
      </c>
      <c r="D44" s="58" t="str">
        <f ca="1">IF(A44 &gt; TODAY(),INDEX(Calculations_forecast!$1:$100,MATCH("Fiscal_Impact_bars",Calculations_forecast!$B:$B,0),MATCH(Fiscal_impact_072718!$A44,Calculations_forecast!$9:$9,0)), "")</f>
        <v/>
      </c>
      <c r="E44" s="58" t="str">
        <f ca="1">IF(A44 &gt; TODAY(),INDEX(Calculations_forecast!$1:$100, MATCH("Federal Contribution to Real GDP Growth", Calculations_forecast!$B:$B, 0), MATCH(Fiscal_impact_072718!$A44, Calculations_forecast!$9:$9, 0)), "")</f>
        <v/>
      </c>
      <c r="F44" s="58" t="str">
        <f ca="1">IF(A44 &gt; TODAY(),INDEX(Calculations_forecast!$1:$100, MATCH("S&amp;L Contribution to Real GDP Growth", Calculations_forecast!$B:$B, 0), MATCH(Fiscal_impact_072718!$A44, Calculations_forecast!$9:$9, 0)), "")</f>
        <v/>
      </c>
      <c r="G44" s="58" t="str">
        <f ca="1">IF(A44 &gt; TODAY(),INDEX(Calculations_forecast!$A:$GV,MATCH("Contribution of Consumption Growth to Real GDP",Calculations_forecast!B$1:B$90,0),MATCH($A44,Calculations_forecast!A$9:AB$9)), "")</f>
        <v/>
      </c>
      <c r="H44" s="58" t="e">
        <f t="shared" ca="1" si="0"/>
        <v>#N/A</v>
      </c>
      <c r="I44" s="57">
        <v>40543</v>
      </c>
      <c r="J44" s="58">
        <v>1.21</v>
      </c>
      <c r="K44" s="59">
        <v>0</v>
      </c>
      <c r="L44" s="58">
        <v>0.55000000000000004</v>
      </c>
      <c r="M44" s="58">
        <v>-0.05</v>
      </c>
      <c r="N44" s="58">
        <v>-0.47</v>
      </c>
      <c r="O44" s="58">
        <v>1.07</v>
      </c>
    </row>
    <row r="45" spans="1:15">
      <c r="A45" s="57">
        <v>40633</v>
      </c>
      <c r="B45" s="58" t="e">
        <f ca="1">IF(A45 &gt; TODAY(),INDEX(Calculations_forecast!$1:$100, MATCH("Fiscal_Impact", Calculations_forecast!$B:$B, 0), MATCH(Fiscal_impact_072718!$A45, Calculations_forecast!$9:$9, 0)), NA())</f>
        <v>#N/A</v>
      </c>
      <c r="C45" s="59" t="e">
        <f>IF(INDEX(Calculations_forecast!$1:$100, MATCH("RecessionDummy", Calculations_forecast!$B:$B, 0), MATCH(Fiscal_impact_072718!$A45, Calculations_forecast!$9:$9, 0))=1,1,NA())</f>
        <v>#N/A</v>
      </c>
      <c r="D45" s="58" t="str">
        <f ca="1">IF(A45 &gt; TODAY(),INDEX(Calculations_forecast!$1:$100,MATCH("Fiscal_Impact_bars",Calculations_forecast!$B:$B,0),MATCH(Fiscal_impact_072718!$A45,Calculations_forecast!$9:$9,0)), "")</f>
        <v/>
      </c>
      <c r="E45" s="58" t="str">
        <f ca="1">IF(A45 &gt; TODAY(),INDEX(Calculations_forecast!$1:$100, MATCH("Federal Contribution to Real GDP Growth", Calculations_forecast!$B:$B, 0), MATCH(Fiscal_impact_072718!$A45, Calculations_forecast!$9:$9, 0)), "")</f>
        <v/>
      </c>
      <c r="F45" s="58" t="str">
        <f ca="1">IF(A45 &gt; TODAY(),INDEX(Calculations_forecast!$1:$100, MATCH("S&amp;L Contribution to Real GDP Growth", Calculations_forecast!$B:$B, 0), MATCH(Fiscal_impact_072718!$A45, Calculations_forecast!$9:$9, 0)), "")</f>
        <v/>
      </c>
      <c r="G45" s="58" t="str">
        <f ca="1">IF(A45 &gt; TODAY(),INDEX(Calculations_forecast!$A:$GV,MATCH("Contribution of Consumption Growth to Real GDP",Calculations_forecast!B$1:B$90,0),MATCH($A45,Calculations_forecast!A$9:AB$9)), "")</f>
        <v/>
      </c>
      <c r="H45" s="58" t="e">
        <f t="shared" ca="1" si="0"/>
        <v>#N/A</v>
      </c>
      <c r="I45" s="57">
        <v>40633</v>
      </c>
      <c r="J45" s="58">
        <v>0.42</v>
      </c>
      <c r="K45" s="59">
        <v>0</v>
      </c>
      <c r="L45" s="58">
        <v>-1.24</v>
      </c>
      <c r="M45" s="58">
        <v>-0.47</v>
      </c>
      <c r="N45" s="58">
        <v>-0.54</v>
      </c>
      <c r="O45" s="58">
        <v>-0.23</v>
      </c>
    </row>
    <row r="46" spans="1:15">
      <c r="A46" s="57">
        <v>40724</v>
      </c>
      <c r="B46" s="58" t="e">
        <f ca="1">IF(A46 &gt; TODAY(),INDEX(Calculations_forecast!$1:$100, MATCH("Fiscal_Impact", Calculations_forecast!$B:$B, 0), MATCH(Fiscal_impact_072718!$A46, Calculations_forecast!$9:$9, 0)), NA())</f>
        <v>#N/A</v>
      </c>
      <c r="C46" s="59" t="e">
        <f>IF(INDEX(Calculations_forecast!$1:$100, MATCH("RecessionDummy", Calculations_forecast!$B:$B, 0), MATCH(Fiscal_impact_072718!$A46, Calculations_forecast!$9:$9, 0))=1,1,NA())</f>
        <v>#N/A</v>
      </c>
      <c r="D46" s="58" t="str">
        <f ca="1">IF(A46 &gt; TODAY(),INDEX(Calculations_forecast!$1:$100,MATCH("Fiscal_Impact_bars",Calculations_forecast!$B:$B,0),MATCH(Fiscal_impact_072718!$A46,Calculations_forecast!$9:$9,0)), "")</f>
        <v/>
      </c>
      <c r="E46" s="58" t="str">
        <f ca="1">IF(A46 &gt; TODAY(),INDEX(Calculations_forecast!$1:$100, MATCH("Federal Contribution to Real GDP Growth", Calculations_forecast!$B:$B, 0), MATCH(Fiscal_impact_072718!$A46, Calculations_forecast!$9:$9, 0)), "")</f>
        <v/>
      </c>
      <c r="F46" s="58" t="str">
        <f ca="1">IF(A46 &gt; TODAY(),INDEX(Calculations_forecast!$1:$100, MATCH("S&amp;L Contribution to Real GDP Growth", Calculations_forecast!$B:$B, 0), MATCH(Fiscal_impact_072718!$A46, Calculations_forecast!$9:$9, 0)), "")</f>
        <v/>
      </c>
      <c r="G46" s="58" t="str">
        <f ca="1">IF(A46 &gt; TODAY(),INDEX(Calculations_forecast!$A:$GV,MATCH("Contribution of Consumption Growth to Real GDP",Calculations_forecast!B$1:B$90,0),MATCH($A46,Calculations_forecast!A$9:AB$9)), "")</f>
        <v/>
      </c>
      <c r="H46" s="58" t="e">
        <f t="shared" ca="1" si="0"/>
        <v>#N/A</v>
      </c>
      <c r="I46" s="57">
        <v>40724</v>
      </c>
      <c r="J46" s="58">
        <v>-0.24</v>
      </c>
      <c r="K46" s="59">
        <v>0</v>
      </c>
      <c r="L46" s="58">
        <v>-0.99</v>
      </c>
      <c r="M46" s="58">
        <v>-0.12</v>
      </c>
      <c r="N46" s="58">
        <v>-0.43</v>
      </c>
      <c r="O46" s="58">
        <v>-0.44</v>
      </c>
    </row>
    <row r="47" spans="1:15">
      <c r="A47" s="57">
        <v>40816</v>
      </c>
      <c r="B47" s="58" t="e">
        <f ca="1">IF(A47 &gt; TODAY(),INDEX(Calculations_forecast!$1:$100, MATCH("Fiscal_Impact", Calculations_forecast!$B:$B, 0), MATCH(Fiscal_impact_072718!$A47, Calculations_forecast!$9:$9, 0)), NA())</f>
        <v>#N/A</v>
      </c>
      <c r="C47" s="59" t="e">
        <f>IF(INDEX(Calculations_forecast!$1:$100, MATCH("RecessionDummy", Calculations_forecast!$B:$B, 0), MATCH(Fiscal_impact_072718!$A47, Calculations_forecast!$9:$9, 0))=1,1,NA())</f>
        <v>#N/A</v>
      </c>
      <c r="D47" s="58" t="str">
        <f ca="1">IF(A47 &gt; TODAY(),INDEX(Calculations_forecast!$1:$100,MATCH("Fiscal_Impact_bars",Calculations_forecast!$B:$B,0),MATCH(Fiscal_impact_072718!$A47,Calculations_forecast!$9:$9,0)), "")</f>
        <v/>
      </c>
      <c r="E47" s="58" t="str">
        <f ca="1">IF(A47 &gt; TODAY(),INDEX(Calculations_forecast!$1:$100, MATCH("Federal Contribution to Real GDP Growth", Calculations_forecast!$B:$B, 0), MATCH(Fiscal_impact_072718!$A47, Calculations_forecast!$9:$9, 0)), "")</f>
        <v/>
      </c>
      <c r="F47" s="58" t="str">
        <f ca="1">IF(A47 &gt; TODAY(),INDEX(Calculations_forecast!$1:$100, MATCH("S&amp;L Contribution to Real GDP Growth", Calculations_forecast!$B:$B, 0), MATCH(Fiscal_impact_072718!$A47, Calculations_forecast!$9:$9, 0)), "")</f>
        <v/>
      </c>
      <c r="G47" s="58" t="str">
        <f ca="1">IF(A47 &gt; TODAY(),INDEX(Calculations_forecast!$A:$GV,MATCH("Contribution of Consumption Growth to Real GDP",Calculations_forecast!B$1:B$90,0),MATCH($A47,Calculations_forecast!A$9:AB$9)), "")</f>
        <v/>
      </c>
      <c r="H47" s="58" t="e">
        <f t="shared" ca="1" si="0"/>
        <v>#N/A</v>
      </c>
      <c r="I47" s="57">
        <v>40816</v>
      </c>
      <c r="J47" s="58">
        <v>-0.85</v>
      </c>
      <c r="K47" s="59">
        <v>0</v>
      </c>
      <c r="L47" s="58">
        <v>-1.73</v>
      </c>
      <c r="M47" s="58">
        <v>-0.72</v>
      </c>
      <c r="N47" s="58">
        <v>-0.43</v>
      </c>
      <c r="O47" s="58">
        <v>-0.56999999999999995</v>
      </c>
    </row>
    <row r="48" spans="1:15">
      <c r="A48" s="57">
        <v>40908</v>
      </c>
      <c r="B48" s="58" t="e">
        <f ca="1">IF(A48 &gt; TODAY(),INDEX(Calculations_forecast!$1:$100, MATCH("Fiscal_Impact", Calculations_forecast!$B:$B, 0), MATCH(Fiscal_impact_072718!$A48, Calculations_forecast!$9:$9, 0)), NA())</f>
        <v>#N/A</v>
      </c>
      <c r="C48" s="59" t="e">
        <f>IF(INDEX(Calculations_forecast!$1:$100, MATCH("RecessionDummy", Calculations_forecast!$B:$B, 0), MATCH(Fiscal_impact_072718!$A48, Calculations_forecast!$9:$9, 0))=1,1,NA())</f>
        <v>#N/A</v>
      </c>
      <c r="D48" s="58" t="str">
        <f ca="1">IF(A48 &gt; TODAY(),INDEX(Calculations_forecast!$1:$100,MATCH("Fiscal_Impact_bars",Calculations_forecast!$B:$B,0),MATCH(Fiscal_impact_072718!$A48,Calculations_forecast!$9:$9,0)), "")</f>
        <v/>
      </c>
      <c r="E48" s="58" t="str">
        <f ca="1">IF(A48 &gt; TODAY(),INDEX(Calculations_forecast!$1:$100, MATCH("Federal Contribution to Real GDP Growth", Calculations_forecast!$B:$B, 0), MATCH(Fiscal_impact_072718!$A48, Calculations_forecast!$9:$9, 0)), "")</f>
        <v/>
      </c>
      <c r="F48" s="58" t="str">
        <f ca="1">IF(A48 &gt; TODAY(),INDEX(Calculations_forecast!$1:$100, MATCH("S&amp;L Contribution to Real GDP Growth", Calculations_forecast!$B:$B, 0), MATCH(Fiscal_impact_072718!$A48, Calculations_forecast!$9:$9, 0)), "")</f>
        <v/>
      </c>
      <c r="G48" s="58" t="str">
        <f ca="1">IF(A48 &gt; TODAY(),INDEX(Calculations_forecast!$A:$GV,MATCH("Contribution of Consumption Growth to Real GDP",Calculations_forecast!B$1:B$90,0),MATCH($A48,Calculations_forecast!A$9:AB$9)), "")</f>
        <v/>
      </c>
      <c r="H48" s="58" t="e">
        <f t="shared" ca="1" si="0"/>
        <v>#N/A</v>
      </c>
      <c r="I48" s="57">
        <v>40908</v>
      </c>
      <c r="J48" s="58">
        <v>-1.1499999999999999</v>
      </c>
      <c r="K48" s="59">
        <v>0</v>
      </c>
      <c r="L48" s="58">
        <v>-0.65</v>
      </c>
      <c r="M48" s="58">
        <v>0.14000000000000001</v>
      </c>
      <c r="N48" s="58">
        <v>-0.18</v>
      </c>
      <c r="O48" s="58">
        <v>-0.61</v>
      </c>
    </row>
    <row r="49" spans="1:15">
      <c r="A49" s="57">
        <v>40999</v>
      </c>
      <c r="B49" s="58" t="e">
        <f ca="1">IF(A49 &gt; TODAY(),INDEX(Calculations_forecast!$1:$100, MATCH("Fiscal_Impact", Calculations_forecast!$B:$B, 0), MATCH(Fiscal_impact_072718!$A49, Calculations_forecast!$9:$9, 0)), NA())</f>
        <v>#N/A</v>
      </c>
      <c r="C49" s="59" t="e">
        <f>IF(INDEX(Calculations_forecast!$1:$100, MATCH("RecessionDummy", Calculations_forecast!$B:$B, 0), MATCH(Fiscal_impact_072718!$A49, Calculations_forecast!$9:$9, 0))=1,1,NA())</f>
        <v>#N/A</v>
      </c>
      <c r="D49" s="58" t="str">
        <f ca="1">IF(A49 &gt; TODAY(),INDEX(Calculations_forecast!$1:$100,MATCH("Fiscal_Impact_bars",Calculations_forecast!$B:$B,0),MATCH(Fiscal_impact_072718!$A49,Calculations_forecast!$9:$9,0)), "")</f>
        <v/>
      </c>
      <c r="E49" s="58" t="str">
        <f ca="1">IF(A49 &gt; TODAY(),INDEX(Calculations_forecast!$1:$100, MATCH("Federal Contribution to Real GDP Growth", Calculations_forecast!$B:$B, 0), MATCH(Fiscal_impact_072718!$A49, Calculations_forecast!$9:$9, 0)), "")</f>
        <v/>
      </c>
      <c r="F49" s="58" t="str">
        <f ca="1">IF(A49 &gt; TODAY(),INDEX(Calculations_forecast!$1:$100, MATCH("S&amp;L Contribution to Real GDP Growth", Calculations_forecast!$B:$B, 0), MATCH(Fiscal_impact_072718!$A49, Calculations_forecast!$9:$9, 0)), "")</f>
        <v/>
      </c>
      <c r="G49" s="58" t="str">
        <f ca="1">IF(A49 &gt; TODAY(),INDEX(Calculations_forecast!$A:$GV,MATCH("Contribution of Consumption Growth to Real GDP",Calculations_forecast!B$1:B$90,0),MATCH($A49,Calculations_forecast!A$9:AB$9)), "")</f>
        <v/>
      </c>
      <c r="H49" s="58" t="e">
        <f t="shared" ca="1" si="0"/>
        <v>#N/A</v>
      </c>
      <c r="I49" s="57">
        <v>40999</v>
      </c>
      <c r="J49" s="58">
        <v>-1.1000000000000001</v>
      </c>
      <c r="K49" s="59">
        <v>0</v>
      </c>
      <c r="L49" s="58">
        <v>-1.05</v>
      </c>
      <c r="M49" s="58">
        <v>0.01</v>
      </c>
      <c r="N49" s="58">
        <v>-0.34</v>
      </c>
      <c r="O49" s="58">
        <v>-0.71</v>
      </c>
    </row>
    <row r="50" spans="1:15">
      <c r="A50" s="57">
        <v>41090</v>
      </c>
      <c r="B50" s="58" t="e">
        <f ca="1">IF(A50 &gt; TODAY(),INDEX(Calculations_forecast!$1:$100, MATCH("Fiscal_Impact", Calculations_forecast!$B:$B, 0), MATCH(Fiscal_impact_072718!$A50, Calculations_forecast!$9:$9, 0)), NA())</f>
        <v>#N/A</v>
      </c>
      <c r="C50" s="59" t="e">
        <f>IF(INDEX(Calculations_forecast!$1:$100, MATCH("RecessionDummy", Calculations_forecast!$B:$B, 0), MATCH(Fiscal_impact_072718!$A50, Calculations_forecast!$9:$9, 0))=1,1,NA())</f>
        <v>#N/A</v>
      </c>
      <c r="D50" s="58" t="str">
        <f ca="1">IF(A50 &gt; TODAY(),INDEX(Calculations_forecast!$1:$100,MATCH("Fiscal_Impact_bars",Calculations_forecast!$B:$B,0),MATCH(Fiscal_impact_072718!$A50,Calculations_forecast!$9:$9,0)), "")</f>
        <v/>
      </c>
      <c r="E50" s="58" t="str">
        <f ca="1">IF(A50 &gt; TODAY(),INDEX(Calculations_forecast!$1:$100, MATCH("Federal Contribution to Real GDP Growth", Calculations_forecast!$B:$B, 0), MATCH(Fiscal_impact_072718!$A50, Calculations_forecast!$9:$9, 0)), "")</f>
        <v/>
      </c>
      <c r="F50" s="58" t="str">
        <f ca="1">IF(A50 &gt; TODAY(),INDEX(Calculations_forecast!$1:$100, MATCH("S&amp;L Contribution to Real GDP Growth", Calculations_forecast!$B:$B, 0), MATCH(Fiscal_impact_072718!$A50, Calculations_forecast!$9:$9, 0)), "")</f>
        <v/>
      </c>
      <c r="G50" s="58" t="str">
        <f ca="1">IF(A50 &gt; TODAY(),INDEX(Calculations_forecast!$A:$GV,MATCH("Contribution of Consumption Growth to Real GDP",Calculations_forecast!B$1:B$90,0),MATCH($A50,Calculations_forecast!A$9:AB$9)), "")</f>
        <v/>
      </c>
      <c r="H50" s="58" t="e">
        <f t="shared" ca="1" si="0"/>
        <v>#N/A</v>
      </c>
      <c r="I50" s="57">
        <v>41090</v>
      </c>
      <c r="J50" s="58">
        <v>-1.1000000000000001</v>
      </c>
      <c r="K50" s="59">
        <v>0</v>
      </c>
      <c r="L50" s="58">
        <v>-0.97</v>
      </c>
      <c r="M50" s="58">
        <v>-0.25</v>
      </c>
      <c r="N50" s="58">
        <v>-0.15</v>
      </c>
      <c r="O50" s="58">
        <v>-0.56000000000000005</v>
      </c>
    </row>
    <row r="51" spans="1:15">
      <c r="A51" s="57">
        <v>41182</v>
      </c>
      <c r="B51" s="58" t="e">
        <f ca="1">IF(A51 &gt; TODAY(),INDEX(Calculations_forecast!$1:$100, MATCH("Fiscal_Impact", Calculations_forecast!$B:$B, 0), MATCH(Fiscal_impact_072718!$A51, Calculations_forecast!$9:$9, 0)), NA())</f>
        <v>#N/A</v>
      </c>
      <c r="C51" s="59" t="e">
        <f>IF(INDEX(Calculations_forecast!$1:$100, MATCH("RecessionDummy", Calculations_forecast!$B:$B, 0), MATCH(Fiscal_impact_072718!$A51, Calculations_forecast!$9:$9, 0))=1,1,NA())</f>
        <v>#N/A</v>
      </c>
      <c r="D51" s="58" t="str">
        <f ca="1">IF(A51 &gt; TODAY(),INDEX(Calculations_forecast!$1:$100,MATCH("Fiscal_Impact_bars",Calculations_forecast!$B:$B,0),MATCH(Fiscal_impact_072718!$A51,Calculations_forecast!$9:$9,0)), "")</f>
        <v/>
      </c>
      <c r="E51" s="58" t="str">
        <f ca="1">IF(A51 &gt; TODAY(),INDEX(Calculations_forecast!$1:$100, MATCH("Federal Contribution to Real GDP Growth", Calculations_forecast!$B:$B, 0), MATCH(Fiscal_impact_072718!$A51, Calculations_forecast!$9:$9, 0)), "")</f>
        <v/>
      </c>
      <c r="F51" s="58" t="str">
        <f ca="1">IF(A51 &gt; TODAY(),INDEX(Calculations_forecast!$1:$100, MATCH("S&amp;L Contribution to Real GDP Growth", Calculations_forecast!$B:$B, 0), MATCH(Fiscal_impact_072718!$A51, Calculations_forecast!$9:$9, 0)), "")</f>
        <v/>
      </c>
      <c r="G51" s="58" t="str">
        <f ca="1">IF(A51 &gt; TODAY(),INDEX(Calculations_forecast!$A:$GV,MATCH("Contribution of Consumption Growth to Real GDP",Calculations_forecast!B$1:B$90,0),MATCH($A51,Calculations_forecast!A$9:AB$9)), "")</f>
        <v/>
      </c>
      <c r="H51" s="58" t="e">
        <f t="shared" ca="1" si="0"/>
        <v>#N/A</v>
      </c>
      <c r="I51" s="57">
        <v>41182</v>
      </c>
      <c r="J51" s="58">
        <v>-0.81</v>
      </c>
      <c r="K51" s="59">
        <v>0</v>
      </c>
      <c r="L51" s="58">
        <v>-0.55000000000000004</v>
      </c>
      <c r="M51" s="58">
        <v>7.0000000000000007E-2</v>
      </c>
      <c r="N51" s="58">
        <v>-0.18</v>
      </c>
      <c r="O51" s="58">
        <v>-0.43</v>
      </c>
    </row>
    <row r="52" spans="1:15">
      <c r="A52" s="57">
        <v>41274</v>
      </c>
      <c r="B52" s="58" t="e">
        <f ca="1">IF(A52 &gt; TODAY(),INDEX(Calculations_forecast!$1:$100, MATCH("Fiscal_Impact", Calculations_forecast!$B:$B, 0), MATCH(Fiscal_impact_072718!$A52, Calculations_forecast!$9:$9, 0)), NA())</f>
        <v>#N/A</v>
      </c>
      <c r="C52" s="59" t="e">
        <f>IF(INDEX(Calculations_forecast!$1:$100, MATCH("RecessionDummy", Calculations_forecast!$B:$B, 0), MATCH(Fiscal_impact_072718!$A52, Calculations_forecast!$9:$9, 0))=1,1,NA())</f>
        <v>#N/A</v>
      </c>
      <c r="D52" s="58" t="str">
        <f ca="1">IF(A52 &gt; TODAY(),INDEX(Calculations_forecast!$1:$100,MATCH("Fiscal_Impact_bars",Calculations_forecast!$B:$B,0),MATCH(Fiscal_impact_072718!$A52,Calculations_forecast!$9:$9,0)), "")</f>
        <v/>
      </c>
      <c r="E52" s="58" t="str">
        <f ca="1">IF(A52 &gt; TODAY(),INDEX(Calculations_forecast!$1:$100, MATCH("Federal Contribution to Real GDP Growth", Calculations_forecast!$B:$B, 0), MATCH(Fiscal_impact_072718!$A52, Calculations_forecast!$9:$9, 0)), "")</f>
        <v/>
      </c>
      <c r="F52" s="58" t="str">
        <f ca="1">IF(A52 &gt; TODAY(),INDEX(Calculations_forecast!$1:$100, MATCH("S&amp;L Contribution to Real GDP Growth", Calculations_forecast!$B:$B, 0), MATCH(Fiscal_impact_072718!$A52, Calculations_forecast!$9:$9, 0)), "")</f>
        <v/>
      </c>
      <c r="G52" s="58" t="str">
        <f ca="1">IF(A52 &gt; TODAY(),INDEX(Calculations_forecast!$A:$GV,MATCH("Contribution of Consumption Growth to Real GDP",Calculations_forecast!B$1:B$90,0),MATCH($A52,Calculations_forecast!A$9:AB$9)), "")</f>
        <v/>
      </c>
      <c r="H52" s="58" t="e">
        <f t="shared" ca="1" si="0"/>
        <v>#N/A</v>
      </c>
      <c r="I52" s="57">
        <v>41274</v>
      </c>
      <c r="J52" s="58">
        <v>-0.97</v>
      </c>
      <c r="K52" s="59">
        <v>0</v>
      </c>
      <c r="L52" s="58">
        <v>-1.3</v>
      </c>
      <c r="M52" s="58">
        <v>-0.63</v>
      </c>
      <c r="N52" s="58">
        <v>-0.13</v>
      </c>
      <c r="O52" s="58">
        <v>-0.54</v>
      </c>
    </row>
    <row r="53" spans="1:15">
      <c r="A53" s="57">
        <v>41364</v>
      </c>
      <c r="B53" s="58" t="e">
        <f ca="1">IF(A53 &gt; TODAY(),INDEX(Calculations_forecast!$1:$100, MATCH("Fiscal_Impact", Calculations_forecast!$B:$B, 0), MATCH(Fiscal_impact_072718!$A53, Calculations_forecast!$9:$9, 0)), NA())</f>
        <v>#N/A</v>
      </c>
      <c r="C53" s="59" t="e">
        <f>IF(INDEX(Calculations_forecast!$1:$100, MATCH("RecessionDummy", Calculations_forecast!$B:$B, 0), MATCH(Fiscal_impact_072718!$A53, Calculations_forecast!$9:$9, 0))=1,1,NA())</f>
        <v>#N/A</v>
      </c>
      <c r="D53" s="58" t="str">
        <f ca="1">IF(A53 &gt; TODAY(),INDEX(Calculations_forecast!$1:$100,MATCH("Fiscal_Impact_bars",Calculations_forecast!$B:$B,0),MATCH(Fiscal_impact_072718!$A53,Calculations_forecast!$9:$9,0)), "")</f>
        <v/>
      </c>
      <c r="E53" s="58" t="str">
        <f ca="1">IF(A53 &gt; TODAY(),INDEX(Calculations_forecast!$1:$100, MATCH("Federal Contribution to Real GDP Growth", Calculations_forecast!$B:$B, 0), MATCH(Fiscal_impact_072718!$A53, Calculations_forecast!$9:$9, 0)), "")</f>
        <v/>
      </c>
      <c r="F53" s="58" t="str">
        <f ca="1">IF(A53 &gt; TODAY(),INDEX(Calculations_forecast!$1:$100, MATCH("S&amp;L Contribution to Real GDP Growth", Calculations_forecast!$B:$B, 0), MATCH(Fiscal_impact_072718!$A53, Calculations_forecast!$9:$9, 0)), "")</f>
        <v/>
      </c>
      <c r="G53" s="58" t="str">
        <f ca="1">IF(A53 &gt; TODAY(),INDEX(Calculations_forecast!$A:$GV,MATCH("Contribution of Consumption Growth to Real GDP",Calculations_forecast!B$1:B$90,0),MATCH($A53,Calculations_forecast!A$9:AB$9)), "")</f>
        <v/>
      </c>
      <c r="H53" s="58" t="e">
        <f t="shared" ca="1" si="0"/>
        <v>#N/A</v>
      </c>
      <c r="I53" s="57">
        <v>41364</v>
      </c>
      <c r="J53" s="58">
        <v>-1.0900000000000001</v>
      </c>
      <c r="K53" s="59">
        <v>0</v>
      </c>
      <c r="L53" s="58">
        <v>-1.55</v>
      </c>
      <c r="M53" s="58">
        <v>-0.71</v>
      </c>
      <c r="N53" s="58">
        <v>0.03</v>
      </c>
      <c r="O53" s="58">
        <v>-0.87</v>
      </c>
    </row>
    <row r="54" spans="1:15">
      <c r="A54" s="57">
        <v>41455</v>
      </c>
      <c r="B54" s="58" t="e">
        <f ca="1">IF(A54 &gt; TODAY(),INDEX(Calculations_forecast!$1:$100, MATCH("Fiscal_Impact", Calculations_forecast!$B:$B, 0), MATCH(Fiscal_impact_072718!$A54, Calculations_forecast!$9:$9, 0)), NA())</f>
        <v>#N/A</v>
      </c>
      <c r="C54" s="59" t="e">
        <f>IF(INDEX(Calculations_forecast!$1:$100, MATCH("RecessionDummy", Calculations_forecast!$B:$B, 0), MATCH(Fiscal_impact_072718!$A54, Calculations_forecast!$9:$9, 0))=1,1,NA())</f>
        <v>#N/A</v>
      </c>
      <c r="D54" s="58" t="str">
        <f ca="1">IF(A54 &gt; TODAY(),INDEX(Calculations_forecast!$1:$100,MATCH("Fiscal_Impact_bars",Calculations_forecast!$B:$B,0),MATCH(Fiscal_impact_072718!$A54,Calculations_forecast!$9:$9,0)), "")</f>
        <v/>
      </c>
      <c r="E54" s="58" t="str">
        <f ca="1">IF(A54 &gt; TODAY(),INDEX(Calculations_forecast!$1:$100, MATCH("Federal Contribution to Real GDP Growth", Calculations_forecast!$B:$B, 0), MATCH(Fiscal_impact_072718!$A54, Calculations_forecast!$9:$9, 0)), "")</f>
        <v/>
      </c>
      <c r="F54" s="58" t="str">
        <f ca="1">IF(A54 &gt; TODAY(),INDEX(Calculations_forecast!$1:$100, MATCH("S&amp;L Contribution to Real GDP Growth", Calculations_forecast!$B:$B, 0), MATCH(Fiscal_impact_072718!$A54, Calculations_forecast!$9:$9, 0)), "")</f>
        <v/>
      </c>
      <c r="G54" s="58" t="str">
        <f ca="1">IF(A54 &gt; TODAY(),INDEX(Calculations_forecast!$A:$GV,MATCH("Contribution of Consumption Growth to Real GDP",Calculations_forecast!B$1:B$90,0),MATCH($A54,Calculations_forecast!A$9:AB$9)), "")</f>
        <v/>
      </c>
      <c r="H54" s="58" t="e">
        <f t="shared" ca="1" si="0"/>
        <v>#N/A</v>
      </c>
      <c r="I54" s="57">
        <v>41455</v>
      </c>
      <c r="J54" s="58">
        <v>-1.1000000000000001</v>
      </c>
      <c r="K54" s="59">
        <v>0</v>
      </c>
      <c r="L54" s="58">
        <v>-1</v>
      </c>
      <c r="M54" s="58">
        <v>-0.24</v>
      </c>
      <c r="N54" s="58">
        <v>0.11</v>
      </c>
      <c r="O54" s="58">
        <v>-0.87</v>
      </c>
    </row>
    <row r="55" spans="1:15">
      <c r="A55" s="57">
        <v>41547</v>
      </c>
      <c r="B55" s="58" t="e">
        <f ca="1">IF(A55 &gt; TODAY(),INDEX(Calculations_forecast!$1:$100, MATCH("Fiscal_Impact", Calculations_forecast!$B:$B, 0), MATCH(Fiscal_impact_072718!$A55, Calculations_forecast!$9:$9, 0)), NA())</f>
        <v>#N/A</v>
      </c>
      <c r="C55" s="59" t="e">
        <f>IF(INDEX(Calculations_forecast!$1:$100, MATCH("RecessionDummy", Calculations_forecast!$B:$B, 0), MATCH(Fiscal_impact_072718!$A55, Calculations_forecast!$9:$9, 0))=1,1,NA())</f>
        <v>#N/A</v>
      </c>
      <c r="D55" s="58" t="str">
        <f ca="1">IF(A55 &gt; TODAY(),INDEX(Calculations_forecast!$1:$100,MATCH("Fiscal_Impact_bars",Calculations_forecast!$B:$B,0),MATCH(Fiscal_impact_072718!$A55,Calculations_forecast!$9:$9,0)), "")</f>
        <v/>
      </c>
      <c r="E55" s="58" t="str">
        <f ca="1">IF(A55 &gt; TODAY(),INDEX(Calculations_forecast!$1:$100, MATCH("Federal Contribution to Real GDP Growth", Calculations_forecast!$B:$B, 0), MATCH(Fiscal_impact_072718!$A55, Calculations_forecast!$9:$9, 0)), "")</f>
        <v/>
      </c>
      <c r="F55" s="58" t="str">
        <f ca="1">IF(A55 &gt; TODAY(),INDEX(Calculations_forecast!$1:$100, MATCH("S&amp;L Contribution to Real GDP Growth", Calculations_forecast!$B:$B, 0), MATCH(Fiscal_impact_072718!$A55, Calculations_forecast!$9:$9, 0)), "")</f>
        <v/>
      </c>
      <c r="G55" s="58" t="str">
        <f ca="1">IF(A55 &gt; TODAY(),INDEX(Calculations_forecast!$A:$GV,MATCH("Contribution of Consumption Growth to Real GDP",Calculations_forecast!B$1:B$90,0),MATCH($A55,Calculations_forecast!A$9:AB$9)), "")</f>
        <v/>
      </c>
      <c r="H55" s="58" t="e">
        <f t="shared" ca="1" si="0"/>
        <v>#N/A</v>
      </c>
      <c r="I55" s="57">
        <v>41547</v>
      </c>
      <c r="J55" s="58">
        <v>-1.17</v>
      </c>
      <c r="K55" s="59">
        <v>0</v>
      </c>
      <c r="L55" s="58">
        <v>-0.82</v>
      </c>
      <c r="M55" s="58">
        <v>-0.43</v>
      </c>
      <c r="N55" s="58">
        <v>0.03</v>
      </c>
      <c r="O55" s="58">
        <v>-0.42</v>
      </c>
    </row>
    <row r="56" spans="1:15">
      <c r="A56" s="57">
        <v>41639</v>
      </c>
      <c r="B56" s="58" t="e">
        <f ca="1">IF(A56 &gt; TODAY(),INDEX(Calculations_forecast!$1:$100, MATCH("Fiscal_Impact", Calculations_forecast!$B:$B, 0), MATCH(Fiscal_impact_072718!$A56, Calculations_forecast!$9:$9, 0)), NA())</f>
        <v>#N/A</v>
      </c>
      <c r="C56" s="59" t="e">
        <f>IF(INDEX(Calculations_forecast!$1:$100, MATCH("RecessionDummy", Calculations_forecast!$B:$B, 0), MATCH(Fiscal_impact_072718!$A56, Calculations_forecast!$9:$9, 0))=1,1,NA())</f>
        <v>#N/A</v>
      </c>
      <c r="D56" s="58" t="str">
        <f ca="1">IF(A56 &gt; TODAY(),INDEX(Calculations_forecast!$1:$100,MATCH("Fiscal_Impact_bars",Calculations_forecast!$B:$B,0),MATCH(Fiscal_impact_072718!$A56,Calculations_forecast!$9:$9,0)), "")</f>
        <v/>
      </c>
      <c r="E56" s="58" t="str">
        <f ca="1">IF(A56 &gt; TODAY(),INDEX(Calculations_forecast!$1:$100, MATCH("Federal Contribution to Real GDP Growth", Calculations_forecast!$B:$B, 0), MATCH(Fiscal_impact_072718!$A56, Calculations_forecast!$9:$9, 0)), "")</f>
        <v/>
      </c>
      <c r="F56" s="58" t="str">
        <f ca="1">IF(A56 &gt; TODAY(),INDEX(Calculations_forecast!$1:$100, MATCH("S&amp;L Contribution to Real GDP Growth", Calculations_forecast!$B:$B, 0), MATCH(Fiscal_impact_072718!$A56, Calculations_forecast!$9:$9, 0)), "")</f>
        <v/>
      </c>
      <c r="G56" s="58" t="str">
        <f ca="1">IF(A56 &gt; TODAY(),INDEX(Calculations_forecast!$A:$GV,MATCH("Contribution of Consumption Growth to Real GDP",Calculations_forecast!B$1:B$90,0),MATCH($A56,Calculations_forecast!A$9:AB$9)), "")</f>
        <v/>
      </c>
      <c r="H56" s="58" t="e">
        <f t="shared" ca="1" si="0"/>
        <v>#N/A</v>
      </c>
      <c r="I56" s="57">
        <v>41639</v>
      </c>
      <c r="J56" s="58">
        <v>-1.1100000000000001</v>
      </c>
      <c r="K56" s="59">
        <v>0</v>
      </c>
      <c r="L56" s="58">
        <v>-1.08</v>
      </c>
      <c r="M56" s="58">
        <v>-0.5</v>
      </c>
      <c r="N56" s="58">
        <v>-0.08</v>
      </c>
      <c r="O56" s="58">
        <v>-0.5</v>
      </c>
    </row>
    <row r="57" spans="1:15">
      <c r="A57" s="57">
        <v>41729</v>
      </c>
      <c r="B57" s="58" t="e">
        <f ca="1">IF(A57 &gt; TODAY(),INDEX(Calculations_forecast!$1:$100, MATCH("Fiscal_Impact", Calculations_forecast!$B:$B, 0), MATCH(Fiscal_impact_072718!$A57, Calculations_forecast!$9:$9, 0)), NA())</f>
        <v>#N/A</v>
      </c>
      <c r="C57" s="59" t="e">
        <f>IF(INDEX(Calculations_forecast!$1:$100, MATCH("RecessionDummy", Calculations_forecast!$B:$B, 0), MATCH(Fiscal_impact_072718!$A57, Calculations_forecast!$9:$9, 0))=1,1,NA())</f>
        <v>#N/A</v>
      </c>
      <c r="D57" s="58" t="str">
        <f ca="1">IF(A57 &gt; TODAY(),INDEX(Calculations_forecast!$1:$100,MATCH("Fiscal_Impact_bars",Calculations_forecast!$B:$B,0),MATCH(Fiscal_impact_072718!$A57,Calculations_forecast!$9:$9,0)), "")</f>
        <v/>
      </c>
      <c r="E57" s="58" t="str">
        <f ca="1">IF(A57 &gt; TODAY(),INDEX(Calculations_forecast!$1:$100, MATCH("Federal Contribution to Real GDP Growth", Calculations_forecast!$B:$B, 0), MATCH(Fiscal_impact_072718!$A57, Calculations_forecast!$9:$9, 0)), "")</f>
        <v/>
      </c>
      <c r="F57" s="58" t="str">
        <f ca="1">IF(A57 &gt; TODAY(),INDEX(Calculations_forecast!$1:$100, MATCH("S&amp;L Contribution to Real GDP Growth", Calculations_forecast!$B:$B, 0), MATCH(Fiscal_impact_072718!$A57, Calculations_forecast!$9:$9, 0)), "")</f>
        <v/>
      </c>
      <c r="G57" s="58" t="str">
        <f ca="1">IF(A57 &gt; TODAY(),INDEX(Calculations_forecast!$A:$GV,MATCH("Contribution of Consumption Growth to Real GDP",Calculations_forecast!B$1:B$90,0),MATCH($A57,Calculations_forecast!A$9:AB$9)), "")</f>
        <v/>
      </c>
      <c r="H57" s="58" t="e">
        <f t="shared" ca="1" si="0"/>
        <v>#N/A</v>
      </c>
      <c r="I57" s="57">
        <v>41729</v>
      </c>
      <c r="J57" s="58">
        <v>-0.96</v>
      </c>
      <c r="K57" s="59">
        <v>0</v>
      </c>
      <c r="L57" s="58">
        <v>-0.93</v>
      </c>
      <c r="M57" s="58">
        <v>0.03</v>
      </c>
      <c r="N57" s="58">
        <v>-0.28000000000000003</v>
      </c>
      <c r="O57" s="58">
        <v>-0.67</v>
      </c>
    </row>
    <row r="58" spans="1:15">
      <c r="A58" s="57">
        <v>41820</v>
      </c>
      <c r="B58" s="58" t="e">
        <f ca="1">IF(A58 &gt; TODAY(),INDEX(Calculations_forecast!$1:$100, MATCH("Fiscal_Impact", Calculations_forecast!$B:$B, 0), MATCH(Fiscal_impact_072718!$A58, Calculations_forecast!$9:$9, 0)), NA())</f>
        <v>#N/A</v>
      </c>
      <c r="C58" s="59" t="e">
        <f>IF(INDEX(Calculations_forecast!$1:$100, MATCH("RecessionDummy", Calculations_forecast!$B:$B, 0), MATCH(Fiscal_impact_072718!$A58, Calculations_forecast!$9:$9, 0))=1,1,NA())</f>
        <v>#N/A</v>
      </c>
      <c r="D58" s="58" t="str">
        <f ca="1">IF(A58 &gt; TODAY(),INDEX(Calculations_forecast!$1:$100,MATCH("Fiscal_Impact_bars",Calculations_forecast!$B:$B,0),MATCH(Fiscal_impact_072718!$A58,Calculations_forecast!$9:$9,0)), "")</f>
        <v/>
      </c>
      <c r="E58" s="58" t="str">
        <f ca="1">IF(A58 &gt; TODAY(),INDEX(Calculations_forecast!$1:$100, MATCH("Federal Contribution to Real GDP Growth", Calculations_forecast!$B:$B, 0), MATCH(Fiscal_impact_072718!$A58, Calculations_forecast!$9:$9, 0)), "")</f>
        <v/>
      </c>
      <c r="F58" s="58" t="str">
        <f ca="1">IF(A58 &gt; TODAY(),INDEX(Calculations_forecast!$1:$100, MATCH("S&amp;L Contribution to Real GDP Growth", Calculations_forecast!$B:$B, 0), MATCH(Fiscal_impact_072718!$A58, Calculations_forecast!$9:$9, 0)), "")</f>
        <v/>
      </c>
      <c r="G58" s="58" t="str">
        <f ca="1">IF(A58 &gt; TODAY(),INDEX(Calculations_forecast!$A:$GV,MATCH("Contribution of Consumption Growth to Real GDP",Calculations_forecast!B$1:B$90,0),MATCH($A58,Calculations_forecast!A$9:AB$9)), "")</f>
        <v/>
      </c>
      <c r="H58" s="58" t="e">
        <f t="shared" ca="1" si="0"/>
        <v>#N/A</v>
      </c>
      <c r="I58" s="57">
        <v>41820</v>
      </c>
      <c r="J58" s="58">
        <v>-0.81</v>
      </c>
      <c r="K58" s="59">
        <v>0</v>
      </c>
      <c r="L58" s="58">
        <v>-0.42</v>
      </c>
      <c r="M58" s="58">
        <v>-0.27</v>
      </c>
      <c r="N58" s="58">
        <v>0.26</v>
      </c>
      <c r="O58" s="58">
        <v>-0.42</v>
      </c>
    </row>
    <row r="59" spans="1:15">
      <c r="A59" s="57">
        <v>41912</v>
      </c>
      <c r="B59" s="58" t="e">
        <f ca="1">IF(A59 &gt; TODAY(),INDEX(Calculations_forecast!$1:$100, MATCH("Fiscal_Impact", Calculations_forecast!$B:$B, 0), MATCH(Fiscal_impact_072718!$A59, Calculations_forecast!$9:$9, 0)), NA())</f>
        <v>#N/A</v>
      </c>
      <c r="C59" s="59" t="e">
        <f>IF(INDEX(Calculations_forecast!$1:$100, MATCH("RecessionDummy", Calculations_forecast!$B:$B, 0), MATCH(Fiscal_impact_072718!$A59, Calculations_forecast!$9:$9, 0))=1,1,NA())</f>
        <v>#N/A</v>
      </c>
      <c r="D59" s="58" t="str">
        <f ca="1">IF(A59 &gt; TODAY(),INDEX(Calculations_forecast!$1:$100,MATCH("Fiscal_Impact_bars",Calculations_forecast!$B:$B,0),MATCH(Fiscal_impact_072718!$A59,Calculations_forecast!$9:$9,0)), "")</f>
        <v/>
      </c>
      <c r="E59" s="58" t="str">
        <f ca="1">IF(A59 &gt; TODAY(),INDEX(Calculations_forecast!$1:$100, MATCH("Federal Contribution to Real GDP Growth", Calculations_forecast!$B:$B, 0), MATCH(Fiscal_impact_072718!$A59, Calculations_forecast!$9:$9, 0)), "")</f>
        <v/>
      </c>
      <c r="F59" s="58" t="str">
        <f ca="1">IF(A59 &gt; TODAY(),INDEX(Calculations_forecast!$1:$100, MATCH("S&amp;L Contribution to Real GDP Growth", Calculations_forecast!$B:$B, 0), MATCH(Fiscal_impact_072718!$A59, Calculations_forecast!$9:$9, 0)), "")</f>
        <v/>
      </c>
      <c r="G59" s="58" t="str">
        <f ca="1">IF(A59 &gt; TODAY(),INDEX(Calculations_forecast!$A:$GV,MATCH("Contribution of Consumption Growth to Real GDP",Calculations_forecast!B$1:B$90,0),MATCH($A59,Calculations_forecast!A$9:AB$9)), "")</f>
        <v/>
      </c>
      <c r="H59" s="58" t="e">
        <f t="shared" ca="1" si="0"/>
        <v>#N/A</v>
      </c>
      <c r="I59" s="57">
        <v>41912</v>
      </c>
      <c r="J59" s="58">
        <v>-0.56000000000000005</v>
      </c>
      <c r="K59" s="59">
        <v>0</v>
      </c>
      <c r="L59" s="58">
        <v>0.21</v>
      </c>
      <c r="M59" s="58">
        <v>0.33</v>
      </c>
      <c r="N59" s="58">
        <v>0.18</v>
      </c>
      <c r="O59" s="58">
        <v>-0.3</v>
      </c>
    </row>
    <row r="60" spans="1:15">
      <c r="A60" s="57">
        <v>42004</v>
      </c>
      <c r="B60" s="58" t="e">
        <f ca="1">IF(A60 &gt; TODAY(),INDEX(Calculations_forecast!$1:$100, MATCH("Fiscal_Impact", Calculations_forecast!$B:$B, 0), MATCH(Fiscal_impact_072718!$A60, Calculations_forecast!$9:$9, 0)), NA())</f>
        <v>#N/A</v>
      </c>
      <c r="C60" s="59" t="e">
        <f>IF(INDEX(Calculations_forecast!$1:$100, MATCH("RecessionDummy", Calculations_forecast!$B:$B, 0), MATCH(Fiscal_impact_072718!$A60, Calculations_forecast!$9:$9, 0))=1,1,NA())</f>
        <v>#N/A</v>
      </c>
      <c r="D60" s="58" t="str">
        <f ca="1">IF(A60 &gt; TODAY(),INDEX(Calculations_forecast!$1:$100,MATCH("Fiscal_Impact_bars",Calculations_forecast!$B:$B,0),MATCH(Fiscal_impact_072718!$A60,Calculations_forecast!$9:$9,0)), "")</f>
        <v/>
      </c>
      <c r="E60" s="58" t="str">
        <f ca="1">IF(A60 &gt; TODAY(),INDEX(Calculations_forecast!$1:$100, MATCH("Federal Contribution to Real GDP Growth", Calculations_forecast!$B:$B, 0), MATCH(Fiscal_impact_072718!$A60, Calculations_forecast!$9:$9, 0)), "")</f>
        <v/>
      </c>
      <c r="F60" s="58" t="str">
        <f ca="1">IF(A60 &gt; TODAY(),INDEX(Calculations_forecast!$1:$100, MATCH("S&amp;L Contribution to Real GDP Growth", Calculations_forecast!$B:$B, 0), MATCH(Fiscal_impact_072718!$A60, Calculations_forecast!$9:$9, 0)), "")</f>
        <v/>
      </c>
      <c r="G60" s="58" t="str">
        <f ca="1">IF(A60 &gt; TODAY(),INDEX(Calculations_forecast!$A:$GV,MATCH("Contribution of Consumption Growth to Real GDP",Calculations_forecast!B$1:B$90,0),MATCH($A60,Calculations_forecast!A$9:AB$9)), "")</f>
        <v/>
      </c>
      <c r="H60" s="58" t="e">
        <f t="shared" ca="1" si="0"/>
        <v>#N/A</v>
      </c>
      <c r="I60" s="57">
        <v>42004</v>
      </c>
      <c r="J60" s="58">
        <v>-0.35</v>
      </c>
      <c r="K60" s="59">
        <v>0</v>
      </c>
      <c r="L60" s="58">
        <v>-0.26</v>
      </c>
      <c r="M60" s="58">
        <v>-0.42</v>
      </c>
      <c r="N60" s="58">
        <v>0.35</v>
      </c>
      <c r="O60" s="58">
        <v>-0.19</v>
      </c>
    </row>
    <row r="61" spans="1:15">
      <c r="A61" s="57">
        <v>42094</v>
      </c>
      <c r="B61" s="58" t="e">
        <f ca="1">IF(A61 &gt; TODAY(),INDEX(Calculations_forecast!$1:$100, MATCH("Fiscal_Impact", Calculations_forecast!$B:$B, 0), MATCH(Fiscal_impact_072718!$A61, Calculations_forecast!$9:$9, 0)), NA())</f>
        <v>#N/A</v>
      </c>
      <c r="C61" s="59" t="e">
        <f>IF(INDEX(Calculations_forecast!$1:$100, MATCH("RecessionDummy", Calculations_forecast!$B:$B, 0), MATCH(Fiscal_impact_072718!$A61, Calculations_forecast!$9:$9, 0))=1,1,NA())</f>
        <v>#N/A</v>
      </c>
      <c r="D61" s="58" t="str">
        <f ca="1">IF(A61 &gt; TODAY(),INDEX(Calculations_forecast!$1:$100,MATCH("Fiscal_Impact_bars",Calculations_forecast!$B:$B,0),MATCH(Fiscal_impact_072718!$A61,Calculations_forecast!$9:$9,0)), "")</f>
        <v/>
      </c>
      <c r="E61" s="58" t="str">
        <f ca="1">IF(A61 &gt; TODAY(),INDEX(Calculations_forecast!$1:$100, MATCH("Federal Contribution to Real GDP Growth", Calculations_forecast!$B:$B, 0), MATCH(Fiscal_impact_072718!$A61, Calculations_forecast!$9:$9, 0)), "")</f>
        <v/>
      </c>
      <c r="F61" s="58" t="str">
        <f ca="1">IF(A61 &gt; TODAY(),INDEX(Calculations_forecast!$1:$100, MATCH("S&amp;L Contribution to Real GDP Growth", Calculations_forecast!$B:$B, 0), MATCH(Fiscal_impact_072718!$A61, Calculations_forecast!$9:$9, 0)), "")</f>
        <v/>
      </c>
      <c r="G61" s="58" t="str">
        <f ca="1">IF(A61 &gt; TODAY(),INDEX(Calculations_forecast!$A:$GV,MATCH("Contribution of Consumption Growth to Real GDP",Calculations_forecast!B$1:B$90,0),MATCH($A61,Calculations_forecast!A$9:AB$9)), "")</f>
        <v/>
      </c>
      <c r="H61" s="58" t="e">
        <f t="shared" ca="1" si="0"/>
        <v>#N/A</v>
      </c>
      <c r="I61" s="57">
        <v>42094</v>
      </c>
      <c r="J61" s="58">
        <v>-0.02</v>
      </c>
      <c r="K61" s="59">
        <v>0</v>
      </c>
      <c r="L61" s="58">
        <v>0.4</v>
      </c>
      <c r="M61" s="58">
        <v>0.15</v>
      </c>
      <c r="N61" s="58">
        <v>0.26</v>
      </c>
      <c r="O61" s="58">
        <v>0</v>
      </c>
    </row>
    <row r="62" spans="1:15">
      <c r="A62" s="57">
        <v>42185</v>
      </c>
      <c r="B62" s="58" t="e">
        <f ca="1">IF(A62 &gt; TODAY(),INDEX(Calculations_forecast!$1:$100, MATCH("Fiscal_Impact", Calculations_forecast!$B:$B, 0), MATCH(Fiscal_impact_072718!$A62, Calculations_forecast!$9:$9, 0)), NA())</f>
        <v>#N/A</v>
      </c>
      <c r="C62" s="59" t="e">
        <f>IF(INDEX(Calculations_forecast!$1:$100, MATCH("RecessionDummy", Calculations_forecast!$B:$B, 0), MATCH(Fiscal_impact_072718!$A62, Calculations_forecast!$9:$9, 0))=1,1,NA())</f>
        <v>#N/A</v>
      </c>
      <c r="D62" s="58" t="str">
        <f ca="1">IF(A62 &gt; TODAY(),INDEX(Calculations_forecast!$1:$100,MATCH("Fiscal_Impact_bars",Calculations_forecast!$B:$B,0),MATCH(Fiscal_impact_072718!$A62,Calculations_forecast!$9:$9,0)), "")</f>
        <v/>
      </c>
      <c r="E62" s="58" t="str">
        <f ca="1">IF(A62 &gt; TODAY(),INDEX(Calculations_forecast!$1:$100, MATCH("Federal Contribution to Real GDP Growth", Calculations_forecast!$B:$B, 0), MATCH(Fiscal_impact_072718!$A62, Calculations_forecast!$9:$9, 0)), "")</f>
        <v/>
      </c>
      <c r="F62" s="58" t="str">
        <f ca="1">IF(A62 &gt; TODAY(),INDEX(Calculations_forecast!$1:$100, MATCH("S&amp;L Contribution to Real GDP Growth", Calculations_forecast!$B:$B, 0), MATCH(Fiscal_impact_072718!$A62, Calculations_forecast!$9:$9, 0)), "")</f>
        <v/>
      </c>
      <c r="G62" s="58" t="str">
        <f ca="1">IF(A62 &gt; TODAY(),INDEX(Calculations_forecast!$A:$GV,MATCH("Contribution of Consumption Growth to Real GDP",Calculations_forecast!B$1:B$90,0),MATCH($A62,Calculations_forecast!A$9:AB$9)), "")</f>
        <v/>
      </c>
      <c r="H62" s="58" t="e">
        <f t="shared" ca="1" si="0"/>
        <v>#N/A</v>
      </c>
      <c r="I62" s="57">
        <v>42185</v>
      </c>
      <c r="J62" s="58">
        <v>0.26</v>
      </c>
      <c r="K62" s="59">
        <v>0</v>
      </c>
      <c r="L62" s="58">
        <v>0.69</v>
      </c>
      <c r="M62" s="58">
        <v>7.0000000000000007E-2</v>
      </c>
      <c r="N62" s="58">
        <v>0.63</v>
      </c>
      <c r="O62" s="58">
        <v>-0.01</v>
      </c>
    </row>
    <row r="63" spans="1:15">
      <c r="A63" s="57">
        <v>42277</v>
      </c>
      <c r="B63" s="58" t="e">
        <f ca="1">IF(A63 &gt; TODAY(),INDEX(Calculations_forecast!$1:$100, MATCH("Fiscal_Impact", Calculations_forecast!$B:$B, 0), MATCH(Fiscal_impact_072718!$A63, Calculations_forecast!$9:$9, 0)), NA())</f>
        <v>#N/A</v>
      </c>
      <c r="C63" s="59" t="e">
        <f>IF(INDEX(Calculations_forecast!$1:$100, MATCH("RecessionDummy", Calculations_forecast!$B:$B, 0), MATCH(Fiscal_impact_072718!$A63, Calculations_forecast!$9:$9, 0))=1,1,NA())</f>
        <v>#N/A</v>
      </c>
      <c r="D63" s="58" t="str">
        <f ca="1">IF(A63 &gt; TODAY(),INDEX(Calculations_forecast!$1:$100,MATCH("Fiscal_Impact_bars",Calculations_forecast!$B:$B,0),MATCH(Fiscal_impact_072718!$A63,Calculations_forecast!$9:$9,0)), "")</f>
        <v/>
      </c>
      <c r="E63" s="58" t="str">
        <f ca="1">IF(A63 &gt; TODAY(),INDEX(Calculations_forecast!$1:$100, MATCH("Federal Contribution to Real GDP Growth", Calculations_forecast!$B:$B, 0), MATCH(Fiscal_impact_072718!$A63, Calculations_forecast!$9:$9, 0)), "")</f>
        <v/>
      </c>
      <c r="F63" s="58" t="str">
        <f ca="1">IF(A63 &gt; TODAY(),INDEX(Calculations_forecast!$1:$100, MATCH("S&amp;L Contribution to Real GDP Growth", Calculations_forecast!$B:$B, 0), MATCH(Fiscal_impact_072718!$A63, Calculations_forecast!$9:$9, 0)), "")</f>
        <v/>
      </c>
      <c r="G63" s="58" t="str">
        <f ca="1">IF(A63 &gt; TODAY(),INDEX(Calculations_forecast!$A:$GV,MATCH("Contribution of Consumption Growth to Real GDP",Calculations_forecast!B$1:B$90,0),MATCH($A63,Calculations_forecast!A$9:AB$9)), "")</f>
        <v/>
      </c>
      <c r="H63" s="58" t="e">
        <f t="shared" ca="1" si="0"/>
        <v>#N/A</v>
      </c>
      <c r="I63" s="57">
        <v>42277</v>
      </c>
      <c r="J63" s="58">
        <v>0.28000000000000003</v>
      </c>
      <c r="K63" s="59">
        <v>0</v>
      </c>
      <c r="L63" s="58">
        <v>0.27</v>
      </c>
      <c r="M63" s="58">
        <v>-0.04</v>
      </c>
      <c r="N63" s="58">
        <v>0.37</v>
      </c>
      <c r="O63" s="58">
        <v>-0.06</v>
      </c>
    </row>
    <row r="64" spans="1:15">
      <c r="A64" s="57">
        <v>42369</v>
      </c>
      <c r="B64" s="58" t="e">
        <f ca="1">IF(A64 &gt; TODAY(),INDEX(Calculations_forecast!$1:$100, MATCH("Fiscal_Impact", Calculations_forecast!$B:$B, 0), MATCH(Fiscal_impact_072718!$A64, Calculations_forecast!$9:$9, 0)), NA())</f>
        <v>#N/A</v>
      </c>
      <c r="C64" s="59" t="e">
        <f>IF(INDEX(Calculations_forecast!$1:$100, MATCH("RecessionDummy", Calculations_forecast!$B:$B, 0), MATCH(Fiscal_impact_072718!$A64, Calculations_forecast!$9:$9, 0))=1,1,NA())</f>
        <v>#N/A</v>
      </c>
      <c r="D64" s="58" t="str">
        <f ca="1">IF(A64 &gt; TODAY(),INDEX(Calculations_forecast!$1:$100,MATCH("Fiscal_Impact_bars",Calculations_forecast!$B:$B,0),MATCH(Fiscal_impact_072718!$A64,Calculations_forecast!$9:$9,0)), "")</f>
        <v/>
      </c>
      <c r="E64" s="58" t="str">
        <f ca="1">IF(A64 &gt; TODAY(),INDEX(Calculations_forecast!$1:$100, MATCH("Federal Contribution to Real GDP Growth", Calculations_forecast!$B:$B, 0), MATCH(Fiscal_impact_072718!$A64, Calculations_forecast!$9:$9, 0)), "")</f>
        <v/>
      </c>
      <c r="F64" s="58" t="str">
        <f ca="1">IF(A64 &gt; TODAY(),INDEX(Calculations_forecast!$1:$100, MATCH("S&amp;L Contribution to Real GDP Growth", Calculations_forecast!$B:$B, 0), MATCH(Fiscal_impact_072718!$A64, Calculations_forecast!$9:$9, 0)), "")</f>
        <v/>
      </c>
      <c r="G64" s="58" t="str">
        <f ca="1">IF(A64 &gt; TODAY(),INDEX(Calculations_forecast!$A:$GV,MATCH("Contribution of Consumption Growth to Real GDP",Calculations_forecast!B$1:B$90,0),MATCH($A64,Calculations_forecast!A$9:AB$9)), "")</f>
        <v/>
      </c>
      <c r="H64" s="58" t="e">
        <f t="shared" ca="1" si="0"/>
        <v>#N/A</v>
      </c>
      <c r="I64" s="57">
        <v>42369</v>
      </c>
      <c r="J64" s="58">
        <v>0.37</v>
      </c>
      <c r="K64" s="59">
        <v>0</v>
      </c>
      <c r="L64" s="58">
        <v>0.1</v>
      </c>
      <c r="M64" s="58">
        <v>0.16</v>
      </c>
      <c r="N64" s="58">
        <v>-0.03</v>
      </c>
      <c r="O64" s="58">
        <v>-0.02</v>
      </c>
    </row>
    <row r="65" spans="1:15">
      <c r="A65" s="57">
        <v>42460</v>
      </c>
      <c r="B65" s="58" t="e">
        <f ca="1">IF(A65 &gt; TODAY(),INDEX(Calculations_forecast!$1:$100, MATCH("Fiscal_Impact", Calculations_forecast!$B:$B, 0), MATCH(Fiscal_impact_072718!$A65, Calculations_forecast!$9:$9, 0)), NA())</f>
        <v>#N/A</v>
      </c>
      <c r="C65" s="59" t="e">
        <f>IF(INDEX(Calculations_forecast!$1:$100, MATCH("RecessionDummy", Calculations_forecast!$B:$B, 0), MATCH(Fiscal_impact_072718!$A65, Calculations_forecast!$9:$9, 0))=1,1,NA())</f>
        <v>#N/A</v>
      </c>
      <c r="D65" s="58" t="str">
        <f ca="1">IF(A65 &gt; TODAY(),INDEX(Calculations_forecast!$1:$100,MATCH("Fiscal_Impact_bars",Calculations_forecast!$B:$B,0),MATCH(Fiscal_impact_072718!$A65,Calculations_forecast!$9:$9,0)), "")</f>
        <v/>
      </c>
      <c r="E65" s="58" t="str">
        <f ca="1">IF(A65 &gt; TODAY(),INDEX(Calculations_forecast!$1:$100, MATCH("Federal Contribution to Real GDP Growth", Calculations_forecast!$B:$B, 0), MATCH(Fiscal_impact_072718!$A65, Calculations_forecast!$9:$9, 0)), "")</f>
        <v/>
      </c>
      <c r="F65" s="58" t="str">
        <f ca="1">IF(A65 &gt; TODAY(),INDEX(Calculations_forecast!$1:$100, MATCH("S&amp;L Contribution to Real GDP Growth", Calculations_forecast!$B:$B, 0), MATCH(Fiscal_impact_072718!$A65, Calculations_forecast!$9:$9, 0)), "")</f>
        <v/>
      </c>
      <c r="G65" s="58" t="str">
        <f ca="1">IF(A65 &gt; TODAY(),INDEX(Calculations_forecast!$A:$GV,MATCH("Contribution of Consumption Growth to Real GDP",Calculations_forecast!B$1:B$90,0),MATCH($A65,Calculations_forecast!A$9:AB$9)), "")</f>
        <v/>
      </c>
      <c r="H65" s="58" t="e">
        <f t="shared" ca="1" si="0"/>
        <v>#N/A</v>
      </c>
      <c r="I65" s="57">
        <v>42460</v>
      </c>
      <c r="J65" s="58">
        <v>0.43</v>
      </c>
      <c r="K65" s="59">
        <v>0</v>
      </c>
      <c r="L65" s="58">
        <v>0.67</v>
      </c>
      <c r="M65" s="58">
        <v>0.02</v>
      </c>
      <c r="N65" s="58">
        <v>0.57999999999999996</v>
      </c>
      <c r="O65" s="58">
        <v>7.0000000000000007E-2</v>
      </c>
    </row>
    <row r="66" spans="1:15">
      <c r="A66" s="57">
        <v>42551</v>
      </c>
      <c r="B66" s="58" t="e">
        <f ca="1">IF(A66 &gt; TODAY(),INDEX(Calculations_forecast!$1:$100, MATCH("Fiscal_Impact", Calculations_forecast!$B:$B, 0), MATCH(Fiscal_impact_072718!$A66, Calculations_forecast!$9:$9, 0)), NA())</f>
        <v>#N/A</v>
      </c>
      <c r="C66" s="59" t="e">
        <f>IF(INDEX(Calculations_forecast!$1:$100, MATCH("RecessionDummy", Calculations_forecast!$B:$B, 0), MATCH(Fiscal_impact_072718!$A66, Calculations_forecast!$9:$9, 0))=1,1,NA())</f>
        <v>#N/A</v>
      </c>
      <c r="D66" s="58" t="str">
        <f ca="1">IF(A66 &gt; TODAY(),INDEX(Calculations_forecast!$1:$100,MATCH("Fiscal_Impact_bars",Calculations_forecast!$B:$B,0),MATCH(Fiscal_impact_072718!$A66,Calculations_forecast!$9:$9,0)), "")</f>
        <v/>
      </c>
      <c r="E66" s="58" t="str">
        <f ca="1">IF(A66 &gt; TODAY(),INDEX(Calculations_forecast!$1:$100, MATCH("Federal Contribution to Real GDP Growth", Calculations_forecast!$B:$B, 0), MATCH(Fiscal_impact_072718!$A66, Calculations_forecast!$9:$9, 0)), "")</f>
        <v/>
      </c>
      <c r="F66" s="58" t="str">
        <f ca="1">IF(A66 &gt; TODAY(),INDEX(Calculations_forecast!$1:$100, MATCH("S&amp;L Contribution to Real GDP Growth", Calculations_forecast!$B:$B, 0), MATCH(Fiscal_impact_072718!$A66, Calculations_forecast!$9:$9, 0)), "")</f>
        <v/>
      </c>
      <c r="G66" s="58" t="str">
        <f ca="1">IF(A66 &gt; TODAY(),INDEX(Calculations_forecast!$A:$GV,MATCH("Contribution of Consumption Growth to Real GDP",Calculations_forecast!B$1:B$90,0),MATCH($A66,Calculations_forecast!A$9:AB$9)), "")</f>
        <v/>
      </c>
      <c r="H66" s="58" t="e">
        <f t="shared" ca="1" si="0"/>
        <v>#N/A</v>
      </c>
      <c r="I66" s="57">
        <v>42551</v>
      </c>
      <c r="J66" s="58">
        <v>0.23</v>
      </c>
      <c r="K66" s="59">
        <v>0</v>
      </c>
      <c r="L66" s="58">
        <v>-0.11</v>
      </c>
      <c r="M66" s="58">
        <v>-0.1</v>
      </c>
      <c r="N66" s="58">
        <v>-0.04</v>
      </c>
      <c r="O66" s="58">
        <v>0.04</v>
      </c>
    </row>
    <row r="67" spans="1:15">
      <c r="A67" s="57">
        <v>42643</v>
      </c>
      <c r="B67" s="58" t="e">
        <f ca="1">IF(A67 &gt; TODAY(),INDEX(Calculations_forecast!$1:$100, MATCH("Fiscal_Impact", Calculations_forecast!$B:$B, 0), MATCH(Fiscal_impact_072718!$A67, Calculations_forecast!$9:$9, 0)), NA())</f>
        <v>#N/A</v>
      </c>
      <c r="C67" s="59" t="e">
        <f>IF(INDEX(Calculations_forecast!$1:$100, MATCH("RecessionDummy", Calculations_forecast!$B:$B, 0), MATCH(Fiscal_impact_072718!$A67, Calculations_forecast!$9:$9, 0))=1,1,NA())</f>
        <v>#N/A</v>
      </c>
      <c r="D67" s="58" t="str">
        <f ca="1">IF(A67 &gt; TODAY(),INDEX(Calculations_forecast!$1:$100,MATCH("Fiscal_Impact_bars",Calculations_forecast!$B:$B,0),MATCH(Fiscal_impact_072718!$A67,Calculations_forecast!$9:$9,0)), "")</f>
        <v/>
      </c>
      <c r="E67" s="58" t="str">
        <f ca="1">IF(A67 &gt; TODAY(),INDEX(Calculations_forecast!$1:$100, MATCH("Federal Contribution to Real GDP Growth", Calculations_forecast!$B:$B, 0), MATCH(Fiscal_impact_072718!$A67, Calculations_forecast!$9:$9, 0)), "")</f>
        <v/>
      </c>
      <c r="F67" s="58" t="str">
        <f ca="1">IF(A67 &gt; TODAY(),INDEX(Calculations_forecast!$1:$100, MATCH("S&amp;L Contribution to Real GDP Growth", Calculations_forecast!$B:$B, 0), MATCH(Fiscal_impact_072718!$A67, Calculations_forecast!$9:$9, 0)), "")</f>
        <v/>
      </c>
      <c r="G67" s="58" t="str">
        <f ca="1">IF(A67 &gt; TODAY(),INDEX(Calculations_forecast!$A:$GV,MATCH("Contribution of Consumption Growth to Real GDP",Calculations_forecast!B$1:B$90,0),MATCH($A67,Calculations_forecast!A$9:AB$9)), "")</f>
        <v/>
      </c>
      <c r="H67" s="58" t="e">
        <f t="shared" ref="H67:H116" ca="1" si="1">IF(A67 &lt; EOMONTH(TODAY(),0),NA(), 1)</f>
        <v>#N/A</v>
      </c>
      <c r="I67" s="57">
        <v>42643</v>
      </c>
      <c r="J67" s="58">
        <v>0.189</v>
      </c>
      <c r="K67" s="59">
        <v>0</v>
      </c>
      <c r="L67" s="58">
        <v>9.1999999999999998E-2</v>
      </c>
      <c r="M67" s="58">
        <v>0.11</v>
      </c>
      <c r="N67" s="58">
        <v>7.0000000000000007E-2</v>
      </c>
      <c r="O67" s="58">
        <v>-0.08</v>
      </c>
    </row>
    <row r="68" spans="1:15">
      <c r="A68" s="57">
        <v>42735</v>
      </c>
      <c r="B68" s="58" t="e">
        <f ca="1">IF(A68 &gt; TODAY(),INDEX(Calculations_forecast!$1:$100, MATCH("Fiscal_Impact", Calculations_forecast!$B:$B, 0), MATCH(Fiscal_impact_072718!$A68, Calculations_forecast!$9:$9, 0)), NA())</f>
        <v>#N/A</v>
      </c>
      <c r="C68" s="59" t="e">
        <f>IF(INDEX(Calculations_forecast!$1:$100, MATCH("RecessionDummy", Calculations_forecast!$B:$B, 0), MATCH(Fiscal_impact_072718!$A68, Calculations_forecast!$9:$9, 0))=1,1,NA())</f>
        <v>#N/A</v>
      </c>
      <c r="D68" s="58" t="str">
        <f ca="1">IF(A68 &gt; TODAY(),INDEX(Calculations_forecast!$1:$100,MATCH("Fiscal_Impact_bars",Calculations_forecast!$B:$B,0),MATCH(Fiscal_impact_072718!$A68,Calculations_forecast!$9:$9,0)), "")</f>
        <v/>
      </c>
      <c r="E68" s="58" t="str">
        <f ca="1">IF(A68 &gt; TODAY(),INDEX(Calculations_forecast!$1:$100, MATCH("Federal Contribution to Real GDP Growth", Calculations_forecast!$B:$B, 0), MATCH(Fiscal_impact_072718!$A68, Calculations_forecast!$9:$9, 0)), "")</f>
        <v/>
      </c>
      <c r="F68" s="58" t="str">
        <f ca="1">IF(A68 &gt; TODAY(),INDEX(Calculations_forecast!$1:$100, MATCH("S&amp;L Contribution to Real GDP Growth", Calculations_forecast!$B:$B, 0), MATCH(Fiscal_impact_072718!$A68, Calculations_forecast!$9:$9, 0)), "")</f>
        <v/>
      </c>
      <c r="G68" s="58" t="str">
        <f ca="1">IF(A68 &gt; TODAY(),INDEX(Calculations_forecast!$A:$GV,MATCH("Contribution of Consumption Growth to Real GDP",Calculations_forecast!B$1:B$90,0),MATCH($A68,Calculations_forecast!A$9:AB$9)), "")</f>
        <v/>
      </c>
      <c r="H68" s="58" t="e">
        <f t="shared" ca="1" si="1"/>
        <v>#N/A</v>
      </c>
      <c r="I68" s="57">
        <v>42735</v>
      </c>
      <c r="J68" s="63">
        <v>0.16800000000000001</v>
      </c>
      <c r="K68" s="59">
        <v>0</v>
      </c>
      <c r="L68" s="63">
        <v>2.1000000000000001E-2</v>
      </c>
      <c r="M68" s="58">
        <v>0.03</v>
      </c>
      <c r="N68" s="58">
        <v>0</v>
      </c>
      <c r="O68" s="58">
        <v>-0.01</v>
      </c>
    </row>
    <row r="69" spans="1:15">
      <c r="A69" s="57">
        <v>42825</v>
      </c>
      <c r="B69" s="58" t="e">
        <f ca="1">IF(A69 &gt; TODAY(),INDEX(Calculations_forecast!$1:$100, MATCH("Fiscal_Impact", Calculations_forecast!$B:$B, 0), MATCH(Fiscal_impact_072718!$A69, Calculations_forecast!$9:$9, 0)), NA())</f>
        <v>#N/A</v>
      </c>
      <c r="C69" s="59" t="e">
        <f>IF(INDEX(Calculations_forecast!$1:$100, MATCH("RecessionDummy", Calculations_forecast!$B:$B, 0), MATCH(Fiscal_impact_072718!$A69, Calculations_forecast!$9:$9, 0))=1,1,NA())</f>
        <v>#N/A</v>
      </c>
      <c r="D69" s="58" t="str">
        <f ca="1">IF(A69 &gt; TODAY(),INDEX(Calculations_forecast!$1:$100,MATCH("Fiscal_Impact_bars",Calculations_forecast!$B:$B,0),MATCH(Fiscal_impact_072718!$A69,Calculations_forecast!$9:$9,0)), "")</f>
        <v/>
      </c>
      <c r="E69" s="58" t="str">
        <f ca="1">IF(A69 &gt; TODAY(),INDEX(Calculations_forecast!$1:$100, MATCH("Federal Contribution to Real GDP Growth", Calculations_forecast!$B:$B, 0), MATCH(Fiscal_impact_072718!$A69, Calculations_forecast!$9:$9, 0)), "")</f>
        <v/>
      </c>
      <c r="F69" s="58" t="str">
        <f ca="1">IF(A69 &gt; TODAY(),INDEX(Calculations_forecast!$1:$100, MATCH("S&amp;L Contribution to Real GDP Growth", Calculations_forecast!$B:$B, 0), MATCH(Fiscal_impact_072718!$A69, Calculations_forecast!$9:$9, 0)), "")</f>
        <v/>
      </c>
      <c r="G69" s="58" t="str">
        <f ca="1">IF(A69 &gt; TODAY(),INDEX(Calculations_forecast!$A:$GV,MATCH("Contribution of Consumption Growth to Real GDP",Calculations_forecast!B$1:B$90,0),MATCH($A69,Calculations_forecast!A$9:AB$9)), "")</f>
        <v/>
      </c>
      <c r="H69" s="58" t="e">
        <f t="shared" ca="1" si="1"/>
        <v>#N/A</v>
      </c>
      <c r="I69" s="57">
        <v>42825</v>
      </c>
      <c r="J69" s="63">
        <v>-1.0999999999999999E-2</v>
      </c>
      <c r="K69" s="59">
        <v>0</v>
      </c>
      <c r="L69" s="63">
        <v>-4.7E-2</v>
      </c>
      <c r="M69" s="58">
        <v>0</v>
      </c>
      <c r="N69" s="58">
        <v>-0.13</v>
      </c>
      <c r="O69" s="58">
        <v>0.08</v>
      </c>
    </row>
    <row r="70" spans="1:15">
      <c r="A70" s="57">
        <v>42916</v>
      </c>
      <c r="B70" s="58" t="e">
        <f ca="1">IF(A70 &gt; TODAY(),INDEX(Calculations_forecast!$1:$100, MATCH("Fiscal_Impact", Calculations_forecast!$B:$B, 0), MATCH(Fiscal_impact_072718!$A70, Calculations_forecast!$9:$9, 0)), NA())</f>
        <v>#N/A</v>
      </c>
      <c r="C70" s="59" t="e">
        <f>IF(INDEX(Calculations_forecast!$1:$100, MATCH("RecessionDummy", Calculations_forecast!$B:$B, 0), MATCH(Fiscal_impact_072718!$A70, Calculations_forecast!$9:$9, 0))=1,1,NA())</f>
        <v>#N/A</v>
      </c>
      <c r="D70" s="58" t="str">
        <f ca="1">IF(A70 &gt; TODAY(),INDEX(Calculations_forecast!$1:$100,MATCH("Fiscal_Impact_bars",Calculations_forecast!$B:$B,0),MATCH(Fiscal_impact_072718!$A70,Calculations_forecast!$9:$9,0)), "")</f>
        <v/>
      </c>
      <c r="E70" s="58" t="str">
        <f ca="1">IF(A70 &gt; TODAY(),INDEX(Calculations_forecast!$1:$100, MATCH("Federal Contribution to Real GDP Growth", Calculations_forecast!$B:$B, 0), MATCH(Fiscal_impact_072718!$A70, Calculations_forecast!$9:$9, 0)), "")</f>
        <v/>
      </c>
      <c r="F70" s="58" t="str">
        <f ca="1">IF(A70 &gt; TODAY(),INDEX(Calculations_forecast!$1:$100, MATCH("S&amp;L Contribution to Real GDP Growth", Calculations_forecast!$B:$B, 0), MATCH(Fiscal_impact_072718!$A70, Calculations_forecast!$9:$9, 0)), "")</f>
        <v/>
      </c>
      <c r="G70" s="58" t="str">
        <f ca="1">IF(A70 &gt; TODAY(),INDEX(Calculations_forecast!$A:$GV,MATCH("Contribution of Consumption Growth to Real GDP",Calculations_forecast!B$1:B$90,0),MATCH($A70,Calculations_forecast!A$9:AB$9)), "")</f>
        <v/>
      </c>
      <c r="H70" s="58" t="e">
        <f t="shared" ca="1" si="1"/>
        <v>#N/A</v>
      </c>
      <c r="I70" s="57">
        <v>42916</v>
      </c>
      <c r="J70" s="63">
        <v>3.9E-2</v>
      </c>
      <c r="K70" s="59">
        <v>0</v>
      </c>
      <c r="L70" s="63">
        <v>8.8999999999999996E-2</v>
      </c>
      <c r="M70" s="58">
        <v>0.16</v>
      </c>
      <c r="N70" s="58">
        <v>-0.15</v>
      </c>
      <c r="O70" s="58">
        <v>0.08</v>
      </c>
    </row>
    <row r="71" spans="1:15">
      <c r="A71" s="57">
        <v>43008</v>
      </c>
      <c r="B71" s="58" t="e">
        <f ca="1">IF(A71 &gt; TODAY(),INDEX(Calculations_forecast!$1:$100, MATCH("Fiscal_Impact", Calculations_forecast!$B:$B, 0), MATCH(Fiscal_impact_072718!$A71, Calculations_forecast!$9:$9, 0)), NA())</f>
        <v>#N/A</v>
      </c>
      <c r="C71" s="59" t="e">
        <f>IF(INDEX(Calculations_forecast!$1:$100, MATCH("RecessionDummy", Calculations_forecast!$B:$B, 0), MATCH(Fiscal_impact_072718!$A71, Calculations_forecast!$9:$9, 0))=1,1,NA())</f>
        <v>#N/A</v>
      </c>
      <c r="D71" s="58" t="str">
        <f ca="1">IF(A71 &gt; TODAY(),INDEX(Calculations_forecast!$1:$100,MATCH("Fiscal_Impact_bars",Calculations_forecast!$B:$B,0),MATCH(Fiscal_impact_072718!$A71,Calculations_forecast!$9:$9,0)), "")</f>
        <v/>
      </c>
      <c r="E71" s="58" t="str">
        <f ca="1">IF(A71 &gt; TODAY(),INDEX(Calculations_forecast!$1:$100, MATCH("Federal Contribution to Real GDP Growth", Calculations_forecast!$B:$B, 0), MATCH(Fiscal_impact_072718!$A71, Calculations_forecast!$9:$9, 0)), "")</f>
        <v/>
      </c>
      <c r="F71" s="58" t="str">
        <f ca="1">IF(A71 &gt; TODAY(),INDEX(Calculations_forecast!$1:$100, MATCH("S&amp;L Contribution to Real GDP Growth", Calculations_forecast!$B:$B, 0), MATCH(Fiscal_impact_072718!$A71, Calculations_forecast!$9:$9, 0)), "")</f>
        <v/>
      </c>
      <c r="G71" s="58" t="str">
        <f ca="1">IF(A71 &gt; TODAY(),INDEX(Calculations_forecast!$A:$GV,MATCH("Contribution of Consumption Growth to Real GDP",Calculations_forecast!B$1:B$90,0),MATCH($A71,Calculations_forecast!A$9:AB$9)), "")</f>
        <v/>
      </c>
      <c r="H71" s="58" t="e">
        <f t="shared" ca="1" si="1"/>
        <v>#N/A</v>
      </c>
      <c r="I71" s="57">
        <v>43008</v>
      </c>
      <c r="J71" s="63">
        <v>-1.7000000000000001E-2</v>
      </c>
      <c r="K71" s="59">
        <v>0</v>
      </c>
      <c r="L71" s="63">
        <v>-0.13</v>
      </c>
      <c r="M71" s="58">
        <v>-0.08</v>
      </c>
      <c r="N71" s="58">
        <v>-0.1</v>
      </c>
      <c r="O71" s="58">
        <v>0.05</v>
      </c>
    </row>
    <row r="72" spans="1:15">
      <c r="A72" s="57">
        <v>43100</v>
      </c>
      <c r="B72" s="58" t="e">
        <f ca="1">IF(A72 &gt; TODAY(),INDEX(Calculations_forecast!$1:$100, MATCH("Fiscal_Impact", Calculations_forecast!$B:$B, 0), MATCH(Fiscal_impact_072718!$A72, Calculations_forecast!$9:$9, 0)), NA())</f>
        <v>#N/A</v>
      </c>
      <c r="C72" s="59" t="e">
        <f>IF(INDEX(Calculations_forecast!$1:$100, MATCH("RecessionDummy", Calculations_forecast!$B:$B, 0), MATCH(Fiscal_impact_072718!$A72, Calculations_forecast!$9:$9, 0))=1,1,NA())</f>
        <v>#N/A</v>
      </c>
      <c r="D72" s="58" t="str">
        <f ca="1">IF(A72 &gt; TODAY(),INDEX(Calculations_forecast!$1:$100,MATCH("Fiscal_Impact_bars",Calculations_forecast!$B:$B,0),MATCH(Fiscal_impact_072718!$A72,Calculations_forecast!$9:$9,0)), "")</f>
        <v/>
      </c>
      <c r="E72" s="58" t="str">
        <f ca="1">IF(A72 &gt; TODAY(),INDEX(Calculations_forecast!$1:$100, MATCH("Federal Contribution to Real GDP Growth", Calculations_forecast!$B:$B, 0), MATCH(Fiscal_impact_072718!$A72, Calculations_forecast!$9:$9, 0)), "")</f>
        <v/>
      </c>
      <c r="F72" s="58" t="str">
        <f ca="1">IF(A72 &gt; TODAY(),INDEX(Calculations_forecast!$1:$100, MATCH("S&amp;L Contribution to Real GDP Growth", Calculations_forecast!$B:$B, 0), MATCH(Fiscal_impact_072718!$A72, Calculations_forecast!$9:$9, 0)), "")</f>
        <v/>
      </c>
      <c r="G72" s="58" t="str">
        <f ca="1">IF(A72 &gt; TODAY(),INDEX(Calculations_forecast!$A:$GV,MATCH("Contribution of Consumption Growth to Real GDP",Calculations_forecast!B$1:B$90,0),MATCH($A72,Calculations_forecast!A$9:AB$9)), "")</f>
        <v/>
      </c>
      <c r="H72" s="58" t="e">
        <f t="shared" ca="1" si="1"/>
        <v>#N/A</v>
      </c>
      <c r="I72" s="57">
        <v>43100</v>
      </c>
      <c r="J72" s="63">
        <v>0.09</v>
      </c>
      <c r="K72" s="59">
        <v>0</v>
      </c>
      <c r="L72" s="63">
        <v>0.44900000000000001</v>
      </c>
      <c r="M72" s="58">
        <v>0.26</v>
      </c>
      <c r="N72" s="58">
        <v>0.15</v>
      </c>
      <c r="O72" s="58">
        <v>0.04</v>
      </c>
    </row>
    <row r="73" spans="1:15">
      <c r="A73" s="57">
        <v>43190</v>
      </c>
      <c r="B73" s="58" t="e">
        <f ca="1">IF(A73 &gt; TODAY(),INDEX(Calculations_forecast!$1:$100, MATCH("Fiscal_Impact", Calculations_forecast!$B:$B, 0), MATCH(Fiscal_impact_072718!$A73, Calculations_forecast!$9:$9, 0)), NA())</f>
        <v>#N/A</v>
      </c>
      <c r="C73" s="59" t="e">
        <f>IF(INDEX(Calculations_forecast!$1:$100, MATCH("RecessionDummy", Calculations_forecast!$B:$B, 0), MATCH(Fiscal_impact_072718!$A73, Calculations_forecast!$9:$9, 0))=1,1,NA())</f>
        <v>#N/A</v>
      </c>
      <c r="D73" s="58" t="str">
        <f ca="1">IF(A73 &gt; TODAY(),INDEX(Calculations_forecast!$1:$100,MATCH("Fiscal_Impact_bars",Calculations_forecast!$B:$B,0),MATCH(Fiscal_impact_072718!$A73,Calculations_forecast!$9:$9,0)), "")</f>
        <v/>
      </c>
      <c r="E73" s="58" t="str">
        <f ca="1">IF(A73 &gt; TODAY(),INDEX(Calculations_forecast!$1:$100, MATCH("Federal Contribution to Real GDP Growth", Calculations_forecast!$B:$B, 0), MATCH(Fiscal_impact_072718!$A73, Calculations_forecast!$9:$9, 0)), "")</f>
        <v/>
      </c>
      <c r="F73" s="58" t="str">
        <f ca="1">IF(A73 &gt; TODAY(),INDEX(Calculations_forecast!$1:$100, MATCH("S&amp;L Contribution to Real GDP Growth", Calculations_forecast!$B:$B, 0), MATCH(Fiscal_impact_072718!$A73, Calculations_forecast!$9:$9, 0)), "")</f>
        <v/>
      </c>
      <c r="G73" s="58" t="str">
        <f ca="1">IF(A73 &gt; TODAY(),INDEX(Calculations_forecast!$A:$GV,MATCH("Contribution of Consumption Growth to Real GDP",Calculations_forecast!B$1:B$90,0),MATCH($A73,Calculations_forecast!A$9:AB$9)), "")</f>
        <v/>
      </c>
      <c r="H73" s="58" t="e">
        <f t="shared" ca="1" si="1"/>
        <v>#N/A</v>
      </c>
      <c r="I73" s="57">
        <v>43190</v>
      </c>
      <c r="J73" s="63">
        <v>0.20799999999999999</v>
      </c>
      <c r="K73" s="59">
        <v>0</v>
      </c>
      <c r="L73" s="63">
        <v>0.42199999999999999</v>
      </c>
      <c r="M73" s="58">
        <v>0.17</v>
      </c>
      <c r="N73" s="58">
        <v>0.1</v>
      </c>
      <c r="O73" s="58">
        <v>0.15</v>
      </c>
    </row>
    <row r="74" spans="1:15">
      <c r="A74" s="57">
        <v>43281</v>
      </c>
      <c r="B74" s="58">
        <f>J74</f>
        <v>0.35499999999999998</v>
      </c>
      <c r="C74" s="58">
        <f t="shared" ref="C74:G74" si="2">K74</f>
        <v>0</v>
      </c>
      <c r="D74" s="58">
        <f t="shared" si="2"/>
        <v>0.67900000000000005</v>
      </c>
      <c r="E74" s="58">
        <f t="shared" si="2"/>
        <v>0.24</v>
      </c>
      <c r="F74" s="58">
        <f t="shared" si="2"/>
        <v>0.17</v>
      </c>
      <c r="G74" s="58">
        <f t="shared" si="2"/>
        <v>0.27</v>
      </c>
      <c r="H74" s="58" t="e">
        <f t="shared" ca="1" si="1"/>
        <v>#N/A</v>
      </c>
      <c r="I74" s="57">
        <v>43281</v>
      </c>
      <c r="J74" s="63">
        <v>0.35499999999999998</v>
      </c>
      <c r="K74" s="59">
        <v>0</v>
      </c>
      <c r="L74" s="63">
        <v>0.67900000000000005</v>
      </c>
      <c r="M74" s="58">
        <v>0.24</v>
      </c>
      <c r="N74" s="58">
        <v>0.17</v>
      </c>
      <c r="O74" s="58">
        <v>0.27</v>
      </c>
    </row>
    <row r="75" spans="1:15">
      <c r="A75" s="57">
        <v>43373</v>
      </c>
      <c r="B75" s="58">
        <f ca="1">IF(A75 &gt; TODAY(),INDEX(Calculations_forecast!$1:$100, MATCH("Fiscal_Impact", Calculations_forecast!$B:$B, 0), MATCH(Fiscal_impact_072718!$A75, Calculations_forecast!$9:$9, 0)), NA())</f>
        <v>1.023053578921663</v>
      </c>
      <c r="C75" s="59" t="e">
        <f>IF(INDEX(Calculations_forecast!$1:$100, MATCH("RecessionDummy", Calculations_forecast!$B:$B, 0), MATCH(Fiscal_impact_072718!$A75, Calculations_forecast!$9:$9, 0))=1,1,NA())</f>
        <v>#N/A</v>
      </c>
      <c r="D75" s="58">
        <f ca="1">IF(A75 &gt; TODAY(),INDEX(Calculations_forecast!$1:$100,MATCH("Fiscal_Impact_bars",Calculations_forecast!$B:$B,0),MATCH(Fiscal_impact_072718!$A75,Calculations_forecast!$9:$9,0)), "")</f>
        <v>3.0415019383548687</v>
      </c>
      <c r="E75" s="58">
        <f ca="1">IF(A75 &gt; TODAY(),INDEX(Calculations_forecast!$1:$100, MATCH("Federal Contribution to Real GDP Growth", Calculations_forecast!$B:$B, 0), MATCH(Fiscal_impact_072718!$A75, Calculations_forecast!$9:$9, 0)), "")</f>
        <v>2.4406705790703205</v>
      </c>
      <c r="F75" s="58">
        <f ca="1">IF(A75 &gt; TODAY(),INDEX(Calculations_forecast!$1:$100, MATCH("S&amp;L Contribution to Real GDP Growth", Calculations_forecast!$B:$B, 0), MATCH(Fiscal_impact_072718!$A75, Calculations_forecast!$9:$9, 0)), "")</f>
        <v>0.62172350148961986</v>
      </c>
      <c r="G75" s="58">
        <f ca="1">IF(A75 &gt; TODAY(),INDEX(Calculations_forecast!$A:$GV,MATCH("Contribution of Consumption Growth to Real GDP",Calculations_forecast!B$1:B$90,0),MATCH($A75,Calculations_forecast!A$9:AB$9)), "")</f>
        <v>-2.0892142205071795E-2</v>
      </c>
      <c r="H75" s="58">
        <f t="shared" ca="1" si="1"/>
        <v>1</v>
      </c>
      <c r="I75" s="57"/>
      <c r="J75" s="63"/>
      <c r="K75" s="59"/>
      <c r="L75" s="63"/>
      <c r="M75" s="58"/>
      <c r="N75" s="58"/>
      <c r="O75" s="58"/>
    </row>
    <row r="76" spans="1:15">
      <c r="A76" s="57">
        <v>43465</v>
      </c>
      <c r="B76" s="58">
        <f ca="1">IF(A76 &gt; TODAY(),INDEX(Calculations_forecast!$1:$100, MATCH("Fiscal_Impact", Calculations_forecast!$B:$B, 0), MATCH(Fiscal_impact_072718!$A76, Calculations_forecast!$9:$9, 0)), NA())</f>
        <v>1.492144627460257</v>
      </c>
      <c r="C76" s="59" t="e">
        <f>IF(INDEX(Calculations_forecast!$1:$100, MATCH("RecessionDummy", Calculations_forecast!$B:$B, 0), MATCH(Fiscal_impact_072718!$A76, Calculations_forecast!$9:$9, 0))=1,1,NA())</f>
        <v>#N/A</v>
      </c>
      <c r="D76" s="58">
        <f ca="1">IF(A76 &gt; TODAY(),INDEX(Calculations_forecast!$1:$100,MATCH("Fiscal_Impact_bars",Calculations_forecast!$B:$B,0),MATCH(Fiscal_impact_072718!$A76,Calculations_forecast!$9:$9,0)), "")</f>
        <v>2.289672892003324</v>
      </c>
      <c r="E76" s="58">
        <f ca="1">IF(A76 &gt; TODAY(),INDEX(Calculations_forecast!$1:$100, MATCH("Federal Contribution to Real GDP Growth", Calculations_forecast!$B:$B, 0), MATCH(Fiscal_impact_072718!$A76, Calculations_forecast!$9:$9, 0)), "")</f>
        <v>1.7551731086264255</v>
      </c>
      <c r="F76" s="58">
        <f ca="1">IF(A76 &gt; TODAY(),INDEX(Calculations_forecast!$1:$100, MATCH("S&amp;L Contribution to Real GDP Growth", Calculations_forecast!$B:$B, 0), MATCH(Fiscal_impact_072718!$A76, Calculations_forecast!$9:$9, 0)), "")</f>
        <v>0.54790937650717908</v>
      </c>
      <c r="G76" s="58">
        <f ca="1">IF(A76 &gt; TODAY(),INDEX(Calculations_forecast!$A:$GV,MATCH("Contribution of Consumption Growth to Real GDP",Calculations_forecast!B$1:B$90,0),MATCH($A76,Calculations_forecast!A$9:AB$9)), "")</f>
        <v>-1.3409593130280836E-2</v>
      </c>
      <c r="H76" s="58">
        <f t="shared" ca="1" si="1"/>
        <v>1</v>
      </c>
      <c r="I76" s="57"/>
      <c r="J76" s="58"/>
      <c r="K76" s="59"/>
      <c r="L76" s="58"/>
      <c r="M76" s="58"/>
      <c r="N76" s="58"/>
      <c r="O76" s="58"/>
    </row>
    <row r="77" spans="1:15">
      <c r="A77" s="57">
        <v>43555</v>
      </c>
      <c r="B77" s="58">
        <f ca="1">IF(A77 &gt; TODAY(),INDEX(Calculations_forecast!$1:$100, MATCH("Fiscal_Impact", Calculations_forecast!$B:$B, 0), MATCH(Fiscal_impact_072718!$A77, Calculations_forecast!$9:$9, 0)), NA())</f>
        <v>1.709561236552338</v>
      </c>
      <c r="C77" s="59" t="e">
        <f>IF(INDEX(Calculations_forecast!$1:$100, MATCH("RecessionDummy", Calculations_forecast!$B:$B, 0), MATCH(Fiscal_impact_072718!$A77, Calculations_forecast!$9:$9, 0))=1,1,NA())</f>
        <v>#N/A</v>
      </c>
      <c r="D77" s="58">
        <f ca="1">IF(A77 &gt; TODAY(),INDEX(Calculations_forecast!$1:$100,MATCH("Fiscal_Impact_bars",Calculations_forecast!$B:$B,0),MATCH(Fiscal_impact_072718!$A77,Calculations_forecast!$9:$9,0)), "")</f>
        <v>1.1362974581763243</v>
      </c>
      <c r="E77" s="58">
        <f ca="1">IF(A77 &gt; TODAY(),INDEX(Calculations_forecast!$1:$100, MATCH("Federal Contribution to Real GDP Growth", Calculations_forecast!$B:$B, 0), MATCH(Fiscal_impact_072718!$A77, Calculations_forecast!$9:$9, 0)), "")</f>
        <v>0.59506318690189552</v>
      </c>
      <c r="F77" s="58">
        <f ca="1">IF(A77 &gt; TODAY(),INDEX(Calculations_forecast!$1:$100, MATCH("S&amp;L Contribution to Real GDP Growth", Calculations_forecast!$B:$B, 0), MATCH(Fiscal_impact_072718!$A77, Calculations_forecast!$9:$9, 0)), "")</f>
        <v>0.54262961841603319</v>
      </c>
      <c r="G77" s="58">
        <f ca="1">IF(A77 &gt; TODAY(),INDEX(Calculations_forecast!$A:$GV,MATCH("Contribution of Consumption Growth to Real GDP",Calculations_forecast!B$1:B$90,0),MATCH($A77,Calculations_forecast!A$9:AB$9)), "")</f>
        <v>-1.3953471416043948E-3</v>
      </c>
      <c r="H77" s="58">
        <f t="shared" ca="1" si="1"/>
        <v>1</v>
      </c>
      <c r="I77" s="57"/>
      <c r="J77" s="58"/>
      <c r="K77" s="59"/>
      <c r="L77" s="58"/>
      <c r="M77" s="58"/>
      <c r="N77" s="58"/>
      <c r="O77" s="58"/>
    </row>
    <row r="78" spans="1:15">
      <c r="A78" s="57">
        <v>43646</v>
      </c>
      <c r="B78" s="58">
        <f ca="1">IF(A78 &gt; TODAY(),INDEX(Calculations_forecast!$1:$100, MATCH("Fiscal_Impact", Calculations_forecast!$B:$B, 0), MATCH(Fiscal_impact_072718!$A78, Calculations_forecast!$9:$9, 0)), NA())</f>
        <v>1.7190531418027926</v>
      </c>
      <c r="C78" s="59" t="e">
        <f>IF(INDEX(Calculations_forecast!$1:$100, MATCH("RecessionDummy", Calculations_forecast!$B:$B, 0), MATCH(Fiscal_impact_072718!$A78, Calculations_forecast!$9:$9, 0))=1,1,NA())</f>
        <v>#N/A</v>
      </c>
      <c r="D78" s="58">
        <f ca="1">IF(A78 &gt; TODAY(),INDEX(Calculations_forecast!$1:$100,MATCH("Fiscal_Impact_bars",Calculations_forecast!$B:$B,0),MATCH(Fiscal_impact_072718!$A78,Calculations_forecast!$9:$9,0)), "")</f>
        <v>0.40874027867665297</v>
      </c>
      <c r="E78" s="58">
        <f ca="1">IF(A78 &gt; TODAY(),INDEX(Calculations_forecast!$1:$100, MATCH("Federal Contribution to Real GDP Growth", Calculations_forecast!$B:$B, 0), MATCH(Fiscal_impact_072718!$A78, Calculations_forecast!$9:$9, 0)), "")</f>
        <v>-7.367232081627717E-2</v>
      </c>
      <c r="F78" s="58">
        <f ca="1">IF(A78 &gt; TODAY(),INDEX(Calculations_forecast!$1:$100, MATCH("S&amp;L Contribution to Real GDP Growth", Calculations_forecast!$B:$B, 0), MATCH(Fiscal_impact_072718!$A78, Calculations_forecast!$9:$9, 0)), "")</f>
        <v>0.47888152237092541</v>
      </c>
      <c r="G78" s="58">
        <f ca="1">IF(A78 &gt; TODAY(),INDEX(Calculations_forecast!$A:$GV,MATCH("Contribution of Consumption Growth to Real GDP",Calculations_forecast!B$1:B$90,0),MATCH($A78,Calculations_forecast!A$9:AB$9)), "")</f>
        <v>3.5310771220047159E-3</v>
      </c>
      <c r="H78" s="58">
        <f t="shared" ca="1" si="1"/>
        <v>1</v>
      </c>
      <c r="I78" s="57"/>
      <c r="J78" s="58"/>
      <c r="K78" s="59"/>
      <c r="L78" s="58"/>
      <c r="M78" s="58"/>
      <c r="N78" s="58"/>
      <c r="O78" s="58"/>
    </row>
    <row r="79" spans="1:15">
      <c r="A79" s="57">
        <v>43738</v>
      </c>
      <c r="B79" s="58">
        <f ca="1">IF(A79 &gt; TODAY(),INDEX(Calculations_forecast!$1:$100, MATCH("Fiscal_Impact", Calculations_forecast!$B:$B, 0), MATCH(Fiscal_impact_072718!$A79, Calculations_forecast!$9:$9, 0)), NA())</f>
        <v>1.0097910901018432</v>
      </c>
      <c r="C79" s="59" t="e">
        <f>IF(INDEX(Calculations_forecast!$1:$100, MATCH("RecessionDummy", Calculations_forecast!$B:$B, 0), MATCH(Fiscal_impact_072718!$A79, Calculations_forecast!$9:$9, 0))=1,1,NA())</f>
        <v>#N/A</v>
      </c>
      <c r="D79" s="58">
        <f ca="1">IF(A79 &gt; TODAY(),INDEX(Calculations_forecast!$1:$100,MATCH("Fiscal_Impact_bars",Calculations_forecast!$B:$B,0),MATCH(Fiscal_impact_072718!$A79,Calculations_forecast!$9:$9,0)), "")</f>
        <v>0.2044537315510716</v>
      </c>
      <c r="E79" s="58">
        <f ca="1">IF(A79 &gt; TODAY(),INDEX(Calculations_forecast!$1:$100, MATCH("Federal Contribution to Real GDP Growth", Calculations_forecast!$B:$B, 0), MATCH(Fiscal_impact_072718!$A79, Calculations_forecast!$9:$9, 0)), "")</f>
        <v>-0.28036147188622551</v>
      </c>
      <c r="F79" s="58">
        <f ca="1">IF(A79 &gt; TODAY(),INDEX(Calculations_forecast!$1:$100, MATCH("S&amp;L Contribution to Real GDP Growth", Calculations_forecast!$B:$B, 0), MATCH(Fiscal_impact_072718!$A79, Calculations_forecast!$9:$9, 0)), "")</f>
        <v>0.45484219004632687</v>
      </c>
      <c r="G79" s="58">
        <f ca="1">IF(A79 &gt; TODAY(),INDEX(Calculations_forecast!$A:$GV,MATCH("Contribution of Consumption Growth to Real GDP",Calculations_forecast!B$1:B$90,0),MATCH($A79,Calculations_forecast!A$9:AB$9)), "")</f>
        <v>2.9973013390970256E-2</v>
      </c>
      <c r="H79" s="58">
        <f t="shared" ca="1" si="1"/>
        <v>1</v>
      </c>
      <c r="I79" s="57"/>
      <c r="J79" s="58"/>
      <c r="K79" s="59"/>
      <c r="L79" s="58"/>
      <c r="M79" s="58"/>
      <c r="N79" s="58"/>
      <c r="O79" s="58"/>
    </row>
    <row r="80" spans="1:15">
      <c r="A80" s="57">
        <v>43830</v>
      </c>
      <c r="B80" s="58">
        <f ca="1">IF(A80 &gt; TODAY(),INDEX(Calculations_forecast!$1:$100, MATCH("Fiscal_Impact", Calculations_forecast!$B:$B, 0), MATCH(Fiscal_impact_072718!$A80, Calculations_forecast!$9:$9, 0)), NA())</f>
        <v>0.37025349191072426</v>
      </c>
      <c r="C80" s="59" t="e">
        <f>IF(INDEX(Calculations_forecast!$1:$100, MATCH("RecessionDummy", Calculations_forecast!$B:$B, 0), MATCH(Fiscal_impact_072718!$A80, Calculations_forecast!$9:$9, 0))=1,1,NA())</f>
        <v>#N/A</v>
      </c>
      <c r="D80" s="58">
        <f ca="1">IF(A80 &gt; TODAY(),INDEX(Calculations_forecast!$1:$100,MATCH("Fiscal_Impact_bars",Calculations_forecast!$B:$B,0),MATCH(Fiscal_impact_072718!$A80,Calculations_forecast!$9:$9,0)), "")</f>
        <v>-0.26847750076115173</v>
      </c>
      <c r="E80" s="58">
        <f ca="1">IF(A80 &gt; TODAY(),INDEX(Calculations_forecast!$1:$100, MATCH("Federal Contribution to Real GDP Growth", Calculations_forecast!$B:$B, 0), MATCH(Fiscal_impact_072718!$A80, Calculations_forecast!$9:$9, 0)), "")</f>
        <v>-0.6964476858988855</v>
      </c>
      <c r="F80" s="58">
        <f ca="1">IF(A80 &gt; TODAY(),INDEX(Calculations_forecast!$1:$100, MATCH("S&amp;L Contribution to Real GDP Growth", Calculations_forecast!$B:$B, 0), MATCH(Fiscal_impact_072718!$A80, Calculations_forecast!$9:$9, 0)), "")</f>
        <v>0.39964482126114453</v>
      </c>
      <c r="G80" s="58">
        <f ca="1">IF(A80 &gt; TODAY(),INDEX(Calculations_forecast!$A:$GV,MATCH("Contribution of Consumption Growth to Real GDP",Calculations_forecast!B$1:B$90,0),MATCH($A80,Calculations_forecast!A$9:AB$9)), "")</f>
        <v>2.8325363876589266E-2</v>
      </c>
      <c r="H80" s="58">
        <f t="shared" ca="1" si="1"/>
        <v>1</v>
      </c>
      <c r="I80" s="57"/>
      <c r="J80" s="58"/>
      <c r="K80" s="59"/>
      <c r="L80" s="58"/>
      <c r="M80" s="58"/>
      <c r="N80" s="58"/>
      <c r="O80" s="58"/>
    </row>
    <row r="81" spans="1:15">
      <c r="A81" s="57">
        <v>43921</v>
      </c>
      <c r="B81" s="58">
        <f ca="1">IF(A81 &gt; TODAY(),INDEX(Calculations_forecast!$1:$100, MATCH("Fiscal_Impact", Calculations_forecast!$B:$B, 0), MATCH(Fiscal_impact_072718!$A81, Calculations_forecast!$9:$9, 0)), NA())</f>
        <v>-0.17487324128676765</v>
      </c>
      <c r="C81" s="59" t="e">
        <f>IF(INDEX(Calculations_forecast!$1:$100, MATCH("RecessionDummy", Calculations_forecast!$B:$B, 0), MATCH(Fiscal_impact_072718!$A81, Calculations_forecast!$9:$9, 0))=1,1,NA())</f>
        <v>#N/A</v>
      </c>
      <c r="D81" s="58">
        <f ca="1">IF(A81 &gt; TODAY(),INDEX(Calculations_forecast!$1:$100,MATCH("Fiscal_Impact_bars",Calculations_forecast!$B:$B,0),MATCH(Fiscal_impact_072718!$A81,Calculations_forecast!$9:$9,0)), "")</f>
        <v>-1.0442094746136434</v>
      </c>
      <c r="E81" s="58">
        <f ca="1">IF(A81 &gt; TODAY(),INDEX(Calculations_forecast!$1:$100, MATCH("Federal Contribution to Real GDP Growth", Calculations_forecast!$B:$B, 0), MATCH(Fiscal_impact_072718!$A81, Calculations_forecast!$9:$9, 0)), "")</f>
        <v>-1.4868294036555694</v>
      </c>
      <c r="F81" s="58">
        <f ca="1">IF(A81 &gt; TODAY(),INDEX(Calculations_forecast!$1:$100, MATCH("S&amp;L Contribution to Real GDP Growth", Calculations_forecast!$B:$B, 0), MATCH(Fiscal_impact_072718!$A81, Calculations_forecast!$9:$9, 0)), "")</f>
        <v>0.41507413824872191</v>
      </c>
      <c r="G81" s="58">
        <f ca="1">IF(A81 &gt; TODAY(),INDEX(Calculations_forecast!$A:$GV,MATCH("Contribution of Consumption Growth to Real GDP",Calculations_forecast!B$1:B$90,0),MATCH($A81,Calculations_forecast!A$9:AB$9)), "")</f>
        <v>2.7545790793203913E-2</v>
      </c>
      <c r="H81" s="58">
        <f t="shared" ca="1" si="1"/>
        <v>1</v>
      </c>
      <c r="I81" s="57"/>
      <c r="J81" s="58"/>
      <c r="K81" s="59"/>
      <c r="L81" s="58"/>
      <c r="M81" s="58"/>
      <c r="N81" s="58"/>
      <c r="O81" s="58"/>
    </row>
    <row r="82" spans="1:15">
      <c r="A82" s="57">
        <v>44012</v>
      </c>
      <c r="B82" s="58">
        <f ca="1">IF(A82 &gt; TODAY(),INDEX(Calculations_forecast!$1:$100, MATCH("Fiscal_Impact", Calculations_forecast!$B:$B, 0), MATCH(Fiscal_impact_072718!$A82, Calculations_forecast!$9:$9, 0)), NA())</f>
        <v>-0.28634832699175611</v>
      </c>
      <c r="C82" s="59" t="e">
        <f>IF(INDEX(Calculations_forecast!$1:$100, MATCH("RecessionDummy", Calculations_forecast!$B:$B, 0), MATCH(Fiscal_impact_072718!$A82, Calculations_forecast!$9:$9, 0))=1,1,NA())</f>
        <v>#N/A</v>
      </c>
      <c r="D82" s="58">
        <f ca="1">IF(A82 &gt; TODAY(),INDEX(Calculations_forecast!$1:$100,MATCH("Fiscal_Impact_bars",Calculations_forecast!$B:$B,0),MATCH(Fiscal_impact_072718!$A82,Calculations_forecast!$9:$9,0)), "")</f>
        <v>-3.716006414330067E-2</v>
      </c>
      <c r="E82" s="58">
        <f ca="1">IF(A82 &gt; TODAY(),INDEX(Calculations_forecast!$1:$100, MATCH("Federal Contribution to Real GDP Growth", Calculations_forecast!$B:$B, 0), MATCH(Fiscal_impact_072718!$A82, Calculations_forecast!$9:$9, 0)), "")</f>
        <v>-0.46312149859403123</v>
      </c>
      <c r="F82" s="58">
        <f ca="1">IF(A82 &gt; TODAY(),INDEX(Calculations_forecast!$1:$100, MATCH("S&amp;L Contribution to Real GDP Growth", Calculations_forecast!$B:$B, 0), MATCH(Fiscal_impact_072718!$A82, Calculations_forecast!$9:$9, 0)), "")</f>
        <v>0.40085786710753923</v>
      </c>
      <c r="G82" s="58">
        <f ca="1">IF(A82 &gt; TODAY(),INDEX(Calculations_forecast!$A:$GV,MATCH("Contribution of Consumption Growth to Real GDP",Calculations_forecast!B$1:B$90,0),MATCH($A82,Calculations_forecast!A$9:AB$9)), "")</f>
        <v>2.510356734319133E-2</v>
      </c>
      <c r="H82" s="58">
        <f t="shared" ca="1" si="1"/>
        <v>1</v>
      </c>
      <c r="I82" s="57"/>
      <c r="J82" s="58"/>
      <c r="K82" s="59"/>
      <c r="L82" s="58"/>
      <c r="M82" s="58"/>
      <c r="N82" s="58"/>
      <c r="O82" s="58"/>
    </row>
    <row r="83" spans="1:15">
      <c r="A83" s="57">
        <f t="shared" ref="A83:A116" si="3">DATE(YEAR(A82), MONTH(A82)+3,DAY(A82))</f>
        <v>44104</v>
      </c>
      <c r="B83" s="58">
        <f ca="1">IF(A83 &gt; TODAY(),INDEX(Calculations_forecast!$1:$100, MATCH("Fiscal_Impact", Calculations_forecast!$B:$B, 0), MATCH(Fiscal_impact_072718!$A83, Calculations_forecast!$9:$9, 0)), NA())</f>
        <v>-0.26584991086040327</v>
      </c>
      <c r="C83" s="59" t="e">
        <f>IF(INDEX(Calculations_forecast!$1:$100, MATCH("RecessionDummy", Calculations_forecast!$B:$B, 0), MATCH(Fiscal_impact_072718!$A83, Calculations_forecast!$9:$9, 0))=1,1,NA())</f>
        <v>#N/A</v>
      </c>
      <c r="D83" s="58">
        <f ca="1">IF(A83 &gt; TODAY(),INDEX(Calculations_forecast!$1:$100,MATCH("Fiscal_Impact_bars",Calculations_forecast!$B:$B,0),MATCH(Fiscal_impact_072718!$A83,Calculations_forecast!$9:$9,0)), "")</f>
        <v>0.2864473960764829</v>
      </c>
      <c r="E83" s="58">
        <f ca="1">IF(A83 &gt; TODAY(),INDEX(Calculations_forecast!$1:$100, MATCH("Federal Contribution to Real GDP Growth", Calculations_forecast!$B:$B, 0), MATCH(Fiscal_impact_072718!$A83, Calculations_forecast!$9:$9, 0)), "")</f>
        <v>-0.13611334682708684</v>
      </c>
      <c r="F83" s="58">
        <f ca="1">IF(A83 &gt; TODAY(),INDEX(Calculations_forecast!$1:$100, MATCH("S&amp;L Contribution to Real GDP Growth", Calculations_forecast!$B:$B, 0), MATCH(Fiscal_impact_072718!$A83, Calculations_forecast!$9:$9, 0)), "")</f>
        <v>0.39943708228755126</v>
      </c>
      <c r="G83" s="58">
        <f ca="1">IF(A83 &gt; TODAY(),INDEX(Calculations_forecast!$A:$GV,MATCH("Contribution of Consumption Growth to Real GDP",Calculations_forecast!B$1:B$90,0),MATCH($A83,Calculations_forecast!A$9:AB$9)), "")</f>
        <v>2.510356734319133E-2</v>
      </c>
      <c r="H83" s="58">
        <f t="shared" ca="1" si="1"/>
        <v>1</v>
      </c>
      <c r="I83" s="57"/>
      <c r="J83" s="58"/>
      <c r="K83" s="59"/>
      <c r="L83" s="58"/>
      <c r="M83" s="58"/>
      <c r="N83" s="58"/>
      <c r="O83" s="58"/>
    </row>
    <row r="84" spans="1:15">
      <c r="A84" s="57">
        <f t="shared" si="3"/>
        <v>44195</v>
      </c>
      <c r="B84" s="58">
        <f ca="1">IF(A84 &gt; TODAY(),INDEX(Calculations_forecast!$1:$100, MATCH("Fiscal_Impact", Calculations_forecast!$B:$B, 0), MATCH(Fiscal_impact_072718!$A84, Calculations_forecast!$9:$9, 0)), NA())</f>
        <v>-0.116507019700784</v>
      </c>
      <c r="C84" s="59" t="e">
        <f>IF(INDEX(Calculations_forecast!$1:$100, MATCH("RecessionDummy", Calculations_forecast!$B:$B, 0), MATCH(Fiscal_impact_072718!$A84, Calculations_forecast!$9:$9, 0))=1,1,NA())</f>
        <v>#N/A</v>
      </c>
      <c r="D84" s="58">
        <f ca="1">IF(A84 &gt; TODAY(),INDEX(Calculations_forecast!$1:$100,MATCH("Fiscal_Impact_bars",Calculations_forecast!$B:$B,0),MATCH(Fiscal_impact_072718!$A84,Calculations_forecast!$9:$9,0)), "")</f>
        <v>0.32889406387732534</v>
      </c>
      <c r="E84" s="58">
        <f ca="1">IF(A84 &gt; TODAY(),INDEX(Calculations_forecast!$1:$100, MATCH("Federal Contribution to Real GDP Growth", Calculations_forecast!$B:$B, 0), MATCH(Fiscal_impact_072718!$A84, Calculations_forecast!$9:$9, 0)), "")</f>
        <v>-4.9123891935828258E-2</v>
      </c>
      <c r="F84" s="58">
        <f ca="1">IF(A84 &gt; TODAY(),INDEX(Calculations_forecast!$1:$100, MATCH("S&amp;L Contribution to Real GDP Growth", Calculations_forecast!$B:$B, 0), MATCH(Fiscal_impact_072718!$A84, Calculations_forecast!$9:$9, 0)), "")</f>
        <v>0.35658297651707149</v>
      </c>
      <c r="G84" s="58">
        <f ca="1">IF(A84 &gt; TODAY(),INDEX(Calculations_forecast!$A:$GV,MATCH("Contribution of Consumption Growth to Real GDP",Calculations_forecast!B$1:B$90,0),MATCH($A84,Calculations_forecast!A$9:AB$9)), "")</f>
        <v>2.510356734319133E-2</v>
      </c>
      <c r="H84" s="58">
        <f t="shared" ca="1" si="1"/>
        <v>1</v>
      </c>
      <c r="I84" s="57"/>
      <c r="J84" s="58"/>
      <c r="K84" s="59"/>
      <c r="L84" s="58"/>
      <c r="M84" s="58"/>
      <c r="N84" s="58"/>
      <c r="O84" s="58"/>
    </row>
    <row r="85" spans="1:15">
      <c r="A85" s="57">
        <f t="shared" si="3"/>
        <v>44285</v>
      </c>
      <c r="B85" s="58">
        <f ca="1">IF(A85 &gt; TODAY(),INDEX(Calculations_forecast!$1:$100, MATCH("Fiscal_Impact", Calculations_forecast!$B:$B, 0), MATCH(Fiscal_impact_072718!$A85, Calculations_forecast!$9:$9, 0)), NA())</f>
        <v>0.27601341365921395</v>
      </c>
      <c r="C85" s="59" t="e">
        <f>IF(INDEX(Calculations_forecast!$1:$100, MATCH("RecessionDummy", Calculations_forecast!$B:$B, 0), MATCH(Fiscal_impact_072718!$A85, Calculations_forecast!$9:$9, 0))=1,1,NA())</f>
        <v>#N/A</v>
      </c>
      <c r="D85" s="58">
        <f ca="1">IF(A85 &gt; TODAY(),INDEX(Calculations_forecast!$1:$100,MATCH("Fiscal_Impact_bars",Calculations_forecast!$B:$B,0),MATCH(Fiscal_impact_072718!$A85,Calculations_forecast!$9:$9,0)), "")</f>
        <v>0.52587225882634836</v>
      </c>
      <c r="E85" s="58">
        <f ca="1">IF(A85 &gt; TODAY(),INDEX(Calculations_forecast!$1:$100, MATCH("Federal Contribution to Real GDP Growth", Calculations_forecast!$B:$B, 0), MATCH(Fiscal_impact_072718!$A85, Calculations_forecast!$9:$9, 0)), "")</f>
        <v>0.14658638117243503</v>
      </c>
      <c r="F85" s="58">
        <f ca="1">IF(A85 &gt; TODAY(),INDEX(Calculations_forecast!$1:$100, MATCH("S&amp;L Contribution to Real GDP Growth", Calculations_forecast!$B:$B, 0), MATCH(Fiscal_impact_072718!$A85, Calculations_forecast!$9:$9, 0)), "")</f>
        <v>0.35782991830582117</v>
      </c>
      <c r="G85" s="58">
        <f ca="1">IF(A85 &gt; TODAY(),INDEX(Calculations_forecast!$A:$GV,MATCH("Contribution of Consumption Growth to Real GDP",Calculations_forecast!B$1:B$90,0),MATCH($A85,Calculations_forecast!A$9:AB$9)), "")</f>
        <v>2.510356734319133E-2</v>
      </c>
      <c r="H85" s="58">
        <f t="shared" ca="1" si="1"/>
        <v>1</v>
      </c>
      <c r="I85" s="57"/>
      <c r="J85" s="58"/>
      <c r="K85" s="59"/>
      <c r="L85" s="58"/>
      <c r="M85" s="58"/>
      <c r="N85" s="58"/>
      <c r="O85" s="58"/>
    </row>
    <row r="86" spans="1:15">
      <c r="A86" s="57">
        <f t="shared" si="3"/>
        <v>44377</v>
      </c>
      <c r="B86" s="58">
        <f ca="1">IF(A86 &gt; TODAY(),INDEX(Calculations_forecast!$1:$100, MATCH("Fiscal_Impact", Calculations_forecast!$B:$B, 0), MATCH(Fiscal_impact_072718!$A86, Calculations_forecast!$9:$9, 0)), NA())</f>
        <v>0.36310480780492643</v>
      </c>
      <c r="C86" s="59" t="e">
        <f>IF(INDEX(Calculations_forecast!$1:$100, MATCH("RecessionDummy", Calculations_forecast!$B:$B, 0), MATCH(Fiscal_impact_072718!$A86, Calculations_forecast!$9:$9, 0))=1,1,NA())</f>
        <v>#N/A</v>
      </c>
      <c r="D86" s="58">
        <f ca="1">IF(A86 &gt; TODAY(),INDEX(Calculations_forecast!$1:$100,MATCH("Fiscal_Impact_bars",Calculations_forecast!$B:$B,0),MATCH(Fiscal_impact_072718!$A86,Calculations_forecast!$9:$9,0)), "")</f>
        <v>0.31120551243954903</v>
      </c>
      <c r="E86" s="58">
        <f ca="1">IF(A86 &gt; TODAY(),INDEX(Calculations_forecast!$1:$100, MATCH("Federal Contribution to Real GDP Growth", Calculations_forecast!$B:$B, 0), MATCH(Fiscal_impact_072718!$A86, Calculations_forecast!$9:$9, 0)), "")</f>
        <v>-5.6907409674809444E-2</v>
      </c>
      <c r="F86" s="58">
        <f ca="1">IF(A86 &gt; TODAY(),INDEX(Calculations_forecast!$1:$100, MATCH("S&amp;L Contribution to Real GDP Growth", Calculations_forecast!$B:$B, 0), MATCH(Fiscal_impact_072718!$A86, Calculations_forecast!$9:$9, 0)), "")</f>
        <v>0.34761317357272808</v>
      </c>
      <c r="G86" s="58">
        <f ca="1">IF(A86 &gt; TODAY(),INDEX(Calculations_forecast!$A:$GV,MATCH("Contribution of Consumption Growth to Real GDP",Calculations_forecast!B$1:B$90,0),MATCH($A86,Calculations_forecast!A$9:AB$9)), "")</f>
        <v>2.510356734319133E-2</v>
      </c>
      <c r="H86" s="58">
        <f t="shared" ca="1" si="1"/>
        <v>1</v>
      </c>
      <c r="I86" s="57"/>
      <c r="J86" s="58"/>
      <c r="K86" s="59"/>
      <c r="L86" s="58"/>
      <c r="M86" s="58"/>
      <c r="N86" s="58"/>
      <c r="O86" s="58"/>
    </row>
    <row r="87" spans="1:15">
      <c r="A87" s="57">
        <f t="shared" si="3"/>
        <v>44469</v>
      </c>
      <c r="B87" s="58">
        <f ca="1">IF(A87 &gt; TODAY(),INDEX(Calculations_forecast!$1:$100, MATCH("Fiscal_Impact", Calculations_forecast!$B:$B, 0), MATCH(Fiscal_impact_072718!$A87, Calculations_forecast!$9:$9, 0)), NA())</f>
        <v>0.36661615972552369</v>
      </c>
      <c r="C87" s="59" t="e">
        <f>IF(INDEX(Calculations_forecast!$1:$100, MATCH("RecessionDummy", Calculations_forecast!$B:$B, 0), MATCH(Fiscal_impact_072718!$A87, Calculations_forecast!$9:$9, 0))=1,1,NA())</f>
        <v>#N/A</v>
      </c>
      <c r="D87" s="58">
        <f ca="1">IF(A87 &gt; TODAY(),INDEX(Calculations_forecast!$1:$100,MATCH("Fiscal_Impact_bars",Calculations_forecast!$B:$B,0),MATCH(Fiscal_impact_072718!$A87,Calculations_forecast!$9:$9,0)), "")</f>
        <v>0.30049280375887216</v>
      </c>
      <c r="E87" s="58">
        <f ca="1">IF(A87 &gt; TODAY(),INDEX(Calculations_forecast!$1:$100, MATCH("Federal Contribution to Real GDP Growth", Calculations_forecast!$B:$B, 0), MATCH(Fiscal_impact_072718!$A87, Calculations_forecast!$9:$9, 0)), "")</f>
        <v>-5.9573221148767799E-2</v>
      </c>
      <c r="F87" s="58">
        <f ca="1">IF(A87 &gt; TODAY(),INDEX(Calculations_forecast!$1:$100, MATCH("S&amp;L Contribution to Real GDP Growth", Calculations_forecast!$B:$B, 0), MATCH(Fiscal_impact_072718!$A87, Calculations_forecast!$9:$9, 0)), "")</f>
        <v>0.34044651538871629</v>
      </c>
      <c r="G87" s="58">
        <f ca="1">IF(A87 &gt; TODAY(),INDEX(Calculations_forecast!$A:$GV,MATCH("Contribution of Consumption Growth to Real GDP",Calculations_forecast!B$1:B$90,0),MATCH($A87,Calculations_forecast!A$9:AB$9)), "")</f>
        <v>2.510356734319133E-2</v>
      </c>
      <c r="H87" s="58">
        <f t="shared" ca="1" si="1"/>
        <v>1</v>
      </c>
      <c r="I87" s="57"/>
      <c r="J87" s="58"/>
      <c r="K87" s="59"/>
      <c r="L87" s="58"/>
      <c r="M87" s="58"/>
      <c r="N87" s="58"/>
      <c r="O87" s="58"/>
    </row>
    <row r="88" spans="1:15">
      <c r="A88" s="57">
        <f t="shared" si="3"/>
        <v>44560</v>
      </c>
      <c r="B88" s="58">
        <f ca="1">IF(A88 &gt; TODAY(),INDEX(Calculations_forecast!$1:$100, MATCH("Fiscal_Impact", Calculations_forecast!$B:$B, 0), MATCH(Fiscal_impact_072718!$A88, Calculations_forecast!$9:$9, 0)), NA())</f>
        <v>0.34046543228175835</v>
      </c>
      <c r="C88" s="59" t="e">
        <f>IF(INDEX(Calculations_forecast!$1:$100, MATCH("RecessionDummy", Calculations_forecast!$B:$B, 0), MATCH(Fiscal_impact_072718!$A88, Calculations_forecast!$9:$9, 0))=1,1,NA())</f>
        <v>#N/A</v>
      </c>
      <c r="D88" s="58">
        <f ca="1">IF(A88 &gt; TODAY(),INDEX(Calculations_forecast!$1:$100,MATCH("Fiscal_Impact_bars",Calculations_forecast!$B:$B,0),MATCH(Fiscal_impact_072718!$A88,Calculations_forecast!$9:$9,0)), "")</f>
        <v>0.22429115410226391</v>
      </c>
      <c r="E88" s="58">
        <f ca="1">IF(A88 &gt; TODAY(),INDEX(Calculations_forecast!$1:$100, MATCH("Federal Contribution to Real GDP Growth", Calculations_forecast!$B:$B, 0), MATCH(Fiscal_impact_072718!$A88, Calculations_forecast!$9:$9, 0)), "")</f>
        <v>-0.12860537784635667</v>
      </c>
      <c r="F88" s="58">
        <f ca="1">IF(A88 &gt; TODAY(),INDEX(Calculations_forecast!$1:$100, MATCH("S&amp;L Contribution to Real GDP Growth", Calculations_forecast!$B:$B, 0), MATCH(Fiscal_impact_072718!$A88, Calculations_forecast!$9:$9, 0)), "")</f>
        <v>0.33405993917515586</v>
      </c>
      <c r="G88" s="58">
        <f ca="1">IF(A88 &gt; TODAY(),INDEX(Calculations_forecast!$A:$GV,MATCH("Contribution of Consumption Growth to Real GDP",Calculations_forecast!B$1:B$90,0),MATCH($A88,Calculations_forecast!A$9:AB$9)), "")</f>
        <v>2.510356734319133E-2</v>
      </c>
      <c r="H88" s="58">
        <f t="shared" ca="1" si="1"/>
        <v>1</v>
      </c>
      <c r="I88" s="57"/>
      <c r="J88" s="58"/>
      <c r="K88" s="59"/>
      <c r="L88" s="58"/>
      <c r="M88" s="58"/>
      <c r="N88" s="58"/>
      <c r="O88" s="58"/>
    </row>
    <row r="89" spans="1:15">
      <c r="A89" s="57">
        <f t="shared" si="3"/>
        <v>44650</v>
      </c>
      <c r="B89" s="58">
        <f ca="1">IF(A89 &gt; TODAY(),INDEX(Calculations_forecast!$1:$100, MATCH("Fiscal_Impact", Calculations_forecast!$B:$B, 0), MATCH(Fiscal_impact_072718!$A89, Calculations_forecast!$9:$9, 0)), NA())</f>
        <v>0.33188726239928446</v>
      </c>
      <c r="C89" s="59" t="e">
        <f>IF(INDEX(Calculations_forecast!$1:$100, MATCH("RecessionDummy", Calculations_forecast!$B:$B, 0), MATCH(Fiscal_impact_072718!$A89, Calculations_forecast!$9:$9, 0))=1,1,NA())</f>
        <v>#N/A</v>
      </c>
      <c r="D89" s="58">
        <f ca="1">IF(A89 &gt; TODAY(),INDEX(Calculations_forecast!$1:$100,MATCH("Fiscal_Impact_bars",Calculations_forecast!$B:$B,0),MATCH(Fiscal_impact_072718!$A89,Calculations_forecast!$9:$9,0)), "")</f>
        <v>0.49155957929645261</v>
      </c>
      <c r="E89" s="58">
        <f ca="1">IF(A89 &gt; TODAY(),INDEX(Calculations_forecast!$1:$100, MATCH("Federal Contribution to Real GDP Growth", Calculations_forecast!$B:$B, 0), MATCH(Fiscal_impact_072718!$A89, Calculations_forecast!$9:$9, 0)), "")</f>
        <v>0.13958511961902245</v>
      </c>
      <c r="F89" s="58">
        <f ca="1">IF(A89 &gt; TODAY(),INDEX(Calculations_forecast!$1:$100, MATCH("S&amp;L Contribution to Real GDP Growth", Calculations_forecast!$B:$B, 0), MATCH(Fiscal_impact_072718!$A89, Calculations_forecast!$9:$9, 0)), "")</f>
        <v>0.33226774390186137</v>
      </c>
      <c r="G89" s="58">
        <f ca="1">IF(A89 &gt; TODAY(),INDEX(Calculations_forecast!$A:$GV,MATCH("Contribution of Consumption Growth to Real GDP",Calculations_forecast!B$1:B$90,0),MATCH($A89,Calculations_forecast!A$9:AB$9)), "")</f>
        <v>2.510356734319133E-2</v>
      </c>
      <c r="H89" s="58">
        <f t="shared" ca="1" si="1"/>
        <v>1</v>
      </c>
      <c r="I89" s="57"/>
      <c r="J89" s="58"/>
      <c r="K89" s="59"/>
      <c r="L89" s="58"/>
      <c r="M89" s="58"/>
      <c r="N89" s="58"/>
      <c r="O89" s="58"/>
    </row>
    <row r="90" spans="1:15">
      <c r="A90" s="57">
        <f t="shared" si="3"/>
        <v>44742</v>
      </c>
      <c r="B90" s="58">
        <f ca="1">IF(A90 &gt; TODAY(),INDEX(Calculations_forecast!$1:$100, MATCH("Fiscal_Impact", Calculations_forecast!$B:$B, 0), MATCH(Fiscal_impact_072718!$A90, Calculations_forecast!$9:$9, 0)), NA())</f>
        <v>0.30232476108505374</v>
      </c>
      <c r="C90" s="59" t="e">
        <f>IF(INDEX(Calculations_forecast!$1:$100, MATCH("RecessionDummy", Calculations_forecast!$B:$B, 0), MATCH(Fiscal_impact_072718!$A90, Calculations_forecast!$9:$9, 0))=1,1,NA())</f>
        <v>#N/A</v>
      </c>
      <c r="D90" s="58">
        <f ca="1">IF(A90 &gt; TODAY(),INDEX(Calculations_forecast!$1:$100,MATCH("Fiscal_Impact_bars",Calculations_forecast!$B:$B,0),MATCH(Fiscal_impact_072718!$A90,Calculations_forecast!$9:$9,0)), "")</f>
        <v>0.19295550718262641</v>
      </c>
      <c r="E90" s="58">
        <f ca="1">IF(A90 &gt; TODAY(),INDEX(Calculations_forecast!$1:$100, MATCH("Federal Contribution to Real GDP Growth", Calculations_forecast!$B:$B, 0), MATCH(Fiscal_impact_072718!$A90, Calculations_forecast!$9:$9, 0)), "")</f>
        <v>-0.15463773500228695</v>
      </c>
      <c r="F90" s="58">
        <f ca="1">IF(A90 &gt; TODAY(),INDEX(Calculations_forecast!$1:$100, MATCH("S&amp;L Contribution to Real GDP Growth", Calculations_forecast!$B:$B, 0), MATCH(Fiscal_impact_072718!$A90, Calculations_forecast!$9:$9, 0)), "")</f>
        <v>0.32869601157555201</v>
      </c>
      <c r="G90" s="58">
        <f ca="1">IF(A90 &gt; TODAY(),INDEX(Calculations_forecast!$A:$GV,MATCH("Contribution of Consumption Growth to Real GDP",Calculations_forecast!B$1:B$90,0),MATCH($A90,Calculations_forecast!A$9:AB$9)), "")</f>
        <v>2.510356734319133E-2</v>
      </c>
      <c r="H90" s="58">
        <f t="shared" ca="1" si="1"/>
        <v>1</v>
      </c>
      <c r="I90" s="57"/>
      <c r="J90" s="58"/>
      <c r="K90" s="59"/>
      <c r="L90" s="58"/>
      <c r="M90" s="58"/>
      <c r="N90" s="58"/>
      <c r="O90" s="58"/>
    </row>
    <row r="91" spans="1:15">
      <c r="A91" s="57">
        <f t="shared" si="3"/>
        <v>44834</v>
      </c>
      <c r="B91" s="58">
        <f ca="1">IF(A91 &gt; TODAY(),INDEX(Calculations_forecast!$1:$100, MATCH("Fiscal_Impact", Calculations_forecast!$B:$B, 0), MATCH(Fiscal_impact_072718!$A91, Calculations_forecast!$9:$9, 0)), NA())</f>
        <v>0.29025696594825307</v>
      </c>
      <c r="C91" s="59" t="e">
        <f>IF(INDEX(Calculations_forecast!$1:$100, MATCH("RecessionDummy", Calculations_forecast!$B:$B, 0), MATCH(Fiscal_impact_072718!$A91, Calculations_forecast!$9:$9, 0))=1,1,NA())</f>
        <v>#N/A</v>
      </c>
      <c r="D91" s="58">
        <f ca="1">IF(A91 &gt; TODAY(),INDEX(Calculations_forecast!$1:$100,MATCH("Fiscal_Impact_bars",Calculations_forecast!$B:$B,0),MATCH(Fiscal_impact_072718!$A91,Calculations_forecast!$9:$9,0)), "")</f>
        <v>0.25222162321166924</v>
      </c>
      <c r="E91" s="58">
        <f ca="1">IF(A91 &gt; TODAY(),INDEX(Calculations_forecast!$1:$100, MATCH("Federal Contribution to Real GDP Growth", Calculations_forecast!$B:$B, 0), MATCH(Fiscal_impact_072718!$A91, Calculations_forecast!$9:$9, 0)), "")</f>
        <v>-8.4706161245539049E-2</v>
      </c>
      <c r="F91" s="58">
        <f ca="1">IF(A91 &gt; TODAY(),INDEX(Calculations_forecast!$1:$100, MATCH("S&amp;L Contribution to Real GDP Growth", Calculations_forecast!$B:$B, 0), MATCH(Fiscal_impact_072718!$A91, Calculations_forecast!$9:$9, 0)), "")</f>
        <v>0.318781299131776</v>
      </c>
      <c r="G91" s="58">
        <f ca="1">IF(A91 &gt; TODAY(),INDEX(Calculations_forecast!$A:$GV,MATCH("Contribution of Consumption Growth to Real GDP",Calculations_forecast!B$1:B$90,0),MATCH($A91,Calculations_forecast!A$9:AB$9)), "")</f>
        <v>2.510356734319133E-2</v>
      </c>
      <c r="H91" s="58">
        <f t="shared" ca="1" si="1"/>
        <v>1</v>
      </c>
      <c r="I91" s="57"/>
      <c r="J91" s="58"/>
      <c r="K91" s="59"/>
      <c r="L91" s="58"/>
      <c r="M91" s="58"/>
      <c r="N91" s="58"/>
      <c r="O91" s="58"/>
    </row>
    <row r="92" spans="1:15">
      <c r="A92" s="57">
        <f t="shared" si="3"/>
        <v>44925</v>
      </c>
      <c r="B92" s="58">
        <f ca="1">IF(A92 &gt; TODAY(),INDEX(Calculations_forecast!$1:$100, MATCH("Fiscal_Impact", Calculations_forecast!$B:$B, 0), MATCH(Fiscal_impact_072718!$A92, Calculations_forecast!$9:$9, 0)), NA())</f>
        <v>0.30537600393681719</v>
      </c>
      <c r="C92" s="59" t="e">
        <f>IF(INDEX(Calculations_forecast!$1:$100, MATCH("RecessionDummy", Calculations_forecast!$B:$B, 0), MATCH(Fiscal_impact_072718!$A92, Calculations_forecast!$9:$9, 0))=1,1,NA())</f>
        <v>#N/A</v>
      </c>
      <c r="D92" s="58">
        <f ca="1">IF(A92 &gt; TODAY(),INDEX(Calculations_forecast!$1:$100,MATCH("Fiscal_Impact_bars",Calculations_forecast!$B:$B,0),MATCH(Fiscal_impact_072718!$A92,Calculations_forecast!$9:$9,0)), "")</f>
        <v>0.28476730605652062</v>
      </c>
      <c r="E92" s="58">
        <f ca="1">IF(A92 &gt; TODAY(),INDEX(Calculations_forecast!$1:$100, MATCH("Federal Contribution to Real GDP Growth", Calculations_forecast!$B:$B, 0), MATCH(Fiscal_impact_072718!$A92, Calculations_forecast!$9:$9, 0)), "")</f>
        <v>-4.3464091561729659E-2</v>
      </c>
      <c r="F92" s="58">
        <f ca="1">IF(A92 &gt; TODAY(),INDEX(Calculations_forecast!$1:$100, MATCH("S&amp;L Contribution to Real GDP Growth", Calculations_forecast!$B:$B, 0), MATCH(Fiscal_impact_072718!$A92, Calculations_forecast!$9:$9, 0)), "")</f>
        <v>0.31056850558679916</v>
      </c>
      <c r="G92" s="58">
        <f ca="1">IF(A92 &gt; TODAY(),INDEX(Calculations_forecast!$A:$GV,MATCH("Contribution of Consumption Growth to Real GDP",Calculations_forecast!B$1:B$90,0),MATCH($A92,Calculations_forecast!A$9:AB$9)), "")</f>
        <v>2.510356734319133E-2</v>
      </c>
      <c r="H92" s="58">
        <f t="shared" ca="1" si="1"/>
        <v>1</v>
      </c>
      <c r="I92" s="57"/>
      <c r="J92" s="58"/>
      <c r="K92" s="59"/>
      <c r="L92" s="58"/>
      <c r="M92" s="58"/>
      <c r="N92" s="58"/>
      <c r="O92" s="58"/>
    </row>
    <row r="93" spans="1:15">
      <c r="A93" s="57">
        <f t="shared" si="3"/>
        <v>45015</v>
      </c>
      <c r="B93" s="58">
        <f ca="1">IF(A93 &gt; TODAY(),INDEX(Calculations_forecast!$1:$100, MATCH("Fiscal_Impact", Calculations_forecast!$B:$B, 0), MATCH(Fiscal_impact_072718!$A93, Calculations_forecast!$9:$9, 0)), NA())</f>
        <v>0.32285198269943588</v>
      </c>
      <c r="C93" s="59" t="e">
        <f>IF(INDEX(Calculations_forecast!$1:$100, MATCH("RecessionDummy", Calculations_forecast!$B:$B, 0), MATCH(Fiscal_impact_072718!$A93, Calculations_forecast!$9:$9, 0))=1,1,NA())</f>
        <v>#N/A</v>
      </c>
      <c r="D93" s="58">
        <f ca="1">IF(A93 &gt; TODAY(),INDEX(Calculations_forecast!$1:$100,MATCH("Fiscal_Impact_bars",Calculations_forecast!$B:$B,0),MATCH(Fiscal_impact_072718!$A93,Calculations_forecast!$9:$9,0)), "")</f>
        <v>0.56146349434692722</v>
      </c>
      <c r="E93" s="58">
        <f ca="1">IF(A93 &gt; TODAY(),INDEX(Calculations_forecast!$1:$100, MATCH("Federal Contribution to Real GDP Growth", Calculations_forecast!$B:$B, 0), MATCH(Fiscal_impact_072718!$A93, Calculations_forecast!$9:$9, 0)), "")</f>
        <v>0.23631506562080723</v>
      </c>
      <c r="F93" s="58">
        <f ca="1">IF(A93 &gt; TODAY(),INDEX(Calculations_forecast!$1:$100, MATCH("S&amp;L Contribution to Real GDP Growth", Calculations_forecast!$B:$B, 0), MATCH(Fiscal_impact_072718!$A93, Calculations_forecast!$9:$9, 0)), "")</f>
        <v>0.30664333576047714</v>
      </c>
      <c r="G93" s="58">
        <f ca="1">IF(A93 &gt; TODAY(),INDEX(Calculations_forecast!$A:$GV,MATCH("Contribution of Consumption Growth to Real GDP",Calculations_forecast!B$1:B$90,0),MATCH($A93,Calculations_forecast!A$9:AB$9)), "")</f>
        <v>2.510356734319133E-2</v>
      </c>
      <c r="H93" s="58">
        <f t="shared" ca="1" si="1"/>
        <v>1</v>
      </c>
      <c r="I93" s="57"/>
      <c r="J93" s="58"/>
      <c r="K93" s="59"/>
      <c r="L93" s="58"/>
      <c r="M93" s="58"/>
      <c r="N93" s="58"/>
      <c r="O93" s="58"/>
    </row>
    <row r="94" spans="1:15">
      <c r="A94" s="57">
        <f t="shared" si="3"/>
        <v>45107</v>
      </c>
      <c r="B94" s="58">
        <f ca="1">IF(A94 &gt; TODAY(),INDEX(Calculations_forecast!$1:$100, MATCH("Fiscal_Impact", Calculations_forecast!$B:$B, 0), MATCH(Fiscal_impact_072718!$A94, Calculations_forecast!$9:$9, 0)), NA())</f>
        <v>0.35379277671353976</v>
      </c>
      <c r="C94" s="59" t="e">
        <f>IF(INDEX(Calculations_forecast!$1:$100, MATCH("RecessionDummy", Calculations_forecast!$B:$B, 0), MATCH(Fiscal_impact_072718!$A94, Calculations_forecast!$9:$9, 0))=1,1,NA())</f>
        <v>#N/A</v>
      </c>
      <c r="D94" s="58">
        <f ca="1">IF(A94 &gt; TODAY(),INDEX(Calculations_forecast!$1:$100,MATCH("Fiscal_Impact_bars",Calculations_forecast!$B:$B,0),MATCH(Fiscal_impact_072718!$A94,Calculations_forecast!$9:$9,0)), "")</f>
        <v>0.3167186832390419</v>
      </c>
      <c r="E94" s="58">
        <f ca="1">IF(A94 &gt; TODAY(),INDEX(Calculations_forecast!$1:$100, MATCH("Federal Contribution to Real GDP Growth", Calculations_forecast!$B:$B, 0), MATCH(Fiscal_impact_072718!$A94, Calculations_forecast!$9:$9, 0)), "")</f>
        <v>3.8473878413009211E-3</v>
      </c>
      <c r="F94" s="58">
        <f ca="1">IF(A94 &gt; TODAY(),INDEX(Calculations_forecast!$1:$100, MATCH("S&amp;L Contribution to Real GDP Growth", Calculations_forecast!$B:$B, 0), MATCH(Fiscal_impact_072718!$A94, Calculations_forecast!$9:$9, 0)), "")</f>
        <v>0.29500132596337453</v>
      </c>
      <c r="G94" s="58">
        <f ca="1">IF(A94 &gt; TODAY(),INDEX(Calculations_forecast!$A:$GV,MATCH("Contribution of Consumption Growth to Real GDP",Calculations_forecast!B$1:B$90,0),MATCH($A94,Calculations_forecast!A$9:AB$9)), "")</f>
        <v>2.510356734319133E-2</v>
      </c>
      <c r="H94" s="58">
        <f t="shared" ca="1" si="1"/>
        <v>1</v>
      </c>
      <c r="I94" s="57"/>
      <c r="J94" s="58"/>
      <c r="K94" s="59"/>
      <c r="L94" s="58"/>
      <c r="M94" s="58"/>
      <c r="N94" s="58"/>
      <c r="O94" s="58"/>
    </row>
    <row r="95" spans="1:15">
      <c r="A95" s="57">
        <f t="shared" si="3"/>
        <v>45199</v>
      </c>
      <c r="B95" s="58">
        <f ca="1">IF(A95 &gt; TODAY(),INDEX(Calculations_forecast!$1:$100, MATCH("Fiscal_Impact", Calculations_forecast!$B:$B, 0), MATCH(Fiscal_impact_072718!$A95, Calculations_forecast!$9:$9, 0)), NA())</f>
        <v>0.36569213451013777</v>
      </c>
      <c r="C95" s="59" t="e">
        <f>IF(INDEX(Calculations_forecast!$1:$100, MATCH("RecessionDummy", Calculations_forecast!$B:$B, 0), MATCH(Fiscal_impact_072718!$A95, Calculations_forecast!$9:$9, 0))=1,1,NA())</f>
        <v>#N/A</v>
      </c>
      <c r="D95" s="58">
        <f ca="1">IF(A95 &gt; TODAY(),INDEX(Calculations_forecast!$1:$100,MATCH("Fiscal_Impact_bars",Calculations_forecast!$B:$B,0),MATCH(Fiscal_impact_072718!$A95,Calculations_forecast!$9:$9,0)), "")</f>
        <v>0.29981905439806139</v>
      </c>
      <c r="E95" s="58">
        <f ca="1">IF(A95 &gt; TODAY(),INDEX(Calculations_forecast!$1:$100, MATCH("Federal Contribution to Real GDP Growth", Calculations_forecast!$B:$B, 0), MATCH(Fiscal_impact_072718!$A95, Calculations_forecast!$9:$9, 0)), "")</f>
        <v>-7.9770159627105541E-3</v>
      </c>
      <c r="F95" s="58">
        <f ca="1">IF(A95 &gt; TODAY(),INDEX(Calculations_forecast!$1:$100, MATCH("S&amp;L Contribution to Real GDP Growth", Calculations_forecast!$B:$B, 0), MATCH(Fiscal_impact_072718!$A95, Calculations_forecast!$9:$9, 0)), "")</f>
        <v>0.2906579766724226</v>
      </c>
      <c r="G95" s="58">
        <f ca="1">IF(A95 &gt; TODAY(),INDEX(Calculations_forecast!$A:$GV,MATCH("Contribution of Consumption Growth to Real GDP",Calculations_forecast!B$1:B$90,0),MATCH($A95,Calculations_forecast!A$9:AB$9)), "")</f>
        <v>2.510356734319133E-2</v>
      </c>
      <c r="H95" s="58">
        <f t="shared" ca="1" si="1"/>
        <v>1</v>
      </c>
      <c r="I95" s="57"/>
      <c r="J95" s="58"/>
      <c r="K95" s="59"/>
      <c r="L95" s="58"/>
      <c r="M95" s="58"/>
      <c r="N95" s="58"/>
      <c r="O95" s="58"/>
    </row>
    <row r="96" spans="1:15">
      <c r="A96" s="57">
        <f t="shared" si="3"/>
        <v>45290</v>
      </c>
      <c r="B96" s="58">
        <f ca="1">IF(A96 &gt; TODAY(),INDEX(Calculations_forecast!$1:$100, MATCH("Fiscal_Impact", Calculations_forecast!$B:$B, 0), MATCH(Fiscal_impact_072718!$A96, Calculations_forecast!$9:$9, 0)), NA())</f>
        <v>0.36864530157892927</v>
      </c>
      <c r="C96" s="59" t="e">
        <f>IF(INDEX(Calculations_forecast!$1:$100, MATCH("RecessionDummy", Calculations_forecast!$B:$B, 0), MATCH(Fiscal_impact_072718!$A96, Calculations_forecast!$9:$9, 0))=1,1,NA())</f>
        <v>#N/A</v>
      </c>
      <c r="D96" s="58">
        <f ca="1">IF(A96 &gt; TODAY(),INDEX(Calculations_forecast!$1:$100,MATCH("Fiscal_Impact_bars",Calculations_forecast!$B:$B,0),MATCH(Fiscal_impact_072718!$A96,Calculations_forecast!$9:$9,0)), "")</f>
        <v>0.29657997433168659</v>
      </c>
      <c r="E96" s="58">
        <f ca="1">IF(A96 &gt; TODAY(),INDEX(Calculations_forecast!$1:$100, MATCH("Federal Contribution to Real GDP Growth", Calculations_forecast!$B:$B, 0), MATCH(Fiscal_impact_072718!$A96, Calculations_forecast!$9:$9, 0)), "")</f>
        <v>-2.3809506630362788E-3</v>
      </c>
      <c r="F96" s="58">
        <f ca="1">IF(A96 &gt; TODAY(),INDEX(Calculations_forecast!$1:$100, MATCH("S&amp;L Contribution to Real GDP Growth", Calculations_forecast!$B:$B, 0), MATCH(Fiscal_impact_072718!$A96, Calculations_forecast!$9:$9, 0)), "")</f>
        <v>0.28250114381867381</v>
      </c>
      <c r="G96" s="58">
        <f ca="1">IF(A96 &gt; TODAY(),INDEX(Calculations_forecast!$A:$GV,MATCH("Contribution of Consumption Growth to Real GDP",Calculations_forecast!B$1:B$90,0),MATCH($A96,Calculations_forecast!A$9:AB$9)), "")</f>
        <v>2.510356734319133E-2</v>
      </c>
      <c r="H96" s="58">
        <f t="shared" ca="1" si="1"/>
        <v>1</v>
      </c>
      <c r="I96" s="57"/>
      <c r="J96" s="58"/>
      <c r="K96" s="59"/>
      <c r="L96" s="58"/>
      <c r="M96" s="58"/>
      <c r="N96" s="58"/>
      <c r="O96" s="58"/>
    </row>
    <row r="97" spans="1:15">
      <c r="A97" s="57">
        <f t="shared" si="3"/>
        <v>45381</v>
      </c>
      <c r="B97" s="58">
        <f ca="1">IF(A97 &gt; TODAY(),INDEX(Calculations_forecast!$1:$100, MATCH("Fiscal_Impact", Calculations_forecast!$B:$B, 0), MATCH(Fiscal_impact_072718!$A97, Calculations_forecast!$9:$9, 0)), NA())</f>
        <v>0.3532490643709954</v>
      </c>
      <c r="C97" s="59" t="e">
        <f>IF(INDEX(Calculations_forecast!$1:$100, MATCH("RecessionDummy", Calculations_forecast!$B:$B, 0), MATCH(Fiscal_impact_072718!$A97, Calculations_forecast!$9:$9, 0))=1,1,NA())</f>
        <v>#N/A</v>
      </c>
      <c r="D97" s="58">
        <f ca="1">IF(A97 &gt; TODAY(),INDEX(Calculations_forecast!$1:$100,MATCH("Fiscal_Impact_bars",Calculations_forecast!$B:$B,0),MATCH(Fiscal_impact_072718!$A97,Calculations_forecast!$9:$9,0)), "")</f>
        <v>0.49987854551519167</v>
      </c>
      <c r="E97" s="58">
        <f ca="1">IF(A97 &gt; TODAY(),INDEX(Calculations_forecast!$1:$100, MATCH("Federal Contribution to Real GDP Growth", Calculations_forecast!$B:$B, 0), MATCH(Fiscal_impact_072718!$A97, Calculations_forecast!$9:$9, 0)), "")</f>
        <v>0.20548680949209056</v>
      </c>
      <c r="F97" s="58">
        <f ca="1">IF(A97 &gt; TODAY(),INDEX(Calculations_forecast!$1:$100, MATCH("S&amp;L Contribution to Real GDP Growth", Calculations_forecast!$B:$B, 0), MATCH(Fiscal_impact_072718!$A97, Calculations_forecast!$9:$9, 0)), "")</f>
        <v>0.27715700931890813</v>
      </c>
      <c r="G97" s="58">
        <f ca="1">IF(A97 &gt; TODAY(),INDEX(Calculations_forecast!$A:$GV,MATCH("Contribution of Consumption Growth to Real GDP",Calculations_forecast!B$1:B$90,0),MATCH($A97,Calculations_forecast!A$9:AB$9)), "")</f>
        <v>2.510356734319133E-2</v>
      </c>
      <c r="H97" s="58">
        <f t="shared" ca="1" si="1"/>
        <v>1</v>
      </c>
      <c r="I97" s="57"/>
      <c r="J97" s="58"/>
      <c r="K97" s="59"/>
      <c r="L97" s="58"/>
      <c r="M97" s="58"/>
      <c r="N97" s="58"/>
      <c r="O97" s="58"/>
    </row>
    <row r="98" spans="1:15">
      <c r="A98" s="57">
        <f t="shared" si="3"/>
        <v>45473</v>
      </c>
      <c r="B98" s="58">
        <f ca="1">IF(A98 &gt; TODAY(),INDEX(Calculations_forecast!$1:$100, MATCH("Fiscal_Impact", Calculations_forecast!$B:$B, 0), MATCH(Fiscal_impact_072718!$A98, Calculations_forecast!$9:$9, 0)), NA())</f>
        <v>0.34476200812144464</v>
      </c>
      <c r="C98" s="59" t="e">
        <f>IF(INDEX(Calculations_forecast!$1:$100, MATCH("RecessionDummy", Calculations_forecast!$B:$B, 0), MATCH(Fiscal_impact_072718!$A98, Calculations_forecast!$9:$9, 0))=1,1,NA())</f>
        <v>#N/A</v>
      </c>
      <c r="D98" s="58">
        <f ca="1">IF(A98 &gt; TODAY(),INDEX(Calculations_forecast!$1:$100,MATCH("Fiscal_Impact_bars",Calculations_forecast!$B:$B,0),MATCH(Fiscal_impact_072718!$A98,Calculations_forecast!$9:$9,0)), "")</f>
        <v>0.28277045824083874</v>
      </c>
      <c r="E98" s="58">
        <f ca="1">IF(A98 &gt; TODAY(),INDEX(Calculations_forecast!$1:$100, MATCH("Federal Contribution to Real GDP Growth", Calculations_forecast!$B:$B, 0), MATCH(Fiscal_impact_072718!$A98, Calculations_forecast!$9:$9, 0)), "")</f>
        <v>1.5751250475673517E-4</v>
      </c>
      <c r="F98" s="58">
        <f ca="1">IF(A98 &gt; TODAY(),INDEX(Calculations_forecast!$1:$100, MATCH("S&amp;L Contribution to Real GDP Growth", Calculations_forecast!$B:$B, 0), MATCH(Fiscal_impact_072718!$A98, Calculations_forecast!$9:$9, 0)), "")</f>
        <v>0.26612634634960403</v>
      </c>
      <c r="G98" s="58">
        <f ca="1">IF(A98 &gt; TODAY(),INDEX(Calculations_forecast!$A:$GV,MATCH("Contribution of Consumption Growth to Real GDP",Calculations_forecast!B$1:B$90,0),MATCH($A98,Calculations_forecast!A$9:AB$9)), "")</f>
        <v>2.510356734319133E-2</v>
      </c>
      <c r="H98" s="58">
        <f t="shared" ca="1" si="1"/>
        <v>1</v>
      </c>
      <c r="I98" s="57"/>
      <c r="J98" s="58"/>
      <c r="K98" s="59"/>
      <c r="L98" s="58"/>
      <c r="M98" s="58"/>
      <c r="N98" s="58"/>
      <c r="O98" s="58"/>
    </row>
    <row r="99" spans="1:15">
      <c r="A99" s="57">
        <f t="shared" si="3"/>
        <v>45565</v>
      </c>
      <c r="B99" s="58">
        <f ca="1">IF(A99 &gt; TODAY(),INDEX(Calculations_forecast!$1:$100, MATCH("Fiscal_Impact", Calculations_forecast!$B:$B, 0), MATCH(Fiscal_impact_072718!$A99, Calculations_forecast!$9:$9, 0)), NA())</f>
        <v>0.34112541612055758</v>
      </c>
      <c r="C99" s="59" t="e">
        <f>IF(INDEX(Calculations_forecast!$1:$100, MATCH("RecessionDummy", Calculations_forecast!$B:$B, 0), MATCH(Fiscal_impact_072718!$A99, Calculations_forecast!$9:$9, 0))=1,1,NA())</f>
        <v>#N/A</v>
      </c>
      <c r="D99" s="58">
        <f ca="1">IF(A99 &gt; TODAY(),INDEX(Calculations_forecast!$1:$100,MATCH("Fiscal_Impact_bars",Calculations_forecast!$B:$B,0),MATCH(Fiscal_impact_072718!$A99,Calculations_forecast!$9:$9,0)), "")</f>
        <v>0.28527268639451325</v>
      </c>
      <c r="E99" s="58">
        <f ca="1">IF(A99 &gt; TODAY(),INDEX(Calculations_forecast!$1:$100, MATCH("Federal Contribution to Real GDP Growth", Calculations_forecast!$B:$B, 0), MATCH(Fiscal_impact_072718!$A99, Calculations_forecast!$9:$9, 0)), "")</f>
        <v>1.1224742052471079E-2</v>
      </c>
      <c r="F99" s="58">
        <f ca="1">IF(A99 &gt; TODAY(),INDEX(Calculations_forecast!$1:$100, MATCH("S&amp;L Contribution to Real GDP Growth", Calculations_forecast!$B:$B, 0), MATCH(Fiscal_impact_072718!$A99, Calculations_forecast!$9:$9, 0)), "")</f>
        <v>0.2582910849292378</v>
      </c>
      <c r="G99" s="58">
        <f ca="1">IF(A99 &gt; TODAY(),INDEX(Calculations_forecast!$A:$GV,MATCH("Contribution of Consumption Growth to Real GDP",Calculations_forecast!B$1:B$90,0),MATCH($A99,Calculations_forecast!A$9:AB$9)), "")</f>
        <v>2.510356734319133E-2</v>
      </c>
      <c r="H99" s="58">
        <f t="shared" ca="1" si="1"/>
        <v>1</v>
      </c>
      <c r="I99" s="57"/>
      <c r="J99" s="58"/>
      <c r="K99" s="59"/>
      <c r="L99" s="58"/>
      <c r="M99" s="58"/>
      <c r="N99" s="58"/>
      <c r="O99" s="58"/>
    </row>
    <row r="100" spans="1:15">
      <c r="A100" s="57">
        <f t="shared" si="3"/>
        <v>45656</v>
      </c>
      <c r="B100" s="58">
        <f ca="1">IF(A100 &gt; TODAY(),INDEX(Calculations_forecast!$1:$100, MATCH("Fiscal_Impact", Calculations_forecast!$B:$B, 0), MATCH(Fiscal_impact_072718!$A100, Calculations_forecast!$9:$9, 0)), NA())</f>
        <v>0.33554871731735858</v>
      </c>
      <c r="C100" s="59" t="e">
        <f>IF(INDEX(Calculations_forecast!$1:$100, MATCH("RecessionDummy", Calculations_forecast!$B:$B, 0), MATCH(Fiscal_impact_072718!$A100, Calculations_forecast!$9:$9, 0))=1,1,NA())</f>
        <v>#N/A</v>
      </c>
      <c r="D100" s="58">
        <f ca="1">IF(A100 &gt; TODAY(),INDEX(Calculations_forecast!$1:$100,MATCH("Fiscal_Impact_bars",Calculations_forecast!$B:$B,0),MATCH(Fiscal_impact_072718!$A100,Calculations_forecast!$9:$9,0)), "")</f>
        <v>0.27427317911889071</v>
      </c>
      <c r="E100" s="58">
        <f ca="1">IF(A100 &gt; TODAY(),INDEX(Calculations_forecast!$1:$100, MATCH("Federal Contribution to Real GDP Growth", Calculations_forecast!$B:$B, 0), MATCH(Fiscal_impact_072718!$A100, Calculations_forecast!$9:$9, 0)), "")</f>
        <v>8.840203862971208E-3</v>
      </c>
      <c r="F100" s="58">
        <f ca="1">IF(A100 &gt; TODAY(),INDEX(Calculations_forecast!$1:$100, MATCH("S&amp;L Contribution to Real GDP Growth", Calculations_forecast!$B:$B, 0), MATCH(Fiscal_impact_072718!$A100, Calculations_forecast!$9:$9, 0)), "")</f>
        <v>0.25029482756477894</v>
      </c>
      <c r="G100" s="58">
        <f ca="1">IF(A100 &gt; TODAY(),INDEX(Calculations_forecast!$A:$GV,MATCH("Contribution of Consumption Growth to Real GDP",Calculations_forecast!B$1:B$90,0),MATCH($A100,Calculations_forecast!A$9:AB$9)), "")</f>
        <v>2.510356734319133E-2</v>
      </c>
      <c r="H100" s="58">
        <f t="shared" ca="1" si="1"/>
        <v>1</v>
      </c>
      <c r="I100" s="57"/>
      <c r="J100" s="58"/>
      <c r="K100" s="59"/>
      <c r="L100" s="58"/>
      <c r="M100" s="58"/>
      <c r="N100" s="58"/>
      <c r="O100" s="58"/>
    </row>
    <row r="101" spans="1:15">
      <c r="A101" s="57">
        <f t="shared" si="3"/>
        <v>45746</v>
      </c>
      <c r="B101" s="58">
        <f ca="1">IF(A101 &gt; TODAY(),INDEX(Calculations_forecast!$1:$100, MATCH("Fiscal_Impact", Calculations_forecast!$B:$B, 0), MATCH(Fiscal_impact_072718!$A101, Calculations_forecast!$9:$9, 0)), NA())</f>
        <v>0.33059290574749656</v>
      </c>
      <c r="C101" s="59" t="e">
        <f>IF(INDEX(Calculations_forecast!$1:$100, MATCH("RecessionDummy", Calculations_forecast!$B:$B, 0), MATCH(Fiscal_impact_072718!$A101, Calculations_forecast!$9:$9, 0))=1,1,NA())</f>
        <v>#N/A</v>
      </c>
      <c r="D101" s="58">
        <f ca="1">IF(A101 &gt; TODAY(),INDEX(Calculations_forecast!$1:$100,MATCH("Fiscal_Impact_bars",Calculations_forecast!$B:$B,0),MATCH(Fiscal_impact_072718!$A101,Calculations_forecast!$9:$9,0)), "")</f>
        <v>0.48005529923574347</v>
      </c>
      <c r="E101" s="58">
        <f ca="1">IF(A101 &gt; TODAY(),INDEX(Calculations_forecast!$1:$100, MATCH("Federal Contribution to Real GDP Growth", Calculations_forecast!$B:$B, 0), MATCH(Fiscal_impact_072718!$A101, Calculations_forecast!$9:$9, 0)), "")</f>
        <v>0.21910736452462246</v>
      </c>
      <c r="F101" s="58">
        <f ca="1">IF(A101 &gt; TODAY(),INDEX(Calculations_forecast!$1:$100, MATCH("S&amp;L Contribution to Real GDP Growth", Calculations_forecast!$B:$B, 0), MATCH(Fiscal_impact_072718!$A101, Calculations_forecast!$9:$9, 0)), "")</f>
        <v>0.24476197957624526</v>
      </c>
      <c r="G101" s="58">
        <f ca="1">IF(A101 &gt; TODAY(),INDEX(Calculations_forecast!$A:$GV,MATCH("Contribution of Consumption Growth to Real GDP",Calculations_forecast!B$1:B$90,0),MATCH($A101,Calculations_forecast!A$9:AB$9)), "")</f>
        <v>2.510356734319133E-2</v>
      </c>
      <c r="H101" s="58">
        <f t="shared" ca="1" si="1"/>
        <v>1</v>
      </c>
      <c r="I101" s="57"/>
      <c r="J101" s="58"/>
      <c r="K101" s="59"/>
      <c r="L101" s="58"/>
      <c r="M101" s="58"/>
      <c r="N101" s="58"/>
      <c r="O101" s="58"/>
    </row>
    <row r="102" spans="1:15">
      <c r="A102" s="57">
        <f t="shared" si="3"/>
        <v>45838</v>
      </c>
      <c r="B102" s="58">
        <f ca="1">IF(A102 &gt; TODAY(),INDEX(Calculations_forecast!$1:$100, MATCH("Fiscal_Impact", Calculations_forecast!$B:$B, 0), MATCH(Fiscal_impact_072718!$A102, Calculations_forecast!$9:$9, 0)), NA())</f>
        <v>0.32638634295652263</v>
      </c>
      <c r="C102" s="59" t="e">
        <f>IF(INDEX(Calculations_forecast!$1:$100, MATCH("RecessionDummy", Calculations_forecast!$B:$B, 0), MATCH(Fiscal_impact_072718!$A102, Calculations_forecast!$9:$9, 0))=1,1,NA())</f>
        <v>#N/A</v>
      </c>
      <c r="D102" s="58">
        <f ca="1">IF(A102 &gt; TODAY(),INDEX(Calculations_forecast!$1:$100,MATCH("Fiscal_Impact_bars",Calculations_forecast!$B:$B,0),MATCH(Fiscal_impact_072718!$A102,Calculations_forecast!$9:$9,0)), "")</f>
        <v>0.26594420707694311</v>
      </c>
      <c r="E102" s="58">
        <f ca="1">IF(A102 &gt; TODAY(),INDEX(Calculations_forecast!$1:$100, MATCH("Federal Contribution to Real GDP Growth", Calculations_forecast!$B:$B, 0), MATCH(Fiscal_impact_072718!$A102, Calculations_forecast!$9:$9, 0)), "")</f>
        <v>1.6093556575786625E-2</v>
      </c>
      <c r="F102" s="58">
        <f ca="1">IF(A102 &gt; TODAY(),INDEX(Calculations_forecast!$1:$100, MATCH("S&amp;L Contribution to Real GDP Growth", Calculations_forecast!$B:$B, 0), MATCH(Fiscal_impact_072718!$A102, Calculations_forecast!$9:$9, 0)), "")</f>
        <v>0.23411908777328716</v>
      </c>
      <c r="G102" s="58">
        <f ca="1">IF(A102 &gt; TODAY(),INDEX(Calculations_forecast!$A:$GV,MATCH("Contribution of Consumption Growth to Real GDP",Calculations_forecast!B$1:B$90,0),MATCH($A102,Calculations_forecast!A$9:AB$9)), "")</f>
        <v>2.510356734319133E-2</v>
      </c>
      <c r="H102" s="58">
        <f t="shared" ca="1" si="1"/>
        <v>1</v>
      </c>
      <c r="I102" s="57"/>
      <c r="J102" s="58"/>
      <c r="K102" s="59"/>
      <c r="L102" s="58"/>
      <c r="M102" s="58"/>
      <c r="N102" s="58"/>
      <c r="O102" s="58"/>
    </row>
    <row r="103" spans="1:15">
      <c r="A103" s="57">
        <f t="shared" si="3"/>
        <v>45930</v>
      </c>
      <c r="B103" s="58">
        <f ca="1">IF(A103 &gt; TODAY(),INDEX(Calculations_forecast!$1:$100, MATCH("Fiscal_Impact", Calculations_forecast!$B:$B, 0), MATCH(Fiscal_impact_072718!$A103, Calculations_forecast!$9:$9, 0)), NA())</f>
        <v>0.3274256358931138</v>
      </c>
      <c r="C103" s="59" t="e">
        <f>IF(INDEX(Calculations_forecast!$1:$100, MATCH("RecessionDummy", Calculations_forecast!$B:$B, 0), MATCH(Fiscal_impact_072718!$A103, Calculations_forecast!$9:$9, 0))=1,1,NA())</f>
        <v>#N/A</v>
      </c>
      <c r="D103" s="58">
        <f ca="1">IF(A103 &gt; TODAY(),INDEX(Calculations_forecast!$1:$100,MATCH("Fiscal_Impact_bars",Calculations_forecast!$B:$B,0),MATCH(Fiscal_impact_072718!$A103,Calculations_forecast!$9:$9,0)), "")</f>
        <v>0.28942985814087785</v>
      </c>
      <c r="E103" s="58">
        <f ca="1">IF(A103 &gt; TODAY(),INDEX(Calculations_forecast!$1:$100, MATCH("Federal Contribution to Real GDP Growth", Calculations_forecast!$B:$B, 0), MATCH(Fiscal_impact_072718!$A103, Calculations_forecast!$9:$9, 0)), "")</f>
        <v>1.6742488647295418E-2</v>
      </c>
      <c r="F103" s="58">
        <f ca="1">IF(A103 &gt; TODAY(),INDEX(Calculations_forecast!$1:$100, MATCH("S&amp;L Contribution to Real GDP Growth", Calculations_forecast!$B:$B, 0), MATCH(Fiscal_impact_072718!$A103, Calculations_forecast!$9:$9, 0)), "")</f>
        <v>0.25717486060020917</v>
      </c>
      <c r="G103" s="58">
        <f ca="1">IF(A103 &gt; TODAY(),INDEX(Calculations_forecast!$A:$GV,MATCH("Contribution of Consumption Growth to Real GDP",Calculations_forecast!B$1:B$90,0),MATCH($A103,Calculations_forecast!A$9:AB$9)), "")</f>
        <v>2.510356734319133E-2</v>
      </c>
      <c r="H103" s="58">
        <f t="shared" ca="1" si="1"/>
        <v>1</v>
      </c>
      <c r="I103" s="57"/>
      <c r="J103" s="58"/>
      <c r="K103" s="59"/>
      <c r="L103" s="58"/>
      <c r="M103" s="58"/>
      <c r="N103" s="58"/>
      <c r="O103" s="58"/>
    </row>
    <row r="104" spans="1:15">
      <c r="A104" s="57">
        <f t="shared" si="3"/>
        <v>46021</v>
      </c>
      <c r="B104" s="58">
        <f ca="1">IF(A104 &gt; TODAY(),INDEX(Calculations_forecast!$1:$100, MATCH("Fiscal_Impact", Calculations_forecast!$B:$B, 0), MATCH(Fiscal_impact_072718!$A104, Calculations_forecast!$9:$9, 0)), NA())</f>
        <v>0.33335423099326489</v>
      </c>
      <c r="C104" s="59" t="e">
        <f>IF(INDEX(Calculations_forecast!$1:$100, MATCH("RecessionDummy", Calculations_forecast!$B:$B, 0), MATCH(Fiscal_impact_072718!$A104, Calculations_forecast!$9:$9, 0))=1,1,NA())</f>
        <v>#N/A</v>
      </c>
      <c r="D104" s="58">
        <f ca="1">IF(A104 &gt; TODAY(),INDEX(Calculations_forecast!$1:$100,MATCH("Fiscal_Impact_bars",Calculations_forecast!$B:$B,0),MATCH(Fiscal_impact_072718!$A104,Calculations_forecast!$9:$9,0)), "")</f>
        <v>0.29798755951949513</v>
      </c>
      <c r="E104" s="58">
        <f ca="1">IF(A104 &gt; TODAY(),INDEX(Calculations_forecast!$1:$100, MATCH("Federal Contribution to Real GDP Growth", Calculations_forecast!$B:$B, 0), MATCH(Fiscal_impact_072718!$A104, Calculations_forecast!$9:$9, 0)), "")</f>
        <v>1.8216205323112848E-2</v>
      </c>
      <c r="F104" s="58">
        <f ca="1">IF(A104 &gt; TODAY(),INDEX(Calculations_forecast!$1:$100, MATCH("S&amp;L Contribution to Real GDP Growth", Calculations_forecast!$B:$B, 0), MATCH(Fiscal_impact_072718!$A104, Calculations_forecast!$9:$9, 0)), "")</f>
        <v>0.26467014514127313</v>
      </c>
      <c r="G104" s="58">
        <f ca="1">IF(A104 &gt; TODAY(),INDEX(Calculations_forecast!$A:$GV,MATCH("Contribution of Consumption Growth to Real GDP",Calculations_forecast!B$1:B$90,0),MATCH($A104,Calculations_forecast!A$9:AB$9)), "")</f>
        <v>2.510356734319133E-2</v>
      </c>
      <c r="H104" s="58">
        <f t="shared" ca="1" si="1"/>
        <v>1</v>
      </c>
      <c r="I104" s="57"/>
      <c r="J104" s="58"/>
      <c r="K104" s="59"/>
      <c r="L104" s="58"/>
      <c r="M104" s="58"/>
      <c r="N104" s="58"/>
      <c r="O104" s="58"/>
    </row>
    <row r="105" spans="1:15">
      <c r="A105" s="57">
        <f t="shared" si="3"/>
        <v>46111</v>
      </c>
      <c r="B105" s="58">
        <f ca="1">IF(A105 &gt; TODAY(),INDEX(Calculations_forecast!$1:$100, MATCH("Fiscal_Impact", Calculations_forecast!$B:$B, 0), MATCH(Fiscal_impact_072718!$A105, Calculations_forecast!$9:$9, 0)), NA())</f>
        <v>0.33233201061494216</v>
      </c>
      <c r="C105" s="59" t="e">
        <f>IF(INDEX(Calculations_forecast!$1:$100, MATCH("RecessionDummy", Calculations_forecast!$B:$B, 0), MATCH(Fiscal_impact_072718!$A105, Calculations_forecast!$9:$9, 0))=1,1,NA())</f>
        <v>#N/A</v>
      </c>
      <c r="D105" s="58">
        <f ca="1">IF(A105 &gt; TODAY(),INDEX(Calculations_forecast!$1:$100,MATCH("Fiscal_Impact_bars",Calculations_forecast!$B:$B,0),MATCH(Fiscal_impact_072718!$A105,Calculations_forecast!$9:$9,0)), "")</f>
        <v>0.47596641772245246</v>
      </c>
      <c r="E105" s="58">
        <f ca="1">IF(A105 &gt; TODAY(),INDEX(Calculations_forecast!$1:$100, MATCH("Federal Contribution to Real GDP Growth", Calculations_forecast!$B:$B, 0), MATCH(Fiscal_impact_072718!$A105, Calculations_forecast!$9:$9, 0)), "")</f>
        <v>0.1990451079864215</v>
      </c>
      <c r="F105" s="58">
        <f ca="1">IF(A105 &gt; TODAY(),INDEX(Calculations_forecast!$1:$100, MATCH("S&amp;L Contribution to Real GDP Growth", Calculations_forecast!$B:$B, 0), MATCH(Fiscal_impact_072718!$A105, Calculations_forecast!$9:$9, 0)), "")</f>
        <v>0.26125690071884144</v>
      </c>
      <c r="G105" s="58">
        <f ca="1">IF(A105 &gt; TODAY(),INDEX(Calculations_forecast!$A:$GV,MATCH("Contribution of Consumption Growth to Real GDP",Calculations_forecast!B$1:B$90,0),MATCH($A105,Calculations_forecast!A$9:AB$9)), "")</f>
        <v>2.510356734319133E-2</v>
      </c>
      <c r="H105" s="58">
        <f t="shared" ca="1" si="1"/>
        <v>1</v>
      </c>
      <c r="I105" s="57"/>
      <c r="J105" s="58"/>
      <c r="K105" s="59"/>
      <c r="L105" s="58"/>
      <c r="M105" s="58"/>
      <c r="N105" s="58"/>
      <c r="O105" s="58"/>
    </row>
    <row r="106" spans="1:15">
      <c r="A106" s="57">
        <f t="shared" si="3"/>
        <v>46203</v>
      </c>
      <c r="B106" s="58">
        <f ca="1">IF(A106 &gt; TODAY(),INDEX(Calculations_forecast!$1:$100, MATCH("Fiscal_Impact", Calculations_forecast!$B:$B, 0), MATCH(Fiscal_impact_072718!$A106, Calculations_forecast!$9:$9, 0)), NA())</f>
        <v>0.33989447738127243</v>
      </c>
      <c r="C106" s="59" t="e">
        <f>IF(INDEX(Calculations_forecast!$1:$100, MATCH("RecessionDummy", Calculations_forecast!$B:$B, 0), MATCH(Fiscal_impact_072718!$A106, Calculations_forecast!$9:$9, 0))=1,1,NA())</f>
        <v>#N/A</v>
      </c>
      <c r="D106" s="58">
        <f ca="1">IF(A106 &gt; TODAY(),INDEX(Calculations_forecast!$1:$100,MATCH("Fiscal_Impact_bars",Calculations_forecast!$B:$B,0),MATCH(Fiscal_impact_072718!$A106,Calculations_forecast!$9:$9,0)), "")</f>
        <v>0.29619407414226406</v>
      </c>
      <c r="E106" s="58">
        <f ca="1">IF(A106 &gt; TODAY(),INDEX(Calculations_forecast!$1:$100, MATCH("Federal Contribution to Real GDP Growth", Calculations_forecast!$B:$B, 0), MATCH(Fiscal_impact_072718!$A106, Calculations_forecast!$9:$9, 0)), "")</f>
        <v>2.356522531658764E-2</v>
      </c>
      <c r="F106" s="58">
        <f ca="1">IF(A106 &gt; TODAY(),INDEX(Calculations_forecast!$1:$100, MATCH("S&amp;L Contribution to Real GDP Growth", Calculations_forecast!$B:$B, 0), MATCH(Fiscal_impact_072718!$A106, Calculations_forecast!$9:$9, 0)), "")</f>
        <v>0.25747399272713956</v>
      </c>
      <c r="G106" s="58">
        <f ca="1">IF(A106 &gt; TODAY(),INDEX(Calculations_forecast!$A:$GV,MATCH("Contribution of Consumption Growth to Real GDP",Calculations_forecast!B$1:B$90,0),MATCH($A106,Calculations_forecast!A$9:AB$9)), "")</f>
        <v>2.510356734319133E-2</v>
      </c>
      <c r="H106" s="58">
        <f t="shared" ca="1" si="1"/>
        <v>1</v>
      </c>
      <c r="I106" s="57"/>
      <c r="J106" s="58"/>
      <c r="K106" s="59"/>
      <c r="L106" s="58"/>
      <c r="M106" s="58"/>
      <c r="N106" s="58"/>
      <c r="O106" s="58"/>
    </row>
    <row r="107" spans="1:15">
      <c r="A107" s="57">
        <f t="shared" si="3"/>
        <v>46295</v>
      </c>
      <c r="B107" s="58">
        <f ca="1">IF(A107 &gt; TODAY(),INDEX(Calculations_forecast!$1:$100, MATCH("Fiscal_Impact", Calculations_forecast!$B:$B, 0), MATCH(Fiscal_impact_072718!$A107, Calculations_forecast!$9:$9, 0)), NA())</f>
        <v>0.34113049442190557</v>
      </c>
      <c r="C107" s="59" t="e">
        <f>IF(INDEX(Calculations_forecast!$1:$100, MATCH("RecessionDummy", Calculations_forecast!$B:$B, 0), MATCH(Fiscal_impact_072718!$A107, Calculations_forecast!$9:$9, 0))=1,1,NA())</f>
        <v>#N/A</v>
      </c>
      <c r="D107" s="58">
        <f ca="1">IF(A107 &gt; TODAY(),INDEX(Calculations_forecast!$1:$100,MATCH("Fiscal_Impact_bars",Calculations_forecast!$B:$B,0),MATCH(Fiscal_impact_072718!$A107,Calculations_forecast!$9:$9,0)), "")</f>
        <v>0.29437392630341064</v>
      </c>
      <c r="E107" s="58">
        <f ca="1">IF(A107 &gt; TODAY(),INDEX(Calculations_forecast!$1:$100, MATCH("Federal Contribution to Real GDP Growth", Calculations_forecast!$B:$B, 0), MATCH(Fiscal_impact_072718!$A107, Calculations_forecast!$9:$9, 0)), "")</f>
        <v>2.4981057433085482E-2</v>
      </c>
      <c r="F107" s="58">
        <f ca="1">IF(A107 &gt; TODAY(),INDEX(Calculations_forecast!$1:$100, MATCH("S&amp;L Contribution to Real GDP Growth", Calculations_forecast!$B:$B, 0), MATCH(Fiscal_impact_072718!$A107, Calculations_forecast!$9:$9, 0)), "")</f>
        <v>0.25504035898518496</v>
      </c>
      <c r="G107" s="58">
        <f ca="1">IF(A107 &gt; TODAY(),INDEX(Calculations_forecast!$A:$GV,MATCH("Contribution of Consumption Growth to Real GDP",Calculations_forecast!B$1:B$90,0),MATCH($A107,Calculations_forecast!A$9:AB$9)), "")</f>
        <v>2.510356734319133E-2</v>
      </c>
      <c r="H107" s="58">
        <f t="shared" ca="1" si="1"/>
        <v>1</v>
      </c>
      <c r="I107" s="57"/>
      <c r="J107" s="58"/>
      <c r="K107" s="59"/>
      <c r="L107" s="58"/>
      <c r="M107" s="58"/>
      <c r="N107" s="58"/>
      <c r="O107" s="58"/>
    </row>
    <row r="108" spans="1:15">
      <c r="A108" s="57">
        <f t="shared" si="3"/>
        <v>46386</v>
      </c>
      <c r="B108" s="58">
        <f ca="1">IF(A108 &gt; TODAY(),INDEX(Calculations_forecast!$1:$100, MATCH("Fiscal_Impact", Calculations_forecast!$B:$B, 0), MATCH(Fiscal_impact_072718!$A108, Calculations_forecast!$9:$9, 0)), NA())</f>
        <v>0.33990845605677711</v>
      </c>
      <c r="C108" s="59" t="e">
        <f>IF(INDEX(Calculations_forecast!$1:$100, MATCH("RecessionDummy", Calculations_forecast!$B:$B, 0), MATCH(Fiscal_impact_072718!$A108, Calculations_forecast!$9:$9, 0))=1,1,NA())</f>
        <v>#N/A</v>
      </c>
      <c r="D108" s="58">
        <f ca="1">IF(A108 &gt; TODAY(),INDEX(Calculations_forecast!$1:$100,MATCH("Fiscal_Impact_bars",Calculations_forecast!$B:$B,0),MATCH(Fiscal_impact_072718!$A108,Calculations_forecast!$9:$9,0)), "")</f>
        <v>0.29309940605898138</v>
      </c>
      <c r="E108" s="58">
        <f ca="1">IF(A108 &gt; TODAY(),INDEX(Calculations_forecast!$1:$100, MATCH("Federal Contribution to Real GDP Growth", Calculations_forecast!$B:$B, 0), MATCH(Fiscal_impact_072718!$A108, Calculations_forecast!$9:$9, 0)), "")</f>
        <v>2.6982687412860126E-2</v>
      </c>
      <c r="F108" s="58">
        <f ca="1">IF(A108 &gt; TODAY(),INDEX(Calculations_forecast!$1:$100, MATCH("S&amp;L Contribution to Real GDP Growth", Calculations_forecast!$B:$B, 0), MATCH(Fiscal_impact_072718!$A108, Calculations_forecast!$9:$9, 0)), "")</f>
        <v>0.25232295851609143</v>
      </c>
      <c r="G108" s="58">
        <f ca="1">IF(A108 &gt; TODAY(),INDEX(Calculations_forecast!$A:$GV,MATCH("Contribution of Consumption Growth to Real GDP",Calculations_forecast!B$1:B$90,0),MATCH($A108,Calculations_forecast!A$9:AB$9)), "")</f>
        <v>2.510356734319133E-2</v>
      </c>
      <c r="H108" s="58">
        <f t="shared" ca="1" si="1"/>
        <v>1</v>
      </c>
      <c r="I108" s="57"/>
      <c r="J108" s="58"/>
      <c r="K108" s="59"/>
      <c r="L108" s="58"/>
      <c r="M108" s="58"/>
      <c r="N108" s="58"/>
      <c r="O108" s="58"/>
    </row>
    <row r="109" spans="1:15">
      <c r="A109" s="57">
        <f t="shared" si="3"/>
        <v>46476</v>
      </c>
      <c r="B109" s="58">
        <f ca="1">IF(A109 &gt; TODAY(),INDEX(Calculations_forecast!$1:$100, MATCH("Fiscal_Impact", Calculations_forecast!$B:$B, 0), MATCH(Fiscal_impact_072718!$A109, Calculations_forecast!$9:$9, 0)), NA())</f>
        <v>0.34057536510944486</v>
      </c>
      <c r="C109" s="59" t="e">
        <f>IF(INDEX(Calculations_forecast!$1:$100, MATCH("RecessionDummy", Calculations_forecast!$B:$B, 0), MATCH(Fiscal_impact_072718!$A109, Calculations_forecast!$9:$9, 0))=1,1,NA())</f>
        <v>#N/A</v>
      </c>
      <c r="D109" s="58">
        <f ca="1">IF(A109 &gt; TODAY(),INDEX(Calculations_forecast!$1:$100,MATCH("Fiscal_Impact_bars",Calculations_forecast!$B:$B,0),MATCH(Fiscal_impact_072718!$A109,Calculations_forecast!$9:$9,0)), "")</f>
        <v>0.47863405393312325</v>
      </c>
      <c r="E109" s="58">
        <f ca="1">IF(A109 &gt; TODAY(),INDEX(Calculations_forecast!$1:$100, MATCH("Federal Contribution to Real GDP Growth", Calculations_forecast!$B:$B, 0), MATCH(Fiscal_impact_072718!$A109, Calculations_forecast!$9:$9, 0)), "")</f>
        <v>0.21333171995609862</v>
      </c>
      <c r="F109" s="58">
        <f ca="1">IF(A109 &gt; TODAY(),INDEX(Calculations_forecast!$1:$100, MATCH("S&amp;L Contribution to Real GDP Growth", Calculations_forecast!$B:$B, 0), MATCH(Fiscal_impact_072718!$A109, Calculations_forecast!$9:$9, 0)), "")</f>
        <v>0.25129996664433951</v>
      </c>
      <c r="G109" s="58">
        <f ca="1">IF(A109 &gt; TODAY(),INDEX(Calculations_forecast!$A:$GV,MATCH("Contribution of Consumption Growth to Real GDP",Calculations_forecast!B$1:B$90,0),MATCH($A109,Calculations_forecast!A$9:AB$9)), "")</f>
        <v>2.510356734319133E-2</v>
      </c>
      <c r="H109" s="58">
        <f t="shared" ca="1" si="1"/>
        <v>1</v>
      </c>
      <c r="I109" s="57"/>
      <c r="J109" s="58"/>
      <c r="K109" s="59"/>
      <c r="L109" s="58"/>
      <c r="M109" s="58"/>
      <c r="N109" s="58"/>
      <c r="O109" s="58"/>
    </row>
    <row r="110" spans="1:15">
      <c r="A110" s="57">
        <f t="shared" si="3"/>
        <v>46568</v>
      </c>
      <c r="B110" s="58">
        <f ca="1">IF(A110 &gt; TODAY(),INDEX(Calculations_forecast!$1:$100, MATCH("Fiscal_Impact", Calculations_forecast!$B:$B, 0), MATCH(Fiscal_impact_072718!$A110, Calculations_forecast!$9:$9, 0)), NA())</f>
        <v>0.34405690979651082</v>
      </c>
      <c r="C110" s="59"/>
      <c r="D110" s="58">
        <f ca="1">IF(A110 &gt; TODAY(),INDEX(Calculations_forecast!$1:$100,MATCH("Fiscal_Impact_bars",Calculations_forecast!$B:$B,0),MATCH(Fiscal_impact_072718!$A110,Calculations_forecast!$9:$9,0)), "")</f>
        <v>0.31012025289052797</v>
      </c>
      <c r="E110" s="58">
        <f ca="1">IF(A110 &gt; TODAY(),INDEX(Calculations_forecast!$1:$100, MATCH("Federal Contribution to Real GDP Growth", Calculations_forecast!$B:$B, 0), MATCH(Fiscal_impact_072718!$A110, Calculations_forecast!$9:$9, 0)), "")</f>
        <v>4.3112762336466715E-2</v>
      </c>
      <c r="F110" s="58">
        <f ca="1">IF(A110 &gt; TODAY(),INDEX(Calculations_forecast!$1:$100, MATCH("S&amp;L Contribution to Real GDP Growth", Calculations_forecast!$B:$B, 0), MATCH(Fiscal_impact_072718!$A110, Calculations_forecast!$9:$9, 0)), "")</f>
        <v>0.25369647319696287</v>
      </c>
      <c r="G110" s="58">
        <f ca="1">IF(A110 &gt; TODAY(),INDEX(Calculations_forecast!$A:$GV,MATCH("Contribution of Consumption Growth to Real GDP",Calculations_forecast!B$1:B$90,0),MATCH($A110,Calculations_forecast!A$9:AB$9)), "")</f>
        <v>2.510356734319133E-2</v>
      </c>
      <c r="H110" s="58">
        <f t="shared" ca="1" si="1"/>
        <v>1</v>
      </c>
      <c r="I110" s="57"/>
      <c r="J110" s="58"/>
      <c r="K110" s="59"/>
      <c r="L110" s="58"/>
      <c r="M110" s="58"/>
      <c r="N110" s="58"/>
      <c r="O110" s="58"/>
    </row>
    <row r="111" spans="1:15">
      <c r="A111" s="57">
        <f t="shared" si="3"/>
        <v>46660</v>
      </c>
      <c r="B111" s="58">
        <f ca="1">IF(A111 &gt; TODAY(),INDEX(Calculations_forecast!$1:$100, MATCH("Fiscal_Impact", Calculations_forecast!$B:$B, 0), MATCH(Fiscal_impact_072718!$A111, Calculations_forecast!$9:$9, 0)), NA())</f>
        <v>0.3488022590139494</v>
      </c>
      <c r="C111" s="59"/>
      <c r="D111" s="58">
        <f ca="1">IF(A111 &gt; TODAY(),INDEX(Calculations_forecast!$1:$100,MATCH("Fiscal_Impact_bars",Calculations_forecast!$B:$B,0),MATCH(Fiscal_impact_072718!$A111,Calculations_forecast!$9:$9,0)), "")</f>
        <v>0.31335532317316489</v>
      </c>
      <c r="E111" s="58">
        <f ca="1">IF(A111 &gt; TODAY(),INDEX(Calculations_forecast!$1:$100, MATCH("Federal Contribution to Real GDP Growth", Calculations_forecast!$B:$B, 0), MATCH(Fiscal_impact_072718!$A111, Calculations_forecast!$9:$9, 0)), "")</f>
        <v>4.9293482595704E-2</v>
      </c>
      <c r="F111" s="58">
        <f ca="1">IF(A111 &gt; TODAY(),INDEX(Calculations_forecast!$1:$100, MATCH("S&amp;L Contribution to Real GDP Growth", Calculations_forecast!$B:$B, 0), MATCH(Fiscal_impact_072718!$A111, Calculations_forecast!$9:$9, 0)), "")</f>
        <v>0.25101477682775325</v>
      </c>
      <c r="G111" s="58">
        <f ca="1">IF(A111 &gt; TODAY(),INDEX(Calculations_forecast!$A:$GV,MATCH("Contribution of Consumption Growth to Real GDP",Calculations_forecast!B$1:B$90,0),MATCH($A111,Calculations_forecast!A$9:AB$9)), "")</f>
        <v>2.510356734319133E-2</v>
      </c>
      <c r="H111" s="58">
        <f t="shared" ca="1" si="1"/>
        <v>1</v>
      </c>
      <c r="I111" s="57"/>
      <c r="J111" s="58"/>
      <c r="K111" s="59"/>
      <c r="L111" s="58"/>
      <c r="M111" s="58"/>
      <c r="N111" s="58"/>
      <c r="O111" s="58"/>
    </row>
    <row r="112" spans="1:15">
      <c r="A112" s="57">
        <f t="shared" si="3"/>
        <v>46751</v>
      </c>
      <c r="B112" s="58">
        <f ca="1">IF(A112 &gt; TODAY(),INDEX(Calculations_forecast!$1:$100, MATCH("Fiscal_Impact", Calculations_forecast!$B:$B, 0), MATCH(Fiscal_impact_072718!$A112, Calculations_forecast!$9:$9, 0)), NA())</f>
        <v>0.35482484078570875</v>
      </c>
      <c r="C112" s="59"/>
      <c r="D112" s="58">
        <f ca="1">IF(A112 &gt; TODAY(),INDEX(Calculations_forecast!$1:$100,MATCH("Fiscal_Impact_bars",Calculations_forecast!$B:$B,0),MATCH(Fiscal_impact_072718!$A112,Calculations_forecast!$9:$9,0)), "")</f>
        <v>0.31718973314601889</v>
      </c>
      <c r="E112" s="58">
        <f ca="1">IF(A112 &gt; TODAY(),INDEX(Calculations_forecast!$1:$100, MATCH("Federal Contribution to Real GDP Growth", Calculations_forecast!$B:$B, 0), MATCH(Fiscal_impact_072718!$A112, Calculations_forecast!$9:$9, 0)), "")</f>
        <v>5.6009628426922899E-2</v>
      </c>
      <c r="F112" s="58">
        <f ca="1">IF(A112 &gt; TODAY(),INDEX(Calculations_forecast!$1:$100, MATCH("S&amp;L Contribution to Real GDP Growth", Calculations_forecast!$B:$B, 0), MATCH(Fiscal_impact_072718!$A112, Calculations_forecast!$9:$9, 0)), "")</f>
        <v>0.2484109659222557</v>
      </c>
      <c r="G112" s="58">
        <f ca="1">IF(A112 &gt; TODAY(),INDEX(Calculations_forecast!$A:$GV,MATCH("Contribution of Consumption Growth to Real GDP",Calculations_forecast!B$1:B$90,0),MATCH($A112,Calculations_forecast!A$9:AB$9)), "")</f>
        <v>2.510356734319133E-2</v>
      </c>
      <c r="H112" s="58">
        <f t="shared" ca="1" si="1"/>
        <v>1</v>
      </c>
      <c r="I112" s="57"/>
      <c r="J112" s="58"/>
      <c r="K112" s="59"/>
      <c r="L112" s="58"/>
      <c r="M112" s="58"/>
      <c r="N112" s="58"/>
      <c r="O112" s="58"/>
    </row>
    <row r="113" spans="1:15">
      <c r="A113" s="57">
        <f t="shared" si="3"/>
        <v>46842</v>
      </c>
      <c r="B113" s="58">
        <f ca="1">IF(A113 &gt; TODAY(),INDEX(Calculations_forecast!$1:$100, MATCH("Fiscal_Impact", Calculations_forecast!$B:$B, 0), MATCH(Fiscal_impact_072718!$A113, Calculations_forecast!$9:$9, 0)), NA())</f>
        <v>0.35992515385312196</v>
      </c>
      <c r="C113" s="59"/>
      <c r="D113" s="58">
        <f ca="1">IF(A113 &gt; TODAY(),INDEX(Calculations_forecast!$1:$100,MATCH("Fiscal_Impact_bars",Calculations_forecast!$B:$B,0),MATCH(Fiscal_impact_072718!$A113,Calculations_forecast!$9:$9,0)), "")</f>
        <v>0.49903530620277625</v>
      </c>
      <c r="E113" s="58">
        <f ca="1">IF(A113 &gt; TODAY(),INDEX(Calculations_forecast!$1:$100, MATCH("Federal Contribution to Real GDP Growth", Calculations_forecast!$B:$B, 0), MATCH(Fiscal_impact_072718!$A113, Calculations_forecast!$9:$9, 0)), "")</f>
        <v>0.23799571849780127</v>
      </c>
      <c r="F113" s="58">
        <f ca="1">IF(A113 &gt; TODAY(),INDEX(Calculations_forecast!$1:$100, MATCH("S&amp;L Contribution to Real GDP Growth", Calculations_forecast!$B:$B, 0), MATCH(Fiscal_impact_072718!$A113, Calculations_forecast!$9:$9, 0)), "")</f>
        <v>0.24514900026522723</v>
      </c>
      <c r="G113" s="58">
        <f ca="1">IF(A113 &gt; TODAY(),INDEX(Calculations_forecast!$A:$GV,MATCH("Contribution of Consumption Growth to Real GDP",Calculations_forecast!B$1:B$90,0),MATCH($A113,Calculations_forecast!A$9:AB$9)), "")</f>
        <v>2.510356734319133E-2</v>
      </c>
      <c r="H113" s="58">
        <f t="shared" ca="1" si="1"/>
        <v>1</v>
      </c>
      <c r="I113" s="57"/>
      <c r="J113" s="58"/>
      <c r="K113" s="59"/>
      <c r="L113" s="58"/>
      <c r="M113" s="58"/>
      <c r="N113" s="58"/>
      <c r="O113" s="58"/>
    </row>
    <row r="114" spans="1:15">
      <c r="A114" s="57">
        <f t="shared" si="3"/>
        <v>46934</v>
      </c>
      <c r="B114" s="58">
        <f ca="1">IF(A114 &gt; TODAY(),INDEX(Calculations_forecast!$1:$100, MATCH("Fiscal_Impact", Calculations_forecast!$B:$B, 0), MATCH(Fiscal_impact_072718!$A114, Calculations_forecast!$9:$9, 0)), NA())</f>
        <v>0.36479221047906013</v>
      </c>
      <c r="C114" s="59"/>
      <c r="D114" s="58">
        <f ca="1">IF(A114 &gt; TODAY(),INDEX(Calculations_forecast!$1:$100,MATCH("Fiscal_Impact_bars",Calculations_forecast!$B:$B,0),MATCH(Fiscal_impact_072718!$A114,Calculations_forecast!$9:$9,0)), "")</f>
        <v>0.32958847939428049</v>
      </c>
      <c r="E114" s="58">
        <f ca="1">IF(A114 &gt; TODAY(),INDEX(Calculations_forecast!$1:$100, MATCH("Federal Contribution to Real GDP Growth", Calculations_forecast!$B:$B, 0), MATCH(Fiscal_impact_072718!$A114, Calculations_forecast!$9:$9, 0)), "")</f>
        <v>7.1469227204149985E-2</v>
      </c>
      <c r="F114" s="58">
        <f ca="1">IF(A114 &gt; TODAY(),INDEX(Calculations_forecast!$1:$100, MATCH("S&amp;L Contribution to Real GDP Growth", Calculations_forecast!$B:$B, 0), MATCH(Fiscal_impact_072718!$A114, Calculations_forecast!$9:$9, 0)), "")</f>
        <v>0.24346330856067261</v>
      </c>
      <c r="G114" s="58">
        <f ca="1">IF(A114 &gt; TODAY(),INDEX(Calculations_forecast!$A:$GV,MATCH("Contribution of Consumption Growth to Real GDP",Calculations_forecast!B$1:B$90,0),MATCH($A114,Calculations_forecast!A$9:AB$9)), "")</f>
        <v>2.510356734319133E-2</v>
      </c>
      <c r="H114" s="58">
        <f t="shared" ca="1" si="1"/>
        <v>1</v>
      </c>
      <c r="I114" s="57"/>
      <c r="J114" s="58"/>
      <c r="K114" s="59"/>
      <c r="L114" s="58"/>
      <c r="M114" s="58"/>
      <c r="N114" s="58"/>
      <c r="O114" s="58"/>
    </row>
    <row r="115" spans="1:15">
      <c r="A115" s="57">
        <f t="shared" si="3"/>
        <v>47026</v>
      </c>
      <c r="B115" s="58">
        <f ca="1">IF(A115 &gt; TODAY(),INDEX(Calculations_forecast!$1:$100, MATCH("Fiscal_Impact", Calculations_forecast!$B:$B, 0), MATCH(Fiscal_impact_072718!$A115, Calculations_forecast!$9:$9, 0)), NA())</f>
        <v>0.36836643792122825</v>
      </c>
      <c r="C115" s="59"/>
      <c r="D115" s="58">
        <f ca="1">IF(A115 &gt; TODAY(),INDEX(Calculations_forecast!$1:$100,MATCH("Fiscal_Impact_bars",Calculations_forecast!$B:$B,0),MATCH(Fiscal_impact_072718!$A115,Calculations_forecast!$9:$9,0)), "")</f>
        <v>0.32765223294183737</v>
      </c>
      <c r="E115" s="58">
        <f ca="1">IF(A115 &gt; TODAY(),INDEX(Calculations_forecast!$1:$100, MATCH("Federal Contribution to Real GDP Growth", Calculations_forecast!$B:$B, 0), MATCH(Fiscal_impact_072718!$A115, Calculations_forecast!$9:$9, 0)), "")</f>
        <v>7.8003676006357964E-2</v>
      </c>
      <c r="F115" s="58">
        <f ca="1">IF(A115 &gt; TODAY(),INDEX(Calculations_forecast!$1:$100, MATCH("S&amp;L Contribution to Real GDP Growth", Calculations_forecast!$B:$B, 0), MATCH(Fiscal_impact_072718!$A115, Calculations_forecast!$9:$9, 0)), "")</f>
        <v>0.23569102939082714</v>
      </c>
      <c r="G115" s="58">
        <f ca="1">IF(A115 &gt; TODAY(),INDEX(Calculations_forecast!$A:$GV,MATCH("Contribution of Consumption Growth to Real GDP",Calculations_forecast!B$1:B$90,0),MATCH($A115,Calculations_forecast!A$9:AB$9)), "")</f>
        <v>2.510356734319133E-2</v>
      </c>
      <c r="H115" s="58">
        <f t="shared" ca="1" si="1"/>
        <v>1</v>
      </c>
      <c r="I115" s="57"/>
      <c r="J115" s="58"/>
      <c r="K115" s="59"/>
      <c r="L115" s="58"/>
      <c r="M115" s="58"/>
      <c r="N115" s="58"/>
      <c r="O115" s="58"/>
    </row>
    <row r="116" spans="1:15">
      <c r="A116" s="57">
        <f t="shared" si="3"/>
        <v>47117</v>
      </c>
      <c r="B116" s="58">
        <f ca="1">IF(A116 &gt; TODAY(),INDEX(Calculations_forecast!$1:$100, MATCH("Fiscal_Impact", Calculations_forecast!$B:$B, 0), MATCH(Fiscal_impact_072718!$A116, Calculations_forecast!$9:$9, 0)), NA())</f>
        <v>0.36702029052031787</v>
      </c>
      <c r="C116" s="59"/>
      <c r="D116" s="58">
        <f ca="1">IF(A116 &gt; TODAY(),INDEX(Calculations_forecast!$1:$100,MATCH("Fiscal_Impact_bars",Calculations_forecast!$B:$B,0),MATCH(Fiscal_impact_072718!$A116,Calculations_forecast!$9:$9,0)), "")</f>
        <v>0.31180514354237743</v>
      </c>
      <c r="E116" s="58">
        <f ca="1">IF(A116 &gt; TODAY(),INDEX(Calculations_forecast!$1:$100, MATCH("Federal Contribution to Real GDP Growth", Calculations_forecast!$B:$B, 0), MATCH(Fiscal_impact_072718!$A116, Calculations_forecast!$9:$9, 0)), "")</f>
        <v>7.2781534060990416E-2</v>
      </c>
      <c r="F116" s="58">
        <f ca="1">IF(A116 &gt; TODAY(),INDEX(Calculations_forecast!$1:$100, MATCH("S&amp;L Contribution to Real GDP Growth", Calculations_forecast!$B:$B, 0), MATCH(Fiscal_impact_072718!$A116, Calculations_forecast!$9:$9, 0)), "")</f>
        <v>0.22568096005114727</v>
      </c>
      <c r="G116" s="58">
        <f ca="1">IF(A116 &gt; TODAY(),INDEX(Calculations_forecast!$A:$GV,MATCH("Contribution of Consumption Growth to Real GDP",Calculations_forecast!B$1:B$90,0),MATCH($A116,Calculations_forecast!A$9:AB$9)), "")</f>
        <v>2.510356734319133E-2</v>
      </c>
      <c r="H116" s="58">
        <f t="shared" ca="1" si="1"/>
        <v>1</v>
      </c>
      <c r="I116" s="57"/>
      <c r="J116" s="58"/>
      <c r="K116" s="59"/>
      <c r="L116" s="58"/>
      <c r="M116" s="58"/>
      <c r="N116" s="58"/>
      <c r="O116" s="58"/>
    </row>
    <row r="117" spans="1:15">
      <c r="A117" s="57"/>
      <c r="B117" s="63"/>
      <c r="C117" s="59"/>
      <c r="D117" s="63"/>
      <c r="E117" s="58"/>
      <c r="F117" s="58"/>
      <c r="G117" s="58"/>
      <c r="I117" s="57"/>
      <c r="J117" s="58"/>
      <c r="K117" s="59"/>
      <c r="L117" s="58"/>
      <c r="M117" s="58"/>
      <c r="N117" s="58"/>
      <c r="O117" s="58"/>
    </row>
    <row r="118" spans="1:15">
      <c r="A118" s="57"/>
      <c r="B118" s="63"/>
      <c r="C118" s="59"/>
      <c r="D118" s="63"/>
      <c r="E118" s="58"/>
      <c r="F118" s="58"/>
      <c r="G118" s="58"/>
      <c r="I118" s="57"/>
      <c r="J118" s="58"/>
      <c r="K118" s="59"/>
      <c r="L118" s="58"/>
      <c r="M118" s="58"/>
      <c r="N118" s="58"/>
      <c r="O118" s="58"/>
    </row>
    <row r="119" spans="1:15">
      <c r="A119" s="57"/>
      <c r="B119" s="63"/>
      <c r="C119" s="59"/>
      <c r="D119" s="63"/>
      <c r="E119" s="58"/>
      <c r="F119" s="58"/>
      <c r="G119" s="58"/>
      <c r="I119" s="57"/>
      <c r="J119" s="58"/>
      <c r="K119" s="59"/>
      <c r="L119" s="58"/>
      <c r="M119" s="58"/>
      <c r="N119" s="58"/>
      <c r="O119" s="58"/>
    </row>
    <row r="120" spans="1:15">
      <c r="A120" s="57"/>
      <c r="B120" s="63"/>
      <c r="C120" s="59"/>
      <c r="D120" s="63"/>
      <c r="E120" s="58"/>
      <c r="F120" s="58"/>
      <c r="G120" s="58"/>
      <c r="I120" s="57"/>
      <c r="J120" s="58"/>
      <c r="K120" s="59"/>
      <c r="L120" s="58"/>
      <c r="M120" s="58"/>
      <c r="N120" s="58"/>
      <c r="O120" s="58"/>
    </row>
    <row r="121" spans="1:15">
      <c r="A121" s="57"/>
      <c r="B121" s="63"/>
      <c r="C121" s="59"/>
      <c r="D121" s="63"/>
      <c r="E121" s="58"/>
      <c r="F121" s="58"/>
      <c r="G121" s="58"/>
      <c r="I121" s="57"/>
      <c r="J121" s="58"/>
      <c r="K121" s="59"/>
      <c r="L121" s="58"/>
      <c r="M121" s="58"/>
      <c r="N121" s="58"/>
      <c r="O121" s="58"/>
    </row>
    <row r="122" spans="1:15">
      <c r="A122" s="57"/>
      <c r="B122" s="63"/>
      <c r="C122" s="59"/>
      <c r="D122" s="63"/>
      <c r="E122" s="58"/>
      <c r="F122" s="58"/>
      <c r="G122" s="58"/>
      <c r="I122" s="57"/>
      <c r="J122" s="58"/>
      <c r="K122" s="59"/>
      <c r="L122" s="58"/>
      <c r="M122" s="58"/>
      <c r="N122" s="58"/>
      <c r="O122" s="58"/>
    </row>
    <row r="123" spans="1:15">
      <c r="A123" s="57"/>
      <c r="B123" s="63"/>
      <c r="C123" s="59"/>
      <c r="D123" s="63"/>
      <c r="E123" s="58"/>
      <c r="F123" s="58"/>
      <c r="G123" s="58"/>
      <c r="I123" s="57"/>
      <c r="J123" s="58"/>
      <c r="K123" s="59"/>
      <c r="L123" s="58"/>
      <c r="M123" s="58"/>
      <c r="N123" s="58"/>
      <c r="O123" s="58"/>
    </row>
    <row r="124" spans="1:15">
      <c r="A124" s="57"/>
      <c r="B124" s="58"/>
      <c r="C124" s="59"/>
      <c r="D124" s="58"/>
      <c r="E124" s="58"/>
      <c r="F124" s="58"/>
      <c r="G124" s="58"/>
      <c r="I124" s="57"/>
      <c r="J124" s="58"/>
      <c r="K124" s="59"/>
      <c r="L124" s="58"/>
      <c r="M124" s="58"/>
      <c r="N124" s="58"/>
      <c r="O124" s="58"/>
    </row>
    <row r="125" spans="1:15">
      <c r="A125" s="57"/>
      <c r="B125" s="58"/>
      <c r="C125" s="59"/>
      <c r="D125" s="58"/>
      <c r="E125" s="58"/>
      <c r="F125" s="58"/>
      <c r="G125" s="58"/>
      <c r="I125" s="57"/>
      <c r="J125" s="58"/>
      <c r="K125" s="59"/>
      <c r="L125" s="58"/>
      <c r="M125" s="58"/>
      <c r="N125" s="58"/>
      <c r="O125" s="58"/>
    </row>
    <row r="126" spans="1:15">
      <c r="A126" s="57"/>
      <c r="B126" s="58"/>
      <c r="C126" s="59"/>
      <c r="D126" s="58"/>
      <c r="E126" s="58"/>
      <c r="F126" s="58"/>
      <c r="G126" s="58"/>
      <c r="I126" s="57"/>
      <c r="J126" s="58"/>
      <c r="K126" s="59"/>
      <c r="L126" s="58"/>
      <c r="M126" s="58"/>
      <c r="N126" s="58"/>
      <c r="O126" s="58"/>
    </row>
    <row r="127" spans="1:15">
      <c r="A127" s="57"/>
      <c r="B127" s="58"/>
      <c r="C127" s="59"/>
      <c r="D127" s="58"/>
      <c r="E127" s="58"/>
      <c r="F127" s="58"/>
      <c r="G127" s="58"/>
      <c r="I127" s="57"/>
      <c r="J127" s="58"/>
      <c r="K127" s="59"/>
      <c r="L127" s="58"/>
      <c r="M127" s="58"/>
      <c r="N127" s="58"/>
      <c r="O127" s="58"/>
    </row>
    <row r="128" spans="1:15">
      <c r="A128" s="57"/>
      <c r="B128" s="58"/>
      <c r="C128" s="59"/>
      <c r="D128" s="58"/>
      <c r="E128" s="58"/>
      <c r="F128" s="58"/>
      <c r="G128" s="58"/>
      <c r="I128" s="57"/>
      <c r="J128" s="58"/>
      <c r="K128" s="59"/>
      <c r="L128" s="58"/>
      <c r="M128" s="58"/>
      <c r="N128" s="58"/>
      <c r="O128" s="58"/>
    </row>
    <row r="129" spans="1:15">
      <c r="A129" s="57"/>
      <c r="B129" s="58"/>
      <c r="C129" s="59"/>
      <c r="D129" s="58"/>
      <c r="E129" s="58"/>
      <c r="F129" s="58"/>
      <c r="G129" s="58"/>
      <c r="I129" s="57"/>
      <c r="J129" s="58"/>
      <c r="K129" s="59"/>
      <c r="L129" s="58"/>
      <c r="M129" s="58"/>
      <c r="N129" s="58"/>
      <c r="O129" s="58"/>
    </row>
    <row r="130" spans="1:15">
      <c r="A130" s="57"/>
      <c r="B130" s="58"/>
      <c r="C130" s="59"/>
      <c r="D130" s="58"/>
      <c r="E130" s="58"/>
      <c r="F130" s="58"/>
      <c r="G130" s="58"/>
      <c r="I130" s="57"/>
      <c r="J130" s="58"/>
      <c r="K130" s="59"/>
      <c r="L130" s="58"/>
      <c r="M130" s="58"/>
      <c r="N130" s="58"/>
      <c r="O130" s="58"/>
    </row>
    <row r="131" spans="1:15">
      <c r="A131" s="57"/>
      <c r="B131" s="58"/>
      <c r="C131" s="59"/>
      <c r="D131" s="58"/>
      <c r="E131" s="58"/>
      <c r="F131" s="58"/>
      <c r="G131" s="58"/>
      <c r="I131" s="57"/>
      <c r="J131" s="58"/>
      <c r="K131" s="59"/>
      <c r="L131" s="58"/>
      <c r="M131" s="58"/>
      <c r="N131" s="58"/>
      <c r="O131" s="58"/>
    </row>
    <row r="132" spans="1:15">
      <c r="A132" s="57"/>
      <c r="B132" s="58"/>
      <c r="C132" s="59"/>
      <c r="D132" s="58"/>
      <c r="E132" s="58"/>
      <c r="F132" s="58"/>
      <c r="G132" s="58"/>
      <c r="I132" s="57"/>
      <c r="J132" s="58"/>
      <c r="K132" s="59"/>
      <c r="L132" s="58"/>
      <c r="M132" s="58"/>
      <c r="N132" s="58"/>
      <c r="O132" s="58"/>
    </row>
    <row r="133" spans="1:15">
      <c r="A133" s="57"/>
      <c r="B133" s="58"/>
      <c r="C133" s="59"/>
      <c r="D133" s="58"/>
      <c r="E133" s="58"/>
      <c r="F133" s="58"/>
      <c r="G133" s="58"/>
      <c r="I133" s="57"/>
      <c r="J133" s="58"/>
      <c r="K133" s="59"/>
      <c r="L133" s="58"/>
      <c r="M133" s="58"/>
      <c r="N133" s="58"/>
      <c r="O133" s="58"/>
    </row>
    <row r="134" spans="1:15">
      <c r="A134" s="57"/>
      <c r="B134" s="58"/>
      <c r="C134" s="59"/>
      <c r="D134" s="58"/>
      <c r="E134" s="58"/>
      <c r="F134" s="58"/>
      <c r="G134" s="58"/>
      <c r="I134" s="57"/>
      <c r="J134" s="58"/>
      <c r="K134" s="59"/>
      <c r="L134" s="58"/>
      <c r="M134" s="58"/>
      <c r="N134" s="58"/>
      <c r="O134" s="58"/>
    </row>
    <row r="135" spans="1:15">
      <c r="A135" s="57"/>
      <c r="B135" s="58"/>
      <c r="C135" s="59"/>
      <c r="D135" s="58"/>
      <c r="E135" s="58"/>
      <c r="F135" s="58"/>
      <c r="G135" s="58"/>
      <c r="I135" s="57"/>
      <c r="J135" s="58"/>
      <c r="K135" s="59"/>
      <c r="L135" s="58"/>
      <c r="M135" s="58"/>
      <c r="N135" s="58"/>
      <c r="O135" s="58"/>
    </row>
    <row r="136" spans="1:15">
      <c r="A136" s="57"/>
      <c r="B136" s="58"/>
      <c r="C136" s="59"/>
      <c r="D136" s="58"/>
      <c r="E136" s="58"/>
      <c r="F136" s="58"/>
      <c r="G136" s="58"/>
      <c r="I136" s="57"/>
      <c r="J136" s="58"/>
      <c r="K136" s="59"/>
      <c r="L136" s="58"/>
      <c r="M136" s="58"/>
      <c r="N136" s="58"/>
      <c r="O136" s="58"/>
    </row>
    <row r="137" spans="1:15">
      <c r="A137" s="57"/>
      <c r="B137" s="58"/>
      <c r="C137" s="59"/>
      <c r="D137" s="58"/>
      <c r="E137" s="58"/>
      <c r="F137" s="58"/>
      <c r="G137" s="58"/>
      <c r="I137" s="57"/>
      <c r="J137" s="58"/>
      <c r="K137" s="59"/>
      <c r="L137" s="58"/>
      <c r="M137" s="58"/>
      <c r="N137" s="58"/>
      <c r="O137" s="58"/>
    </row>
    <row r="138" spans="1:15">
      <c r="A138" s="57"/>
      <c r="B138" s="58"/>
      <c r="C138" s="59"/>
      <c r="D138" s="58"/>
      <c r="E138" s="58"/>
      <c r="F138" s="58"/>
      <c r="G138" s="58"/>
      <c r="I138" s="57"/>
      <c r="J138" s="58"/>
      <c r="K138" s="59"/>
      <c r="L138" s="58"/>
      <c r="M138" s="58"/>
      <c r="N138" s="58"/>
      <c r="O138" s="58"/>
    </row>
    <row r="139" spans="1:15">
      <c r="A139" s="57"/>
      <c r="B139" s="58"/>
      <c r="C139" s="59"/>
      <c r="D139" s="58"/>
      <c r="E139" s="58"/>
      <c r="F139" s="58"/>
      <c r="G139" s="58"/>
      <c r="I139" s="57"/>
      <c r="J139" s="58"/>
      <c r="K139" s="59"/>
      <c r="L139" s="58"/>
      <c r="M139" s="58"/>
      <c r="N139" s="58"/>
      <c r="O139" s="58"/>
    </row>
    <row r="140" spans="1:15">
      <c r="A140" s="57"/>
      <c r="B140" s="58"/>
      <c r="C140" s="59"/>
      <c r="D140" s="58"/>
      <c r="E140" s="58"/>
      <c r="F140" s="58"/>
      <c r="G140" s="58"/>
      <c r="I140" s="57"/>
      <c r="J140" s="58"/>
      <c r="K140" s="59"/>
      <c r="L140" s="58"/>
      <c r="M140" s="58"/>
      <c r="N140" s="58"/>
      <c r="O140" s="58"/>
    </row>
    <row r="141" spans="1:15">
      <c r="A141" s="57"/>
      <c r="B141" s="58"/>
      <c r="C141" s="59"/>
      <c r="D141" s="58"/>
      <c r="E141" s="58"/>
      <c r="F141" s="58"/>
      <c r="G141" s="58"/>
      <c r="I141" s="57"/>
      <c r="J141" s="58"/>
      <c r="K141" s="59"/>
      <c r="L141" s="58"/>
      <c r="M141" s="58"/>
      <c r="N141" s="58"/>
      <c r="O141" s="58"/>
    </row>
    <row r="142" spans="1:15">
      <c r="A142" s="57"/>
      <c r="B142" s="58"/>
      <c r="C142" s="59"/>
      <c r="D142" s="58"/>
      <c r="E142" s="58"/>
      <c r="F142" s="58"/>
      <c r="G142" s="58"/>
      <c r="I142" s="57"/>
      <c r="J142" s="58"/>
      <c r="K142" s="59"/>
      <c r="L142" s="58"/>
      <c r="M142" s="58"/>
      <c r="N142" s="58"/>
      <c r="O142" s="58"/>
    </row>
    <row r="143" spans="1:15">
      <c r="A143" s="57"/>
      <c r="B143" s="58"/>
      <c r="C143" s="59"/>
      <c r="D143" s="58"/>
      <c r="E143" s="58"/>
      <c r="F143" s="58"/>
      <c r="G143" s="58"/>
      <c r="I143" s="57"/>
      <c r="J143" s="58"/>
      <c r="K143" s="59"/>
      <c r="L143" s="58"/>
      <c r="M143" s="58"/>
      <c r="N143" s="58"/>
      <c r="O143" s="58"/>
    </row>
    <row r="144" spans="1:15">
      <c r="A144" s="57"/>
      <c r="B144" s="58"/>
      <c r="C144" s="59"/>
      <c r="D144" s="58"/>
      <c r="E144" s="58"/>
      <c r="F144" s="58"/>
      <c r="G144" s="58"/>
      <c r="I144" s="57"/>
      <c r="J144" s="58"/>
      <c r="K144" s="59"/>
      <c r="L144" s="58"/>
      <c r="M144" s="58"/>
      <c r="N144" s="58"/>
      <c r="O144" s="58"/>
    </row>
    <row r="145" spans="1:15">
      <c r="A145" s="46"/>
      <c r="I145" s="57"/>
      <c r="J145" s="58"/>
      <c r="K145" s="59"/>
      <c r="L145" s="58"/>
      <c r="M145" s="58"/>
      <c r="N145" s="58"/>
      <c r="O145" s="58"/>
    </row>
    <row r="146" spans="1:15">
      <c r="A146" s="46"/>
      <c r="I146" s="57"/>
      <c r="J146" s="58"/>
      <c r="K146" s="59"/>
      <c r="L146" s="58"/>
      <c r="M146" s="58"/>
      <c r="N146" s="58"/>
      <c r="O146" s="58"/>
    </row>
    <row r="147" spans="1:15">
      <c r="A147" s="46"/>
      <c r="I147" s="57"/>
      <c r="J147" s="58"/>
      <c r="K147" s="59"/>
      <c r="L147" s="58"/>
      <c r="M147" s="58"/>
      <c r="N147" s="58"/>
      <c r="O147" s="58"/>
    </row>
    <row r="148" spans="1:15">
      <c r="A148" s="46"/>
      <c r="I148" s="57"/>
      <c r="J148" s="58"/>
      <c r="K148" s="59"/>
      <c r="L148" s="58"/>
      <c r="M148" s="58"/>
      <c r="N148" s="58"/>
      <c r="O148" s="58"/>
    </row>
    <row r="149" spans="1:15">
      <c r="A149" s="46"/>
      <c r="I149" s="57"/>
      <c r="J149" s="58"/>
      <c r="K149" s="59"/>
      <c r="L149" s="58"/>
      <c r="M149" s="58"/>
      <c r="N149" s="58"/>
      <c r="O149" s="58"/>
    </row>
    <row r="150" spans="1:15">
      <c r="A150" s="46"/>
      <c r="I150" s="57"/>
      <c r="J150" s="58"/>
      <c r="K150" s="59"/>
      <c r="L150" s="58"/>
      <c r="M150" s="58"/>
      <c r="N150" s="58"/>
      <c r="O150" s="58"/>
    </row>
    <row r="151" spans="1:15">
      <c r="A151" s="46"/>
      <c r="I151" s="57"/>
      <c r="J151" s="58"/>
      <c r="K151" s="59"/>
      <c r="L151" s="58"/>
      <c r="M151" s="58"/>
      <c r="N151" s="58"/>
      <c r="O151" s="58"/>
    </row>
    <row r="152" spans="1:15">
      <c r="A152" s="46"/>
      <c r="I152" s="57"/>
      <c r="J152" s="58"/>
      <c r="K152" s="59"/>
      <c r="L152" s="58"/>
      <c r="M152" s="58"/>
      <c r="N152" s="58"/>
      <c r="O152" s="58"/>
    </row>
    <row r="153" spans="1:15">
      <c r="A153" s="46"/>
      <c r="I153" s="46"/>
    </row>
    <row r="154" spans="1:15">
      <c r="A154" s="46"/>
      <c r="I154" s="46"/>
    </row>
    <row r="155" spans="1:15">
      <c r="I155" s="46"/>
    </row>
    <row r="156" spans="1:15">
      <c r="I156" s="46"/>
    </row>
    <row r="157" spans="1:15">
      <c r="I157" s="46"/>
    </row>
    <row r="158" spans="1:15">
      <c r="I158" s="46"/>
    </row>
    <row r="159" spans="1:15">
      <c r="I159" s="46"/>
    </row>
    <row r="160" spans="1:15">
      <c r="I160" s="46"/>
    </row>
    <row r="161" spans="9:9">
      <c r="I161" s="46"/>
    </row>
    <row r="162" spans="9:9">
      <c r="I162"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topLeftCell="C1" workbookViewId="0">
      <selection activeCell="Y3" sqref="Y3"/>
    </sheetView>
  </sheetViews>
  <sheetFormatPr defaultRowHeight="15"/>
  <cols>
    <col min="1" max="1" width="9.140625" style="79"/>
    <col min="2" max="2" width="9.140625" style="78"/>
    <col min="3" max="14" width="9.140625" style="79"/>
  </cols>
  <sheetData>
    <row r="1" spans="1:26" s="78" customFormat="1">
      <c r="A1" s="79"/>
      <c r="C1" s="120" t="s">
        <v>555</v>
      </c>
      <c r="D1" s="120"/>
      <c r="E1" s="120"/>
      <c r="F1" s="120"/>
      <c r="G1" s="120"/>
      <c r="H1" s="120"/>
      <c r="I1" s="120"/>
      <c r="J1" s="120"/>
      <c r="K1" s="120"/>
      <c r="L1" s="120"/>
      <c r="M1" s="120"/>
      <c r="N1" s="120"/>
      <c r="O1" s="120" t="s">
        <v>554</v>
      </c>
      <c r="P1" s="120"/>
      <c r="Q1" s="120"/>
      <c r="R1" s="120"/>
      <c r="S1" s="120"/>
      <c r="T1" s="120"/>
      <c r="U1" s="120"/>
      <c r="V1" s="120"/>
      <c r="W1" s="120"/>
      <c r="X1" s="120"/>
      <c r="Y1" s="120"/>
      <c r="Z1" s="120"/>
    </row>
    <row r="2" spans="1:26" ht="150">
      <c r="A2" s="65"/>
      <c r="B2" s="1"/>
      <c r="C2" s="76" t="s">
        <v>12</v>
      </c>
      <c r="D2" s="76" t="s">
        <v>8</v>
      </c>
      <c r="E2" s="76" t="s">
        <v>464</v>
      </c>
      <c r="F2" s="76" t="s">
        <v>11</v>
      </c>
      <c r="G2" s="76" t="s">
        <v>10</v>
      </c>
      <c r="H2" s="76" t="s">
        <v>9</v>
      </c>
      <c r="I2" s="81" t="s">
        <v>551</v>
      </c>
      <c r="J2" s="81" t="s">
        <v>552</v>
      </c>
      <c r="K2" s="81" t="s">
        <v>553</v>
      </c>
      <c r="L2" s="81" t="s">
        <v>521</v>
      </c>
      <c r="M2" s="81" t="s">
        <v>522</v>
      </c>
      <c r="N2" s="81" t="s">
        <v>523</v>
      </c>
      <c r="O2" s="100" t="s">
        <v>559</v>
      </c>
      <c r="P2" s="100" t="s">
        <v>560</v>
      </c>
      <c r="Q2" s="100" t="s">
        <v>561</v>
      </c>
      <c r="R2" s="100" t="s">
        <v>562</v>
      </c>
      <c r="S2" s="100" t="s">
        <v>563</v>
      </c>
      <c r="T2" s="100" t="s">
        <v>564</v>
      </c>
      <c r="U2" s="101" t="s">
        <v>565</v>
      </c>
      <c r="V2" s="101" t="s">
        <v>566</v>
      </c>
      <c r="W2" s="101" t="s">
        <v>567</v>
      </c>
      <c r="X2" s="101" t="s">
        <v>568</v>
      </c>
      <c r="Y2" s="101" t="s">
        <v>569</v>
      </c>
      <c r="Z2" s="101" t="s">
        <v>570</v>
      </c>
    </row>
    <row r="3" spans="1:26">
      <c r="A3" s="79" t="s">
        <v>400</v>
      </c>
      <c r="B3" s="4">
        <v>42460</v>
      </c>
      <c r="C3" s="98">
        <v>18325.2</v>
      </c>
      <c r="D3" s="98">
        <v>16571.599999999999</v>
      </c>
      <c r="E3" s="98">
        <v>16850.099999999999</v>
      </c>
      <c r="F3" s="99">
        <v>109.985</v>
      </c>
      <c r="G3" s="98">
        <v>12571.5</v>
      </c>
      <c r="H3" s="98">
        <v>11430.5</v>
      </c>
      <c r="I3" s="98">
        <v>2903.2</v>
      </c>
      <c r="J3" s="98">
        <v>1114.5999999999999</v>
      </c>
      <c r="K3" s="98">
        <v>1786.6</v>
      </c>
      <c r="L3" s="98">
        <v>3248.3</v>
      </c>
      <c r="M3" s="98">
        <v>1227.9000000000001</v>
      </c>
      <c r="N3" s="98">
        <v>2020.4</v>
      </c>
      <c r="O3" s="99">
        <v>0.83299999999999996</v>
      </c>
      <c r="P3" s="99">
        <v>0.58099999999999996</v>
      </c>
      <c r="Q3" s="99">
        <v>1.708</v>
      </c>
      <c r="R3" s="99">
        <v>0.64900000000000002</v>
      </c>
      <c r="S3" s="99">
        <v>2.4740000000000002</v>
      </c>
      <c r="T3" s="99">
        <v>1.8109999999999999</v>
      </c>
      <c r="U3" s="99">
        <v>1.8109999999999999</v>
      </c>
      <c r="V3" s="99">
        <v>-1.528</v>
      </c>
      <c r="W3" s="99">
        <v>3.8740000000000001</v>
      </c>
      <c r="X3" s="99">
        <v>0.44400000000000001</v>
      </c>
      <c r="Y3" s="99">
        <v>-0.64800000000000002</v>
      </c>
      <c r="Z3" s="99">
        <v>1.1160000000000001</v>
      </c>
    </row>
    <row r="4" spans="1:26">
      <c r="A4" s="79" t="s">
        <v>401</v>
      </c>
      <c r="B4" s="4">
        <v>42551</v>
      </c>
      <c r="C4" s="98">
        <v>18538</v>
      </c>
      <c r="D4" s="98">
        <v>16663.5</v>
      </c>
      <c r="E4" s="98">
        <v>16918.3</v>
      </c>
      <c r="F4" s="99">
        <v>110.55500000000001</v>
      </c>
      <c r="G4" s="98">
        <v>12755</v>
      </c>
      <c r="H4" s="98">
        <v>11537.7</v>
      </c>
      <c r="I4" s="98">
        <v>2896.3</v>
      </c>
      <c r="J4" s="98">
        <v>1112.0999999999999</v>
      </c>
      <c r="K4" s="98">
        <v>1782.3</v>
      </c>
      <c r="L4" s="98">
        <v>3261.5</v>
      </c>
      <c r="M4" s="98">
        <v>1228.2</v>
      </c>
      <c r="N4" s="98">
        <v>2033.3</v>
      </c>
      <c r="O4" s="99">
        <v>4.726</v>
      </c>
      <c r="P4" s="99">
        <v>2.2360000000000002</v>
      </c>
      <c r="Q4" s="99">
        <v>1.63</v>
      </c>
      <c r="R4" s="99">
        <v>2.089</v>
      </c>
      <c r="S4" s="99">
        <v>5.9669999999999996</v>
      </c>
      <c r="T4" s="99">
        <v>3.8039999999999998</v>
      </c>
      <c r="U4" s="99">
        <v>-0.94699999999999995</v>
      </c>
      <c r="V4" s="99">
        <v>-0.89400000000000002</v>
      </c>
      <c r="W4" s="99">
        <v>-0.95899999999999996</v>
      </c>
      <c r="X4" s="99">
        <v>1.635</v>
      </c>
      <c r="Y4" s="99">
        <v>9.7000000000000003E-2</v>
      </c>
      <c r="Z4" s="99">
        <v>2.5779999999999998</v>
      </c>
    </row>
    <row r="5" spans="1:26">
      <c r="A5" s="79" t="s">
        <v>402</v>
      </c>
      <c r="B5" s="4">
        <v>42643</v>
      </c>
      <c r="C5" s="98">
        <v>18729.099999999999</v>
      </c>
      <c r="D5" s="98">
        <v>16778.099999999999</v>
      </c>
      <c r="E5" s="98">
        <v>16986.2</v>
      </c>
      <c r="F5" s="99">
        <v>111.03400000000001</v>
      </c>
      <c r="G5" s="98">
        <v>12899.4</v>
      </c>
      <c r="H5" s="98">
        <v>11618.1</v>
      </c>
      <c r="I5" s="98">
        <v>2899.9</v>
      </c>
      <c r="J5" s="98">
        <v>1116.5</v>
      </c>
      <c r="K5" s="98">
        <v>1781.6</v>
      </c>
      <c r="L5" s="98">
        <v>3274.6</v>
      </c>
      <c r="M5" s="98">
        <v>1234.5999999999999</v>
      </c>
      <c r="N5" s="98">
        <v>2040</v>
      </c>
      <c r="O5" s="99">
        <v>4.1870000000000003</v>
      </c>
      <c r="P5" s="99">
        <v>2.7789999999999999</v>
      </c>
      <c r="Q5" s="99">
        <v>1.6140000000000001</v>
      </c>
      <c r="R5" s="99">
        <v>1.744</v>
      </c>
      <c r="S5" s="99">
        <v>4.6050000000000004</v>
      </c>
      <c r="T5" s="99">
        <v>2.8159999999999998</v>
      </c>
      <c r="U5" s="99">
        <v>0.498</v>
      </c>
      <c r="V5" s="99">
        <v>1.5920000000000001</v>
      </c>
      <c r="W5" s="99">
        <v>-0.157</v>
      </c>
      <c r="X5" s="99">
        <v>1.6160000000000001</v>
      </c>
      <c r="Y5" s="99">
        <v>2.1</v>
      </c>
      <c r="Z5" s="99">
        <v>1.3240000000000001</v>
      </c>
    </row>
    <row r="6" spans="1:26">
      <c r="A6" s="79" t="s">
        <v>403</v>
      </c>
      <c r="B6" s="4">
        <v>42735</v>
      </c>
      <c r="C6" s="98">
        <v>18905.5</v>
      </c>
      <c r="D6" s="98">
        <v>16851.400000000001</v>
      </c>
      <c r="E6" s="98">
        <v>17054.099999999999</v>
      </c>
      <c r="F6" s="99">
        <v>111.583</v>
      </c>
      <c r="G6" s="98">
        <v>13056.9</v>
      </c>
      <c r="H6" s="98">
        <v>11702.1</v>
      </c>
      <c r="I6" s="98">
        <v>2901.2</v>
      </c>
      <c r="J6" s="98">
        <v>1115.2</v>
      </c>
      <c r="K6" s="98">
        <v>1784.1</v>
      </c>
      <c r="L6" s="98">
        <v>3286.8</v>
      </c>
      <c r="M6" s="98">
        <v>1235.4000000000001</v>
      </c>
      <c r="N6" s="98">
        <v>2051.4</v>
      </c>
      <c r="O6" s="99">
        <v>3.82</v>
      </c>
      <c r="P6" s="99">
        <v>1.7589999999999999</v>
      </c>
      <c r="Q6" s="99">
        <v>1.6080000000000001</v>
      </c>
      <c r="R6" s="99">
        <v>1.992</v>
      </c>
      <c r="S6" s="99">
        <v>4.9740000000000002</v>
      </c>
      <c r="T6" s="99">
        <v>2.923</v>
      </c>
      <c r="U6" s="99">
        <v>0.17899999999999999</v>
      </c>
      <c r="V6" s="99">
        <v>-0.46400000000000002</v>
      </c>
      <c r="W6" s="99">
        <v>0.56200000000000006</v>
      </c>
      <c r="X6" s="99">
        <v>1.498</v>
      </c>
      <c r="Y6" s="99">
        <v>0.25900000000000001</v>
      </c>
      <c r="Z6" s="99">
        <v>2.254</v>
      </c>
    </row>
    <row r="7" spans="1:26">
      <c r="A7" s="79" t="s">
        <v>404</v>
      </c>
      <c r="B7" s="4">
        <v>42825</v>
      </c>
      <c r="C7" s="98">
        <v>19057.7</v>
      </c>
      <c r="D7" s="98">
        <v>16903.2</v>
      </c>
      <c r="E7" s="98">
        <v>17121</v>
      </c>
      <c r="F7" s="99">
        <v>112.19799999999999</v>
      </c>
      <c r="G7" s="98">
        <v>13191.6</v>
      </c>
      <c r="H7" s="98">
        <v>11758</v>
      </c>
      <c r="I7" s="98">
        <v>2896.6</v>
      </c>
      <c r="J7" s="98">
        <v>1108.4000000000001</v>
      </c>
      <c r="K7" s="98">
        <v>1786.2</v>
      </c>
      <c r="L7" s="98">
        <v>3320.2</v>
      </c>
      <c r="M7" s="98">
        <v>1244.3</v>
      </c>
      <c r="N7" s="98">
        <v>2075.9</v>
      </c>
      <c r="O7" s="99">
        <v>3.2589999999999999</v>
      </c>
      <c r="P7" s="99">
        <v>1.2350000000000001</v>
      </c>
      <c r="Q7" s="99">
        <v>1.579</v>
      </c>
      <c r="R7" s="99">
        <v>2.222</v>
      </c>
      <c r="S7" s="99">
        <v>4.1900000000000004</v>
      </c>
      <c r="T7" s="99">
        <v>1.9239999999999999</v>
      </c>
      <c r="U7" s="99">
        <v>-0.63200000000000001</v>
      </c>
      <c r="V7" s="99">
        <v>-2.4159999999999999</v>
      </c>
      <c r="W7" s="99">
        <v>0.47099999999999997</v>
      </c>
      <c r="X7" s="99">
        <v>4.1269999999999998</v>
      </c>
      <c r="Y7" s="99">
        <v>2.9119999999999999</v>
      </c>
      <c r="Z7" s="99">
        <v>4.8630000000000004</v>
      </c>
    </row>
    <row r="8" spans="1:26">
      <c r="A8" s="79" t="s">
        <v>405</v>
      </c>
      <c r="B8" s="4">
        <v>42916</v>
      </c>
      <c r="C8" s="98">
        <v>19250</v>
      </c>
      <c r="D8" s="98">
        <v>17031.099999999999</v>
      </c>
      <c r="E8" s="98">
        <v>17189.400000000001</v>
      </c>
      <c r="F8" s="99">
        <v>112.273</v>
      </c>
      <c r="G8" s="98">
        <v>13307</v>
      </c>
      <c r="H8" s="98">
        <v>11853</v>
      </c>
      <c r="I8" s="98">
        <v>2895.2</v>
      </c>
      <c r="J8" s="98">
        <v>1113.7</v>
      </c>
      <c r="K8" s="98">
        <v>1779.6</v>
      </c>
      <c r="L8" s="98">
        <v>3332.1</v>
      </c>
      <c r="M8" s="98">
        <v>1255.8</v>
      </c>
      <c r="N8" s="98">
        <v>2076.1999999999998</v>
      </c>
      <c r="O8" s="99">
        <v>4.0970000000000004</v>
      </c>
      <c r="P8" s="99">
        <v>3.0609999999999999</v>
      </c>
      <c r="Q8" s="99">
        <v>1.6060000000000001</v>
      </c>
      <c r="R8" s="99">
        <v>0.26700000000000002</v>
      </c>
      <c r="S8" s="99">
        <v>3.5449999999999999</v>
      </c>
      <c r="T8" s="99">
        <v>3.2709999999999999</v>
      </c>
      <c r="U8" s="99">
        <v>-0.193</v>
      </c>
      <c r="V8" s="99">
        <v>1.9259999999999999</v>
      </c>
      <c r="W8" s="99">
        <v>-1.4690000000000001</v>
      </c>
      <c r="X8" s="99">
        <v>1.4410000000000001</v>
      </c>
      <c r="Y8" s="99">
        <v>3.7480000000000002</v>
      </c>
      <c r="Z8" s="99">
        <v>5.7000000000000002E-2</v>
      </c>
    </row>
    <row r="9" spans="1:26">
      <c r="A9" s="79" t="s">
        <v>406</v>
      </c>
      <c r="B9" s="4">
        <v>43008</v>
      </c>
      <c r="C9" s="98">
        <v>19500.599999999999</v>
      </c>
      <c r="D9" s="98">
        <v>17163.900000000001</v>
      </c>
      <c r="E9" s="98">
        <v>17259.8</v>
      </c>
      <c r="F9" s="99">
        <v>112.699</v>
      </c>
      <c r="G9" s="98">
        <v>13429.1</v>
      </c>
      <c r="H9" s="98">
        <v>11916.6</v>
      </c>
      <c r="I9" s="98">
        <v>2900</v>
      </c>
      <c r="J9" s="98">
        <v>1117.4000000000001</v>
      </c>
      <c r="K9" s="98">
        <v>1780.7</v>
      </c>
      <c r="L9" s="98">
        <v>3356.5</v>
      </c>
      <c r="M9" s="98">
        <v>1263.5</v>
      </c>
      <c r="N9" s="98">
        <v>2092.9</v>
      </c>
      <c r="O9" s="99">
        <v>5.3090000000000002</v>
      </c>
      <c r="P9" s="99">
        <v>3.1549999999999998</v>
      </c>
      <c r="Q9" s="99">
        <v>1.6479999999999999</v>
      </c>
      <c r="R9" s="99">
        <v>1.526</v>
      </c>
      <c r="S9" s="99">
        <v>3.7210000000000001</v>
      </c>
      <c r="T9" s="99">
        <v>2.1629999999999998</v>
      </c>
      <c r="U9" s="99">
        <v>0.66400000000000003</v>
      </c>
      <c r="V9" s="99">
        <v>1.335</v>
      </c>
      <c r="W9" s="99">
        <v>0.247</v>
      </c>
      <c r="X9" s="99">
        <v>2.9609999999999999</v>
      </c>
      <c r="Y9" s="99">
        <v>2.4750000000000001</v>
      </c>
      <c r="Z9" s="99">
        <v>3.2559999999999998</v>
      </c>
    </row>
    <row r="10" spans="1:26">
      <c r="A10" s="79" t="s">
        <v>407</v>
      </c>
      <c r="B10" s="4">
        <v>43100</v>
      </c>
      <c r="C10" s="98">
        <v>19754.099999999999</v>
      </c>
      <c r="D10" s="98">
        <v>17286.5</v>
      </c>
      <c r="E10" s="98">
        <v>17333</v>
      </c>
      <c r="F10" s="99">
        <v>113.459</v>
      </c>
      <c r="G10" s="98">
        <v>13654.3</v>
      </c>
      <c r="H10" s="98">
        <v>12035.2</v>
      </c>
      <c r="I10" s="98">
        <v>2921.5</v>
      </c>
      <c r="J10" s="98">
        <v>1126.2</v>
      </c>
      <c r="K10" s="98">
        <v>1793.5</v>
      </c>
      <c r="L10" s="98">
        <v>3406.6</v>
      </c>
      <c r="M10" s="98">
        <v>1278.9000000000001</v>
      </c>
      <c r="N10" s="98">
        <v>2127.6999999999998</v>
      </c>
      <c r="O10" s="99">
        <v>5.3019999999999996</v>
      </c>
      <c r="P10" s="99">
        <v>2.887</v>
      </c>
      <c r="Q10" s="99">
        <v>1.708</v>
      </c>
      <c r="R10" s="99">
        <v>2.7240000000000002</v>
      </c>
      <c r="S10" s="99">
        <v>6.8780000000000001</v>
      </c>
      <c r="T10" s="99">
        <v>4.04</v>
      </c>
      <c r="U10" s="99">
        <v>2.9980000000000002</v>
      </c>
      <c r="V10" s="99">
        <v>3.1869999999999998</v>
      </c>
      <c r="W10" s="99">
        <v>2.9060000000000001</v>
      </c>
      <c r="X10" s="99">
        <v>6.1050000000000004</v>
      </c>
      <c r="Y10" s="99">
        <v>4.9649999999999999</v>
      </c>
      <c r="Z10" s="99">
        <v>6.8179999999999996</v>
      </c>
    </row>
    <row r="11" spans="1:26">
      <c r="A11" s="79" t="s">
        <v>408</v>
      </c>
      <c r="B11" s="4">
        <v>43190</v>
      </c>
      <c r="C11" s="98">
        <v>19960.099999999999</v>
      </c>
      <c r="D11" s="98">
        <v>17371.900000000001</v>
      </c>
      <c r="E11" s="98">
        <v>17412.2</v>
      </c>
      <c r="F11" s="99">
        <v>114.16800000000001</v>
      </c>
      <c r="G11" s="98">
        <v>13769.1</v>
      </c>
      <c r="H11" s="98">
        <v>12061</v>
      </c>
      <c r="I11" s="98">
        <v>2930.7</v>
      </c>
      <c r="J11" s="98">
        <v>1131</v>
      </c>
      <c r="K11" s="98">
        <v>1797.9</v>
      </c>
      <c r="L11" s="98">
        <v>3446.3</v>
      </c>
      <c r="M11" s="98">
        <v>1297.2</v>
      </c>
      <c r="N11" s="98">
        <v>2149</v>
      </c>
      <c r="O11" s="99">
        <v>4.2359999999999998</v>
      </c>
      <c r="P11" s="99">
        <v>1.99</v>
      </c>
      <c r="Q11" s="99">
        <v>1.8380000000000001</v>
      </c>
      <c r="R11" s="99">
        <v>2.5230000000000001</v>
      </c>
      <c r="S11" s="99">
        <v>3.4049999999999998</v>
      </c>
      <c r="T11" s="99">
        <v>0.86</v>
      </c>
      <c r="U11" s="99">
        <v>1.2649999999999999</v>
      </c>
      <c r="V11" s="99">
        <v>1.7150000000000001</v>
      </c>
      <c r="W11" s="99">
        <v>0.98399999999999999</v>
      </c>
      <c r="X11" s="99">
        <v>4.7430000000000003</v>
      </c>
      <c r="Y11" s="99">
        <v>5.8470000000000004</v>
      </c>
      <c r="Z11" s="99">
        <v>4.0640000000000001</v>
      </c>
    </row>
    <row r="12" spans="1:26">
      <c r="A12" s="79" t="s">
        <v>409</v>
      </c>
      <c r="B12" s="4">
        <v>43281</v>
      </c>
      <c r="C12" s="102">
        <v>20256</v>
      </c>
      <c r="D12" s="102">
        <v>17552.3</v>
      </c>
      <c r="E12" s="102">
        <v>17495.8</v>
      </c>
      <c r="F12" s="103">
        <v>114.71899999999999</v>
      </c>
      <c r="G12" s="102">
        <v>13923.5</v>
      </c>
      <c r="H12" s="102">
        <v>12137</v>
      </c>
      <c r="I12" s="102">
        <v>2953.2</v>
      </c>
      <c r="J12" s="102">
        <v>1145.2</v>
      </c>
      <c r="K12" s="102">
        <v>1806.5</v>
      </c>
      <c r="L12" s="102">
        <v>3500.3</v>
      </c>
      <c r="M12" s="102">
        <v>1320.5</v>
      </c>
      <c r="N12" s="102">
        <v>2179.8000000000002</v>
      </c>
      <c r="O12" s="103">
        <v>6.0620000000000003</v>
      </c>
      <c r="P12" s="103">
        <v>4.2190000000000003</v>
      </c>
      <c r="Q12" s="103">
        <v>1.9339999999999999</v>
      </c>
      <c r="R12" s="103">
        <v>1.946</v>
      </c>
      <c r="S12" s="103">
        <v>4.5609999999999999</v>
      </c>
      <c r="T12" s="103">
        <v>2.5430000000000001</v>
      </c>
      <c r="U12" s="103">
        <v>3.1070000000000002</v>
      </c>
      <c r="V12" s="103">
        <v>5.1189999999999998</v>
      </c>
      <c r="W12" s="103">
        <v>1.9279999999999999</v>
      </c>
      <c r="X12" s="103">
        <v>6.4160000000000004</v>
      </c>
      <c r="Y12" s="103">
        <v>7.3890000000000002</v>
      </c>
      <c r="Z12" s="103">
        <v>5.8520000000000003</v>
      </c>
    </row>
    <row r="13" spans="1:26">
      <c r="A13" s="79" t="s">
        <v>411</v>
      </c>
      <c r="B13" s="4">
        <v>43373</v>
      </c>
      <c r="C13" s="102">
        <v>20519.2</v>
      </c>
      <c r="D13" s="102">
        <v>17686</v>
      </c>
      <c r="E13" s="102">
        <v>17582.5</v>
      </c>
      <c r="F13" s="103">
        <v>115.35599999999999</v>
      </c>
      <c r="G13" s="102">
        <v>14080.4</v>
      </c>
      <c r="H13" s="102">
        <v>12206</v>
      </c>
      <c r="I13" s="102">
        <v>2981.6</v>
      </c>
      <c r="J13" s="102">
        <v>1167.7</v>
      </c>
      <c r="K13" s="102">
        <v>1812.9</v>
      </c>
      <c r="L13" s="102">
        <v>3556.9</v>
      </c>
      <c r="M13" s="102">
        <v>1351.1</v>
      </c>
      <c r="N13" s="102">
        <v>2205.6999999999998</v>
      </c>
      <c r="O13" s="103">
        <v>5.2990000000000004</v>
      </c>
      <c r="P13" s="103">
        <v>3.08</v>
      </c>
      <c r="Q13" s="103">
        <v>1.998</v>
      </c>
      <c r="R13" s="103">
        <v>2.2400000000000002</v>
      </c>
      <c r="S13" s="103">
        <v>4.5839999999999996</v>
      </c>
      <c r="T13" s="103">
        <v>2.2919999999999998</v>
      </c>
      <c r="U13" s="103">
        <v>3.8959999999999999</v>
      </c>
      <c r="V13" s="103">
        <v>8.08</v>
      </c>
      <c r="W13" s="103">
        <v>1.4239999999999999</v>
      </c>
      <c r="X13" s="103">
        <v>6.6210000000000004</v>
      </c>
      <c r="Y13" s="103">
        <v>9.5950000000000006</v>
      </c>
      <c r="Z13" s="103">
        <v>4.8490000000000002</v>
      </c>
    </row>
    <row r="14" spans="1:26">
      <c r="A14" s="79" t="s">
        <v>412</v>
      </c>
      <c r="B14" s="4">
        <v>43465</v>
      </c>
      <c r="C14" s="102">
        <v>20771.400000000001</v>
      </c>
      <c r="D14" s="102">
        <v>17816.8</v>
      </c>
      <c r="E14" s="102">
        <v>17672</v>
      </c>
      <c r="F14" s="103">
        <v>115.90900000000001</v>
      </c>
      <c r="G14" s="102">
        <v>14249.6</v>
      </c>
      <c r="H14" s="102">
        <v>12293.7</v>
      </c>
      <c r="I14" s="102">
        <v>3003.7</v>
      </c>
      <c r="J14" s="102">
        <v>1184.5</v>
      </c>
      <c r="K14" s="102">
        <v>1818.6</v>
      </c>
      <c r="L14" s="102">
        <v>3603</v>
      </c>
      <c r="M14" s="102">
        <v>1374.6</v>
      </c>
      <c r="N14" s="102">
        <v>2228.4</v>
      </c>
      <c r="O14" s="103">
        <v>5.008</v>
      </c>
      <c r="P14" s="103">
        <v>2.9910000000000001</v>
      </c>
      <c r="Q14" s="103">
        <v>2.0510000000000002</v>
      </c>
      <c r="R14" s="103">
        <v>1.929</v>
      </c>
      <c r="S14" s="103">
        <v>4.8920000000000003</v>
      </c>
      <c r="T14" s="103">
        <v>2.9060000000000001</v>
      </c>
      <c r="U14" s="103">
        <v>3.0019999999999998</v>
      </c>
      <c r="V14" s="103">
        <v>5.8840000000000003</v>
      </c>
      <c r="W14" s="103">
        <v>1.268</v>
      </c>
      <c r="X14" s="103">
        <v>5.2850000000000001</v>
      </c>
      <c r="Y14" s="103">
        <v>7.1260000000000003</v>
      </c>
      <c r="Z14" s="103">
        <v>4.1689999999999996</v>
      </c>
    </row>
    <row r="15" spans="1:26">
      <c r="A15" s="79" t="s">
        <v>413</v>
      </c>
      <c r="B15" s="4">
        <v>43555</v>
      </c>
      <c r="C15" s="102">
        <v>21022.2</v>
      </c>
      <c r="D15" s="102">
        <v>17935.900000000001</v>
      </c>
      <c r="E15" s="102">
        <v>17763.7</v>
      </c>
      <c r="F15" s="103">
        <v>116.438</v>
      </c>
      <c r="G15" s="102">
        <v>14421.6</v>
      </c>
      <c r="H15" s="102">
        <v>12385.6</v>
      </c>
      <c r="I15" s="102">
        <v>3015.5</v>
      </c>
      <c r="J15" s="102">
        <v>1190.5999999999999</v>
      </c>
      <c r="K15" s="102">
        <v>1824.4</v>
      </c>
      <c r="L15" s="102">
        <v>3643.9</v>
      </c>
      <c r="M15" s="102">
        <v>1394.1</v>
      </c>
      <c r="N15" s="102">
        <v>2249.8000000000002</v>
      </c>
      <c r="O15" s="103">
        <v>4.9169999999999998</v>
      </c>
      <c r="P15" s="103">
        <v>2.702</v>
      </c>
      <c r="Q15" s="103">
        <v>2.089</v>
      </c>
      <c r="R15" s="103">
        <v>1.837</v>
      </c>
      <c r="S15" s="103">
        <v>4.9160000000000004</v>
      </c>
      <c r="T15" s="103">
        <v>3.0219999999999998</v>
      </c>
      <c r="U15" s="103">
        <v>1.581</v>
      </c>
      <c r="V15" s="103">
        <v>2.093</v>
      </c>
      <c r="W15" s="103">
        <v>1.268</v>
      </c>
      <c r="X15" s="103">
        <v>4.6280000000000001</v>
      </c>
      <c r="Y15" s="103">
        <v>5.8070000000000004</v>
      </c>
      <c r="Z15" s="103">
        <v>3.9060000000000001</v>
      </c>
    </row>
    <row r="16" spans="1:26">
      <c r="A16" s="79" t="s">
        <v>414</v>
      </c>
      <c r="B16" s="4">
        <v>43646</v>
      </c>
      <c r="C16" s="102">
        <v>21265.599999999999</v>
      </c>
      <c r="D16" s="102">
        <v>18052</v>
      </c>
      <c r="E16" s="102">
        <v>17857.7</v>
      </c>
      <c r="F16" s="103">
        <v>116.97799999999999</v>
      </c>
      <c r="G16" s="102">
        <v>14599.2</v>
      </c>
      <c r="H16" s="102">
        <v>12480.3</v>
      </c>
      <c r="I16" s="102">
        <v>3019.9</v>
      </c>
      <c r="J16" s="102">
        <v>1189.8</v>
      </c>
      <c r="K16" s="102">
        <v>1829.5</v>
      </c>
      <c r="L16" s="102">
        <v>3668.8</v>
      </c>
      <c r="M16" s="102">
        <v>1396.8</v>
      </c>
      <c r="N16" s="102">
        <v>2272</v>
      </c>
      <c r="O16" s="103">
        <v>4.7110000000000003</v>
      </c>
      <c r="P16" s="103">
        <v>2.613</v>
      </c>
      <c r="Q16" s="103">
        <v>2.1349999999999998</v>
      </c>
      <c r="R16" s="103">
        <v>1.867</v>
      </c>
      <c r="S16" s="103">
        <v>5.0199999999999996</v>
      </c>
      <c r="T16" s="103">
        <v>3.0939999999999999</v>
      </c>
      <c r="U16" s="103">
        <v>0.58699999999999997</v>
      </c>
      <c r="V16" s="103">
        <v>-0.27900000000000003</v>
      </c>
      <c r="W16" s="103">
        <v>1.129</v>
      </c>
      <c r="X16" s="103">
        <v>2.7570000000000001</v>
      </c>
      <c r="Y16" s="103">
        <v>0.76900000000000002</v>
      </c>
      <c r="Z16" s="103">
        <v>4.0030000000000001</v>
      </c>
    </row>
    <row r="17" spans="1:26">
      <c r="A17" s="79" t="s">
        <v>415</v>
      </c>
      <c r="B17" s="4">
        <v>43738</v>
      </c>
      <c r="C17" s="102">
        <v>21504.2</v>
      </c>
      <c r="D17" s="102">
        <v>18155.900000000001</v>
      </c>
      <c r="E17" s="102">
        <v>17953.099999999999</v>
      </c>
      <c r="F17" s="103">
        <v>117.571</v>
      </c>
      <c r="G17" s="102">
        <v>14777</v>
      </c>
      <c r="H17" s="102">
        <v>12568.6</v>
      </c>
      <c r="I17" s="102">
        <v>3021.7</v>
      </c>
      <c r="J17" s="102">
        <v>1186.4000000000001</v>
      </c>
      <c r="K17" s="102">
        <v>1834.4</v>
      </c>
      <c r="L17" s="102">
        <v>3691</v>
      </c>
      <c r="M17" s="102">
        <v>1396.6</v>
      </c>
      <c r="N17" s="102">
        <v>2294.4</v>
      </c>
      <c r="O17" s="103">
        <v>4.5640000000000001</v>
      </c>
      <c r="P17" s="103">
        <v>2.323</v>
      </c>
      <c r="Q17" s="103">
        <v>2.1539999999999999</v>
      </c>
      <c r="R17" s="103">
        <v>2.0430000000000001</v>
      </c>
      <c r="S17" s="103">
        <v>4.96</v>
      </c>
      <c r="T17" s="103">
        <v>2.859</v>
      </c>
      <c r="U17" s="103">
        <v>0.23400000000000001</v>
      </c>
      <c r="V17" s="103">
        <v>-1.125</v>
      </c>
      <c r="W17" s="103">
        <v>1.079</v>
      </c>
      <c r="X17" s="103">
        <v>2.4390000000000001</v>
      </c>
      <c r="Y17" s="103">
        <v>-5.3999999999999999E-2</v>
      </c>
      <c r="Z17" s="103">
        <v>3.9950000000000001</v>
      </c>
    </row>
    <row r="18" spans="1:26">
      <c r="A18" s="79" t="s">
        <v>416</v>
      </c>
      <c r="B18" s="4">
        <v>43830</v>
      </c>
      <c r="C18" s="102">
        <v>21738.3</v>
      </c>
      <c r="D18" s="102">
        <v>18251.5</v>
      </c>
      <c r="E18" s="102">
        <v>18049.2</v>
      </c>
      <c r="F18" s="103">
        <v>118.203</v>
      </c>
      <c r="G18" s="102">
        <v>14956.5</v>
      </c>
      <c r="H18" s="102">
        <v>12653.2</v>
      </c>
      <c r="I18" s="102">
        <v>3017.3</v>
      </c>
      <c r="J18" s="102">
        <v>1177.2</v>
      </c>
      <c r="K18" s="102">
        <v>1838.8</v>
      </c>
      <c r="L18" s="102">
        <v>3706.5</v>
      </c>
      <c r="M18" s="102">
        <v>1389.7</v>
      </c>
      <c r="N18" s="102">
        <v>2316.8000000000002</v>
      </c>
      <c r="O18" s="103">
        <v>4.4269999999999996</v>
      </c>
      <c r="P18" s="103">
        <v>2.1219999999999999</v>
      </c>
      <c r="Q18" s="103">
        <v>2.157</v>
      </c>
      <c r="R18" s="103">
        <v>2.1669999999999998</v>
      </c>
      <c r="S18" s="103">
        <v>4.9459999999999997</v>
      </c>
      <c r="T18" s="103">
        <v>2.7189999999999999</v>
      </c>
      <c r="U18" s="103">
        <v>-0.58199999999999996</v>
      </c>
      <c r="V18" s="103">
        <v>-3.0649999999999999</v>
      </c>
      <c r="W18" s="103">
        <v>0.95399999999999996</v>
      </c>
      <c r="X18" s="103">
        <v>1.694</v>
      </c>
      <c r="Y18" s="103">
        <v>-1.964</v>
      </c>
      <c r="Z18" s="103">
        <v>3.9710000000000001</v>
      </c>
    </row>
    <row r="19" spans="1:26">
      <c r="A19" s="79" t="s">
        <v>417</v>
      </c>
      <c r="B19" s="4">
        <v>43921</v>
      </c>
      <c r="C19" s="102">
        <v>21958.5</v>
      </c>
      <c r="D19" s="102">
        <v>18331.400000000001</v>
      </c>
      <c r="E19" s="102">
        <v>18144.5</v>
      </c>
      <c r="F19" s="103">
        <v>118.812</v>
      </c>
      <c r="G19" s="102">
        <v>15141.2</v>
      </c>
      <c r="H19" s="102">
        <v>12743.7</v>
      </c>
      <c r="I19" s="102">
        <v>2999.7</v>
      </c>
      <c r="J19" s="102">
        <v>1154.0999999999999</v>
      </c>
      <c r="K19" s="102">
        <v>1843.3</v>
      </c>
      <c r="L19" s="102">
        <v>3713.4</v>
      </c>
      <c r="M19" s="102">
        <v>1374.7</v>
      </c>
      <c r="N19" s="102">
        <v>2338.6999999999998</v>
      </c>
      <c r="O19" s="103">
        <v>4.1120000000000001</v>
      </c>
      <c r="P19" s="103">
        <v>1.7609999999999999</v>
      </c>
      <c r="Q19" s="103">
        <v>2.1269999999999998</v>
      </c>
      <c r="R19" s="103">
        <v>2.077</v>
      </c>
      <c r="S19" s="103">
        <v>5.032</v>
      </c>
      <c r="T19" s="103">
        <v>2.8940000000000001</v>
      </c>
      <c r="U19" s="103">
        <v>-2.3050000000000002</v>
      </c>
      <c r="V19" s="103">
        <v>-7.6219999999999999</v>
      </c>
      <c r="W19" s="103">
        <v>0.99299999999999999</v>
      </c>
      <c r="X19" s="103">
        <v>0.74099999999999999</v>
      </c>
      <c r="Y19" s="103">
        <v>-4.2450000000000001</v>
      </c>
      <c r="Z19" s="103">
        <v>3.8239999999999998</v>
      </c>
    </row>
    <row r="20" spans="1:26">
      <c r="A20" s="79" t="s">
        <v>418</v>
      </c>
      <c r="B20" s="4">
        <v>44012</v>
      </c>
      <c r="C20" s="102">
        <v>22166.7</v>
      </c>
      <c r="D20" s="102">
        <v>18407.900000000001</v>
      </c>
      <c r="E20" s="102">
        <v>18239.3</v>
      </c>
      <c r="F20" s="103">
        <v>119.434</v>
      </c>
      <c r="G20" s="102">
        <v>15304.6</v>
      </c>
      <c r="H20" s="102">
        <v>12814.2</v>
      </c>
      <c r="I20" s="102">
        <v>2997.8</v>
      </c>
      <c r="J20" s="102">
        <v>1147.4000000000001</v>
      </c>
      <c r="K20" s="102">
        <v>1847.7</v>
      </c>
      <c r="L20" s="102">
        <v>3731</v>
      </c>
      <c r="M20" s="102">
        <v>1370.5</v>
      </c>
      <c r="N20" s="102">
        <v>2360.5</v>
      </c>
      <c r="O20" s="103">
        <v>3.847</v>
      </c>
      <c r="P20" s="103">
        <v>1.679</v>
      </c>
      <c r="Q20" s="103">
        <v>2.1070000000000002</v>
      </c>
      <c r="R20" s="103">
        <v>2.109</v>
      </c>
      <c r="S20" s="103">
        <v>4.3869999999999996</v>
      </c>
      <c r="T20" s="103">
        <v>2.23</v>
      </c>
      <c r="U20" s="103">
        <v>-0.25800000000000001</v>
      </c>
      <c r="V20" s="103">
        <v>-2.3029999999999999</v>
      </c>
      <c r="W20" s="103">
        <v>0.96</v>
      </c>
      <c r="X20" s="103">
        <v>1.915</v>
      </c>
      <c r="Y20" s="103">
        <v>-1.2150000000000001</v>
      </c>
      <c r="Z20" s="103">
        <v>3.7890000000000001</v>
      </c>
    </row>
    <row r="21" spans="1:26">
      <c r="A21" s="79" t="s">
        <v>419</v>
      </c>
      <c r="B21" s="4">
        <f>DATE(YEAR(B20),MONTH(B20)+3,DAY(B20))</f>
        <v>44104</v>
      </c>
      <c r="C21" s="102">
        <v>22373.8</v>
      </c>
      <c r="D21" s="102">
        <v>18482.900000000001</v>
      </c>
      <c r="E21" s="102">
        <v>18334</v>
      </c>
      <c r="F21" s="103">
        <v>120.056</v>
      </c>
      <c r="G21" s="102">
        <v>15456.2</v>
      </c>
      <c r="H21" s="102">
        <v>12874.2</v>
      </c>
      <c r="I21" s="102">
        <v>3000.4</v>
      </c>
      <c r="J21" s="102">
        <v>1145.5</v>
      </c>
      <c r="K21" s="102">
        <v>1852.1</v>
      </c>
      <c r="L21" s="102">
        <v>3754.1</v>
      </c>
      <c r="M21" s="102">
        <v>1371.8</v>
      </c>
      <c r="N21" s="102">
        <v>2382.3000000000002</v>
      </c>
      <c r="O21" s="103">
        <v>3.7879999999999998</v>
      </c>
      <c r="P21" s="103">
        <v>1.639</v>
      </c>
      <c r="Q21" s="103">
        <v>2.0910000000000002</v>
      </c>
      <c r="R21" s="103">
        <v>2.0979999999999999</v>
      </c>
      <c r="S21" s="103">
        <v>4.0220000000000002</v>
      </c>
      <c r="T21" s="103">
        <v>1.8839999999999999</v>
      </c>
      <c r="U21" s="103">
        <v>0.35</v>
      </c>
      <c r="V21" s="103">
        <v>-0.68300000000000005</v>
      </c>
      <c r="W21" s="103">
        <v>0.95699999999999996</v>
      </c>
      <c r="X21" s="103">
        <v>2.5019999999999998</v>
      </c>
      <c r="Y21" s="103">
        <v>0.38</v>
      </c>
      <c r="Z21" s="103">
        <v>3.7490000000000001</v>
      </c>
    </row>
    <row r="22" spans="1:26">
      <c r="A22" s="79" t="s">
        <v>420</v>
      </c>
      <c r="B22" s="4">
        <f t="shared" ref="B22:B54" si="0">DATE(YEAR(B21),MONTH(B21)+3,DAY(B21))</f>
        <v>44195</v>
      </c>
      <c r="C22" s="102">
        <v>22579</v>
      </c>
      <c r="D22" s="102">
        <v>18555.400000000001</v>
      </c>
      <c r="E22" s="102">
        <v>18428.3</v>
      </c>
      <c r="F22" s="103">
        <v>120.68300000000001</v>
      </c>
      <c r="G22" s="102">
        <v>15612.2</v>
      </c>
      <c r="H22" s="102">
        <v>12936.5</v>
      </c>
      <c r="I22" s="102">
        <v>3003.8</v>
      </c>
      <c r="J22" s="102">
        <v>1144.7</v>
      </c>
      <c r="K22" s="102">
        <v>1856.1</v>
      </c>
      <c r="L22" s="102">
        <v>3778.5</v>
      </c>
      <c r="M22" s="102">
        <v>1374.5</v>
      </c>
      <c r="N22" s="102">
        <v>2403.9</v>
      </c>
      <c r="O22" s="103">
        <v>3.72</v>
      </c>
      <c r="P22" s="103">
        <v>1.579</v>
      </c>
      <c r="Q22" s="103">
        <v>2.0739999999999998</v>
      </c>
      <c r="R22" s="103">
        <v>2.1059999999999999</v>
      </c>
      <c r="S22" s="103">
        <v>4.0960000000000001</v>
      </c>
      <c r="T22" s="103">
        <v>1.9490000000000001</v>
      </c>
      <c r="U22" s="103">
        <v>0.44900000000000001</v>
      </c>
      <c r="V22" s="103">
        <v>-0.252</v>
      </c>
      <c r="W22" s="103">
        <v>0.85599999999999998</v>
      </c>
      <c r="X22" s="103">
        <v>2.617</v>
      </c>
      <c r="Y22" s="103">
        <v>0.80100000000000005</v>
      </c>
      <c r="Z22" s="103">
        <v>3.6739999999999999</v>
      </c>
    </row>
    <row r="23" spans="1:26">
      <c r="A23" s="79" t="s">
        <v>421</v>
      </c>
      <c r="B23" s="4">
        <f t="shared" si="0"/>
        <v>44285</v>
      </c>
      <c r="C23" s="102">
        <v>22798</v>
      </c>
      <c r="D23" s="102">
        <v>18627.8</v>
      </c>
      <c r="E23" s="102">
        <v>18521.8</v>
      </c>
      <c r="F23" s="103">
        <v>121.31699999999999</v>
      </c>
      <c r="G23" s="102">
        <v>15765</v>
      </c>
      <c r="H23" s="102">
        <v>12994.8</v>
      </c>
      <c r="I23" s="102">
        <v>3009.9</v>
      </c>
      <c r="J23" s="102">
        <v>1146.8</v>
      </c>
      <c r="K23" s="102">
        <v>1860.1</v>
      </c>
      <c r="L23" s="102">
        <v>3817.9</v>
      </c>
      <c r="M23" s="102">
        <v>1392.1</v>
      </c>
      <c r="N23" s="102">
        <v>2425.8000000000002</v>
      </c>
      <c r="O23" s="103">
        <v>3.9369999999999998</v>
      </c>
      <c r="P23" s="103">
        <v>1.57</v>
      </c>
      <c r="Q23" s="103">
        <v>2.044</v>
      </c>
      <c r="R23" s="103">
        <v>2.1179999999999999</v>
      </c>
      <c r="S23" s="103">
        <v>3.9740000000000002</v>
      </c>
      <c r="T23" s="103">
        <v>1.8169999999999999</v>
      </c>
      <c r="U23" s="103">
        <v>0.81299999999999994</v>
      </c>
      <c r="V23" s="103">
        <v>0.73199999999999998</v>
      </c>
      <c r="W23" s="103">
        <v>0.86099999999999999</v>
      </c>
      <c r="X23" s="103">
        <v>4.2389999999999999</v>
      </c>
      <c r="Y23" s="103">
        <v>5.2089999999999996</v>
      </c>
      <c r="Z23" s="103">
        <v>3.6869999999999998</v>
      </c>
    </row>
    <row r="24" spans="1:26">
      <c r="A24" s="79" t="s">
        <v>422</v>
      </c>
      <c r="B24" s="4">
        <f t="shared" si="0"/>
        <v>44377</v>
      </c>
      <c r="C24" s="102">
        <v>23006</v>
      </c>
      <c r="D24" s="102">
        <v>18700.099999999999</v>
      </c>
      <c r="E24" s="102">
        <v>18615</v>
      </c>
      <c r="F24" s="103">
        <v>121.947</v>
      </c>
      <c r="G24" s="102">
        <v>15914</v>
      </c>
      <c r="H24" s="102">
        <v>13049.9</v>
      </c>
      <c r="I24" s="102">
        <v>3013</v>
      </c>
      <c r="J24" s="102">
        <v>1146</v>
      </c>
      <c r="K24" s="102">
        <v>1864</v>
      </c>
      <c r="L24" s="102">
        <v>3842.5</v>
      </c>
      <c r="M24" s="102">
        <v>1394.8</v>
      </c>
      <c r="N24" s="102">
        <v>2447.6999999999998</v>
      </c>
      <c r="O24" s="103">
        <v>3.698</v>
      </c>
      <c r="P24" s="103">
        <v>1.56</v>
      </c>
      <c r="Q24" s="103">
        <v>2.028</v>
      </c>
      <c r="R24" s="103">
        <v>2.0920000000000001</v>
      </c>
      <c r="S24" s="103">
        <v>3.8319999999999999</v>
      </c>
      <c r="T24" s="103">
        <v>1.704</v>
      </c>
      <c r="U24" s="103">
        <v>0.42</v>
      </c>
      <c r="V24" s="103">
        <v>-0.29699999999999999</v>
      </c>
      <c r="W24" s="103">
        <v>0.83699999999999997</v>
      </c>
      <c r="X24" s="103">
        <v>2.5979999999999999</v>
      </c>
      <c r="Y24" s="103">
        <v>0.76300000000000001</v>
      </c>
      <c r="Z24" s="103">
        <v>3.6629999999999998</v>
      </c>
    </row>
    <row r="25" spans="1:26">
      <c r="A25" s="79" t="s">
        <v>423</v>
      </c>
      <c r="B25" s="4">
        <f t="shared" si="0"/>
        <v>44469</v>
      </c>
      <c r="C25" s="102">
        <v>23213.9</v>
      </c>
      <c r="D25" s="102">
        <v>18772.2</v>
      </c>
      <c r="E25" s="102">
        <v>18708</v>
      </c>
      <c r="F25" s="103">
        <v>122.575</v>
      </c>
      <c r="G25" s="102">
        <v>16067.8</v>
      </c>
      <c r="H25" s="102">
        <v>13108.5</v>
      </c>
      <c r="I25" s="102">
        <v>3016.1</v>
      </c>
      <c r="J25" s="102">
        <v>1145.0999999999999</v>
      </c>
      <c r="K25" s="102">
        <v>1867.8</v>
      </c>
      <c r="L25" s="102">
        <v>3867.2</v>
      </c>
      <c r="M25" s="102">
        <v>1397.4</v>
      </c>
      <c r="N25" s="102">
        <v>2469.8000000000002</v>
      </c>
      <c r="O25" s="103">
        <v>3.6640000000000001</v>
      </c>
      <c r="P25" s="103">
        <v>1.55</v>
      </c>
      <c r="Q25" s="103">
        <v>2.0129999999999999</v>
      </c>
      <c r="R25" s="103">
        <v>2.0760000000000001</v>
      </c>
      <c r="S25" s="103">
        <v>3.9220000000000002</v>
      </c>
      <c r="T25" s="103">
        <v>1.8080000000000001</v>
      </c>
      <c r="U25" s="103">
        <v>0.40400000000000003</v>
      </c>
      <c r="V25" s="103">
        <v>-0.32</v>
      </c>
      <c r="W25" s="103">
        <v>0.82</v>
      </c>
      <c r="X25" s="103">
        <v>2.597</v>
      </c>
      <c r="Y25" s="103">
        <v>0.755</v>
      </c>
      <c r="Z25" s="103">
        <v>3.6579999999999999</v>
      </c>
    </row>
    <row r="26" spans="1:26">
      <c r="A26" s="79" t="s">
        <v>424</v>
      </c>
      <c r="B26" s="4">
        <f t="shared" si="0"/>
        <v>44560</v>
      </c>
      <c r="C26" s="102">
        <v>23423.599999999999</v>
      </c>
      <c r="D26" s="102">
        <v>18844.599999999999</v>
      </c>
      <c r="E26" s="102">
        <v>18800.900000000001</v>
      </c>
      <c r="F26" s="103">
        <v>123.205</v>
      </c>
      <c r="G26" s="102">
        <v>16221.6</v>
      </c>
      <c r="H26" s="102">
        <v>13166.3</v>
      </c>
      <c r="I26" s="102">
        <v>3018</v>
      </c>
      <c r="J26" s="102">
        <v>1143</v>
      </c>
      <c r="K26" s="102">
        <v>1871.5</v>
      </c>
      <c r="L26" s="102">
        <v>3890.5</v>
      </c>
      <c r="M26" s="102">
        <v>1398.6</v>
      </c>
      <c r="N26" s="102">
        <v>2491.9</v>
      </c>
      <c r="O26" s="103">
        <v>3.6619999999999999</v>
      </c>
      <c r="P26" s="103">
        <v>1.5509999999999999</v>
      </c>
      <c r="Q26" s="103">
        <v>2</v>
      </c>
      <c r="R26" s="103">
        <v>2.0710000000000002</v>
      </c>
      <c r="S26" s="103">
        <v>3.8849999999999998</v>
      </c>
      <c r="T26" s="103">
        <v>1.776</v>
      </c>
      <c r="U26" s="103">
        <v>0.251</v>
      </c>
      <c r="V26" s="103">
        <v>-0.71799999999999997</v>
      </c>
      <c r="W26" s="103">
        <v>0.80500000000000005</v>
      </c>
      <c r="X26" s="103">
        <v>2.4340000000000002</v>
      </c>
      <c r="Y26" s="103">
        <v>0.33400000000000002</v>
      </c>
      <c r="Z26" s="103">
        <v>3.6360000000000001</v>
      </c>
    </row>
    <row r="27" spans="1:26">
      <c r="A27" s="79" t="s">
        <v>425</v>
      </c>
      <c r="B27" s="4">
        <f t="shared" si="0"/>
        <v>44650</v>
      </c>
      <c r="C27" s="102">
        <v>23650.3</v>
      </c>
      <c r="D27" s="102">
        <v>18918.599999999999</v>
      </c>
      <c r="E27" s="102">
        <v>18893.900000000001</v>
      </c>
      <c r="F27" s="103">
        <v>123.848</v>
      </c>
      <c r="G27" s="102">
        <v>16375</v>
      </c>
      <c r="H27" s="102">
        <v>13221.8</v>
      </c>
      <c r="I27" s="102">
        <v>3023.9</v>
      </c>
      <c r="J27" s="102">
        <v>1145.0999999999999</v>
      </c>
      <c r="K27" s="102">
        <v>1875.3</v>
      </c>
      <c r="L27" s="102">
        <v>3931.7</v>
      </c>
      <c r="M27" s="102">
        <v>1417.4</v>
      </c>
      <c r="N27" s="102">
        <v>2514.3000000000002</v>
      </c>
      <c r="O27" s="103">
        <v>3.9289999999999998</v>
      </c>
      <c r="P27" s="103">
        <v>1.581</v>
      </c>
      <c r="Q27" s="103">
        <v>1.9930000000000001</v>
      </c>
      <c r="R27" s="103">
        <v>2.1019999999999999</v>
      </c>
      <c r="S27" s="103">
        <v>3.8340000000000001</v>
      </c>
      <c r="T27" s="103">
        <v>1.696</v>
      </c>
      <c r="U27" s="103">
        <v>0.78300000000000003</v>
      </c>
      <c r="V27" s="103">
        <v>0.751</v>
      </c>
      <c r="W27" s="103">
        <v>0.80300000000000005</v>
      </c>
      <c r="X27" s="103">
        <v>4.2990000000000004</v>
      </c>
      <c r="Y27" s="103">
        <v>5.4950000000000001</v>
      </c>
      <c r="Z27" s="103">
        <v>3.6320000000000001</v>
      </c>
    </row>
    <row r="28" spans="1:26">
      <c r="A28" s="79" t="s">
        <v>426</v>
      </c>
      <c r="B28" s="4">
        <f t="shared" si="0"/>
        <v>44742</v>
      </c>
      <c r="C28" s="102">
        <v>23865.599999999999</v>
      </c>
      <c r="D28" s="102">
        <v>18993</v>
      </c>
      <c r="E28" s="102">
        <v>18986.8</v>
      </c>
      <c r="F28" s="103">
        <v>124.492</v>
      </c>
      <c r="G28" s="102">
        <v>16533.7</v>
      </c>
      <c r="H28" s="102">
        <v>13280.9</v>
      </c>
      <c r="I28" s="102">
        <v>3025.3</v>
      </c>
      <c r="J28" s="102">
        <v>1142.5999999999999</v>
      </c>
      <c r="K28" s="102">
        <v>1879</v>
      </c>
      <c r="L28" s="102">
        <v>3954.9</v>
      </c>
      <c r="M28" s="102">
        <v>1418.2</v>
      </c>
      <c r="N28" s="102">
        <v>2536.6999999999998</v>
      </c>
      <c r="O28" s="103">
        <v>3.69</v>
      </c>
      <c r="P28" s="103">
        <v>1.581</v>
      </c>
      <c r="Q28" s="103">
        <v>1.98</v>
      </c>
      <c r="R28" s="103">
        <v>2.097</v>
      </c>
      <c r="S28" s="103">
        <v>3.9329999999999998</v>
      </c>
      <c r="T28" s="103">
        <v>1.798</v>
      </c>
      <c r="U28" s="103">
        <v>0.186</v>
      </c>
      <c r="V28" s="103">
        <v>-0.88200000000000001</v>
      </c>
      <c r="W28" s="103">
        <v>0.79500000000000004</v>
      </c>
      <c r="X28" s="103">
        <v>2.39</v>
      </c>
      <c r="Y28" s="103">
        <v>0.23599999999999999</v>
      </c>
      <c r="Z28" s="103">
        <v>3.62</v>
      </c>
    </row>
    <row r="29" spans="1:26">
      <c r="A29" s="79" t="s">
        <v>427</v>
      </c>
      <c r="B29" s="4">
        <f t="shared" si="0"/>
        <v>44834</v>
      </c>
      <c r="C29" s="102">
        <v>24084.799999999999</v>
      </c>
      <c r="D29" s="102">
        <v>19068.099999999999</v>
      </c>
      <c r="E29" s="102">
        <v>19079.5</v>
      </c>
      <c r="F29" s="103">
        <v>125.14100000000001</v>
      </c>
      <c r="G29" s="102">
        <v>16697.7</v>
      </c>
      <c r="H29" s="102">
        <v>13343.1</v>
      </c>
      <c r="I29" s="102">
        <v>3027.7</v>
      </c>
      <c r="J29" s="102">
        <v>1141.2</v>
      </c>
      <c r="K29" s="102">
        <v>1882.6</v>
      </c>
      <c r="L29" s="102">
        <v>3980</v>
      </c>
      <c r="M29" s="102">
        <v>1420.5</v>
      </c>
      <c r="N29" s="102">
        <v>2559.4</v>
      </c>
      <c r="O29" s="103">
        <v>3.7250000000000001</v>
      </c>
      <c r="P29" s="103">
        <v>1.591</v>
      </c>
      <c r="Q29" s="103">
        <v>1.968</v>
      </c>
      <c r="R29" s="103">
        <v>2.0990000000000002</v>
      </c>
      <c r="S29" s="103">
        <v>4.0270000000000001</v>
      </c>
      <c r="T29" s="103">
        <v>1.8879999999999999</v>
      </c>
      <c r="U29" s="103">
        <v>0.314</v>
      </c>
      <c r="V29" s="103">
        <v>-0.495</v>
      </c>
      <c r="W29" s="103">
        <v>0.77200000000000002</v>
      </c>
      <c r="X29" s="103">
        <v>2.5539999999999998</v>
      </c>
      <c r="Y29" s="103">
        <v>0.65200000000000002</v>
      </c>
      <c r="Z29" s="103">
        <v>3.629</v>
      </c>
    </row>
    <row r="30" spans="1:26">
      <c r="A30" s="79" t="s">
        <v>428</v>
      </c>
      <c r="B30" s="4">
        <f t="shared" si="0"/>
        <v>44925</v>
      </c>
      <c r="C30" s="102">
        <v>24307.3</v>
      </c>
      <c r="D30" s="102">
        <v>19143.5</v>
      </c>
      <c r="E30" s="102">
        <v>19172.099999999999</v>
      </c>
      <c r="F30" s="103">
        <v>125.79300000000001</v>
      </c>
      <c r="G30" s="102">
        <v>16858.400000000001</v>
      </c>
      <c r="H30" s="102">
        <v>13401.7</v>
      </c>
      <c r="I30" s="102">
        <v>3030.6</v>
      </c>
      <c r="J30" s="102">
        <v>1140.4000000000001</v>
      </c>
      <c r="K30" s="102">
        <v>1886.2</v>
      </c>
      <c r="L30" s="102">
        <v>4006.5</v>
      </c>
      <c r="M30" s="102">
        <v>1424</v>
      </c>
      <c r="N30" s="102">
        <v>2582.5</v>
      </c>
      <c r="O30" s="103">
        <v>3.746</v>
      </c>
      <c r="P30" s="103">
        <v>1.591</v>
      </c>
      <c r="Q30" s="103">
        <v>1.954</v>
      </c>
      <c r="R30" s="103">
        <v>2.101</v>
      </c>
      <c r="S30" s="103">
        <v>3.9049999999999998</v>
      </c>
      <c r="T30" s="103">
        <v>1.766</v>
      </c>
      <c r="U30" s="103">
        <v>0.38900000000000001</v>
      </c>
      <c r="V30" s="103">
        <v>-0.26</v>
      </c>
      <c r="W30" s="103">
        <v>0.753</v>
      </c>
      <c r="X30" s="103">
        <v>2.698</v>
      </c>
      <c r="Y30" s="103">
        <v>0.99199999999999999</v>
      </c>
      <c r="Z30" s="103">
        <v>3.653</v>
      </c>
    </row>
    <row r="31" spans="1:26">
      <c r="A31" s="79" t="s">
        <v>429</v>
      </c>
      <c r="B31" s="4">
        <f t="shared" si="0"/>
        <v>45015</v>
      </c>
      <c r="C31" s="102">
        <v>24546.6</v>
      </c>
      <c r="D31" s="102">
        <v>19221.2</v>
      </c>
      <c r="E31" s="102">
        <v>19264.400000000001</v>
      </c>
      <c r="F31" s="103">
        <v>126.444</v>
      </c>
      <c r="G31" s="102">
        <v>17016.099999999999</v>
      </c>
      <c r="H31" s="102">
        <v>13457.4</v>
      </c>
      <c r="I31" s="102">
        <v>3037.8</v>
      </c>
      <c r="J31" s="102">
        <v>1144.3</v>
      </c>
      <c r="K31" s="102">
        <v>1889.7</v>
      </c>
      <c r="L31" s="102">
        <v>4051.5</v>
      </c>
      <c r="M31" s="102">
        <v>1445.7</v>
      </c>
      <c r="N31" s="102">
        <v>2605.8000000000002</v>
      </c>
      <c r="O31" s="103">
        <v>3.996</v>
      </c>
      <c r="P31" s="103">
        <v>1.631</v>
      </c>
      <c r="Q31" s="103">
        <v>1.9390000000000001</v>
      </c>
      <c r="R31" s="103">
        <v>2.0859999999999999</v>
      </c>
      <c r="S31" s="103">
        <v>3.7930000000000001</v>
      </c>
      <c r="T31" s="103">
        <v>1.6719999999999999</v>
      </c>
      <c r="U31" s="103">
        <v>0.95899999999999996</v>
      </c>
      <c r="V31" s="103">
        <v>1.351</v>
      </c>
      <c r="W31" s="103">
        <v>0.746</v>
      </c>
      <c r="X31" s="103">
        <v>4.5620000000000003</v>
      </c>
      <c r="Y31" s="103">
        <v>6.2210000000000001</v>
      </c>
      <c r="Z31" s="103">
        <v>3.6560000000000001</v>
      </c>
    </row>
    <row r="32" spans="1:26">
      <c r="A32" s="79" t="s">
        <v>430</v>
      </c>
      <c r="B32" s="4">
        <f t="shared" si="0"/>
        <v>45107</v>
      </c>
      <c r="C32" s="102">
        <v>24775.7</v>
      </c>
      <c r="D32" s="102">
        <v>19299.099999999999</v>
      </c>
      <c r="E32" s="102">
        <v>19356.7</v>
      </c>
      <c r="F32" s="103">
        <v>127.09399999999999</v>
      </c>
      <c r="G32" s="102">
        <v>17177.3</v>
      </c>
      <c r="H32" s="102">
        <v>13515.4</v>
      </c>
      <c r="I32" s="102">
        <v>3041.4</v>
      </c>
      <c r="J32" s="102">
        <v>1144.3</v>
      </c>
      <c r="K32" s="102">
        <v>1893.1</v>
      </c>
      <c r="L32" s="102">
        <v>4079.3</v>
      </c>
      <c r="M32" s="102">
        <v>1450.2</v>
      </c>
      <c r="N32" s="102">
        <v>2629.2</v>
      </c>
      <c r="O32" s="103">
        <v>3.7839999999999998</v>
      </c>
      <c r="P32" s="103">
        <v>1.631</v>
      </c>
      <c r="Q32" s="103">
        <v>1.93</v>
      </c>
      <c r="R32" s="103">
        <v>2.073</v>
      </c>
      <c r="S32" s="103">
        <v>3.8450000000000002</v>
      </c>
      <c r="T32" s="103">
        <v>1.7350000000000001</v>
      </c>
      <c r="U32" s="103">
        <v>0.46899999999999997</v>
      </c>
      <c r="V32" s="103">
        <v>2.3E-2</v>
      </c>
      <c r="W32" s="103">
        <v>0.71899999999999997</v>
      </c>
      <c r="X32" s="103">
        <v>2.778</v>
      </c>
      <c r="Y32" s="103">
        <v>1.2450000000000001</v>
      </c>
      <c r="Z32" s="103">
        <v>3.6349999999999998</v>
      </c>
    </row>
    <row r="33" spans="1:26">
      <c r="A33" s="79" t="s">
        <v>431</v>
      </c>
      <c r="B33" s="4">
        <f t="shared" si="0"/>
        <v>45199</v>
      </c>
      <c r="C33" s="102">
        <v>25010.799999999999</v>
      </c>
      <c r="D33" s="102">
        <v>19379.7</v>
      </c>
      <c r="E33" s="102">
        <v>19448.8</v>
      </c>
      <c r="F33" s="103">
        <v>127.751</v>
      </c>
      <c r="G33" s="102">
        <v>17345.2</v>
      </c>
      <c r="H33" s="102">
        <v>13577.3</v>
      </c>
      <c r="I33" s="102">
        <v>3044.7</v>
      </c>
      <c r="J33" s="102">
        <v>1144.2</v>
      </c>
      <c r="K33" s="102">
        <v>1896.4</v>
      </c>
      <c r="L33" s="102">
        <v>4107.1000000000004</v>
      </c>
      <c r="M33" s="102">
        <v>1454.4</v>
      </c>
      <c r="N33" s="102">
        <v>2652.7</v>
      </c>
      <c r="O33" s="103">
        <v>3.85</v>
      </c>
      <c r="P33" s="103">
        <v>1.681</v>
      </c>
      <c r="Q33" s="103">
        <v>1.9159999999999999</v>
      </c>
      <c r="R33" s="103">
        <v>2.0819999999999999</v>
      </c>
      <c r="S33" s="103">
        <v>3.9670000000000001</v>
      </c>
      <c r="T33" s="103">
        <v>1.8460000000000001</v>
      </c>
      <c r="U33" s="103">
        <v>0.438</v>
      </c>
      <c r="V33" s="103">
        <v>-4.9000000000000002E-2</v>
      </c>
      <c r="W33" s="103">
        <v>0.71</v>
      </c>
      <c r="X33" s="103">
        <v>2.7549999999999999</v>
      </c>
      <c r="Y33" s="103">
        <v>1.177</v>
      </c>
      <c r="Z33" s="103">
        <v>3.6320000000000001</v>
      </c>
    </row>
    <row r="34" spans="1:26">
      <c r="A34" s="79" t="s">
        <v>432</v>
      </c>
      <c r="B34" s="4">
        <f t="shared" si="0"/>
        <v>45290</v>
      </c>
      <c r="C34" s="102">
        <v>25249.3</v>
      </c>
      <c r="D34" s="102">
        <v>19462.099999999999</v>
      </c>
      <c r="E34" s="102">
        <v>19540.5</v>
      </c>
      <c r="F34" s="103">
        <v>128.404</v>
      </c>
      <c r="G34" s="102">
        <v>17518.599999999999</v>
      </c>
      <c r="H34" s="102">
        <v>13643.3</v>
      </c>
      <c r="I34" s="102">
        <v>3048.1</v>
      </c>
      <c r="J34" s="102">
        <v>1144.2</v>
      </c>
      <c r="K34" s="102">
        <v>1899.7</v>
      </c>
      <c r="L34" s="102">
        <v>4135.2</v>
      </c>
      <c r="M34" s="102">
        <v>1458.9</v>
      </c>
      <c r="N34" s="102">
        <v>2676.3</v>
      </c>
      <c r="O34" s="103">
        <v>3.8690000000000002</v>
      </c>
      <c r="P34" s="103">
        <v>1.7110000000000001</v>
      </c>
      <c r="Q34" s="103">
        <v>1.9</v>
      </c>
      <c r="R34" s="103">
        <v>2.06</v>
      </c>
      <c r="S34" s="103">
        <v>4.0579999999999998</v>
      </c>
      <c r="T34" s="103">
        <v>1.956</v>
      </c>
      <c r="U34" s="103">
        <v>0.439</v>
      </c>
      <c r="V34" s="103">
        <v>-1.4999999999999999E-2</v>
      </c>
      <c r="W34" s="103">
        <v>0.69199999999999995</v>
      </c>
      <c r="X34" s="103">
        <v>2.758</v>
      </c>
      <c r="Y34" s="103">
        <v>1.2230000000000001</v>
      </c>
      <c r="Z34" s="103">
        <v>3.6080000000000001</v>
      </c>
    </row>
    <row r="35" spans="1:26">
      <c r="A35" s="79" t="s">
        <v>433</v>
      </c>
      <c r="B35" s="4">
        <f t="shared" si="0"/>
        <v>45381</v>
      </c>
      <c r="C35" s="102">
        <v>25500.9</v>
      </c>
      <c r="D35" s="102">
        <v>19544.400000000001</v>
      </c>
      <c r="E35" s="102">
        <v>19631.900000000001</v>
      </c>
      <c r="F35" s="103">
        <v>129.05199999999999</v>
      </c>
      <c r="G35" s="102">
        <v>17696.5</v>
      </c>
      <c r="H35" s="102">
        <v>13712.6</v>
      </c>
      <c r="I35" s="102">
        <v>3054.8</v>
      </c>
      <c r="J35" s="102">
        <v>1147.7</v>
      </c>
      <c r="K35" s="102">
        <v>1902.9</v>
      </c>
      <c r="L35" s="102">
        <v>4180</v>
      </c>
      <c r="M35" s="102">
        <v>1479.9</v>
      </c>
      <c r="N35" s="102">
        <v>2700</v>
      </c>
      <c r="O35" s="103">
        <v>4.0460000000000003</v>
      </c>
      <c r="P35" s="103">
        <v>1.702</v>
      </c>
      <c r="Q35" s="103">
        <v>1.883</v>
      </c>
      <c r="R35" s="103">
        <v>2.0350000000000001</v>
      </c>
      <c r="S35" s="103">
        <v>4.125</v>
      </c>
      <c r="T35" s="103">
        <v>2.048</v>
      </c>
      <c r="U35" s="103">
        <v>0.88</v>
      </c>
      <c r="V35" s="103">
        <v>1.248</v>
      </c>
      <c r="W35" s="103">
        <v>0.68200000000000005</v>
      </c>
      <c r="X35" s="103">
        <v>4.4020000000000001</v>
      </c>
      <c r="Y35" s="103">
        <v>5.9050000000000002</v>
      </c>
      <c r="Z35" s="103">
        <v>3.59</v>
      </c>
    </row>
    <row r="36" spans="1:26">
      <c r="A36" s="79" t="s">
        <v>434</v>
      </c>
      <c r="B36" s="4">
        <f t="shared" si="0"/>
        <v>45473</v>
      </c>
      <c r="C36" s="102">
        <v>25743.4</v>
      </c>
      <c r="D36" s="102">
        <v>19628.099999999999</v>
      </c>
      <c r="E36" s="102">
        <v>19722.7</v>
      </c>
      <c r="F36" s="103">
        <v>129.70099999999999</v>
      </c>
      <c r="G36" s="102">
        <v>17878.8</v>
      </c>
      <c r="H36" s="102">
        <v>13784.5</v>
      </c>
      <c r="I36" s="102">
        <v>3058</v>
      </c>
      <c r="J36" s="102">
        <v>1147.7</v>
      </c>
      <c r="K36" s="102">
        <v>1906</v>
      </c>
      <c r="L36" s="102">
        <v>4208.2</v>
      </c>
      <c r="M36" s="102">
        <v>1484.4</v>
      </c>
      <c r="N36" s="102">
        <v>2723.7</v>
      </c>
      <c r="O36" s="103">
        <v>3.8570000000000002</v>
      </c>
      <c r="P36" s="103">
        <v>1.722</v>
      </c>
      <c r="Q36" s="103">
        <v>1.8620000000000001</v>
      </c>
      <c r="R36" s="103">
        <v>2.0259999999999998</v>
      </c>
      <c r="S36" s="103">
        <v>4.1829999999999998</v>
      </c>
      <c r="T36" s="103">
        <v>2.1139999999999999</v>
      </c>
      <c r="U36" s="103">
        <v>0.42299999999999999</v>
      </c>
      <c r="V36" s="103">
        <v>1E-3</v>
      </c>
      <c r="W36" s="103">
        <v>0.65700000000000003</v>
      </c>
      <c r="X36" s="103">
        <v>2.7269999999999999</v>
      </c>
      <c r="Y36" s="103">
        <v>1.2270000000000001</v>
      </c>
      <c r="Z36" s="103">
        <v>3.5569999999999999</v>
      </c>
    </row>
    <row r="37" spans="1:26">
      <c r="A37" s="79" t="s">
        <v>435</v>
      </c>
      <c r="B37" s="4">
        <f t="shared" si="0"/>
        <v>45565</v>
      </c>
      <c r="C37" s="102">
        <v>25989.9</v>
      </c>
      <c r="D37" s="102">
        <v>19713.900000000001</v>
      </c>
      <c r="E37" s="102">
        <v>19813</v>
      </c>
      <c r="F37" s="103">
        <v>130.35</v>
      </c>
      <c r="G37" s="102">
        <v>18064.400000000001</v>
      </c>
      <c r="H37" s="102">
        <v>13858.4</v>
      </c>
      <c r="I37" s="102">
        <v>3061.3</v>
      </c>
      <c r="J37" s="102">
        <v>1147.9000000000001</v>
      </c>
      <c r="K37" s="102">
        <v>1909.1</v>
      </c>
      <c r="L37" s="102">
        <v>4236.7</v>
      </c>
      <c r="M37" s="102">
        <v>1489.3</v>
      </c>
      <c r="N37" s="102">
        <v>2747.5</v>
      </c>
      <c r="O37" s="103">
        <v>3.8849999999999998</v>
      </c>
      <c r="P37" s="103">
        <v>1.7609999999999999</v>
      </c>
      <c r="Q37" s="103">
        <v>1.843</v>
      </c>
      <c r="R37" s="103">
        <v>2.0139999999999998</v>
      </c>
      <c r="S37" s="103">
        <v>4.218</v>
      </c>
      <c r="T37" s="103">
        <v>2.16</v>
      </c>
      <c r="U37" s="103">
        <v>0.438</v>
      </c>
      <c r="V37" s="103">
        <v>7.2999999999999995E-2</v>
      </c>
      <c r="W37" s="103">
        <v>0.64</v>
      </c>
      <c r="X37" s="103">
        <v>2.7410000000000001</v>
      </c>
      <c r="Y37" s="103">
        <v>1.3029999999999999</v>
      </c>
      <c r="Z37" s="103">
        <v>3.5310000000000001</v>
      </c>
    </row>
    <row r="38" spans="1:26">
      <c r="A38" s="79" t="s">
        <v>436</v>
      </c>
      <c r="B38" s="4">
        <f t="shared" si="0"/>
        <v>45656</v>
      </c>
      <c r="C38" s="102">
        <v>26242.1</v>
      </c>
      <c r="D38" s="102">
        <v>19803.2</v>
      </c>
      <c r="E38" s="102">
        <v>19902.7</v>
      </c>
      <c r="F38" s="103">
        <v>130.99799999999999</v>
      </c>
      <c r="G38" s="102">
        <v>18252.599999999999</v>
      </c>
      <c r="H38" s="102">
        <v>13933.5</v>
      </c>
      <c r="I38" s="102">
        <v>3064.6</v>
      </c>
      <c r="J38" s="102">
        <v>1148.0999999999999</v>
      </c>
      <c r="K38" s="102">
        <v>1912</v>
      </c>
      <c r="L38" s="102">
        <v>4265.3</v>
      </c>
      <c r="M38" s="102">
        <v>1494.1</v>
      </c>
      <c r="N38" s="102">
        <v>2771.2</v>
      </c>
      <c r="O38" s="103">
        <v>3.9380000000000002</v>
      </c>
      <c r="P38" s="103">
        <v>1.823</v>
      </c>
      <c r="Q38" s="103">
        <v>1.823</v>
      </c>
      <c r="R38" s="103">
        <v>2.004</v>
      </c>
      <c r="S38" s="103">
        <v>4.2320000000000002</v>
      </c>
      <c r="T38" s="103">
        <v>2.1840000000000002</v>
      </c>
      <c r="U38" s="103">
        <v>0.42299999999999999</v>
      </c>
      <c r="V38" s="103">
        <v>5.8999999999999997E-2</v>
      </c>
      <c r="W38" s="103">
        <v>0.623</v>
      </c>
      <c r="X38" s="103">
        <v>2.72</v>
      </c>
      <c r="Y38" s="103">
        <v>1.3029999999999999</v>
      </c>
      <c r="Z38" s="103">
        <v>3.4950000000000001</v>
      </c>
    </row>
    <row r="39" spans="1:26">
      <c r="A39" s="79" t="s">
        <v>437</v>
      </c>
      <c r="B39" s="4">
        <f t="shared" si="0"/>
        <v>45746</v>
      </c>
      <c r="C39" s="102">
        <v>26507.200000000001</v>
      </c>
      <c r="D39" s="102">
        <v>19891.7</v>
      </c>
      <c r="E39" s="102">
        <v>19991.599999999999</v>
      </c>
      <c r="F39" s="103">
        <v>131.64699999999999</v>
      </c>
      <c r="G39" s="102">
        <v>18442.099999999999</v>
      </c>
      <c r="H39" s="102">
        <v>14008.6</v>
      </c>
      <c r="I39" s="102">
        <v>3071.4</v>
      </c>
      <c r="J39" s="102">
        <v>1152.0999999999999</v>
      </c>
      <c r="K39" s="102">
        <v>1915</v>
      </c>
      <c r="L39" s="102">
        <v>4311.1000000000004</v>
      </c>
      <c r="M39" s="102">
        <v>1516.1</v>
      </c>
      <c r="N39" s="102">
        <v>2794.9</v>
      </c>
      <c r="O39" s="103">
        <v>4.101</v>
      </c>
      <c r="P39" s="103">
        <v>1.798</v>
      </c>
      <c r="Q39" s="103">
        <v>1.798</v>
      </c>
      <c r="R39" s="103">
        <v>1.9970000000000001</v>
      </c>
      <c r="S39" s="103">
        <v>4.2160000000000002</v>
      </c>
      <c r="T39" s="103">
        <v>2.1749999999999998</v>
      </c>
      <c r="U39" s="103">
        <v>0.88900000000000001</v>
      </c>
      <c r="V39" s="103">
        <v>1.407</v>
      </c>
      <c r="W39" s="103">
        <v>0.61299999999999999</v>
      </c>
      <c r="X39" s="103">
        <v>4.3659999999999997</v>
      </c>
      <c r="Y39" s="103">
        <v>6.032</v>
      </c>
      <c r="Z39" s="103">
        <v>3.476</v>
      </c>
    </row>
    <row r="40" spans="1:26">
      <c r="A40" s="79" t="s">
        <v>438</v>
      </c>
      <c r="B40" s="4">
        <f t="shared" si="0"/>
        <v>45838</v>
      </c>
      <c r="C40" s="102">
        <v>26760.2</v>
      </c>
      <c r="D40" s="102">
        <v>19979.3</v>
      </c>
      <c r="E40" s="102">
        <v>20079.7</v>
      </c>
      <c r="F40" s="103">
        <v>132.29900000000001</v>
      </c>
      <c r="G40" s="102">
        <v>18630.099999999999</v>
      </c>
      <c r="H40" s="102">
        <v>14081.8</v>
      </c>
      <c r="I40" s="102">
        <v>3074.6</v>
      </c>
      <c r="J40" s="102">
        <v>1152.4000000000001</v>
      </c>
      <c r="K40" s="102">
        <v>1917.8</v>
      </c>
      <c r="L40" s="102">
        <v>4339.8999999999996</v>
      </c>
      <c r="M40" s="102">
        <v>1521.2</v>
      </c>
      <c r="N40" s="102">
        <v>2818.7</v>
      </c>
      <c r="O40" s="103">
        <v>3.8730000000000002</v>
      </c>
      <c r="P40" s="103">
        <v>1.7729999999999999</v>
      </c>
      <c r="Q40" s="103">
        <v>1.7729999999999999</v>
      </c>
      <c r="R40" s="103">
        <v>1.994</v>
      </c>
      <c r="S40" s="103">
        <v>4.1399999999999997</v>
      </c>
      <c r="T40" s="103">
        <v>2.1040000000000001</v>
      </c>
      <c r="U40" s="103">
        <v>0.41799999999999998</v>
      </c>
      <c r="V40" s="103">
        <v>0.108</v>
      </c>
      <c r="W40" s="103">
        <v>0.58899999999999997</v>
      </c>
      <c r="X40" s="103">
        <v>2.702</v>
      </c>
      <c r="Y40" s="103">
        <v>1.349</v>
      </c>
      <c r="Z40" s="103">
        <v>3.4420000000000002</v>
      </c>
    </row>
    <row r="41" spans="1:26">
      <c r="A41" s="79" t="s">
        <v>439</v>
      </c>
      <c r="B41" s="4">
        <f t="shared" si="0"/>
        <v>45930</v>
      </c>
      <c r="C41" s="102">
        <v>27007.5</v>
      </c>
      <c r="D41" s="102">
        <v>20061.5</v>
      </c>
      <c r="E41" s="102">
        <v>20167.3</v>
      </c>
      <c r="F41" s="103">
        <v>132.952</v>
      </c>
      <c r="G41" s="102">
        <v>18810.8</v>
      </c>
      <c r="H41" s="102">
        <v>14148.5</v>
      </c>
      <c r="I41" s="102">
        <v>3078.1</v>
      </c>
      <c r="J41" s="102">
        <v>1152.8</v>
      </c>
      <c r="K41" s="102">
        <v>1920.9</v>
      </c>
      <c r="L41" s="102">
        <v>4369.3999999999996</v>
      </c>
      <c r="M41" s="102">
        <v>1526.3</v>
      </c>
      <c r="N41" s="102">
        <v>2843</v>
      </c>
      <c r="O41" s="103">
        <v>3.7480000000000002</v>
      </c>
      <c r="P41" s="103">
        <v>1.655</v>
      </c>
      <c r="Q41" s="103">
        <v>1.756</v>
      </c>
      <c r="R41" s="103">
        <v>1.9910000000000001</v>
      </c>
      <c r="S41" s="103">
        <v>3.9380000000000002</v>
      </c>
      <c r="T41" s="103">
        <v>1.909</v>
      </c>
      <c r="U41" s="103">
        <v>0.46</v>
      </c>
      <c r="V41" s="103">
        <v>0.115</v>
      </c>
      <c r="W41" s="103">
        <v>0.64800000000000002</v>
      </c>
      <c r="X41" s="103">
        <v>2.7410000000000001</v>
      </c>
      <c r="Y41" s="103">
        <v>1.351</v>
      </c>
      <c r="Z41" s="103">
        <v>3.4969999999999999</v>
      </c>
    </row>
    <row r="42" spans="1:26">
      <c r="A42" s="79" t="s">
        <v>440</v>
      </c>
      <c r="B42" s="4">
        <f t="shared" si="0"/>
        <v>46021</v>
      </c>
      <c r="C42" s="102">
        <v>27254.2</v>
      </c>
      <c r="D42" s="102">
        <v>20142.2</v>
      </c>
      <c r="E42" s="102">
        <v>20254.599999999999</v>
      </c>
      <c r="F42" s="103">
        <v>133.608</v>
      </c>
      <c r="G42" s="102">
        <v>18986.400000000001</v>
      </c>
      <c r="H42" s="102">
        <v>14210.5</v>
      </c>
      <c r="I42" s="102">
        <v>3081.8</v>
      </c>
      <c r="J42" s="102">
        <v>1153.0999999999999</v>
      </c>
      <c r="K42" s="102">
        <v>1924.1</v>
      </c>
      <c r="L42" s="102">
        <v>4399.1000000000004</v>
      </c>
      <c r="M42" s="102">
        <v>1531.5</v>
      </c>
      <c r="N42" s="102">
        <v>2867.6</v>
      </c>
      <c r="O42" s="103">
        <v>3.7040000000000002</v>
      </c>
      <c r="P42" s="103">
        <v>1.6180000000000001</v>
      </c>
      <c r="Q42" s="103">
        <v>1.7430000000000001</v>
      </c>
      <c r="R42" s="103">
        <v>1.9870000000000001</v>
      </c>
      <c r="S42" s="103">
        <v>3.786</v>
      </c>
      <c r="T42" s="103">
        <v>1.764</v>
      </c>
      <c r="U42" s="103">
        <v>0.47799999999999998</v>
      </c>
      <c r="V42" s="103">
        <v>0.128</v>
      </c>
      <c r="W42" s="103">
        <v>0.66800000000000004</v>
      </c>
      <c r="X42" s="103">
        <v>2.746</v>
      </c>
      <c r="Y42" s="103">
        <v>1.353</v>
      </c>
      <c r="Z42" s="103">
        <v>3.5</v>
      </c>
    </row>
    <row r="43" spans="1:26">
      <c r="A43" s="79" t="s">
        <v>441</v>
      </c>
      <c r="B43" s="4">
        <f t="shared" si="0"/>
        <v>46111</v>
      </c>
      <c r="C43" s="102">
        <v>27515.1</v>
      </c>
      <c r="D43" s="102">
        <v>20222.599999999999</v>
      </c>
      <c r="E43" s="102">
        <v>20341.8</v>
      </c>
      <c r="F43" s="103">
        <v>134.267</v>
      </c>
      <c r="G43" s="102">
        <v>19168.2</v>
      </c>
      <c r="H43" s="102">
        <v>14276.1</v>
      </c>
      <c r="I43" s="102">
        <v>3088.7</v>
      </c>
      <c r="J43" s="102">
        <v>1157</v>
      </c>
      <c r="K43" s="102">
        <v>1927.3</v>
      </c>
      <c r="L43" s="102">
        <v>4445.8999999999996</v>
      </c>
      <c r="M43" s="102">
        <v>1553.6</v>
      </c>
      <c r="N43" s="102">
        <v>2892.2</v>
      </c>
      <c r="O43" s="103">
        <v>3.883</v>
      </c>
      <c r="P43" s="103">
        <v>1.607</v>
      </c>
      <c r="Q43" s="103">
        <v>1.734</v>
      </c>
      <c r="R43" s="103">
        <v>1.9870000000000001</v>
      </c>
      <c r="S43" s="103">
        <v>3.8839999999999999</v>
      </c>
      <c r="T43" s="103">
        <v>1.859</v>
      </c>
      <c r="U43" s="103">
        <v>0.89900000000000002</v>
      </c>
      <c r="V43" s="103">
        <v>1.347</v>
      </c>
      <c r="W43" s="103">
        <v>0.66200000000000003</v>
      </c>
      <c r="X43" s="103">
        <v>4.3230000000000004</v>
      </c>
      <c r="Y43" s="103">
        <v>5.9130000000000003</v>
      </c>
      <c r="Z43" s="103">
        <v>3.4820000000000002</v>
      </c>
    </row>
    <row r="44" spans="1:26">
      <c r="A44" s="79" t="s">
        <v>442</v>
      </c>
      <c r="B44" s="4">
        <f t="shared" si="0"/>
        <v>46203</v>
      </c>
      <c r="C44" s="102">
        <v>27766.1</v>
      </c>
      <c r="D44" s="102">
        <v>20304</v>
      </c>
      <c r="E44" s="102">
        <v>20428.7</v>
      </c>
      <c r="F44" s="103">
        <v>134.92699999999999</v>
      </c>
      <c r="G44" s="102">
        <v>19347.3</v>
      </c>
      <c r="H44" s="102">
        <v>14339</v>
      </c>
      <c r="I44" s="102">
        <v>3092.4</v>
      </c>
      <c r="J44" s="102">
        <v>1157.5</v>
      </c>
      <c r="K44" s="102">
        <v>1930.4</v>
      </c>
      <c r="L44" s="102">
        <v>4476</v>
      </c>
      <c r="M44" s="102">
        <v>1559</v>
      </c>
      <c r="N44" s="102">
        <v>2916.9</v>
      </c>
      <c r="O44" s="103">
        <v>3.698</v>
      </c>
      <c r="P44" s="103">
        <v>1.62</v>
      </c>
      <c r="Q44" s="103">
        <v>1.7190000000000001</v>
      </c>
      <c r="R44" s="103">
        <v>1.9810000000000001</v>
      </c>
      <c r="S44" s="103">
        <v>3.7909999999999999</v>
      </c>
      <c r="T44" s="103">
        <v>1.774</v>
      </c>
      <c r="U44" s="103">
        <v>0.48199999999999998</v>
      </c>
      <c r="V44" s="103">
        <v>0.16600000000000001</v>
      </c>
      <c r="W44" s="103">
        <v>0.65400000000000003</v>
      </c>
      <c r="X44" s="103">
        <v>2.7360000000000002</v>
      </c>
      <c r="Y44" s="103">
        <v>1.399</v>
      </c>
      <c r="Z44" s="103">
        <v>3.4590000000000001</v>
      </c>
    </row>
    <row r="45" spans="1:26">
      <c r="A45" s="79" t="s">
        <v>443</v>
      </c>
      <c r="B45" s="4">
        <f t="shared" si="0"/>
        <v>46295</v>
      </c>
      <c r="C45" s="102">
        <v>28022.5</v>
      </c>
      <c r="D45" s="102">
        <v>20388.400000000001</v>
      </c>
      <c r="E45" s="102">
        <v>20515.7</v>
      </c>
      <c r="F45" s="103">
        <v>135.59</v>
      </c>
      <c r="G45" s="102">
        <v>19531.2</v>
      </c>
      <c r="H45" s="102">
        <v>14404.5</v>
      </c>
      <c r="I45" s="102">
        <v>3096.1</v>
      </c>
      <c r="J45" s="102">
        <v>1158</v>
      </c>
      <c r="K45" s="102">
        <v>1933.5</v>
      </c>
      <c r="L45" s="102">
        <v>4505.8999999999996</v>
      </c>
      <c r="M45" s="102">
        <v>1564.5</v>
      </c>
      <c r="N45" s="102">
        <v>2941.4</v>
      </c>
      <c r="O45" s="103">
        <v>3.7450000000000001</v>
      </c>
      <c r="P45" s="103">
        <v>1.673</v>
      </c>
      <c r="Q45" s="103">
        <v>1.714</v>
      </c>
      <c r="R45" s="103">
        <v>1.9790000000000001</v>
      </c>
      <c r="S45" s="103">
        <v>3.855</v>
      </c>
      <c r="T45" s="103">
        <v>1.84</v>
      </c>
      <c r="U45" s="103">
        <v>0.48399999999999999</v>
      </c>
      <c r="V45" s="103">
        <v>0.18</v>
      </c>
      <c r="W45" s="103">
        <v>0.65</v>
      </c>
      <c r="X45" s="103">
        <v>2.7029999999999998</v>
      </c>
      <c r="Y45" s="103">
        <v>1.403</v>
      </c>
      <c r="Z45" s="103">
        <v>3.403</v>
      </c>
    </row>
    <row r="46" spans="1:26">
      <c r="A46" s="79" t="s">
        <v>444</v>
      </c>
      <c r="B46" s="4">
        <f t="shared" si="0"/>
        <v>46386</v>
      </c>
      <c r="C46" s="102">
        <v>28286.5</v>
      </c>
      <c r="D46" s="102">
        <v>20477.3</v>
      </c>
      <c r="E46" s="102">
        <v>20603.099999999999</v>
      </c>
      <c r="F46" s="103">
        <v>136.256</v>
      </c>
      <c r="G46" s="102">
        <v>19719</v>
      </c>
      <c r="H46" s="102">
        <v>14472</v>
      </c>
      <c r="I46" s="102">
        <v>3099.9</v>
      </c>
      <c r="J46" s="102">
        <v>1158.5999999999999</v>
      </c>
      <c r="K46" s="102">
        <v>1936.7</v>
      </c>
      <c r="L46" s="102">
        <v>4535.8</v>
      </c>
      <c r="M46" s="102">
        <v>1570</v>
      </c>
      <c r="N46" s="102">
        <v>2965.8</v>
      </c>
      <c r="O46" s="103">
        <v>3.823</v>
      </c>
      <c r="P46" s="103">
        <v>1.7549999999999999</v>
      </c>
      <c r="Q46" s="103">
        <v>1.714</v>
      </c>
      <c r="R46" s="103">
        <v>1.978</v>
      </c>
      <c r="S46" s="103">
        <v>3.9020000000000001</v>
      </c>
      <c r="T46" s="103">
        <v>1.887</v>
      </c>
      <c r="U46" s="103">
        <v>0.49</v>
      </c>
      <c r="V46" s="103">
        <v>0.19900000000000001</v>
      </c>
      <c r="W46" s="103">
        <v>0.64600000000000002</v>
      </c>
      <c r="X46" s="103">
        <v>2.6779999999999999</v>
      </c>
      <c r="Y46" s="103">
        <v>1.4059999999999999</v>
      </c>
      <c r="Z46" s="103">
        <v>3.359</v>
      </c>
    </row>
    <row r="47" spans="1:26">
      <c r="A47" s="79" t="s">
        <v>445</v>
      </c>
      <c r="B47" s="4">
        <f t="shared" si="0"/>
        <v>46476</v>
      </c>
      <c r="C47" s="102">
        <v>28570.799999999999</v>
      </c>
      <c r="D47" s="102">
        <v>20569.900000000001</v>
      </c>
      <c r="E47" s="102">
        <v>20691.2</v>
      </c>
      <c r="F47" s="103">
        <v>136.92500000000001</v>
      </c>
      <c r="G47" s="102">
        <v>19917</v>
      </c>
      <c r="H47" s="102">
        <v>14545.8</v>
      </c>
      <c r="I47" s="102">
        <v>3107.2</v>
      </c>
      <c r="J47" s="102">
        <v>1162.9000000000001</v>
      </c>
      <c r="K47" s="102">
        <v>1939.8</v>
      </c>
      <c r="L47" s="102">
        <v>4583.3999999999996</v>
      </c>
      <c r="M47" s="102">
        <v>1593.2</v>
      </c>
      <c r="N47" s="102">
        <v>2990.3</v>
      </c>
      <c r="O47" s="103">
        <v>4.08</v>
      </c>
      <c r="P47" s="103">
        <v>1.821</v>
      </c>
      <c r="Q47" s="103">
        <v>1.722</v>
      </c>
      <c r="R47" s="103">
        <v>1.98</v>
      </c>
      <c r="S47" s="103">
        <v>4.0759999999999996</v>
      </c>
      <c r="T47" s="103">
        <v>2.0550000000000002</v>
      </c>
      <c r="U47" s="103">
        <v>0.94599999999999995</v>
      </c>
      <c r="V47" s="103">
        <v>1.514</v>
      </c>
      <c r="W47" s="103">
        <v>0.64800000000000002</v>
      </c>
      <c r="X47" s="103">
        <v>4.2679999999999998</v>
      </c>
      <c r="Y47" s="103">
        <v>6.05</v>
      </c>
      <c r="Z47" s="103">
        <v>3.335</v>
      </c>
    </row>
    <row r="48" spans="1:26">
      <c r="A48" s="79" t="s">
        <v>446</v>
      </c>
      <c r="B48" s="4">
        <f t="shared" si="0"/>
        <v>46568</v>
      </c>
      <c r="C48" s="102">
        <v>28848.6</v>
      </c>
      <c r="D48" s="102">
        <v>20665.8</v>
      </c>
      <c r="E48" s="102">
        <v>20780.400000000001</v>
      </c>
      <c r="F48" s="103">
        <v>137.59700000000001</v>
      </c>
      <c r="G48" s="102">
        <v>20122.400000000001</v>
      </c>
      <c r="H48" s="102">
        <v>14624.1</v>
      </c>
      <c r="I48" s="102">
        <v>3111.4</v>
      </c>
      <c r="J48" s="102">
        <v>1163.9000000000001</v>
      </c>
      <c r="K48" s="102">
        <v>1943</v>
      </c>
      <c r="L48" s="102">
        <v>4613.8999999999996</v>
      </c>
      <c r="M48" s="102">
        <v>1599.1</v>
      </c>
      <c r="N48" s="102">
        <v>3014.8</v>
      </c>
      <c r="O48" s="103">
        <v>3.9460000000000002</v>
      </c>
      <c r="P48" s="103">
        <v>1.877</v>
      </c>
      <c r="Q48" s="103">
        <v>1.7350000000000001</v>
      </c>
      <c r="R48" s="103">
        <v>1.9750000000000001</v>
      </c>
      <c r="S48" s="103">
        <v>4.1890000000000001</v>
      </c>
      <c r="T48" s="103">
        <v>2.17</v>
      </c>
      <c r="U48" s="103">
        <v>0.53800000000000003</v>
      </c>
      <c r="V48" s="103">
        <v>0.31900000000000001</v>
      </c>
      <c r="W48" s="103">
        <v>0.65800000000000003</v>
      </c>
      <c r="X48" s="103">
        <v>2.6890000000000001</v>
      </c>
      <c r="Y48" s="103">
        <v>1.5</v>
      </c>
      <c r="Z48" s="103">
        <v>3.327</v>
      </c>
    </row>
    <row r="49" spans="1:26">
      <c r="A49" s="79" t="s">
        <v>447</v>
      </c>
      <c r="B49" s="4">
        <f t="shared" si="0"/>
        <v>46660</v>
      </c>
      <c r="C49" s="102">
        <v>29128.400000000001</v>
      </c>
      <c r="D49" s="102">
        <v>20761.7</v>
      </c>
      <c r="E49" s="102">
        <v>20870.3</v>
      </c>
      <c r="F49" s="103">
        <v>138.27199999999999</v>
      </c>
      <c r="G49" s="102">
        <v>20329.3</v>
      </c>
      <c r="H49" s="102">
        <v>14702.3</v>
      </c>
      <c r="I49" s="102">
        <v>3115.7</v>
      </c>
      <c r="J49" s="102">
        <v>1164.9000000000001</v>
      </c>
      <c r="K49" s="102">
        <v>1946.2</v>
      </c>
      <c r="L49" s="102">
        <v>4644.8</v>
      </c>
      <c r="M49" s="102">
        <v>1605.3</v>
      </c>
      <c r="N49" s="102">
        <v>3039.5</v>
      </c>
      <c r="O49" s="103">
        <v>3.9359999999999999</v>
      </c>
      <c r="P49" s="103">
        <v>1.8680000000000001</v>
      </c>
      <c r="Q49" s="103">
        <v>1.7410000000000001</v>
      </c>
      <c r="R49" s="103">
        <v>1.978</v>
      </c>
      <c r="S49" s="103">
        <v>4.1769999999999996</v>
      </c>
      <c r="T49" s="103">
        <v>2.1560000000000001</v>
      </c>
      <c r="U49" s="103">
        <v>0.55600000000000005</v>
      </c>
      <c r="V49" s="103">
        <v>0.373</v>
      </c>
      <c r="W49" s="103">
        <v>0.65500000000000003</v>
      </c>
      <c r="X49" s="103">
        <v>2.7</v>
      </c>
      <c r="Y49" s="103">
        <v>1.55</v>
      </c>
      <c r="Z49" s="103">
        <v>3.3130000000000002</v>
      </c>
    </row>
    <row r="50" spans="1:26">
      <c r="A50" s="79" t="s">
        <v>448</v>
      </c>
      <c r="B50" s="4">
        <f t="shared" si="0"/>
        <v>46751</v>
      </c>
      <c r="C50" s="102">
        <v>29408.2</v>
      </c>
      <c r="D50" s="102">
        <v>20856.099999999999</v>
      </c>
      <c r="E50" s="102">
        <v>20960.900000000001</v>
      </c>
      <c r="F50" s="103">
        <v>138.952</v>
      </c>
      <c r="G50" s="102">
        <v>20536.3</v>
      </c>
      <c r="H50" s="102">
        <v>14779.4</v>
      </c>
      <c r="I50" s="102">
        <v>3120.2</v>
      </c>
      <c r="J50" s="102">
        <v>1166.2</v>
      </c>
      <c r="K50" s="102">
        <v>1949.3</v>
      </c>
      <c r="L50" s="102">
        <v>4675.8999999999996</v>
      </c>
      <c r="M50" s="102">
        <v>1611.7</v>
      </c>
      <c r="N50" s="102">
        <v>3064.2</v>
      </c>
      <c r="O50" s="103">
        <v>3.8969999999999998</v>
      </c>
      <c r="P50" s="103">
        <v>1.831</v>
      </c>
      <c r="Q50" s="103">
        <v>1.7470000000000001</v>
      </c>
      <c r="R50" s="103">
        <v>1.9790000000000001</v>
      </c>
      <c r="S50" s="103">
        <v>4.1349999999999998</v>
      </c>
      <c r="T50" s="103">
        <v>2.113</v>
      </c>
      <c r="U50" s="103">
        <v>0.57499999999999996</v>
      </c>
      <c r="V50" s="103">
        <v>0.433</v>
      </c>
      <c r="W50" s="103">
        <v>0.65200000000000002</v>
      </c>
      <c r="X50" s="103">
        <v>2.7090000000000001</v>
      </c>
      <c r="Y50" s="103">
        <v>1.603</v>
      </c>
      <c r="Z50" s="103">
        <v>3.2970000000000002</v>
      </c>
    </row>
    <row r="51" spans="1:26">
      <c r="A51" s="79" t="s">
        <v>449</v>
      </c>
      <c r="B51" s="4">
        <f t="shared" si="0"/>
        <v>46842</v>
      </c>
      <c r="C51" s="102">
        <v>29698.799999999999</v>
      </c>
      <c r="D51" s="102">
        <v>20947.2</v>
      </c>
      <c r="E51" s="102">
        <v>21052.400000000001</v>
      </c>
      <c r="F51" s="103">
        <v>139.636</v>
      </c>
      <c r="G51" s="102">
        <v>20736.8</v>
      </c>
      <c r="H51" s="102">
        <v>14850.5</v>
      </c>
      <c r="I51" s="102">
        <v>3128.2</v>
      </c>
      <c r="J51" s="102">
        <v>1171.3</v>
      </c>
      <c r="K51" s="102">
        <v>1952.5</v>
      </c>
      <c r="L51" s="102">
        <v>4725.5</v>
      </c>
      <c r="M51" s="102">
        <v>1636.4</v>
      </c>
      <c r="N51" s="102">
        <v>3089.1</v>
      </c>
      <c r="O51" s="103">
        <v>4.0110000000000001</v>
      </c>
      <c r="P51" s="103">
        <v>1.758</v>
      </c>
      <c r="Q51" s="103">
        <v>1.758</v>
      </c>
      <c r="R51" s="103">
        <v>1.9850000000000001</v>
      </c>
      <c r="S51" s="103">
        <v>3.9630000000000001</v>
      </c>
      <c r="T51" s="103">
        <v>1.9390000000000001</v>
      </c>
      <c r="U51" s="103">
        <v>1.0309999999999999</v>
      </c>
      <c r="V51" s="103">
        <v>1.7649999999999999</v>
      </c>
      <c r="W51" s="103">
        <v>0.64800000000000002</v>
      </c>
      <c r="X51" s="103">
        <v>4.3109999999999999</v>
      </c>
      <c r="Y51" s="103">
        <v>6.2839999999999998</v>
      </c>
      <c r="Z51" s="103">
        <v>3.2850000000000001</v>
      </c>
    </row>
    <row r="52" spans="1:26">
      <c r="A52" s="79" t="s">
        <v>450</v>
      </c>
      <c r="B52" s="4">
        <f t="shared" si="0"/>
        <v>46934</v>
      </c>
      <c r="C52" s="102">
        <v>29978.7</v>
      </c>
      <c r="D52" s="102">
        <v>21039</v>
      </c>
      <c r="E52" s="102">
        <v>21144.6</v>
      </c>
      <c r="F52" s="103">
        <v>140.32300000000001</v>
      </c>
      <c r="G52" s="102">
        <v>20943.900000000001</v>
      </c>
      <c r="H52" s="102">
        <v>14925.4</v>
      </c>
      <c r="I52" s="102">
        <v>3133</v>
      </c>
      <c r="J52" s="102">
        <v>1172.9000000000001</v>
      </c>
      <c r="K52" s="102">
        <v>1955.6</v>
      </c>
      <c r="L52" s="102">
        <v>4757.3999999999996</v>
      </c>
      <c r="M52" s="102">
        <v>1643.4</v>
      </c>
      <c r="N52" s="102">
        <v>3114.1</v>
      </c>
      <c r="O52" s="103">
        <v>3.8239999999999998</v>
      </c>
      <c r="P52" s="103">
        <v>1.7629999999999999</v>
      </c>
      <c r="Q52" s="103">
        <v>1.7629999999999999</v>
      </c>
      <c r="R52" s="103">
        <v>1.9810000000000001</v>
      </c>
      <c r="S52" s="103">
        <v>4.0540000000000003</v>
      </c>
      <c r="T52" s="103">
        <v>2.032</v>
      </c>
      <c r="U52" s="103">
        <v>0.61199999999999999</v>
      </c>
      <c r="V52" s="103">
        <v>0.55100000000000005</v>
      </c>
      <c r="W52" s="103">
        <v>0.64700000000000002</v>
      </c>
      <c r="X52" s="103">
        <v>2.726</v>
      </c>
      <c r="Y52" s="103">
        <v>1.7030000000000001</v>
      </c>
      <c r="Z52" s="103">
        <v>3.2709999999999999</v>
      </c>
    </row>
    <row r="53" spans="1:26">
      <c r="A53" s="79" t="s">
        <v>451</v>
      </c>
      <c r="B53" s="4">
        <f t="shared" si="0"/>
        <v>47026</v>
      </c>
      <c r="C53" s="102">
        <v>30261.3</v>
      </c>
      <c r="D53" s="102">
        <v>21131</v>
      </c>
      <c r="E53" s="102">
        <v>21237.200000000001</v>
      </c>
      <c r="F53" s="103">
        <v>141.01499999999999</v>
      </c>
      <c r="G53" s="102">
        <v>21152.1</v>
      </c>
      <c r="H53" s="102">
        <v>14999.9</v>
      </c>
      <c r="I53" s="102">
        <v>3137.9</v>
      </c>
      <c r="J53" s="102">
        <v>1174.7</v>
      </c>
      <c r="K53" s="102">
        <v>1958.7</v>
      </c>
      <c r="L53" s="102">
        <v>4789.6000000000004</v>
      </c>
      <c r="M53" s="102">
        <v>1650.5</v>
      </c>
      <c r="N53" s="102">
        <v>3139.1</v>
      </c>
      <c r="O53" s="103">
        <v>3.8239999999999998</v>
      </c>
      <c r="P53" s="103">
        <v>1.762</v>
      </c>
      <c r="Q53" s="103">
        <v>1.762</v>
      </c>
      <c r="R53" s="103">
        <v>1.9850000000000001</v>
      </c>
      <c r="S53" s="103">
        <v>4.0359999999999996</v>
      </c>
      <c r="T53" s="103">
        <v>2.0110000000000001</v>
      </c>
      <c r="U53" s="103">
        <v>0.623</v>
      </c>
      <c r="V53" s="103">
        <v>0.61299999999999999</v>
      </c>
      <c r="W53" s="103">
        <v>0.63</v>
      </c>
      <c r="X53" s="103">
        <v>2.7330000000000001</v>
      </c>
      <c r="Y53" s="103">
        <v>1.7609999999999999</v>
      </c>
      <c r="Z53" s="103">
        <v>3.2480000000000002</v>
      </c>
    </row>
    <row r="54" spans="1:26">
      <c r="A54" s="79" t="s">
        <v>452</v>
      </c>
      <c r="B54" s="4">
        <f t="shared" si="0"/>
        <v>47117</v>
      </c>
      <c r="C54" s="102">
        <v>30546.400000000001</v>
      </c>
      <c r="D54" s="102">
        <v>21223.3</v>
      </c>
      <c r="E54" s="102">
        <v>21329.9</v>
      </c>
      <c r="F54" s="103">
        <v>141.71</v>
      </c>
      <c r="G54" s="102">
        <v>21361.599999999999</v>
      </c>
      <c r="H54" s="102">
        <v>15074.1</v>
      </c>
      <c r="I54" s="102">
        <v>3142.6</v>
      </c>
      <c r="J54" s="102">
        <v>1176.4000000000001</v>
      </c>
      <c r="K54" s="102">
        <v>1961.7</v>
      </c>
      <c r="L54" s="102">
        <v>4821.6000000000004</v>
      </c>
      <c r="M54" s="102">
        <v>1657.6</v>
      </c>
      <c r="N54" s="102">
        <v>3164</v>
      </c>
      <c r="O54" s="103">
        <v>3.8210000000000002</v>
      </c>
      <c r="P54" s="103">
        <v>1.7569999999999999</v>
      </c>
      <c r="Q54" s="103">
        <v>1.7569999999999999</v>
      </c>
      <c r="R54" s="103">
        <v>1.9870000000000001</v>
      </c>
      <c r="S54" s="103">
        <v>4.0209999999999999</v>
      </c>
      <c r="T54" s="103">
        <v>1.9930000000000001</v>
      </c>
      <c r="U54" s="103">
        <v>0.59799999999999998</v>
      </c>
      <c r="V54" s="103">
        <v>0.58399999999999996</v>
      </c>
      <c r="W54" s="103">
        <v>0.60699999999999998</v>
      </c>
      <c r="X54" s="103">
        <v>2.6989999999999998</v>
      </c>
      <c r="Y54" s="103">
        <v>1.7250000000000001</v>
      </c>
      <c r="Z54" s="103">
        <v>3.214</v>
      </c>
    </row>
    <row r="55" spans="1:26">
      <c r="L55" s="82"/>
      <c r="M55" s="82"/>
      <c r="N55" s="82"/>
    </row>
    <row r="56" spans="1:26">
      <c r="L56" s="82"/>
      <c r="M56" s="82"/>
      <c r="N56" s="82"/>
    </row>
    <row r="57" spans="1:26">
      <c r="L57" s="82"/>
      <c r="M57" s="82"/>
      <c r="N57" s="82"/>
    </row>
    <row r="58" spans="1:26">
      <c r="L58" s="82"/>
      <c r="M58" s="82"/>
      <c r="N58" s="82"/>
    </row>
    <row r="59" spans="1:26">
      <c r="L59" s="82"/>
      <c r="M59" s="82"/>
      <c r="N59" s="82"/>
    </row>
    <row r="60" spans="1:26">
      <c r="L60" s="82"/>
      <c r="M60" s="82"/>
      <c r="N60" s="82"/>
    </row>
    <row r="61" spans="1:26">
      <c r="L61" s="82"/>
      <c r="M61" s="82"/>
      <c r="N61" s="82"/>
    </row>
    <row r="62" spans="1:26">
      <c r="L62" s="82"/>
      <c r="M62" s="82"/>
      <c r="N62" s="82"/>
    </row>
    <row r="63" spans="1:26">
      <c r="L63" s="82"/>
      <c r="M63" s="82"/>
      <c r="N63" s="82"/>
    </row>
    <row r="64" spans="1:26">
      <c r="L64" s="82"/>
      <c r="M64" s="82"/>
      <c r="N64" s="82"/>
    </row>
    <row r="65" spans="12:14">
      <c r="L65" s="82"/>
      <c r="M65" s="82"/>
      <c r="N65" s="82"/>
    </row>
    <row r="66" spans="12:14">
      <c r="L66" s="82"/>
      <c r="M66" s="82"/>
      <c r="N66" s="82"/>
    </row>
    <row r="67" spans="12:14">
      <c r="L67" s="82"/>
      <c r="M67" s="82"/>
      <c r="N67" s="82"/>
    </row>
    <row r="68" spans="12:14">
      <c r="L68" s="82"/>
      <c r="M68" s="82"/>
      <c r="N68" s="82"/>
    </row>
    <row r="69" spans="12:14">
      <c r="L69" s="82"/>
      <c r="M69" s="82"/>
      <c r="N69" s="82"/>
    </row>
    <row r="70" spans="12:14">
      <c r="L70" s="82"/>
      <c r="M70" s="82"/>
      <c r="N70" s="82"/>
    </row>
    <row r="71" spans="12:14">
      <c r="L71" s="82"/>
      <c r="M71" s="82"/>
      <c r="N71" s="82"/>
    </row>
    <row r="72" spans="12:14">
      <c r="L72" s="82"/>
      <c r="M72" s="82"/>
      <c r="N72" s="82"/>
    </row>
    <row r="73" spans="12:14">
      <c r="L73" s="82"/>
      <c r="M73" s="82"/>
      <c r="N73" s="82"/>
    </row>
    <row r="74" spans="12:14">
      <c r="L74" s="82"/>
      <c r="M74" s="82"/>
      <c r="N74" s="82"/>
    </row>
    <row r="75" spans="12:14">
      <c r="L75" s="82"/>
      <c r="M75" s="82"/>
      <c r="N75" s="82"/>
    </row>
    <row r="76" spans="12:14">
      <c r="L76" s="82"/>
      <c r="M76" s="82"/>
      <c r="N76" s="82"/>
    </row>
    <row r="77" spans="12:14">
      <c r="L77" s="82"/>
      <c r="M77" s="82"/>
      <c r="N77" s="82"/>
    </row>
    <row r="78" spans="12:14">
      <c r="L78" s="82"/>
      <c r="M78" s="82"/>
      <c r="N78" s="82"/>
    </row>
    <row r="79" spans="12:14">
      <c r="L79" s="82"/>
      <c r="M79" s="82"/>
      <c r="N79" s="82"/>
    </row>
    <row r="80" spans="12:14">
      <c r="L80" s="82"/>
      <c r="M80" s="82"/>
      <c r="N80" s="82"/>
    </row>
    <row r="81" spans="12:14">
      <c r="L81" s="82"/>
      <c r="M81" s="82"/>
      <c r="N81" s="82"/>
    </row>
    <row r="82" spans="12:14">
      <c r="L82" s="82"/>
      <c r="M82" s="82"/>
      <c r="N82" s="82"/>
    </row>
  </sheetData>
  <mergeCells count="2">
    <mergeCell ref="C1:N1"/>
    <mergeCell ref="O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zoomScaleNormal="100" workbookViewId="0">
      <pane ySplit="2" topLeftCell="A3" activePane="bottomLeft" state="frozen"/>
      <selection pane="bottomLeft" activeCell="F21" sqref="F21"/>
    </sheetView>
  </sheetViews>
  <sheetFormatPr defaultRowHeight="15"/>
  <cols>
    <col min="1" max="1" width="16.7109375" style="78" customWidth="1"/>
    <col min="2" max="13" width="14.42578125" style="78" customWidth="1"/>
    <col min="14" max="20" width="10.5703125" customWidth="1"/>
  </cols>
  <sheetData>
    <row r="1" spans="1:22" s="78" customFormat="1">
      <c r="B1" s="121" t="s">
        <v>549</v>
      </c>
      <c r="C1" s="121"/>
      <c r="D1" s="121"/>
      <c r="E1" s="121"/>
      <c r="F1" s="121"/>
      <c r="G1" s="121"/>
      <c r="H1" s="121"/>
      <c r="I1" s="121"/>
      <c r="J1" s="121"/>
      <c r="K1" s="121"/>
      <c r="L1" s="121"/>
      <c r="M1" s="121"/>
      <c r="N1" s="121" t="s">
        <v>550</v>
      </c>
      <c r="O1" s="121"/>
      <c r="P1" s="121"/>
      <c r="Q1" s="121"/>
      <c r="R1" s="121"/>
      <c r="S1" s="121"/>
      <c r="T1" s="121"/>
      <c r="U1" s="122" t="s">
        <v>558</v>
      </c>
      <c r="V1" s="122"/>
    </row>
    <row r="2" spans="1:22" s="1" customFormat="1" ht="58.5" customHeight="1">
      <c r="B2" s="80" t="s">
        <v>18</v>
      </c>
      <c r="C2" s="80" t="s">
        <v>36</v>
      </c>
      <c r="D2" s="80" t="s">
        <v>37</v>
      </c>
      <c r="E2" s="80" t="s">
        <v>219</v>
      </c>
      <c r="F2" s="80" t="s">
        <v>227</v>
      </c>
      <c r="G2" s="80" t="s">
        <v>35</v>
      </c>
      <c r="H2" s="80" t="s">
        <v>488</v>
      </c>
      <c r="I2" s="80" t="s">
        <v>490</v>
      </c>
      <c r="J2" s="80" t="s">
        <v>489</v>
      </c>
      <c r="K2" s="80" t="s">
        <v>491</v>
      </c>
      <c r="L2" s="80" t="s">
        <v>492</v>
      </c>
      <c r="M2" s="105" t="s">
        <v>12</v>
      </c>
      <c r="N2" s="97" t="s">
        <v>578</v>
      </c>
      <c r="O2" s="97" t="s">
        <v>579</v>
      </c>
      <c r="P2" s="97" t="s">
        <v>580</v>
      </c>
      <c r="Q2" s="97" t="s">
        <v>581</v>
      </c>
      <c r="R2" s="97" t="s">
        <v>582</v>
      </c>
      <c r="S2" s="97" t="s">
        <v>583</v>
      </c>
      <c r="T2" s="97" t="s">
        <v>584</v>
      </c>
      <c r="U2" s="106" t="s">
        <v>573</v>
      </c>
      <c r="V2" s="106" t="s">
        <v>574</v>
      </c>
    </row>
    <row r="3" spans="1:22">
      <c r="A3" s="67">
        <v>2017</v>
      </c>
      <c r="B3" s="77">
        <v>2060</v>
      </c>
      <c r="C3" s="77">
        <v>1582</v>
      </c>
      <c r="D3" s="77">
        <v>133</v>
      </c>
      <c r="E3" s="77">
        <v>407</v>
      </c>
      <c r="F3" s="77">
        <f>90*1.01</f>
        <v>90.9</v>
      </c>
      <c r="G3" s="77">
        <v>1269</v>
      </c>
      <c r="H3" s="77">
        <v>4217</v>
      </c>
      <c r="I3" s="77">
        <v>60</v>
      </c>
      <c r="J3" s="77">
        <v>492</v>
      </c>
      <c r="K3" s="77">
        <v>702.28399999999999</v>
      </c>
      <c r="L3" s="77">
        <v>374.68200000000002</v>
      </c>
      <c r="M3" s="77">
        <v>19390.599999999999</v>
      </c>
      <c r="N3" s="64">
        <f t="shared" ref="N3:N14" si="0">B3/$M$3</f>
        <v>0.10623704269078833</v>
      </c>
      <c r="O3" s="64">
        <f t="shared" ref="O3:O14" si="1">C3/$M$3</f>
        <v>8.1585923076129677E-2</v>
      </c>
      <c r="P3" s="64">
        <f t="shared" ref="P3:P14" si="2">D3/$M$3</f>
        <v>6.8589935329489548E-3</v>
      </c>
      <c r="Q3" s="64">
        <f t="shared" ref="Q3:Q14" si="3">E3/$M$3</f>
        <v>2.0989551638422744E-2</v>
      </c>
      <c r="R3" s="64">
        <f t="shared" ref="R3:R14" si="4">F3/$M$3</f>
        <v>4.6878384371809023E-3</v>
      </c>
      <c r="S3" s="64">
        <f t="shared" ref="S3:S14" si="5">G3/$M$3</f>
        <v>6.5444081152723488E-2</v>
      </c>
      <c r="T3" s="64">
        <f t="shared" ref="T3:T14" si="6">H3/$M$3</f>
        <v>0.21747650923643416</v>
      </c>
    </row>
    <row r="4" spans="1:22">
      <c r="A4" s="67">
        <v>2018</v>
      </c>
      <c r="B4" s="77">
        <v>2142</v>
      </c>
      <c r="C4" s="77">
        <v>1613</v>
      </c>
      <c r="D4" s="77">
        <v>144</v>
      </c>
      <c r="E4" s="77">
        <v>294</v>
      </c>
      <c r="F4" s="77">
        <f t="shared" ref="F4:F14" si="7">90*1.01</f>
        <v>90.9</v>
      </c>
      <c r="G4" s="77">
        <v>1325</v>
      </c>
      <c r="H4" s="77">
        <v>4423</v>
      </c>
      <c r="I4" s="77">
        <v>66</v>
      </c>
      <c r="J4" s="77">
        <v>543</v>
      </c>
      <c r="K4" s="77">
        <v>707.08399999999995</v>
      </c>
      <c r="L4" s="77">
        <v>383.23399999999998</v>
      </c>
      <c r="M4" s="77">
        <v>20376.7</v>
      </c>
      <c r="N4" s="64">
        <f t="shared" si="0"/>
        <v>0.11046589584644106</v>
      </c>
      <c r="O4" s="64">
        <f t="shared" si="1"/>
        <v>8.3184635854486197E-2</v>
      </c>
      <c r="P4" s="64">
        <f t="shared" si="2"/>
        <v>7.4262787123657859E-3</v>
      </c>
      <c r="Q4" s="64">
        <f t="shared" si="3"/>
        <v>1.516198570441348E-2</v>
      </c>
      <c r="R4" s="64">
        <f t="shared" si="4"/>
        <v>4.6878384371809023E-3</v>
      </c>
      <c r="S4" s="64">
        <f t="shared" si="5"/>
        <v>6.8332078429754625E-2</v>
      </c>
      <c r="T4" s="64">
        <f t="shared" si="6"/>
        <v>0.22810021350551299</v>
      </c>
      <c r="U4" s="64">
        <f t="shared" ref="U4:U14" si="8">100*(K4/K3)-100</f>
        <v>0.68348417449351473</v>
      </c>
      <c r="V4" s="64">
        <f t="shared" ref="V4:V14" si="9">100*(L4/L3)-100</f>
        <v>2.28246886693249</v>
      </c>
    </row>
    <row r="5" spans="1:22">
      <c r="A5" s="67">
        <v>2019</v>
      </c>
      <c r="B5" s="77">
        <v>2265</v>
      </c>
      <c r="C5" s="77">
        <v>1701</v>
      </c>
      <c r="D5" s="77">
        <v>132</v>
      </c>
      <c r="E5" s="77">
        <v>293</v>
      </c>
      <c r="F5" s="77">
        <f t="shared" si="7"/>
        <v>90.9</v>
      </c>
      <c r="G5" s="77">
        <v>1372</v>
      </c>
      <c r="H5" s="77">
        <v>4723</v>
      </c>
      <c r="I5" s="77">
        <v>66</v>
      </c>
      <c r="J5" s="77">
        <v>629</v>
      </c>
      <c r="K5" s="77">
        <v>775.64200000000005</v>
      </c>
      <c r="L5" s="77">
        <v>401.351</v>
      </c>
      <c r="M5" s="77">
        <v>21382.6</v>
      </c>
      <c r="N5" s="64">
        <f t="shared" si="0"/>
        <v>0.11680917557992018</v>
      </c>
      <c r="O5" s="64">
        <f t="shared" si="1"/>
        <v>8.7722917289820845E-2</v>
      </c>
      <c r="P5" s="64">
        <f t="shared" si="2"/>
        <v>6.8074221530019709E-3</v>
      </c>
      <c r="Q5" s="64">
        <f t="shared" si="3"/>
        <v>1.5110414324466494E-2</v>
      </c>
      <c r="R5" s="64">
        <f t="shared" si="4"/>
        <v>4.6878384371809023E-3</v>
      </c>
      <c r="S5" s="64">
        <f t="shared" si="5"/>
        <v>7.0755933287262901E-2</v>
      </c>
      <c r="T5" s="64">
        <f t="shared" si="6"/>
        <v>0.24357162748960839</v>
      </c>
      <c r="U5" s="64">
        <f t="shared" si="8"/>
        <v>9.6958777174989308</v>
      </c>
      <c r="V5" s="64">
        <f t="shared" si="9"/>
        <v>4.7273989259825697</v>
      </c>
    </row>
    <row r="6" spans="1:22">
      <c r="A6" s="67">
        <v>2020</v>
      </c>
      <c r="B6" s="77">
        <v>2392</v>
      </c>
      <c r="C6" s="77">
        <v>1787</v>
      </c>
      <c r="D6" s="77">
        <v>154</v>
      </c>
      <c r="E6" s="77">
        <v>316</v>
      </c>
      <c r="F6" s="77">
        <f t="shared" si="7"/>
        <v>90.9</v>
      </c>
      <c r="G6" s="77">
        <v>1435</v>
      </c>
      <c r="H6" s="77">
        <v>4966</v>
      </c>
      <c r="I6" s="77">
        <v>65</v>
      </c>
      <c r="J6" s="77">
        <v>738</v>
      </c>
      <c r="K6" s="77">
        <v>829.62199999999996</v>
      </c>
      <c r="L6" s="77">
        <v>416.85399999999998</v>
      </c>
      <c r="M6" s="77">
        <v>22269.5</v>
      </c>
      <c r="N6" s="64">
        <f t="shared" si="0"/>
        <v>0.12335874083318722</v>
      </c>
      <c r="O6" s="64">
        <f t="shared" si="1"/>
        <v>9.2158055965261526E-2</v>
      </c>
      <c r="P6" s="64">
        <f t="shared" si="2"/>
        <v>7.9419925118356331E-3</v>
      </c>
      <c r="Q6" s="64">
        <f t="shared" si="3"/>
        <v>1.629655606324714E-2</v>
      </c>
      <c r="R6" s="64">
        <f t="shared" si="4"/>
        <v>4.6878384371809023E-3</v>
      </c>
      <c r="S6" s="64">
        <f t="shared" si="5"/>
        <v>7.4004930223922932E-2</v>
      </c>
      <c r="T6" s="64">
        <f t="shared" si="6"/>
        <v>0.25610347281672563</v>
      </c>
      <c r="U6" s="64">
        <f t="shared" si="8"/>
        <v>6.9593962162956444</v>
      </c>
      <c r="V6" s="64">
        <f t="shared" si="9"/>
        <v>3.8627037181917956</v>
      </c>
    </row>
    <row r="7" spans="1:22">
      <c r="A7" s="67">
        <v>2021</v>
      </c>
      <c r="B7" s="77">
        <v>2535</v>
      </c>
      <c r="C7" s="77">
        <v>1851</v>
      </c>
      <c r="D7" s="77">
        <v>160</v>
      </c>
      <c r="E7" s="77">
        <v>342</v>
      </c>
      <c r="F7" s="77">
        <f t="shared" si="7"/>
        <v>90.9</v>
      </c>
      <c r="G7" s="77">
        <v>1497</v>
      </c>
      <c r="H7" s="77">
        <v>5251</v>
      </c>
      <c r="I7" s="77">
        <v>65</v>
      </c>
      <c r="J7" s="77">
        <v>839</v>
      </c>
      <c r="K7" s="77">
        <v>893.15599999999995</v>
      </c>
      <c r="L7" s="77">
        <v>436.63900000000001</v>
      </c>
      <c r="M7" s="77">
        <v>23110.400000000001</v>
      </c>
      <c r="N7" s="64">
        <f t="shared" si="0"/>
        <v>0.13073344816560603</v>
      </c>
      <c r="O7" s="64">
        <f t="shared" si="1"/>
        <v>9.5458624281868548E-2</v>
      </c>
      <c r="P7" s="64">
        <f t="shared" si="2"/>
        <v>8.2514207915175396E-3</v>
      </c>
      <c r="Q7" s="64">
        <f t="shared" si="3"/>
        <v>1.7637411941868741E-2</v>
      </c>
      <c r="R7" s="64">
        <f t="shared" si="4"/>
        <v>4.6878384371809023E-3</v>
      </c>
      <c r="S7" s="64">
        <f t="shared" si="5"/>
        <v>7.7202355780635987E-2</v>
      </c>
      <c r="T7" s="64">
        <f t="shared" si="6"/>
        <v>0.27080131610161629</v>
      </c>
      <c r="U7" s="64">
        <f t="shared" si="8"/>
        <v>7.6581864993936932</v>
      </c>
      <c r="V7" s="64">
        <f t="shared" si="9"/>
        <v>4.7462660787710007</v>
      </c>
    </row>
    <row r="8" spans="1:22">
      <c r="A8" s="67">
        <v>2022</v>
      </c>
      <c r="B8" s="77">
        <v>2690</v>
      </c>
      <c r="C8" s="77">
        <v>1939</v>
      </c>
      <c r="D8" s="77">
        <v>165</v>
      </c>
      <c r="E8" s="77">
        <v>372</v>
      </c>
      <c r="F8" s="77">
        <f t="shared" si="7"/>
        <v>90.9</v>
      </c>
      <c r="G8" s="77">
        <v>1567</v>
      </c>
      <c r="H8" s="77">
        <v>5556</v>
      </c>
      <c r="I8" s="77">
        <v>66</v>
      </c>
      <c r="J8" s="77">
        <v>926</v>
      </c>
      <c r="K8" s="77">
        <v>996.39099999999996</v>
      </c>
      <c r="L8" s="77">
        <v>464.58199999999999</v>
      </c>
      <c r="M8" s="77">
        <v>23977</v>
      </c>
      <c r="N8" s="64">
        <f t="shared" si="0"/>
        <v>0.13872701205738863</v>
      </c>
      <c r="O8" s="64">
        <f t="shared" si="1"/>
        <v>9.9996905717203183E-2</v>
      </c>
      <c r="P8" s="64">
        <f t="shared" si="2"/>
        <v>8.5092776912524624E-3</v>
      </c>
      <c r="Q8" s="64">
        <f t="shared" si="3"/>
        <v>1.9184553340278281E-2</v>
      </c>
      <c r="R8" s="64">
        <f t="shared" si="4"/>
        <v>4.6878384371809023E-3</v>
      </c>
      <c r="S8" s="64">
        <f t="shared" si="5"/>
        <v>8.0812352376924912E-2</v>
      </c>
      <c r="T8" s="64">
        <f t="shared" si="6"/>
        <v>0.28653058698544659</v>
      </c>
      <c r="U8" s="64">
        <f t="shared" si="8"/>
        <v>11.558451155229335</v>
      </c>
      <c r="V8" s="64">
        <f t="shared" si="9"/>
        <v>6.3995657740146754</v>
      </c>
    </row>
    <row r="9" spans="1:22">
      <c r="A9" s="67">
        <v>2023</v>
      </c>
      <c r="B9" s="77">
        <v>2849</v>
      </c>
      <c r="C9" s="77">
        <v>2039</v>
      </c>
      <c r="D9" s="77">
        <v>171</v>
      </c>
      <c r="E9" s="77">
        <v>408</v>
      </c>
      <c r="F9" s="77">
        <f t="shared" si="7"/>
        <v>90.9</v>
      </c>
      <c r="G9" s="77">
        <v>1640</v>
      </c>
      <c r="H9" s="77">
        <v>5846</v>
      </c>
      <c r="I9" s="77">
        <v>66</v>
      </c>
      <c r="J9" s="77">
        <v>999</v>
      </c>
      <c r="K9" s="77">
        <v>1031.9939999999999</v>
      </c>
      <c r="L9" s="77">
        <v>493.20100000000002</v>
      </c>
      <c r="M9" s="77">
        <v>24895.599999999999</v>
      </c>
      <c r="N9" s="64">
        <f t="shared" si="0"/>
        <v>0.1469268614689592</v>
      </c>
      <c r="O9" s="64">
        <f t="shared" si="1"/>
        <v>0.10515404371190165</v>
      </c>
      <c r="P9" s="64">
        <f t="shared" si="2"/>
        <v>8.8187059709343707E-3</v>
      </c>
      <c r="Q9" s="64">
        <f t="shared" si="3"/>
        <v>2.1041123018369728E-2</v>
      </c>
      <c r="R9" s="64">
        <f t="shared" si="4"/>
        <v>4.6878384371809023E-3</v>
      </c>
      <c r="S9" s="64">
        <f t="shared" si="5"/>
        <v>8.4577063113054782E-2</v>
      </c>
      <c r="T9" s="64">
        <f t="shared" si="6"/>
        <v>0.30148628717007214</v>
      </c>
      <c r="U9" s="64">
        <f t="shared" si="8"/>
        <v>3.5731956631482831</v>
      </c>
      <c r="V9" s="64">
        <f t="shared" si="9"/>
        <v>6.1601611771442037</v>
      </c>
    </row>
    <row r="10" spans="1:22">
      <c r="A10" s="67">
        <v>2024</v>
      </c>
      <c r="B10" s="77">
        <v>3015</v>
      </c>
      <c r="C10" s="77">
        <v>2143</v>
      </c>
      <c r="D10" s="77">
        <v>175</v>
      </c>
      <c r="E10" s="77">
        <v>427</v>
      </c>
      <c r="F10" s="77">
        <f t="shared" si="7"/>
        <v>90.9</v>
      </c>
      <c r="G10" s="77">
        <v>1714</v>
      </c>
      <c r="H10" s="77">
        <v>6130</v>
      </c>
      <c r="I10" s="77">
        <v>67</v>
      </c>
      <c r="J10" s="77">
        <v>1052</v>
      </c>
      <c r="K10" s="77">
        <v>1061.818</v>
      </c>
      <c r="L10" s="77">
        <v>523.61</v>
      </c>
      <c r="M10" s="77">
        <v>25869.1</v>
      </c>
      <c r="N10" s="64">
        <f t="shared" si="0"/>
        <v>0.15548771054015864</v>
      </c>
      <c r="O10" s="64">
        <f t="shared" si="1"/>
        <v>0.11051746722638806</v>
      </c>
      <c r="P10" s="64">
        <f t="shared" si="2"/>
        <v>9.0249914907223096E-3</v>
      </c>
      <c r="Q10" s="64">
        <f t="shared" si="3"/>
        <v>2.2020979237362435E-2</v>
      </c>
      <c r="R10" s="64">
        <f t="shared" si="4"/>
        <v>4.6878384371809023E-3</v>
      </c>
      <c r="S10" s="64">
        <f t="shared" si="5"/>
        <v>8.8393345229131642E-2</v>
      </c>
      <c r="T10" s="64">
        <f t="shared" si="6"/>
        <v>0.31613255907501575</v>
      </c>
      <c r="U10" s="64">
        <f t="shared" si="8"/>
        <v>2.889939282592735</v>
      </c>
      <c r="V10" s="64">
        <f t="shared" si="9"/>
        <v>6.1656403778581108</v>
      </c>
    </row>
    <row r="11" spans="1:22">
      <c r="A11" s="67">
        <v>2025</v>
      </c>
      <c r="B11" s="77">
        <v>3188</v>
      </c>
      <c r="C11" s="77">
        <v>2256</v>
      </c>
      <c r="D11" s="77">
        <v>179</v>
      </c>
      <c r="E11" s="77">
        <v>443</v>
      </c>
      <c r="F11" s="77">
        <f t="shared" si="7"/>
        <v>90.9</v>
      </c>
      <c r="G11" s="77">
        <v>1791</v>
      </c>
      <c r="H11" s="77">
        <v>6421</v>
      </c>
      <c r="I11" s="77">
        <v>69</v>
      </c>
      <c r="J11" s="77">
        <v>1099</v>
      </c>
      <c r="K11" s="77">
        <v>1181.0709999999999</v>
      </c>
      <c r="L11" s="77">
        <v>554.41499999999996</v>
      </c>
      <c r="M11" s="77">
        <v>26882.3</v>
      </c>
      <c r="N11" s="64">
        <f t="shared" si="0"/>
        <v>0.16440955927098699</v>
      </c>
      <c r="O11" s="64">
        <f t="shared" si="1"/>
        <v>0.11634503316039732</v>
      </c>
      <c r="P11" s="64">
        <f t="shared" si="2"/>
        <v>9.2312770105102485E-3</v>
      </c>
      <c r="Q11" s="64">
        <f t="shared" si="3"/>
        <v>2.284612131651419E-2</v>
      </c>
      <c r="R11" s="64">
        <f t="shared" si="4"/>
        <v>4.6878384371809023E-3</v>
      </c>
      <c r="S11" s="64">
        <f t="shared" si="5"/>
        <v>9.2364341485049462E-2</v>
      </c>
      <c r="T11" s="64">
        <f t="shared" si="6"/>
        <v>0.3311398306395883</v>
      </c>
      <c r="U11" s="64">
        <f t="shared" si="8"/>
        <v>11.231020758736435</v>
      </c>
      <c r="V11" s="64">
        <f t="shared" si="9"/>
        <v>5.8831955081071641</v>
      </c>
    </row>
    <row r="12" spans="1:22">
      <c r="A12" s="67">
        <v>2026</v>
      </c>
      <c r="B12" s="77">
        <v>3371</v>
      </c>
      <c r="C12" s="77">
        <v>2505</v>
      </c>
      <c r="D12" s="77">
        <v>184</v>
      </c>
      <c r="E12" s="77">
        <v>478</v>
      </c>
      <c r="F12" s="77">
        <f t="shared" si="7"/>
        <v>90.9</v>
      </c>
      <c r="G12" s="77">
        <v>1870</v>
      </c>
      <c r="H12" s="77">
        <v>6737</v>
      </c>
      <c r="I12" s="77">
        <v>70</v>
      </c>
      <c r="J12" s="77">
        <v>1159</v>
      </c>
      <c r="K12" s="77">
        <v>1267.1179999999999</v>
      </c>
      <c r="L12" s="77">
        <v>586.60599999999999</v>
      </c>
      <c r="M12" s="77">
        <v>27897.5</v>
      </c>
      <c r="N12" s="64">
        <f t="shared" si="0"/>
        <v>0.17384712180128517</v>
      </c>
      <c r="O12" s="64">
        <f t="shared" si="1"/>
        <v>0.12918630676719647</v>
      </c>
      <c r="P12" s="64">
        <f t="shared" si="2"/>
        <v>9.4891339102451712E-3</v>
      </c>
      <c r="Q12" s="64">
        <f t="shared" si="3"/>
        <v>2.4651119614658649E-2</v>
      </c>
      <c r="R12" s="64">
        <f t="shared" si="4"/>
        <v>4.6878384371809023E-3</v>
      </c>
      <c r="S12" s="64">
        <f t="shared" si="5"/>
        <v>9.6438480500861248E-2</v>
      </c>
      <c r="T12" s="64">
        <f t="shared" si="6"/>
        <v>0.34743638670283544</v>
      </c>
      <c r="U12" s="64">
        <f t="shared" si="8"/>
        <v>7.2855061211392069</v>
      </c>
      <c r="V12" s="64">
        <f t="shared" si="9"/>
        <v>5.8063003345869078</v>
      </c>
    </row>
    <row r="13" spans="1:22">
      <c r="A13" s="67">
        <v>2027</v>
      </c>
      <c r="B13" s="77">
        <v>3551</v>
      </c>
      <c r="C13" s="77">
        <v>2733</v>
      </c>
      <c r="D13" s="77">
        <v>186</v>
      </c>
      <c r="E13" s="77">
        <v>510</v>
      </c>
      <c r="F13" s="77">
        <f t="shared" si="7"/>
        <v>90.9</v>
      </c>
      <c r="G13" s="77">
        <v>1950</v>
      </c>
      <c r="H13" s="77">
        <v>7052</v>
      </c>
      <c r="I13" s="77">
        <v>72</v>
      </c>
      <c r="J13" s="77">
        <v>1220</v>
      </c>
      <c r="K13" s="77">
        <v>1357.7940000000001</v>
      </c>
      <c r="L13" s="77">
        <v>620.28499999999997</v>
      </c>
      <c r="M13" s="77">
        <v>28989</v>
      </c>
      <c r="N13" s="64">
        <f t="shared" si="0"/>
        <v>0.1831299701917424</v>
      </c>
      <c r="O13" s="64">
        <f t="shared" si="1"/>
        <v>0.14094458139510899</v>
      </c>
      <c r="P13" s="64">
        <f t="shared" si="2"/>
        <v>9.5922766701391406E-3</v>
      </c>
      <c r="Q13" s="64">
        <f t="shared" si="3"/>
        <v>2.6301403772962161E-2</v>
      </c>
      <c r="R13" s="64">
        <f t="shared" si="4"/>
        <v>4.6878384371809023E-3</v>
      </c>
      <c r="S13" s="64">
        <f t="shared" si="5"/>
        <v>0.10056419089662003</v>
      </c>
      <c r="T13" s="64">
        <f t="shared" si="6"/>
        <v>0.3636813713861356</v>
      </c>
      <c r="U13" s="64">
        <f t="shared" si="8"/>
        <v>7.1560817540276673</v>
      </c>
      <c r="V13" s="64">
        <f t="shared" si="9"/>
        <v>5.7413323423217548</v>
      </c>
    </row>
    <row r="14" spans="1:22">
      <c r="A14" s="67">
        <v>2028</v>
      </c>
      <c r="B14" s="77">
        <v>3764</v>
      </c>
      <c r="C14" s="77">
        <v>2850</v>
      </c>
      <c r="D14" s="77">
        <v>186</v>
      </c>
      <c r="E14" s="77">
        <v>530</v>
      </c>
      <c r="F14" s="77">
        <f t="shared" si="7"/>
        <v>90.9</v>
      </c>
      <c r="G14" s="77">
        <v>2035</v>
      </c>
      <c r="H14" s="77">
        <v>7410</v>
      </c>
      <c r="I14" s="77">
        <v>73</v>
      </c>
      <c r="J14" s="77">
        <v>1285</v>
      </c>
      <c r="K14" s="77">
        <v>1520.7360000000001</v>
      </c>
      <c r="L14" s="77">
        <v>654.62699999999995</v>
      </c>
      <c r="M14" s="77">
        <v>30121.3</v>
      </c>
      <c r="N14" s="64">
        <f t="shared" si="0"/>
        <v>0.19411467412045014</v>
      </c>
      <c r="O14" s="64">
        <f t="shared" si="1"/>
        <v>0.14697843284890619</v>
      </c>
      <c r="P14" s="64">
        <f t="shared" si="2"/>
        <v>9.5922766701391406E-3</v>
      </c>
      <c r="Q14" s="64">
        <f t="shared" si="3"/>
        <v>2.7332831371901851E-2</v>
      </c>
      <c r="R14" s="64">
        <f t="shared" si="4"/>
        <v>4.6878384371809023E-3</v>
      </c>
      <c r="S14" s="64">
        <f t="shared" si="5"/>
        <v>0.10494775819211372</v>
      </c>
      <c r="T14" s="64">
        <f t="shared" si="6"/>
        <v>0.38214392540715608</v>
      </c>
      <c r="U14" s="64">
        <f t="shared" si="8"/>
        <v>12.000494920437106</v>
      </c>
      <c r="V14" s="64">
        <f t="shared" si="9"/>
        <v>5.5364872598886024</v>
      </c>
    </row>
    <row r="15" spans="1:22">
      <c r="M15" s="77"/>
    </row>
    <row r="16" spans="1:22">
      <c r="M16" s="77"/>
    </row>
    <row r="17" spans="1:18">
      <c r="B17" s="66"/>
      <c r="C17" s="74"/>
      <c r="D17" s="77"/>
      <c r="E17" s="77"/>
      <c r="F17" s="74"/>
      <c r="G17" s="74"/>
      <c r="H17" s="74"/>
      <c r="I17" s="74"/>
      <c r="J17" s="74"/>
      <c r="K17" s="74"/>
      <c r="L17" s="74"/>
      <c r="M17" s="77"/>
    </row>
    <row r="18" spans="1:18">
      <c r="A18" s="73"/>
      <c r="B18" s="66"/>
      <c r="C18" s="69"/>
      <c r="D18" s="77"/>
      <c r="E18" s="77"/>
      <c r="F18" s="69"/>
      <c r="G18" s="69"/>
      <c r="H18" s="69"/>
      <c r="I18" s="69"/>
      <c r="J18" s="69"/>
      <c r="K18" s="69"/>
      <c r="L18" s="69"/>
      <c r="M18" s="69"/>
    </row>
    <row r="19" spans="1:18">
      <c r="A19" s="72"/>
      <c r="B19" s="104"/>
      <c r="C19" s="71"/>
      <c r="D19" s="77"/>
      <c r="E19" s="77"/>
      <c r="F19" s="71"/>
      <c r="G19" s="71"/>
      <c r="H19" s="71"/>
      <c r="I19" s="71"/>
      <c r="J19" s="71"/>
      <c r="K19" s="71"/>
      <c r="L19" s="71"/>
      <c r="M19" s="71"/>
      <c r="N19" s="71"/>
      <c r="O19" s="71"/>
      <c r="P19" s="71"/>
      <c r="Q19" s="68"/>
      <c r="R19" s="71"/>
    </row>
    <row r="20" spans="1:18">
      <c r="D20" s="77"/>
      <c r="E20" s="77"/>
      <c r="I20"/>
      <c r="J20"/>
    </row>
    <row r="21" spans="1:18">
      <c r="D21" s="77"/>
      <c r="E21" s="77"/>
      <c r="I21"/>
      <c r="J21"/>
    </row>
    <row r="22" spans="1:18">
      <c r="D22" s="77"/>
      <c r="E22" s="77"/>
      <c r="I22"/>
      <c r="J22"/>
    </row>
    <row r="23" spans="1:18">
      <c r="B23" s="66"/>
      <c r="C23" s="74"/>
      <c r="D23" s="77"/>
      <c r="E23" s="77"/>
      <c r="F23" s="74"/>
      <c r="G23" s="74"/>
      <c r="H23" s="74"/>
      <c r="I23" s="74"/>
      <c r="J23" s="74"/>
      <c r="K23" s="74"/>
      <c r="L23" s="74"/>
      <c r="M23" s="74"/>
    </row>
    <row r="24" spans="1:18">
      <c r="B24" s="66"/>
      <c r="C24" s="74"/>
      <c r="D24" s="77"/>
      <c r="E24" s="77"/>
      <c r="F24" s="74"/>
      <c r="G24" s="74"/>
      <c r="H24" s="74"/>
      <c r="I24" s="74"/>
      <c r="J24" s="74"/>
      <c r="K24" s="74"/>
      <c r="L24" s="74"/>
      <c r="M24" s="74"/>
    </row>
    <row r="25" spans="1:18">
      <c r="B25" s="66"/>
      <c r="C25" s="68"/>
      <c r="D25" s="77"/>
      <c r="E25" s="77"/>
      <c r="F25" s="68"/>
      <c r="G25" s="68"/>
      <c r="H25" s="68"/>
      <c r="I25" s="68"/>
      <c r="J25" s="68"/>
      <c r="K25" s="68"/>
      <c r="L25" s="68"/>
      <c r="M25" s="68"/>
    </row>
    <row r="26" spans="1:18">
      <c r="D26" s="77"/>
      <c r="E26" s="77"/>
    </row>
    <row r="27" spans="1:18">
      <c r="D27" s="77"/>
      <c r="E27" s="77"/>
    </row>
    <row r="28" spans="1:18">
      <c r="D28" s="77"/>
      <c r="E28" s="77"/>
    </row>
  </sheetData>
  <mergeCells count="3">
    <mergeCell ref="B1:M1"/>
    <mergeCell ref="N1:T1"/>
    <mergeCell ref="U1:V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8"/>
  <sheetViews>
    <sheetView topLeftCell="A23" workbookViewId="0">
      <pane xSplit="1" topLeftCell="AN1" activePane="topRight" state="frozen"/>
      <selection pane="topRight" activeCell="B53" sqref="B53:BI53"/>
    </sheetView>
  </sheetViews>
  <sheetFormatPr defaultRowHeight="15"/>
  <cols>
    <col min="1" max="1" width="60.7109375" style="110" customWidth="1"/>
    <col min="2" max="9" width="9" style="110" customWidth="1"/>
    <col min="20" max="61" width="9.140625" style="118"/>
  </cols>
  <sheetData>
    <row r="1" spans="1:61">
      <c r="J1" s="79" t="s">
        <v>400</v>
      </c>
      <c r="K1" s="79" t="s">
        <v>401</v>
      </c>
      <c r="L1" s="79" t="s">
        <v>402</v>
      </c>
      <c r="M1" s="79" t="s">
        <v>403</v>
      </c>
      <c r="N1" s="79" t="s">
        <v>404</v>
      </c>
      <c r="O1" s="79" t="s">
        <v>405</v>
      </c>
      <c r="P1" s="79" t="s">
        <v>406</v>
      </c>
      <c r="Q1" s="79" t="s">
        <v>407</v>
      </c>
      <c r="R1" s="79" t="s">
        <v>408</v>
      </c>
      <c r="S1" s="79" t="s">
        <v>409</v>
      </c>
      <c r="T1" s="107" t="s">
        <v>411</v>
      </c>
      <c r="U1" s="107" t="s">
        <v>412</v>
      </c>
      <c r="V1" s="107" t="s">
        <v>413</v>
      </c>
      <c r="W1" s="107" t="s">
        <v>414</v>
      </c>
      <c r="X1" s="107" t="s">
        <v>415</v>
      </c>
      <c r="Y1" s="107" t="s">
        <v>416</v>
      </c>
      <c r="Z1" s="107" t="s">
        <v>417</v>
      </c>
      <c r="AA1" s="107" t="s">
        <v>418</v>
      </c>
      <c r="AB1" s="107" t="s">
        <v>419</v>
      </c>
      <c r="AC1" s="107" t="s">
        <v>420</v>
      </c>
      <c r="AD1" s="107" t="s">
        <v>421</v>
      </c>
      <c r="AE1" s="107" t="s">
        <v>422</v>
      </c>
      <c r="AF1" s="107" t="s">
        <v>423</v>
      </c>
      <c r="AG1" s="107" t="s">
        <v>424</v>
      </c>
      <c r="AH1" s="107" t="s">
        <v>425</v>
      </c>
      <c r="AI1" s="107" t="s">
        <v>426</v>
      </c>
      <c r="AJ1" s="107" t="s">
        <v>427</v>
      </c>
      <c r="AK1" s="107" t="s">
        <v>428</v>
      </c>
      <c r="AL1" s="107" t="s">
        <v>429</v>
      </c>
      <c r="AM1" s="107" t="s">
        <v>430</v>
      </c>
      <c r="AN1" s="107" t="s">
        <v>431</v>
      </c>
      <c r="AO1" s="107" t="s">
        <v>432</v>
      </c>
      <c r="AP1" s="107" t="s">
        <v>433</v>
      </c>
      <c r="AQ1" s="107" t="s">
        <v>434</v>
      </c>
      <c r="AR1" s="107" t="s">
        <v>435</v>
      </c>
      <c r="AS1" s="107" t="s">
        <v>436</v>
      </c>
      <c r="AT1" s="107" t="s">
        <v>437</v>
      </c>
      <c r="AU1" s="107" t="s">
        <v>438</v>
      </c>
      <c r="AV1" s="107" t="s">
        <v>439</v>
      </c>
      <c r="AW1" s="107" t="s">
        <v>440</v>
      </c>
      <c r="AX1" s="107" t="s">
        <v>441</v>
      </c>
      <c r="AY1" s="107" t="s">
        <v>442</v>
      </c>
      <c r="AZ1" s="107" t="s">
        <v>443</v>
      </c>
      <c r="BA1" s="107" t="s">
        <v>444</v>
      </c>
      <c r="BB1" s="107" t="s">
        <v>445</v>
      </c>
      <c r="BC1" s="107" t="s">
        <v>446</v>
      </c>
      <c r="BD1" s="107" t="s">
        <v>447</v>
      </c>
      <c r="BE1" s="107" t="s">
        <v>448</v>
      </c>
      <c r="BF1" s="107" t="s">
        <v>449</v>
      </c>
      <c r="BG1" s="107" t="s">
        <v>450</v>
      </c>
      <c r="BH1" s="107" t="s">
        <v>451</v>
      </c>
      <c r="BI1" s="107" t="s">
        <v>452</v>
      </c>
    </row>
    <row r="2" spans="1:61">
      <c r="A2" s="111" t="s">
        <v>571</v>
      </c>
      <c r="B2" s="4">
        <v>41729</v>
      </c>
      <c r="C2" s="4">
        <v>41820</v>
      </c>
      <c r="D2" s="4">
        <v>41912</v>
      </c>
      <c r="E2" s="4">
        <v>42004</v>
      </c>
      <c r="F2" s="4">
        <v>42094</v>
      </c>
      <c r="G2" s="4">
        <v>42185</v>
      </c>
      <c r="H2" s="4">
        <v>42277</v>
      </c>
      <c r="I2" s="4">
        <v>42369</v>
      </c>
      <c r="J2" s="4">
        <v>42460</v>
      </c>
      <c r="K2" s="4">
        <v>42551</v>
      </c>
      <c r="L2" s="4">
        <v>42643</v>
      </c>
      <c r="M2" s="4">
        <v>42735</v>
      </c>
      <c r="N2" s="4">
        <v>42825</v>
      </c>
      <c r="O2" s="4">
        <v>42916</v>
      </c>
      <c r="P2" s="4">
        <v>43008</v>
      </c>
      <c r="Q2" s="4">
        <v>43100</v>
      </c>
      <c r="R2" s="4">
        <v>43190</v>
      </c>
      <c r="S2" s="4">
        <v>43281</v>
      </c>
      <c r="T2" s="108">
        <v>43373</v>
      </c>
      <c r="U2" s="108">
        <v>43465</v>
      </c>
      <c r="V2" s="108">
        <v>43555</v>
      </c>
      <c r="W2" s="108">
        <v>43646</v>
      </c>
      <c r="X2" s="108">
        <v>43738</v>
      </c>
      <c r="Y2" s="108">
        <v>43830</v>
      </c>
      <c r="Z2" s="108">
        <v>43921</v>
      </c>
      <c r="AA2" s="108">
        <v>44012</v>
      </c>
      <c r="AB2" s="108">
        <f t="shared" ref="AB2:BI2" si="0">DATE(YEAR(AA2),MONTH(AA2)+3,DAY(AA2))</f>
        <v>44104</v>
      </c>
      <c r="AC2" s="108">
        <f t="shared" si="0"/>
        <v>44195</v>
      </c>
      <c r="AD2" s="108">
        <f t="shared" si="0"/>
        <v>44285</v>
      </c>
      <c r="AE2" s="108">
        <f t="shared" si="0"/>
        <v>44377</v>
      </c>
      <c r="AF2" s="108">
        <f t="shared" si="0"/>
        <v>44469</v>
      </c>
      <c r="AG2" s="108">
        <f t="shared" si="0"/>
        <v>44560</v>
      </c>
      <c r="AH2" s="108">
        <f t="shared" si="0"/>
        <v>44650</v>
      </c>
      <c r="AI2" s="108">
        <f t="shared" si="0"/>
        <v>44742</v>
      </c>
      <c r="AJ2" s="108">
        <f t="shared" si="0"/>
        <v>44834</v>
      </c>
      <c r="AK2" s="108">
        <f t="shared" si="0"/>
        <v>44925</v>
      </c>
      <c r="AL2" s="108">
        <f t="shared" si="0"/>
        <v>45015</v>
      </c>
      <c r="AM2" s="108">
        <f t="shared" si="0"/>
        <v>45107</v>
      </c>
      <c r="AN2" s="108">
        <f t="shared" si="0"/>
        <v>45199</v>
      </c>
      <c r="AO2" s="108">
        <f t="shared" si="0"/>
        <v>45290</v>
      </c>
      <c r="AP2" s="108">
        <f t="shared" si="0"/>
        <v>45381</v>
      </c>
      <c r="AQ2" s="108">
        <f t="shared" si="0"/>
        <v>45473</v>
      </c>
      <c r="AR2" s="108">
        <f t="shared" si="0"/>
        <v>45565</v>
      </c>
      <c r="AS2" s="108">
        <f t="shared" si="0"/>
        <v>45656</v>
      </c>
      <c r="AT2" s="108">
        <f t="shared" si="0"/>
        <v>45746</v>
      </c>
      <c r="AU2" s="108">
        <f t="shared" si="0"/>
        <v>45838</v>
      </c>
      <c r="AV2" s="108">
        <f t="shared" si="0"/>
        <v>45930</v>
      </c>
      <c r="AW2" s="108">
        <f t="shared" si="0"/>
        <v>46021</v>
      </c>
      <c r="AX2" s="108">
        <f t="shared" si="0"/>
        <v>46111</v>
      </c>
      <c r="AY2" s="108">
        <f t="shared" si="0"/>
        <v>46203</v>
      </c>
      <c r="AZ2" s="108">
        <f t="shared" si="0"/>
        <v>46295</v>
      </c>
      <c r="BA2" s="108">
        <f t="shared" si="0"/>
        <v>46386</v>
      </c>
      <c r="BB2" s="108">
        <f t="shared" si="0"/>
        <v>46476</v>
      </c>
      <c r="BC2" s="108">
        <f t="shared" si="0"/>
        <v>46568</v>
      </c>
      <c r="BD2" s="108">
        <f t="shared" si="0"/>
        <v>46660</v>
      </c>
      <c r="BE2" s="108">
        <f t="shared" si="0"/>
        <v>46751</v>
      </c>
      <c r="BF2" s="108">
        <f t="shared" si="0"/>
        <v>46842</v>
      </c>
      <c r="BG2" s="108">
        <f t="shared" si="0"/>
        <v>46934</v>
      </c>
      <c r="BH2" s="108">
        <f t="shared" si="0"/>
        <v>47026</v>
      </c>
      <c r="BI2" s="108">
        <f t="shared" si="0"/>
        <v>47117</v>
      </c>
    </row>
    <row r="3" spans="1:61" s="78" customFormat="1">
      <c r="A3" s="115" t="s">
        <v>577</v>
      </c>
      <c r="B3" s="4"/>
      <c r="C3" s="4"/>
      <c r="D3" s="4"/>
      <c r="E3" s="4"/>
      <c r="F3" s="4"/>
      <c r="G3" s="4"/>
      <c r="H3" s="4"/>
      <c r="I3" s="4"/>
      <c r="J3" s="4"/>
      <c r="K3" s="4"/>
      <c r="L3" s="4"/>
      <c r="M3" s="4"/>
      <c r="N3" s="4"/>
      <c r="O3" s="4"/>
      <c r="P3" s="4"/>
      <c r="Q3" s="4"/>
      <c r="R3" s="4"/>
      <c r="S3" s="4"/>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row>
    <row r="4" spans="1:61" s="78" customFormat="1">
      <c r="A4" s="112" t="s">
        <v>559</v>
      </c>
      <c r="B4" s="78" t="e">
        <f>INDEX(q_projections!$A:$AD,MATCH(B$2,q_projections!$B:$B,0),MATCH($A4,q_projections!$2:$2,0))</f>
        <v>#N/A</v>
      </c>
      <c r="C4" s="78" t="e">
        <f>INDEX(q_projections!$A:$AD,MATCH(C$2,q_projections!$B:$B,0),MATCH($A4,q_projections!$2:$2,0))</f>
        <v>#N/A</v>
      </c>
      <c r="D4" s="78" t="e">
        <f>INDEX(q_projections!$A:$AD,MATCH(D$2,q_projections!$B:$B,0),MATCH($A4,q_projections!$2:$2,0))</f>
        <v>#N/A</v>
      </c>
      <c r="E4" s="78" t="e">
        <f>INDEX(q_projections!$A:$AD,MATCH(E$2,q_projections!$B:$B,0),MATCH($A4,q_projections!$2:$2,0))</f>
        <v>#N/A</v>
      </c>
      <c r="F4" s="78" t="e">
        <f>INDEX(q_projections!$A:$AD,MATCH(F$2,q_projections!$B:$B,0),MATCH($A4,q_projections!$2:$2,0))</f>
        <v>#N/A</v>
      </c>
      <c r="G4" s="78" t="e">
        <f>INDEX(q_projections!$A:$AD,MATCH(G$2,q_projections!$B:$B,0),MATCH($A4,q_projections!$2:$2,0))</f>
        <v>#N/A</v>
      </c>
      <c r="H4" s="78" t="e">
        <f>INDEX(q_projections!$A:$AD,MATCH(H$2,q_projections!$B:$B,0),MATCH($A4,q_projections!$2:$2,0))</f>
        <v>#N/A</v>
      </c>
      <c r="I4" s="78" t="e">
        <f>INDEX(q_projections!$A:$AD,MATCH(I$2,q_projections!$B:$B,0),MATCH($A4,q_projections!$2:$2,0))</f>
        <v>#N/A</v>
      </c>
      <c r="J4" s="78">
        <f>INDEX(q_projections!$A:$AD,MATCH(J$2,q_projections!$B:$B,0),MATCH($A4,q_projections!$2:$2,0))</f>
        <v>0.83299999999999996</v>
      </c>
      <c r="K4" s="78">
        <f>INDEX(q_projections!$A:$AD,MATCH(K$2,q_projections!$B:$B,0),MATCH($A4,q_projections!$2:$2,0))</f>
        <v>4.726</v>
      </c>
      <c r="L4" s="78">
        <f>INDEX(q_projections!$A:$AD,MATCH(L$2,q_projections!$B:$B,0),MATCH($A4,q_projections!$2:$2,0))</f>
        <v>4.1870000000000003</v>
      </c>
      <c r="M4" s="78">
        <f>INDEX(q_projections!$A:$AD,MATCH(M$2,q_projections!$B:$B,0),MATCH($A4,q_projections!$2:$2,0))</f>
        <v>3.82</v>
      </c>
      <c r="N4" s="78">
        <f>INDEX(q_projections!$A:$AD,MATCH(N$2,q_projections!$B:$B,0),MATCH($A4,q_projections!$2:$2,0))</f>
        <v>3.2589999999999999</v>
      </c>
      <c r="O4" s="78">
        <f>INDEX(q_projections!$A:$AD,MATCH(O$2,q_projections!$B:$B,0),MATCH($A4,q_projections!$2:$2,0))</f>
        <v>4.0970000000000004</v>
      </c>
      <c r="P4" s="78">
        <f>INDEX(q_projections!$A:$AD,MATCH(P$2,q_projections!$B:$B,0),MATCH($A4,q_projections!$2:$2,0))</f>
        <v>5.3090000000000002</v>
      </c>
      <c r="Q4" s="78">
        <f>INDEX(q_projections!$A:$AD,MATCH(Q$2,q_projections!$B:$B,0),MATCH($A4,q_projections!$2:$2,0))</f>
        <v>5.3019999999999996</v>
      </c>
      <c r="R4" s="78">
        <f>INDEX(q_projections!$A:$AD,MATCH(R$2,q_projections!$B:$B,0),MATCH($A4,q_projections!$2:$2,0))</f>
        <v>4.2359999999999998</v>
      </c>
      <c r="S4" s="78">
        <f>INDEX(q_projections!$A:$AD,MATCH(S$2,q_projections!$B:$B,0),MATCH($A4,q_projections!$2:$2,0))</f>
        <v>6.0620000000000003</v>
      </c>
      <c r="T4" s="107">
        <f>INDEX(q_projections!$A:$AD,MATCH(T$2,q_projections!$B:$B,0),MATCH($A4,q_projections!$2:$2,0))</f>
        <v>5.2990000000000004</v>
      </c>
      <c r="U4" s="107">
        <f>INDEX(q_projections!$A:$AD,MATCH(U$2,q_projections!$B:$B,0),MATCH($A4,q_projections!$2:$2,0))</f>
        <v>5.008</v>
      </c>
      <c r="V4" s="107">
        <f>INDEX(q_projections!$A:$AD,MATCH(V$2,q_projections!$B:$B,0),MATCH($A4,q_projections!$2:$2,0))</f>
        <v>4.9169999999999998</v>
      </c>
      <c r="W4" s="107">
        <f>INDEX(q_projections!$A:$AD,MATCH(W$2,q_projections!$B:$B,0),MATCH($A4,q_projections!$2:$2,0))</f>
        <v>4.7110000000000003</v>
      </c>
      <c r="X4" s="107">
        <f>INDEX(q_projections!$A:$AD,MATCH(X$2,q_projections!$B:$B,0),MATCH($A4,q_projections!$2:$2,0))</f>
        <v>4.5640000000000001</v>
      </c>
      <c r="Y4" s="107">
        <f>INDEX(q_projections!$A:$AD,MATCH(Y$2,q_projections!$B:$B,0),MATCH($A4,q_projections!$2:$2,0))</f>
        <v>4.4269999999999996</v>
      </c>
      <c r="Z4" s="107">
        <f>INDEX(q_projections!$A:$AD,MATCH(Z$2,q_projections!$B:$B,0),MATCH($A4,q_projections!$2:$2,0))</f>
        <v>4.1120000000000001</v>
      </c>
      <c r="AA4" s="107">
        <f>INDEX(q_projections!$A:$AD,MATCH(AA$2,q_projections!$B:$B,0),MATCH($A4,q_projections!$2:$2,0))</f>
        <v>3.847</v>
      </c>
      <c r="AB4" s="107">
        <f>INDEX(q_projections!$A:$AD,MATCH(AB$2,q_projections!$B:$B,0),MATCH($A4,q_projections!$2:$2,0))</f>
        <v>3.7879999999999998</v>
      </c>
      <c r="AC4" s="107">
        <f>INDEX(q_projections!$A:$AD,MATCH(AC$2,q_projections!$B:$B,0),MATCH($A4,q_projections!$2:$2,0))</f>
        <v>3.72</v>
      </c>
      <c r="AD4" s="107">
        <f>INDEX(q_projections!$A:$AD,MATCH(AD$2,q_projections!$B:$B,0),MATCH($A4,q_projections!$2:$2,0))</f>
        <v>3.9369999999999998</v>
      </c>
      <c r="AE4" s="107">
        <f>INDEX(q_projections!$A:$AD,MATCH(AE$2,q_projections!$B:$B,0),MATCH($A4,q_projections!$2:$2,0))</f>
        <v>3.698</v>
      </c>
      <c r="AF4" s="107">
        <f>INDEX(q_projections!$A:$AD,MATCH(AF$2,q_projections!$B:$B,0),MATCH($A4,q_projections!$2:$2,0))</f>
        <v>3.6640000000000001</v>
      </c>
      <c r="AG4" s="107">
        <f>INDEX(q_projections!$A:$AD,MATCH(AG$2,q_projections!$B:$B,0),MATCH($A4,q_projections!$2:$2,0))</f>
        <v>3.6619999999999999</v>
      </c>
      <c r="AH4" s="107">
        <f>INDEX(q_projections!$A:$AD,MATCH(AH$2,q_projections!$B:$B,0),MATCH($A4,q_projections!$2:$2,0))</f>
        <v>3.9289999999999998</v>
      </c>
      <c r="AI4" s="107">
        <f>INDEX(q_projections!$A:$AD,MATCH(AI$2,q_projections!$B:$B,0),MATCH($A4,q_projections!$2:$2,0))</f>
        <v>3.69</v>
      </c>
      <c r="AJ4" s="107">
        <f>INDEX(q_projections!$A:$AD,MATCH(AJ$2,q_projections!$B:$B,0),MATCH($A4,q_projections!$2:$2,0))</f>
        <v>3.7250000000000001</v>
      </c>
      <c r="AK4" s="107">
        <f>INDEX(q_projections!$A:$AD,MATCH(AK$2,q_projections!$B:$B,0),MATCH($A4,q_projections!$2:$2,0))</f>
        <v>3.746</v>
      </c>
      <c r="AL4" s="107">
        <f>INDEX(q_projections!$A:$AD,MATCH(AL$2,q_projections!$B:$B,0),MATCH($A4,q_projections!$2:$2,0))</f>
        <v>3.996</v>
      </c>
      <c r="AM4" s="107">
        <f>INDEX(q_projections!$A:$AD,MATCH(AM$2,q_projections!$B:$B,0),MATCH($A4,q_projections!$2:$2,0))</f>
        <v>3.7839999999999998</v>
      </c>
      <c r="AN4" s="107">
        <f>INDEX(q_projections!$A:$AD,MATCH(AN$2,q_projections!$B:$B,0),MATCH($A4,q_projections!$2:$2,0))</f>
        <v>3.85</v>
      </c>
      <c r="AO4" s="107">
        <f>INDEX(q_projections!$A:$AD,MATCH(AO$2,q_projections!$B:$B,0),MATCH($A4,q_projections!$2:$2,0))</f>
        <v>3.8690000000000002</v>
      </c>
      <c r="AP4" s="107">
        <f>INDEX(q_projections!$A:$AD,MATCH(AP$2,q_projections!$B:$B,0),MATCH($A4,q_projections!$2:$2,0))</f>
        <v>4.0460000000000003</v>
      </c>
      <c r="AQ4" s="107">
        <f>INDEX(q_projections!$A:$AD,MATCH(AQ$2,q_projections!$B:$B,0),MATCH($A4,q_projections!$2:$2,0))</f>
        <v>3.8570000000000002</v>
      </c>
      <c r="AR4" s="107">
        <f>INDEX(q_projections!$A:$AD,MATCH(AR$2,q_projections!$B:$B,0),MATCH($A4,q_projections!$2:$2,0))</f>
        <v>3.8849999999999998</v>
      </c>
      <c r="AS4" s="107">
        <f>INDEX(q_projections!$A:$AD,MATCH(AS$2,q_projections!$B:$B,0),MATCH($A4,q_projections!$2:$2,0))</f>
        <v>3.9380000000000002</v>
      </c>
      <c r="AT4" s="107">
        <f>INDEX(q_projections!$A:$AD,MATCH(AT$2,q_projections!$B:$B,0),MATCH($A4,q_projections!$2:$2,0))</f>
        <v>4.101</v>
      </c>
      <c r="AU4" s="107">
        <f>INDEX(q_projections!$A:$AD,MATCH(AU$2,q_projections!$B:$B,0),MATCH($A4,q_projections!$2:$2,0))</f>
        <v>3.8730000000000002</v>
      </c>
      <c r="AV4" s="107">
        <f>INDEX(q_projections!$A:$AD,MATCH(AV$2,q_projections!$B:$B,0),MATCH($A4,q_projections!$2:$2,0))</f>
        <v>3.7480000000000002</v>
      </c>
      <c r="AW4" s="107">
        <f>INDEX(q_projections!$A:$AD,MATCH(AW$2,q_projections!$B:$B,0),MATCH($A4,q_projections!$2:$2,0))</f>
        <v>3.7040000000000002</v>
      </c>
      <c r="AX4" s="107">
        <f>INDEX(q_projections!$A:$AD,MATCH(AX$2,q_projections!$B:$B,0),MATCH($A4,q_projections!$2:$2,0))</f>
        <v>3.883</v>
      </c>
      <c r="AY4" s="107">
        <f>INDEX(q_projections!$A:$AD,MATCH(AY$2,q_projections!$B:$B,0),MATCH($A4,q_projections!$2:$2,0))</f>
        <v>3.698</v>
      </c>
      <c r="AZ4" s="107">
        <f>INDEX(q_projections!$A:$AD,MATCH(AZ$2,q_projections!$B:$B,0),MATCH($A4,q_projections!$2:$2,0))</f>
        <v>3.7450000000000001</v>
      </c>
      <c r="BA4" s="107">
        <f>INDEX(q_projections!$A:$AD,MATCH(BA$2,q_projections!$B:$B,0),MATCH($A4,q_projections!$2:$2,0))</f>
        <v>3.823</v>
      </c>
      <c r="BB4" s="107">
        <f>INDEX(q_projections!$A:$AD,MATCH(BB$2,q_projections!$B:$B,0),MATCH($A4,q_projections!$2:$2,0))</f>
        <v>4.08</v>
      </c>
      <c r="BC4" s="107">
        <f>INDEX(q_projections!$A:$AD,MATCH(BC$2,q_projections!$B:$B,0),MATCH($A4,q_projections!$2:$2,0))</f>
        <v>3.9460000000000002</v>
      </c>
      <c r="BD4" s="107">
        <f>INDEX(q_projections!$A:$AD,MATCH(BD$2,q_projections!$B:$B,0),MATCH($A4,q_projections!$2:$2,0))</f>
        <v>3.9359999999999999</v>
      </c>
      <c r="BE4" s="107">
        <f>INDEX(q_projections!$A:$AD,MATCH(BE$2,q_projections!$B:$B,0),MATCH($A4,q_projections!$2:$2,0))</f>
        <v>3.8969999999999998</v>
      </c>
      <c r="BF4" s="107">
        <f>INDEX(q_projections!$A:$AD,MATCH(BF$2,q_projections!$B:$B,0),MATCH($A4,q_projections!$2:$2,0))</f>
        <v>4.0110000000000001</v>
      </c>
      <c r="BG4" s="107">
        <f>INDEX(q_projections!$A:$AD,MATCH(BG$2,q_projections!$B:$B,0),MATCH($A4,q_projections!$2:$2,0))</f>
        <v>3.8239999999999998</v>
      </c>
      <c r="BH4" s="107">
        <f>INDEX(q_projections!$A:$AD,MATCH(BH$2,q_projections!$B:$B,0),MATCH($A4,q_projections!$2:$2,0))</f>
        <v>3.8239999999999998</v>
      </c>
      <c r="BI4" s="107">
        <f>INDEX(q_projections!$A:$AD,MATCH(BI$2,q_projections!$B:$B,0),MATCH($A4,q_projections!$2:$2,0))</f>
        <v>3.8210000000000002</v>
      </c>
    </row>
    <row r="5" spans="1:61" s="78" customFormat="1">
      <c r="A5" s="112" t="s">
        <v>560</v>
      </c>
      <c r="B5" s="78" t="e">
        <f>INDEX(q_projections!$A:$AD,MATCH(B$2,q_projections!$B:$B,0),MATCH($A5,q_projections!$2:$2,0))</f>
        <v>#N/A</v>
      </c>
      <c r="C5" s="78" t="e">
        <f>INDEX(q_projections!$A:$AD,MATCH(C$2,q_projections!$B:$B,0),MATCH($A5,q_projections!$2:$2,0))</f>
        <v>#N/A</v>
      </c>
      <c r="D5" s="78" t="e">
        <f>INDEX(q_projections!$A:$AD,MATCH(D$2,q_projections!$B:$B,0),MATCH($A5,q_projections!$2:$2,0))</f>
        <v>#N/A</v>
      </c>
      <c r="E5" s="78" t="e">
        <f>INDEX(q_projections!$A:$AD,MATCH(E$2,q_projections!$B:$B,0),MATCH($A5,q_projections!$2:$2,0))</f>
        <v>#N/A</v>
      </c>
      <c r="F5" s="78" t="e">
        <f>INDEX(q_projections!$A:$AD,MATCH(F$2,q_projections!$B:$B,0),MATCH($A5,q_projections!$2:$2,0))</f>
        <v>#N/A</v>
      </c>
      <c r="G5" s="78" t="e">
        <f>INDEX(q_projections!$A:$AD,MATCH(G$2,q_projections!$B:$B,0),MATCH($A5,q_projections!$2:$2,0))</f>
        <v>#N/A</v>
      </c>
      <c r="H5" s="78" t="e">
        <f>INDEX(q_projections!$A:$AD,MATCH(H$2,q_projections!$B:$B,0),MATCH($A5,q_projections!$2:$2,0))</f>
        <v>#N/A</v>
      </c>
      <c r="I5" s="78" t="e">
        <f>INDEX(q_projections!$A:$AD,MATCH(I$2,q_projections!$B:$B,0),MATCH($A5,q_projections!$2:$2,0))</f>
        <v>#N/A</v>
      </c>
      <c r="J5" s="78">
        <f>INDEX(q_projections!$A:$AD,MATCH(J$2,q_projections!$B:$B,0),MATCH($A5,q_projections!$2:$2,0))</f>
        <v>0.58099999999999996</v>
      </c>
      <c r="K5" s="78">
        <f>INDEX(q_projections!$A:$AD,MATCH(K$2,q_projections!$B:$B,0),MATCH($A5,q_projections!$2:$2,0))</f>
        <v>2.2360000000000002</v>
      </c>
      <c r="L5" s="78">
        <f>INDEX(q_projections!$A:$AD,MATCH(L$2,q_projections!$B:$B,0),MATCH($A5,q_projections!$2:$2,0))</f>
        <v>2.7789999999999999</v>
      </c>
      <c r="M5" s="78">
        <f>INDEX(q_projections!$A:$AD,MATCH(M$2,q_projections!$B:$B,0),MATCH($A5,q_projections!$2:$2,0))</f>
        <v>1.7589999999999999</v>
      </c>
      <c r="N5" s="78">
        <f>INDEX(q_projections!$A:$AD,MATCH(N$2,q_projections!$B:$B,0),MATCH($A5,q_projections!$2:$2,0))</f>
        <v>1.2350000000000001</v>
      </c>
      <c r="O5" s="78">
        <f>INDEX(q_projections!$A:$AD,MATCH(O$2,q_projections!$B:$B,0),MATCH($A5,q_projections!$2:$2,0))</f>
        <v>3.0609999999999999</v>
      </c>
      <c r="P5" s="78">
        <f>INDEX(q_projections!$A:$AD,MATCH(P$2,q_projections!$B:$B,0),MATCH($A5,q_projections!$2:$2,0))</f>
        <v>3.1549999999999998</v>
      </c>
      <c r="Q5" s="78">
        <f>INDEX(q_projections!$A:$AD,MATCH(Q$2,q_projections!$B:$B,0),MATCH($A5,q_projections!$2:$2,0))</f>
        <v>2.887</v>
      </c>
      <c r="R5" s="78">
        <f>INDEX(q_projections!$A:$AD,MATCH(R$2,q_projections!$B:$B,0),MATCH($A5,q_projections!$2:$2,0))</f>
        <v>1.99</v>
      </c>
      <c r="S5" s="78">
        <f>INDEX(q_projections!$A:$AD,MATCH(S$2,q_projections!$B:$B,0),MATCH($A5,q_projections!$2:$2,0))</f>
        <v>4.2190000000000003</v>
      </c>
      <c r="T5" s="107">
        <f>INDEX(q_projections!$A:$AD,MATCH(T$2,q_projections!$B:$B,0),MATCH($A5,q_projections!$2:$2,0))</f>
        <v>3.08</v>
      </c>
      <c r="U5" s="107">
        <f>INDEX(q_projections!$A:$AD,MATCH(U$2,q_projections!$B:$B,0),MATCH($A5,q_projections!$2:$2,0))</f>
        <v>2.9910000000000001</v>
      </c>
      <c r="V5" s="107">
        <f>INDEX(q_projections!$A:$AD,MATCH(V$2,q_projections!$B:$B,0),MATCH($A5,q_projections!$2:$2,0))</f>
        <v>2.702</v>
      </c>
      <c r="W5" s="107">
        <f>INDEX(q_projections!$A:$AD,MATCH(W$2,q_projections!$B:$B,0),MATCH($A5,q_projections!$2:$2,0))</f>
        <v>2.613</v>
      </c>
      <c r="X5" s="107">
        <f>INDEX(q_projections!$A:$AD,MATCH(X$2,q_projections!$B:$B,0),MATCH($A5,q_projections!$2:$2,0))</f>
        <v>2.323</v>
      </c>
      <c r="Y5" s="107">
        <f>INDEX(q_projections!$A:$AD,MATCH(Y$2,q_projections!$B:$B,0),MATCH($A5,q_projections!$2:$2,0))</f>
        <v>2.1219999999999999</v>
      </c>
      <c r="Z5" s="107">
        <f>INDEX(q_projections!$A:$AD,MATCH(Z$2,q_projections!$B:$B,0),MATCH($A5,q_projections!$2:$2,0))</f>
        <v>1.7609999999999999</v>
      </c>
      <c r="AA5" s="107">
        <f>INDEX(q_projections!$A:$AD,MATCH(AA$2,q_projections!$B:$B,0),MATCH($A5,q_projections!$2:$2,0))</f>
        <v>1.679</v>
      </c>
      <c r="AB5" s="107">
        <f>INDEX(q_projections!$A:$AD,MATCH(AB$2,q_projections!$B:$B,0),MATCH($A5,q_projections!$2:$2,0))</f>
        <v>1.639</v>
      </c>
      <c r="AC5" s="107">
        <f>INDEX(q_projections!$A:$AD,MATCH(AC$2,q_projections!$B:$B,0),MATCH($A5,q_projections!$2:$2,0))</f>
        <v>1.579</v>
      </c>
      <c r="AD5" s="107">
        <f>INDEX(q_projections!$A:$AD,MATCH(AD$2,q_projections!$B:$B,0),MATCH($A5,q_projections!$2:$2,0))</f>
        <v>1.57</v>
      </c>
      <c r="AE5" s="107">
        <f>INDEX(q_projections!$A:$AD,MATCH(AE$2,q_projections!$B:$B,0),MATCH($A5,q_projections!$2:$2,0))</f>
        <v>1.56</v>
      </c>
      <c r="AF5" s="107">
        <f>INDEX(q_projections!$A:$AD,MATCH(AF$2,q_projections!$B:$B,0),MATCH($A5,q_projections!$2:$2,0))</f>
        <v>1.55</v>
      </c>
      <c r="AG5" s="107">
        <f>INDEX(q_projections!$A:$AD,MATCH(AG$2,q_projections!$B:$B,0),MATCH($A5,q_projections!$2:$2,0))</f>
        <v>1.5509999999999999</v>
      </c>
      <c r="AH5" s="107">
        <f>INDEX(q_projections!$A:$AD,MATCH(AH$2,q_projections!$B:$B,0),MATCH($A5,q_projections!$2:$2,0))</f>
        <v>1.581</v>
      </c>
      <c r="AI5" s="107">
        <f>INDEX(q_projections!$A:$AD,MATCH(AI$2,q_projections!$B:$B,0),MATCH($A5,q_projections!$2:$2,0))</f>
        <v>1.581</v>
      </c>
      <c r="AJ5" s="107">
        <f>INDEX(q_projections!$A:$AD,MATCH(AJ$2,q_projections!$B:$B,0),MATCH($A5,q_projections!$2:$2,0))</f>
        <v>1.591</v>
      </c>
      <c r="AK5" s="107">
        <f>INDEX(q_projections!$A:$AD,MATCH(AK$2,q_projections!$B:$B,0),MATCH($A5,q_projections!$2:$2,0))</f>
        <v>1.591</v>
      </c>
      <c r="AL5" s="107">
        <f>INDEX(q_projections!$A:$AD,MATCH(AL$2,q_projections!$B:$B,0),MATCH($A5,q_projections!$2:$2,0))</f>
        <v>1.631</v>
      </c>
      <c r="AM5" s="107">
        <f>INDEX(q_projections!$A:$AD,MATCH(AM$2,q_projections!$B:$B,0),MATCH($A5,q_projections!$2:$2,0))</f>
        <v>1.631</v>
      </c>
      <c r="AN5" s="107">
        <f>INDEX(q_projections!$A:$AD,MATCH(AN$2,q_projections!$B:$B,0),MATCH($A5,q_projections!$2:$2,0))</f>
        <v>1.681</v>
      </c>
      <c r="AO5" s="107">
        <f>INDEX(q_projections!$A:$AD,MATCH(AO$2,q_projections!$B:$B,0),MATCH($A5,q_projections!$2:$2,0))</f>
        <v>1.7110000000000001</v>
      </c>
      <c r="AP5" s="107">
        <f>INDEX(q_projections!$A:$AD,MATCH(AP$2,q_projections!$B:$B,0),MATCH($A5,q_projections!$2:$2,0))</f>
        <v>1.702</v>
      </c>
      <c r="AQ5" s="107">
        <f>INDEX(q_projections!$A:$AD,MATCH(AQ$2,q_projections!$B:$B,0),MATCH($A5,q_projections!$2:$2,0))</f>
        <v>1.722</v>
      </c>
      <c r="AR5" s="107">
        <f>INDEX(q_projections!$A:$AD,MATCH(AR$2,q_projections!$B:$B,0),MATCH($A5,q_projections!$2:$2,0))</f>
        <v>1.7609999999999999</v>
      </c>
      <c r="AS5" s="107">
        <f>INDEX(q_projections!$A:$AD,MATCH(AS$2,q_projections!$B:$B,0),MATCH($A5,q_projections!$2:$2,0))</f>
        <v>1.823</v>
      </c>
      <c r="AT5" s="107">
        <f>INDEX(q_projections!$A:$AD,MATCH(AT$2,q_projections!$B:$B,0),MATCH($A5,q_projections!$2:$2,0))</f>
        <v>1.798</v>
      </c>
      <c r="AU5" s="107">
        <f>INDEX(q_projections!$A:$AD,MATCH(AU$2,q_projections!$B:$B,0),MATCH($A5,q_projections!$2:$2,0))</f>
        <v>1.7729999999999999</v>
      </c>
      <c r="AV5" s="107">
        <f>INDEX(q_projections!$A:$AD,MATCH(AV$2,q_projections!$B:$B,0),MATCH($A5,q_projections!$2:$2,0))</f>
        <v>1.655</v>
      </c>
      <c r="AW5" s="107">
        <f>INDEX(q_projections!$A:$AD,MATCH(AW$2,q_projections!$B:$B,0),MATCH($A5,q_projections!$2:$2,0))</f>
        <v>1.6180000000000001</v>
      </c>
      <c r="AX5" s="107">
        <f>INDEX(q_projections!$A:$AD,MATCH(AX$2,q_projections!$B:$B,0),MATCH($A5,q_projections!$2:$2,0))</f>
        <v>1.607</v>
      </c>
      <c r="AY5" s="107">
        <f>INDEX(q_projections!$A:$AD,MATCH(AY$2,q_projections!$B:$B,0),MATCH($A5,q_projections!$2:$2,0))</f>
        <v>1.62</v>
      </c>
      <c r="AZ5" s="107">
        <f>INDEX(q_projections!$A:$AD,MATCH(AZ$2,q_projections!$B:$B,0),MATCH($A5,q_projections!$2:$2,0))</f>
        <v>1.673</v>
      </c>
      <c r="BA5" s="107">
        <f>INDEX(q_projections!$A:$AD,MATCH(BA$2,q_projections!$B:$B,0),MATCH($A5,q_projections!$2:$2,0))</f>
        <v>1.7549999999999999</v>
      </c>
      <c r="BB5" s="107">
        <f>INDEX(q_projections!$A:$AD,MATCH(BB$2,q_projections!$B:$B,0),MATCH($A5,q_projections!$2:$2,0))</f>
        <v>1.821</v>
      </c>
      <c r="BC5" s="107">
        <f>INDEX(q_projections!$A:$AD,MATCH(BC$2,q_projections!$B:$B,0),MATCH($A5,q_projections!$2:$2,0))</f>
        <v>1.877</v>
      </c>
      <c r="BD5" s="107">
        <f>INDEX(q_projections!$A:$AD,MATCH(BD$2,q_projections!$B:$B,0),MATCH($A5,q_projections!$2:$2,0))</f>
        <v>1.8680000000000001</v>
      </c>
      <c r="BE5" s="107">
        <f>INDEX(q_projections!$A:$AD,MATCH(BE$2,q_projections!$B:$B,0),MATCH($A5,q_projections!$2:$2,0))</f>
        <v>1.831</v>
      </c>
      <c r="BF5" s="107">
        <f>INDEX(q_projections!$A:$AD,MATCH(BF$2,q_projections!$B:$B,0),MATCH($A5,q_projections!$2:$2,0))</f>
        <v>1.758</v>
      </c>
      <c r="BG5" s="107">
        <f>INDEX(q_projections!$A:$AD,MATCH(BG$2,q_projections!$B:$B,0),MATCH($A5,q_projections!$2:$2,0))</f>
        <v>1.7629999999999999</v>
      </c>
      <c r="BH5" s="107">
        <f>INDEX(q_projections!$A:$AD,MATCH(BH$2,q_projections!$B:$B,0),MATCH($A5,q_projections!$2:$2,0))</f>
        <v>1.762</v>
      </c>
      <c r="BI5" s="107">
        <f>INDEX(q_projections!$A:$AD,MATCH(BI$2,q_projections!$B:$B,0),MATCH($A5,q_projections!$2:$2,0))</f>
        <v>1.7569999999999999</v>
      </c>
    </row>
    <row r="6" spans="1:61" s="78" customFormat="1">
      <c r="A6" s="112" t="s">
        <v>561</v>
      </c>
      <c r="B6" s="78" t="e">
        <f>INDEX(q_projections!$A:$AD,MATCH(B$2,q_projections!$B:$B,0),MATCH($A6,q_projections!$2:$2,0))</f>
        <v>#N/A</v>
      </c>
      <c r="C6" s="78" t="e">
        <f>INDEX(q_projections!$A:$AD,MATCH(C$2,q_projections!$B:$B,0),MATCH($A6,q_projections!$2:$2,0))</f>
        <v>#N/A</v>
      </c>
      <c r="D6" s="78" t="e">
        <f>INDEX(q_projections!$A:$AD,MATCH(D$2,q_projections!$B:$B,0),MATCH($A6,q_projections!$2:$2,0))</f>
        <v>#N/A</v>
      </c>
      <c r="E6" s="78" t="e">
        <f>INDEX(q_projections!$A:$AD,MATCH(E$2,q_projections!$B:$B,0),MATCH($A6,q_projections!$2:$2,0))</f>
        <v>#N/A</v>
      </c>
      <c r="F6" s="78" t="e">
        <f>INDEX(q_projections!$A:$AD,MATCH(F$2,q_projections!$B:$B,0),MATCH($A6,q_projections!$2:$2,0))</f>
        <v>#N/A</v>
      </c>
      <c r="G6" s="78" t="e">
        <f>INDEX(q_projections!$A:$AD,MATCH(G$2,q_projections!$B:$B,0),MATCH($A6,q_projections!$2:$2,0))</f>
        <v>#N/A</v>
      </c>
      <c r="H6" s="78" t="e">
        <f>INDEX(q_projections!$A:$AD,MATCH(H$2,q_projections!$B:$B,0),MATCH($A6,q_projections!$2:$2,0))</f>
        <v>#N/A</v>
      </c>
      <c r="I6" s="78" t="e">
        <f>INDEX(q_projections!$A:$AD,MATCH(I$2,q_projections!$B:$B,0),MATCH($A6,q_projections!$2:$2,0))</f>
        <v>#N/A</v>
      </c>
      <c r="J6" s="78">
        <f>INDEX(q_projections!$A:$AD,MATCH(J$2,q_projections!$B:$B,0),MATCH($A6,q_projections!$2:$2,0))</f>
        <v>1.708</v>
      </c>
      <c r="K6" s="78">
        <f>INDEX(q_projections!$A:$AD,MATCH(K$2,q_projections!$B:$B,0),MATCH($A6,q_projections!$2:$2,0))</f>
        <v>1.63</v>
      </c>
      <c r="L6" s="78">
        <f>INDEX(q_projections!$A:$AD,MATCH(L$2,q_projections!$B:$B,0),MATCH($A6,q_projections!$2:$2,0))</f>
        <v>1.6140000000000001</v>
      </c>
      <c r="M6" s="78">
        <f>INDEX(q_projections!$A:$AD,MATCH(M$2,q_projections!$B:$B,0),MATCH($A6,q_projections!$2:$2,0))</f>
        <v>1.6080000000000001</v>
      </c>
      <c r="N6" s="78">
        <f>INDEX(q_projections!$A:$AD,MATCH(N$2,q_projections!$B:$B,0),MATCH($A6,q_projections!$2:$2,0))</f>
        <v>1.579</v>
      </c>
      <c r="O6" s="78">
        <f>INDEX(q_projections!$A:$AD,MATCH(O$2,q_projections!$B:$B,0),MATCH($A6,q_projections!$2:$2,0))</f>
        <v>1.6060000000000001</v>
      </c>
      <c r="P6" s="78">
        <f>INDEX(q_projections!$A:$AD,MATCH(P$2,q_projections!$B:$B,0),MATCH($A6,q_projections!$2:$2,0))</f>
        <v>1.6479999999999999</v>
      </c>
      <c r="Q6" s="78">
        <f>INDEX(q_projections!$A:$AD,MATCH(Q$2,q_projections!$B:$B,0),MATCH($A6,q_projections!$2:$2,0))</f>
        <v>1.708</v>
      </c>
      <c r="R6" s="78">
        <f>INDEX(q_projections!$A:$AD,MATCH(R$2,q_projections!$B:$B,0),MATCH($A6,q_projections!$2:$2,0))</f>
        <v>1.8380000000000001</v>
      </c>
      <c r="S6" s="78">
        <f>INDEX(q_projections!$A:$AD,MATCH(S$2,q_projections!$B:$B,0),MATCH($A6,q_projections!$2:$2,0))</f>
        <v>1.9339999999999999</v>
      </c>
      <c r="T6" s="107">
        <f>INDEX(q_projections!$A:$AD,MATCH(T$2,q_projections!$B:$B,0),MATCH($A6,q_projections!$2:$2,0))</f>
        <v>1.998</v>
      </c>
      <c r="U6" s="107">
        <f>INDEX(q_projections!$A:$AD,MATCH(U$2,q_projections!$B:$B,0),MATCH($A6,q_projections!$2:$2,0))</f>
        <v>2.0510000000000002</v>
      </c>
      <c r="V6" s="107">
        <f>INDEX(q_projections!$A:$AD,MATCH(V$2,q_projections!$B:$B,0),MATCH($A6,q_projections!$2:$2,0))</f>
        <v>2.089</v>
      </c>
      <c r="W6" s="107">
        <f>INDEX(q_projections!$A:$AD,MATCH(W$2,q_projections!$B:$B,0),MATCH($A6,q_projections!$2:$2,0))</f>
        <v>2.1349999999999998</v>
      </c>
      <c r="X6" s="107">
        <f>INDEX(q_projections!$A:$AD,MATCH(X$2,q_projections!$B:$B,0),MATCH($A6,q_projections!$2:$2,0))</f>
        <v>2.1539999999999999</v>
      </c>
      <c r="Y6" s="107">
        <f>INDEX(q_projections!$A:$AD,MATCH(Y$2,q_projections!$B:$B,0),MATCH($A6,q_projections!$2:$2,0))</f>
        <v>2.157</v>
      </c>
      <c r="Z6" s="107">
        <f>INDEX(q_projections!$A:$AD,MATCH(Z$2,q_projections!$B:$B,0),MATCH($A6,q_projections!$2:$2,0))</f>
        <v>2.1269999999999998</v>
      </c>
      <c r="AA6" s="107">
        <f>INDEX(q_projections!$A:$AD,MATCH(AA$2,q_projections!$B:$B,0),MATCH($A6,q_projections!$2:$2,0))</f>
        <v>2.1070000000000002</v>
      </c>
      <c r="AB6" s="107">
        <f>INDEX(q_projections!$A:$AD,MATCH(AB$2,q_projections!$B:$B,0),MATCH($A6,q_projections!$2:$2,0))</f>
        <v>2.0910000000000002</v>
      </c>
      <c r="AC6" s="107">
        <f>INDEX(q_projections!$A:$AD,MATCH(AC$2,q_projections!$B:$B,0),MATCH($A6,q_projections!$2:$2,0))</f>
        <v>2.0739999999999998</v>
      </c>
      <c r="AD6" s="107">
        <f>INDEX(q_projections!$A:$AD,MATCH(AD$2,q_projections!$B:$B,0),MATCH($A6,q_projections!$2:$2,0))</f>
        <v>2.044</v>
      </c>
      <c r="AE6" s="107">
        <f>INDEX(q_projections!$A:$AD,MATCH(AE$2,q_projections!$B:$B,0),MATCH($A6,q_projections!$2:$2,0))</f>
        <v>2.028</v>
      </c>
      <c r="AF6" s="107">
        <f>INDEX(q_projections!$A:$AD,MATCH(AF$2,q_projections!$B:$B,0),MATCH($A6,q_projections!$2:$2,0))</f>
        <v>2.0129999999999999</v>
      </c>
      <c r="AG6" s="107">
        <f>INDEX(q_projections!$A:$AD,MATCH(AG$2,q_projections!$B:$B,0),MATCH($A6,q_projections!$2:$2,0))</f>
        <v>2</v>
      </c>
      <c r="AH6" s="107">
        <f>INDEX(q_projections!$A:$AD,MATCH(AH$2,q_projections!$B:$B,0),MATCH($A6,q_projections!$2:$2,0))</f>
        <v>1.9930000000000001</v>
      </c>
      <c r="AI6" s="107">
        <f>INDEX(q_projections!$A:$AD,MATCH(AI$2,q_projections!$B:$B,0),MATCH($A6,q_projections!$2:$2,0))</f>
        <v>1.98</v>
      </c>
      <c r="AJ6" s="107">
        <f>INDEX(q_projections!$A:$AD,MATCH(AJ$2,q_projections!$B:$B,0),MATCH($A6,q_projections!$2:$2,0))</f>
        <v>1.968</v>
      </c>
      <c r="AK6" s="107">
        <f>INDEX(q_projections!$A:$AD,MATCH(AK$2,q_projections!$B:$B,0),MATCH($A6,q_projections!$2:$2,0))</f>
        <v>1.954</v>
      </c>
      <c r="AL6" s="107">
        <f>INDEX(q_projections!$A:$AD,MATCH(AL$2,q_projections!$B:$B,0),MATCH($A6,q_projections!$2:$2,0))</f>
        <v>1.9390000000000001</v>
      </c>
      <c r="AM6" s="107">
        <f>INDEX(q_projections!$A:$AD,MATCH(AM$2,q_projections!$B:$B,0),MATCH($A6,q_projections!$2:$2,0))</f>
        <v>1.93</v>
      </c>
      <c r="AN6" s="107">
        <f>INDEX(q_projections!$A:$AD,MATCH(AN$2,q_projections!$B:$B,0),MATCH($A6,q_projections!$2:$2,0))</f>
        <v>1.9159999999999999</v>
      </c>
      <c r="AO6" s="107">
        <f>INDEX(q_projections!$A:$AD,MATCH(AO$2,q_projections!$B:$B,0),MATCH($A6,q_projections!$2:$2,0))</f>
        <v>1.9</v>
      </c>
      <c r="AP6" s="107">
        <f>INDEX(q_projections!$A:$AD,MATCH(AP$2,q_projections!$B:$B,0),MATCH($A6,q_projections!$2:$2,0))</f>
        <v>1.883</v>
      </c>
      <c r="AQ6" s="107">
        <f>INDEX(q_projections!$A:$AD,MATCH(AQ$2,q_projections!$B:$B,0),MATCH($A6,q_projections!$2:$2,0))</f>
        <v>1.8620000000000001</v>
      </c>
      <c r="AR6" s="107">
        <f>INDEX(q_projections!$A:$AD,MATCH(AR$2,q_projections!$B:$B,0),MATCH($A6,q_projections!$2:$2,0))</f>
        <v>1.843</v>
      </c>
      <c r="AS6" s="107">
        <f>INDEX(q_projections!$A:$AD,MATCH(AS$2,q_projections!$B:$B,0),MATCH($A6,q_projections!$2:$2,0))</f>
        <v>1.823</v>
      </c>
      <c r="AT6" s="107">
        <f>INDEX(q_projections!$A:$AD,MATCH(AT$2,q_projections!$B:$B,0),MATCH($A6,q_projections!$2:$2,0))</f>
        <v>1.798</v>
      </c>
      <c r="AU6" s="107">
        <f>INDEX(q_projections!$A:$AD,MATCH(AU$2,q_projections!$B:$B,0),MATCH($A6,q_projections!$2:$2,0))</f>
        <v>1.7729999999999999</v>
      </c>
      <c r="AV6" s="107">
        <f>INDEX(q_projections!$A:$AD,MATCH(AV$2,q_projections!$B:$B,0),MATCH($A6,q_projections!$2:$2,0))</f>
        <v>1.756</v>
      </c>
      <c r="AW6" s="107">
        <f>INDEX(q_projections!$A:$AD,MATCH(AW$2,q_projections!$B:$B,0),MATCH($A6,q_projections!$2:$2,0))</f>
        <v>1.7430000000000001</v>
      </c>
      <c r="AX6" s="107">
        <f>INDEX(q_projections!$A:$AD,MATCH(AX$2,q_projections!$B:$B,0),MATCH($A6,q_projections!$2:$2,0))</f>
        <v>1.734</v>
      </c>
      <c r="AY6" s="107">
        <f>INDEX(q_projections!$A:$AD,MATCH(AY$2,q_projections!$B:$B,0),MATCH($A6,q_projections!$2:$2,0))</f>
        <v>1.7190000000000001</v>
      </c>
      <c r="AZ6" s="107">
        <f>INDEX(q_projections!$A:$AD,MATCH(AZ$2,q_projections!$B:$B,0),MATCH($A6,q_projections!$2:$2,0))</f>
        <v>1.714</v>
      </c>
      <c r="BA6" s="107">
        <f>INDEX(q_projections!$A:$AD,MATCH(BA$2,q_projections!$B:$B,0),MATCH($A6,q_projections!$2:$2,0))</f>
        <v>1.714</v>
      </c>
      <c r="BB6" s="107">
        <f>INDEX(q_projections!$A:$AD,MATCH(BB$2,q_projections!$B:$B,0),MATCH($A6,q_projections!$2:$2,0))</f>
        <v>1.722</v>
      </c>
      <c r="BC6" s="107">
        <f>INDEX(q_projections!$A:$AD,MATCH(BC$2,q_projections!$B:$B,0),MATCH($A6,q_projections!$2:$2,0))</f>
        <v>1.7350000000000001</v>
      </c>
      <c r="BD6" s="107">
        <f>INDEX(q_projections!$A:$AD,MATCH(BD$2,q_projections!$B:$B,0),MATCH($A6,q_projections!$2:$2,0))</f>
        <v>1.7410000000000001</v>
      </c>
      <c r="BE6" s="107">
        <f>INDEX(q_projections!$A:$AD,MATCH(BE$2,q_projections!$B:$B,0),MATCH($A6,q_projections!$2:$2,0))</f>
        <v>1.7470000000000001</v>
      </c>
      <c r="BF6" s="107">
        <f>INDEX(q_projections!$A:$AD,MATCH(BF$2,q_projections!$B:$B,0),MATCH($A6,q_projections!$2:$2,0))</f>
        <v>1.758</v>
      </c>
      <c r="BG6" s="107">
        <f>INDEX(q_projections!$A:$AD,MATCH(BG$2,q_projections!$B:$B,0),MATCH($A6,q_projections!$2:$2,0))</f>
        <v>1.7629999999999999</v>
      </c>
      <c r="BH6" s="107">
        <f>INDEX(q_projections!$A:$AD,MATCH(BH$2,q_projections!$B:$B,0),MATCH($A6,q_projections!$2:$2,0))</f>
        <v>1.762</v>
      </c>
      <c r="BI6" s="107">
        <f>INDEX(q_projections!$A:$AD,MATCH(BI$2,q_projections!$B:$B,0),MATCH($A6,q_projections!$2:$2,0))</f>
        <v>1.7569999999999999</v>
      </c>
    </row>
    <row r="7" spans="1:61" s="78" customFormat="1">
      <c r="A7" s="112" t="s">
        <v>562</v>
      </c>
      <c r="B7" s="78" t="e">
        <f>INDEX(q_projections!$A:$AD,MATCH(B$2,q_projections!$B:$B,0),MATCH($A7,q_projections!$2:$2,0))</f>
        <v>#N/A</v>
      </c>
      <c r="C7" s="78" t="e">
        <f>INDEX(q_projections!$A:$AD,MATCH(C$2,q_projections!$B:$B,0),MATCH($A7,q_projections!$2:$2,0))</f>
        <v>#N/A</v>
      </c>
      <c r="D7" s="78" t="e">
        <f>INDEX(q_projections!$A:$AD,MATCH(D$2,q_projections!$B:$B,0),MATCH($A7,q_projections!$2:$2,0))</f>
        <v>#N/A</v>
      </c>
      <c r="E7" s="78" t="e">
        <f>INDEX(q_projections!$A:$AD,MATCH(E$2,q_projections!$B:$B,0),MATCH($A7,q_projections!$2:$2,0))</f>
        <v>#N/A</v>
      </c>
      <c r="F7" s="78" t="e">
        <f>INDEX(q_projections!$A:$AD,MATCH(F$2,q_projections!$B:$B,0),MATCH($A7,q_projections!$2:$2,0))</f>
        <v>#N/A</v>
      </c>
      <c r="G7" s="78" t="e">
        <f>INDEX(q_projections!$A:$AD,MATCH(G$2,q_projections!$B:$B,0),MATCH($A7,q_projections!$2:$2,0))</f>
        <v>#N/A</v>
      </c>
      <c r="H7" s="78" t="e">
        <f>INDEX(q_projections!$A:$AD,MATCH(H$2,q_projections!$B:$B,0),MATCH($A7,q_projections!$2:$2,0))</f>
        <v>#N/A</v>
      </c>
      <c r="I7" s="78" t="e">
        <f>INDEX(q_projections!$A:$AD,MATCH(I$2,q_projections!$B:$B,0),MATCH($A7,q_projections!$2:$2,0))</f>
        <v>#N/A</v>
      </c>
      <c r="J7" s="78">
        <f>INDEX(q_projections!$A:$AD,MATCH(J$2,q_projections!$B:$B,0),MATCH($A7,q_projections!$2:$2,0))</f>
        <v>0.64900000000000002</v>
      </c>
      <c r="K7" s="78">
        <f>INDEX(q_projections!$A:$AD,MATCH(K$2,q_projections!$B:$B,0),MATCH($A7,q_projections!$2:$2,0))</f>
        <v>2.089</v>
      </c>
      <c r="L7" s="78">
        <f>INDEX(q_projections!$A:$AD,MATCH(L$2,q_projections!$B:$B,0),MATCH($A7,q_projections!$2:$2,0))</f>
        <v>1.744</v>
      </c>
      <c r="M7" s="78">
        <f>INDEX(q_projections!$A:$AD,MATCH(M$2,q_projections!$B:$B,0),MATCH($A7,q_projections!$2:$2,0))</f>
        <v>1.992</v>
      </c>
      <c r="N7" s="78">
        <f>INDEX(q_projections!$A:$AD,MATCH(N$2,q_projections!$B:$B,0),MATCH($A7,q_projections!$2:$2,0))</f>
        <v>2.222</v>
      </c>
      <c r="O7" s="78">
        <f>INDEX(q_projections!$A:$AD,MATCH(O$2,q_projections!$B:$B,0),MATCH($A7,q_projections!$2:$2,0))</f>
        <v>0.26700000000000002</v>
      </c>
      <c r="P7" s="78">
        <f>INDEX(q_projections!$A:$AD,MATCH(P$2,q_projections!$B:$B,0),MATCH($A7,q_projections!$2:$2,0))</f>
        <v>1.526</v>
      </c>
      <c r="Q7" s="78">
        <f>INDEX(q_projections!$A:$AD,MATCH(Q$2,q_projections!$B:$B,0),MATCH($A7,q_projections!$2:$2,0))</f>
        <v>2.7240000000000002</v>
      </c>
      <c r="R7" s="78">
        <f>INDEX(q_projections!$A:$AD,MATCH(R$2,q_projections!$B:$B,0),MATCH($A7,q_projections!$2:$2,0))</f>
        <v>2.5230000000000001</v>
      </c>
      <c r="S7" s="78">
        <f>INDEX(q_projections!$A:$AD,MATCH(S$2,q_projections!$B:$B,0),MATCH($A7,q_projections!$2:$2,0))</f>
        <v>1.946</v>
      </c>
      <c r="T7" s="107">
        <f>INDEX(q_projections!$A:$AD,MATCH(T$2,q_projections!$B:$B,0),MATCH($A7,q_projections!$2:$2,0))</f>
        <v>2.2400000000000002</v>
      </c>
      <c r="U7" s="107">
        <f>INDEX(q_projections!$A:$AD,MATCH(U$2,q_projections!$B:$B,0),MATCH($A7,q_projections!$2:$2,0))</f>
        <v>1.929</v>
      </c>
      <c r="V7" s="107">
        <f>INDEX(q_projections!$A:$AD,MATCH(V$2,q_projections!$B:$B,0),MATCH($A7,q_projections!$2:$2,0))</f>
        <v>1.837</v>
      </c>
      <c r="W7" s="107">
        <f>INDEX(q_projections!$A:$AD,MATCH(W$2,q_projections!$B:$B,0),MATCH($A7,q_projections!$2:$2,0))</f>
        <v>1.867</v>
      </c>
      <c r="X7" s="107">
        <f>INDEX(q_projections!$A:$AD,MATCH(X$2,q_projections!$B:$B,0),MATCH($A7,q_projections!$2:$2,0))</f>
        <v>2.0430000000000001</v>
      </c>
      <c r="Y7" s="107">
        <f>INDEX(q_projections!$A:$AD,MATCH(Y$2,q_projections!$B:$B,0),MATCH($A7,q_projections!$2:$2,0))</f>
        <v>2.1669999999999998</v>
      </c>
      <c r="Z7" s="107">
        <f>INDEX(q_projections!$A:$AD,MATCH(Z$2,q_projections!$B:$B,0),MATCH($A7,q_projections!$2:$2,0))</f>
        <v>2.077</v>
      </c>
      <c r="AA7" s="107">
        <f>INDEX(q_projections!$A:$AD,MATCH(AA$2,q_projections!$B:$B,0),MATCH($A7,q_projections!$2:$2,0))</f>
        <v>2.109</v>
      </c>
      <c r="AB7" s="107">
        <f>INDEX(q_projections!$A:$AD,MATCH(AB$2,q_projections!$B:$B,0),MATCH($A7,q_projections!$2:$2,0))</f>
        <v>2.0979999999999999</v>
      </c>
      <c r="AC7" s="107">
        <f>INDEX(q_projections!$A:$AD,MATCH(AC$2,q_projections!$B:$B,0),MATCH($A7,q_projections!$2:$2,0))</f>
        <v>2.1059999999999999</v>
      </c>
      <c r="AD7" s="107">
        <f>INDEX(q_projections!$A:$AD,MATCH(AD$2,q_projections!$B:$B,0),MATCH($A7,q_projections!$2:$2,0))</f>
        <v>2.1179999999999999</v>
      </c>
      <c r="AE7" s="107">
        <f>INDEX(q_projections!$A:$AD,MATCH(AE$2,q_projections!$B:$B,0),MATCH($A7,q_projections!$2:$2,0))</f>
        <v>2.0920000000000001</v>
      </c>
      <c r="AF7" s="107">
        <f>INDEX(q_projections!$A:$AD,MATCH(AF$2,q_projections!$B:$B,0),MATCH($A7,q_projections!$2:$2,0))</f>
        <v>2.0760000000000001</v>
      </c>
      <c r="AG7" s="107">
        <f>INDEX(q_projections!$A:$AD,MATCH(AG$2,q_projections!$B:$B,0),MATCH($A7,q_projections!$2:$2,0))</f>
        <v>2.0710000000000002</v>
      </c>
      <c r="AH7" s="107">
        <f>INDEX(q_projections!$A:$AD,MATCH(AH$2,q_projections!$B:$B,0),MATCH($A7,q_projections!$2:$2,0))</f>
        <v>2.1019999999999999</v>
      </c>
      <c r="AI7" s="107">
        <f>INDEX(q_projections!$A:$AD,MATCH(AI$2,q_projections!$B:$B,0),MATCH($A7,q_projections!$2:$2,0))</f>
        <v>2.097</v>
      </c>
      <c r="AJ7" s="107">
        <f>INDEX(q_projections!$A:$AD,MATCH(AJ$2,q_projections!$B:$B,0),MATCH($A7,q_projections!$2:$2,0))</f>
        <v>2.0990000000000002</v>
      </c>
      <c r="AK7" s="107">
        <f>INDEX(q_projections!$A:$AD,MATCH(AK$2,q_projections!$B:$B,0),MATCH($A7,q_projections!$2:$2,0))</f>
        <v>2.101</v>
      </c>
      <c r="AL7" s="107">
        <f>INDEX(q_projections!$A:$AD,MATCH(AL$2,q_projections!$B:$B,0),MATCH($A7,q_projections!$2:$2,0))</f>
        <v>2.0859999999999999</v>
      </c>
      <c r="AM7" s="107">
        <f>INDEX(q_projections!$A:$AD,MATCH(AM$2,q_projections!$B:$B,0),MATCH($A7,q_projections!$2:$2,0))</f>
        <v>2.073</v>
      </c>
      <c r="AN7" s="107">
        <f>INDEX(q_projections!$A:$AD,MATCH(AN$2,q_projections!$B:$B,0),MATCH($A7,q_projections!$2:$2,0))</f>
        <v>2.0819999999999999</v>
      </c>
      <c r="AO7" s="107">
        <f>INDEX(q_projections!$A:$AD,MATCH(AO$2,q_projections!$B:$B,0),MATCH($A7,q_projections!$2:$2,0))</f>
        <v>2.06</v>
      </c>
      <c r="AP7" s="107">
        <f>INDEX(q_projections!$A:$AD,MATCH(AP$2,q_projections!$B:$B,0),MATCH($A7,q_projections!$2:$2,0))</f>
        <v>2.0350000000000001</v>
      </c>
      <c r="AQ7" s="107">
        <f>INDEX(q_projections!$A:$AD,MATCH(AQ$2,q_projections!$B:$B,0),MATCH($A7,q_projections!$2:$2,0))</f>
        <v>2.0259999999999998</v>
      </c>
      <c r="AR7" s="107">
        <f>INDEX(q_projections!$A:$AD,MATCH(AR$2,q_projections!$B:$B,0),MATCH($A7,q_projections!$2:$2,0))</f>
        <v>2.0139999999999998</v>
      </c>
      <c r="AS7" s="107">
        <f>INDEX(q_projections!$A:$AD,MATCH(AS$2,q_projections!$B:$B,0),MATCH($A7,q_projections!$2:$2,0))</f>
        <v>2.004</v>
      </c>
      <c r="AT7" s="107">
        <f>INDEX(q_projections!$A:$AD,MATCH(AT$2,q_projections!$B:$B,0),MATCH($A7,q_projections!$2:$2,0))</f>
        <v>1.9970000000000001</v>
      </c>
      <c r="AU7" s="107">
        <f>INDEX(q_projections!$A:$AD,MATCH(AU$2,q_projections!$B:$B,0),MATCH($A7,q_projections!$2:$2,0))</f>
        <v>1.994</v>
      </c>
      <c r="AV7" s="107">
        <f>INDEX(q_projections!$A:$AD,MATCH(AV$2,q_projections!$B:$B,0),MATCH($A7,q_projections!$2:$2,0))</f>
        <v>1.9910000000000001</v>
      </c>
      <c r="AW7" s="107">
        <f>INDEX(q_projections!$A:$AD,MATCH(AW$2,q_projections!$B:$B,0),MATCH($A7,q_projections!$2:$2,0))</f>
        <v>1.9870000000000001</v>
      </c>
      <c r="AX7" s="107">
        <f>INDEX(q_projections!$A:$AD,MATCH(AX$2,q_projections!$B:$B,0),MATCH($A7,q_projections!$2:$2,0))</f>
        <v>1.9870000000000001</v>
      </c>
      <c r="AY7" s="107">
        <f>INDEX(q_projections!$A:$AD,MATCH(AY$2,q_projections!$B:$B,0),MATCH($A7,q_projections!$2:$2,0))</f>
        <v>1.9810000000000001</v>
      </c>
      <c r="AZ7" s="107">
        <f>INDEX(q_projections!$A:$AD,MATCH(AZ$2,q_projections!$B:$B,0),MATCH($A7,q_projections!$2:$2,0))</f>
        <v>1.9790000000000001</v>
      </c>
      <c r="BA7" s="107">
        <f>INDEX(q_projections!$A:$AD,MATCH(BA$2,q_projections!$B:$B,0),MATCH($A7,q_projections!$2:$2,0))</f>
        <v>1.978</v>
      </c>
      <c r="BB7" s="107">
        <f>INDEX(q_projections!$A:$AD,MATCH(BB$2,q_projections!$B:$B,0),MATCH($A7,q_projections!$2:$2,0))</f>
        <v>1.98</v>
      </c>
      <c r="BC7" s="107">
        <f>INDEX(q_projections!$A:$AD,MATCH(BC$2,q_projections!$B:$B,0),MATCH($A7,q_projections!$2:$2,0))</f>
        <v>1.9750000000000001</v>
      </c>
      <c r="BD7" s="107">
        <f>INDEX(q_projections!$A:$AD,MATCH(BD$2,q_projections!$B:$B,0),MATCH($A7,q_projections!$2:$2,0))</f>
        <v>1.978</v>
      </c>
      <c r="BE7" s="107">
        <f>INDEX(q_projections!$A:$AD,MATCH(BE$2,q_projections!$B:$B,0),MATCH($A7,q_projections!$2:$2,0))</f>
        <v>1.9790000000000001</v>
      </c>
      <c r="BF7" s="107">
        <f>INDEX(q_projections!$A:$AD,MATCH(BF$2,q_projections!$B:$B,0),MATCH($A7,q_projections!$2:$2,0))</f>
        <v>1.9850000000000001</v>
      </c>
      <c r="BG7" s="107">
        <f>INDEX(q_projections!$A:$AD,MATCH(BG$2,q_projections!$B:$B,0),MATCH($A7,q_projections!$2:$2,0))</f>
        <v>1.9810000000000001</v>
      </c>
      <c r="BH7" s="107">
        <f>INDEX(q_projections!$A:$AD,MATCH(BH$2,q_projections!$B:$B,0),MATCH($A7,q_projections!$2:$2,0))</f>
        <v>1.9850000000000001</v>
      </c>
      <c r="BI7" s="107">
        <f>INDEX(q_projections!$A:$AD,MATCH(BI$2,q_projections!$B:$B,0),MATCH($A7,q_projections!$2:$2,0))</f>
        <v>1.9870000000000001</v>
      </c>
    </row>
    <row r="8" spans="1:61" s="78" customFormat="1">
      <c r="A8" s="112" t="s">
        <v>563</v>
      </c>
      <c r="B8" s="78" t="e">
        <f>INDEX(q_projections!$A:$AD,MATCH(B$2,q_projections!$B:$B,0),MATCH($A8,q_projections!$2:$2,0))</f>
        <v>#N/A</v>
      </c>
      <c r="C8" s="78" t="e">
        <f>INDEX(q_projections!$A:$AD,MATCH(C$2,q_projections!$B:$B,0),MATCH($A8,q_projections!$2:$2,0))</f>
        <v>#N/A</v>
      </c>
      <c r="D8" s="78" t="e">
        <f>INDEX(q_projections!$A:$AD,MATCH(D$2,q_projections!$B:$B,0),MATCH($A8,q_projections!$2:$2,0))</f>
        <v>#N/A</v>
      </c>
      <c r="E8" s="78" t="e">
        <f>INDEX(q_projections!$A:$AD,MATCH(E$2,q_projections!$B:$B,0),MATCH($A8,q_projections!$2:$2,0))</f>
        <v>#N/A</v>
      </c>
      <c r="F8" s="78" t="e">
        <f>INDEX(q_projections!$A:$AD,MATCH(F$2,q_projections!$B:$B,0),MATCH($A8,q_projections!$2:$2,0))</f>
        <v>#N/A</v>
      </c>
      <c r="G8" s="78" t="e">
        <f>INDEX(q_projections!$A:$AD,MATCH(G$2,q_projections!$B:$B,0),MATCH($A8,q_projections!$2:$2,0))</f>
        <v>#N/A</v>
      </c>
      <c r="H8" s="78" t="e">
        <f>INDEX(q_projections!$A:$AD,MATCH(H$2,q_projections!$B:$B,0),MATCH($A8,q_projections!$2:$2,0))</f>
        <v>#N/A</v>
      </c>
      <c r="I8" s="78" t="e">
        <f>INDEX(q_projections!$A:$AD,MATCH(I$2,q_projections!$B:$B,0),MATCH($A8,q_projections!$2:$2,0))</f>
        <v>#N/A</v>
      </c>
      <c r="J8" s="78">
        <f>INDEX(q_projections!$A:$AD,MATCH(J$2,q_projections!$B:$B,0),MATCH($A8,q_projections!$2:$2,0))</f>
        <v>2.4740000000000002</v>
      </c>
      <c r="K8" s="78">
        <f>INDEX(q_projections!$A:$AD,MATCH(K$2,q_projections!$B:$B,0),MATCH($A8,q_projections!$2:$2,0))</f>
        <v>5.9669999999999996</v>
      </c>
      <c r="L8" s="78">
        <f>INDEX(q_projections!$A:$AD,MATCH(L$2,q_projections!$B:$B,0),MATCH($A8,q_projections!$2:$2,0))</f>
        <v>4.6050000000000004</v>
      </c>
      <c r="M8" s="78">
        <f>INDEX(q_projections!$A:$AD,MATCH(M$2,q_projections!$B:$B,0),MATCH($A8,q_projections!$2:$2,0))</f>
        <v>4.9740000000000002</v>
      </c>
      <c r="N8" s="78">
        <f>INDEX(q_projections!$A:$AD,MATCH(N$2,q_projections!$B:$B,0),MATCH($A8,q_projections!$2:$2,0))</f>
        <v>4.1900000000000004</v>
      </c>
      <c r="O8" s="78">
        <f>INDEX(q_projections!$A:$AD,MATCH(O$2,q_projections!$B:$B,0),MATCH($A8,q_projections!$2:$2,0))</f>
        <v>3.5449999999999999</v>
      </c>
      <c r="P8" s="78">
        <f>INDEX(q_projections!$A:$AD,MATCH(P$2,q_projections!$B:$B,0),MATCH($A8,q_projections!$2:$2,0))</f>
        <v>3.7210000000000001</v>
      </c>
      <c r="Q8" s="78">
        <f>INDEX(q_projections!$A:$AD,MATCH(Q$2,q_projections!$B:$B,0),MATCH($A8,q_projections!$2:$2,0))</f>
        <v>6.8780000000000001</v>
      </c>
      <c r="R8" s="78">
        <f>INDEX(q_projections!$A:$AD,MATCH(R$2,q_projections!$B:$B,0),MATCH($A8,q_projections!$2:$2,0))</f>
        <v>3.4049999999999998</v>
      </c>
      <c r="S8" s="78">
        <f>INDEX(q_projections!$A:$AD,MATCH(S$2,q_projections!$B:$B,0),MATCH($A8,q_projections!$2:$2,0))</f>
        <v>4.5609999999999999</v>
      </c>
      <c r="T8" s="107">
        <f>INDEX(q_projections!$A:$AD,MATCH(T$2,q_projections!$B:$B,0),MATCH($A8,q_projections!$2:$2,0))</f>
        <v>4.5839999999999996</v>
      </c>
      <c r="U8" s="107">
        <f>INDEX(q_projections!$A:$AD,MATCH(U$2,q_projections!$B:$B,0),MATCH($A8,q_projections!$2:$2,0))</f>
        <v>4.8920000000000003</v>
      </c>
      <c r="V8" s="107">
        <f>INDEX(q_projections!$A:$AD,MATCH(V$2,q_projections!$B:$B,0),MATCH($A8,q_projections!$2:$2,0))</f>
        <v>4.9160000000000004</v>
      </c>
      <c r="W8" s="107">
        <f>INDEX(q_projections!$A:$AD,MATCH(W$2,q_projections!$B:$B,0),MATCH($A8,q_projections!$2:$2,0))</f>
        <v>5.0199999999999996</v>
      </c>
      <c r="X8" s="107">
        <f>INDEX(q_projections!$A:$AD,MATCH(X$2,q_projections!$B:$B,0),MATCH($A8,q_projections!$2:$2,0))</f>
        <v>4.96</v>
      </c>
      <c r="Y8" s="107">
        <f>INDEX(q_projections!$A:$AD,MATCH(Y$2,q_projections!$B:$B,0),MATCH($A8,q_projections!$2:$2,0))</f>
        <v>4.9459999999999997</v>
      </c>
      <c r="Z8" s="107">
        <f>INDEX(q_projections!$A:$AD,MATCH(Z$2,q_projections!$B:$B,0),MATCH($A8,q_projections!$2:$2,0))</f>
        <v>5.032</v>
      </c>
      <c r="AA8" s="107">
        <f>INDEX(q_projections!$A:$AD,MATCH(AA$2,q_projections!$B:$B,0),MATCH($A8,q_projections!$2:$2,0))</f>
        <v>4.3869999999999996</v>
      </c>
      <c r="AB8" s="107">
        <f>INDEX(q_projections!$A:$AD,MATCH(AB$2,q_projections!$B:$B,0),MATCH($A8,q_projections!$2:$2,0))</f>
        <v>4.0220000000000002</v>
      </c>
      <c r="AC8" s="107">
        <f>INDEX(q_projections!$A:$AD,MATCH(AC$2,q_projections!$B:$B,0),MATCH($A8,q_projections!$2:$2,0))</f>
        <v>4.0960000000000001</v>
      </c>
      <c r="AD8" s="107">
        <f>INDEX(q_projections!$A:$AD,MATCH(AD$2,q_projections!$B:$B,0),MATCH($A8,q_projections!$2:$2,0))</f>
        <v>3.9740000000000002</v>
      </c>
      <c r="AE8" s="107">
        <f>INDEX(q_projections!$A:$AD,MATCH(AE$2,q_projections!$B:$B,0),MATCH($A8,q_projections!$2:$2,0))</f>
        <v>3.8319999999999999</v>
      </c>
      <c r="AF8" s="107">
        <f>INDEX(q_projections!$A:$AD,MATCH(AF$2,q_projections!$B:$B,0),MATCH($A8,q_projections!$2:$2,0))</f>
        <v>3.9220000000000002</v>
      </c>
      <c r="AG8" s="107">
        <f>INDEX(q_projections!$A:$AD,MATCH(AG$2,q_projections!$B:$B,0),MATCH($A8,q_projections!$2:$2,0))</f>
        <v>3.8849999999999998</v>
      </c>
      <c r="AH8" s="107">
        <f>INDEX(q_projections!$A:$AD,MATCH(AH$2,q_projections!$B:$B,0),MATCH($A8,q_projections!$2:$2,0))</f>
        <v>3.8340000000000001</v>
      </c>
      <c r="AI8" s="107">
        <f>INDEX(q_projections!$A:$AD,MATCH(AI$2,q_projections!$B:$B,0),MATCH($A8,q_projections!$2:$2,0))</f>
        <v>3.9329999999999998</v>
      </c>
      <c r="AJ8" s="107">
        <f>INDEX(q_projections!$A:$AD,MATCH(AJ$2,q_projections!$B:$B,0),MATCH($A8,q_projections!$2:$2,0))</f>
        <v>4.0270000000000001</v>
      </c>
      <c r="AK8" s="107">
        <f>INDEX(q_projections!$A:$AD,MATCH(AK$2,q_projections!$B:$B,0),MATCH($A8,q_projections!$2:$2,0))</f>
        <v>3.9049999999999998</v>
      </c>
      <c r="AL8" s="107">
        <f>INDEX(q_projections!$A:$AD,MATCH(AL$2,q_projections!$B:$B,0),MATCH($A8,q_projections!$2:$2,0))</f>
        <v>3.7930000000000001</v>
      </c>
      <c r="AM8" s="107">
        <f>INDEX(q_projections!$A:$AD,MATCH(AM$2,q_projections!$B:$B,0),MATCH($A8,q_projections!$2:$2,0))</f>
        <v>3.8450000000000002</v>
      </c>
      <c r="AN8" s="107">
        <f>INDEX(q_projections!$A:$AD,MATCH(AN$2,q_projections!$B:$B,0),MATCH($A8,q_projections!$2:$2,0))</f>
        <v>3.9670000000000001</v>
      </c>
      <c r="AO8" s="107">
        <f>INDEX(q_projections!$A:$AD,MATCH(AO$2,q_projections!$B:$B,0),MATCH($A8,q_projections!$2:$2,0))</f>
        <v>4.0579999999999998</v>
      </c>
      <c r="AP8" s="107">
        <f>INDEX(q_projections!$A:$AD,MATCH(AP$2,q_projections!$B:$B,0),MATCH($A8,q_projections!$2:$2,0))</f>
        <v>4.125</v>
      </c>
      <c r="AQ8" s="107">
        <f>INDEX(q_projections!$A:$AD,MATCH(AQ$2,q_projections!$B:$B,0),MATCH($A8,q_projections!$2:$2,0))</f>
        <v>4.1829999999999998</v>
      </c>
      <c r="AR8" s="107">
        <f>INDEX(q_projections!$A:$AD,MATCH(AR$2,q_projections!$B:$B,0),MATCH($A8,q_projections!$2:$2,0))</f>
        <v>4.218</v>
      </c>
      <c r="AS8" s="107">
        <f>INDEX(q_projections!$A:$AD,MATCH(AS$2,q_projections!$B:$B,0),MATCH($A8,q_projections!$2:$2,0))</f>
        <v>4.2320000000000002</v>
      </c>
      <c r="AT8" s="107">
        <f>INDEX(q_projections!$A:$AD,MATCH(AT$2,q_projections!$B:$B,0),MATCH($A8,q_projections!$2:$2,0))</f>
        <v>4.2160000000000002</v>
      </c>
      <c r="AU8" s="107">
        <f>INDEX(q_projections!$A:$AD,MATCH(AU$2,q_projections!$B:$B,0),MATCH($A8,q_projections!$2:$2,0))</f>
        <v>4.1399999999999997</v>
      </c>
      <c r="AV8" s="107">
        <f>INDEX(q_projections!$A:$AD,MATCH(AV$2,q_projections!$B:$B,0),MATCH($A8,q_projections!$2:$2,0))</f>
        <v>3.9380000000000002</v>
      </c>
      <c r="AW8" s="107">
        <f>INDEX(q_projections!$A:$AD,MATCH(AW$2,q_projections!$B:$B,0),MATCH($A8,q_projections!$2:$2,0))</f>
        <v>3.786</v>
      </c>
      <c r="AX8" s="107">
        <f>INDEX(q_projections!$A:$AD,MATCH(AX$2,q_projections!$B:$B,0),MATCH($A8,q_projections!$2:$2,0))</f>
        <v>3.8839999999999999</v>
      </c>
      <c r="AY8" s="107">
        <f>INDEX(q_projections!$A:$AD,MATCH(AY$2,q_projections!$B:$B,0),MATCH($A8,q_projections!$2:$2,0))</f>
        <v>3.7909999999999999</v>
      </c>
      <c r="AZ8" s="107">
        <f>INDEX(q_projections!$A:$AD,MATCH(AZ$2,q_projections!$B:$B,0),MATCH($A8,q_projections!$2:$2,0))</f>
        <v>3.855</v>
      </c>
      <c r="BA8" s="107">
        <f>INDEX(q_projections!$A:$AD,MATCH(BA$2,q_projections!$B:$B,0),MATCH($A8,q_projections!$2:$2,0))</f>
        <v>3.9020000000000001</v>
      </c>
      <c r="BB8" s="107">
        <f>INDEX(q_projections!$A:$AD,MATCH(BB$2,q_projections!$B:$B,0),MATCH($A8,q_projections!$2:$2,0))</f>
        <v>4.0759999999999996</v>
      </c>
      <c r="BC8" s="107">
        <f>INDEX(q_projections!$A:$AD,MATCH(BC$2,q_projections!$B:$B,0),MATCH($A8,q_projections!$2:$2,0))</f>
        <v>4.1890000000000001</v>
      </c>
      <c r="BD8" s="107">
        <f>INDEX(q_projections!$A:$AD,MATCH(BD$2,q_projections!$B:$B,0),MATCH($A8,q_projections!$2:$2,0))</f>
        <v>4.1769999999999996</v>
      </c>
      <c r="BE8" s="107">
        <f>INDEX(q_projections!$A:$AD,MATCH(BE$2,q_projections!$B:$B,0),MATCH($A8,q_projections!$2:$2,0))</f>
        <v>4.1349999999999998</v>
      </c>
      <c r="BF8" s="107">
        <f>INDEX(q_projections!$A:$AD,MATCH(BF$2,q_projections!$B:$B,0),MATCH($A8,q_projections!$2:$2,0))</f>
        <v>3.9630000000000001</v>
      </c>
      <c r="BG8" s="107">
        <f>INDEX(q_projections!$A:$AD,MATCH(BG$2,q_projections!$B:$B,0),MATCH($A8,q_projections!$2:$2,0))</f>
        <v>4.0540000000000003</v>
      </c>
      <c r="BH8" s="107">
        <f>INDEX(q_projections!$A:$AD,MATCH(BH$2,q_projections!$B:$B,0),MATCH($A8,q_projections!$2:$2,0))</f>
        <v>4.0359999999999996</v>
      </c>
      <c r="BI8" s="107">
        <f>INDEX(q_projections!$A:$AD,MATCH(BI$2,q_projections!$B:$B,0),MATCH($A8,q_projections!$2:$2,0))</f>
        <v>4.0209999999999999</v>
      </c>
    </row>
    <row r="9" spans="1:61" s="78" customFormat="1">
      <c r="A9" s="112" t="s">
        <v>564</v>
      </c>
      <c r="B9" s="78" t="e">
        <f>INDEX(q_projections!$A:$AD,MATCH(B$2,q_projections!$B:$B,0),MATCH($A9,q_projections!$2:$2,0))</f>
        <v>#N/A</v>
      </c>
      <c r="C9" s="78" t="e">
        <f>INDEX(q_projections!$A:$AD,MATCH(C$2,q_projections!$B:$B,0),MATCH($A9,q_projections!$2:$2,0))</f>
        <v>#N/A</v>
      </c>
      <c r="D9" s="78" t="e">
        <f>INDEX(q_projections!$A:$AD,MATCH(D$2,q_projections!$B:$B,0),MATCH($A9,q_projections!$2:$2,0))</f>
        <v>#N/A</v>
      </c>
      <c r="E9" s="78" t="e">
        <f>INDEX(q_projections!$A:$AD,MATCH(E$2,q_projections!$B:$B,0),MATCH($A9,q_projections!$2:$2,0))</f>
        <v>#N/A</v>
      </c>
      <c r="F9" s="78" t="e">
        <f>INDEX(q_projections!$A:$AD,MATCH(F$2,q_projections!$B:$B,0),MATCH($A9,q_projections!$2:$2,0))</f>
        <v>#N/A</v>
      </c>
      <c r="G9" s="78" t="e">
        <f>INDEX(q_projections!$A:$AD,MATCH(G$2,q_projections!$B:$B,0),MATCH($A9,q_projections!$2:$2,0))</f>
        <v>#N/A</v>
      </c>
      <c r="H9" s="78" t="e">
        <f>INDEX(q_projections!$A:$AD,MATCH(H$2,q_projections!$B:$B,0),MATCH($A9,q_projections!$2:$2,0))</f>
        <v>#N/A</v>
      </c>
      <c r="I9" s="78" t="e">
        <f>INDEX(q_projections!$A:$AD,MATCH(I$2,q_projections!$B:$B,0),MATCH($A9,q_projections!$2:$2,0))</f>
        <v>#N/A</v>
      </c>
      <c r="J9" s="78">
        <f>INDEX(q_projections!$A:$AD,MATCH(J$2,q_projections!$B:$B,0),MATCH($A9,q_projections!$2:$2,0))</f>
        <v>1.8109999999999999</v>
      </c>
      <c r="K9" s="78">
        <f>INDEX(q_projections!$A:$AD,MATCH(K$2,q_projections!$B:$B,0),MATCH($A9,q_projections!$2:$2,0))</f>
        <v>3.8039999999999998</v>
      </c>
      <c r="L9" s="78">
        <f>INDEX(q_projections!$A:$AD,MATCH(L$2,q_projections!$B:$B,0),MATCH($A9,q_projections!$2:$2,0))</f>
        <v>2.8159999999999998</v>
      </c>
      <c r="M9" s="78">
        <f>INDEX(q_projections!$A:$AD,MATCH(M$2,q_projections!$B:$B,0),MATCH($A9,q_projections!$2:$2,0))</f>
        <v>2.923</v>
      </c>
      <c r="N9" s="78">
        <f>INDEX(q_projections!$A:$AD,MATCH(N$2,q_projections!$B:$B,0),MATCH($A9,q_projections!$2:$2,0))</f>
        <v>1.9239999999999999</v>
      </c>
      <c r="O9" s="78">
        <f>INDEX(q_projections!$A:$AD,MATCH(O$2,q_projections!$B:$B,0),MATCH($A9,q_projections!$2:$2,0))</f>
        <v>3.2709999999999999</v>
      </c>
      <c r="P9" s="78">
        <f>INDEX(q_projections!$A:$AD,MATCH(P$2,q_projections!$B:$B,0),MATCH($A9,q_projections!$2:$2,0))</f>
        <v>2.1629999999999998</v>
      </c>
      <c r="Q9" s="78">
        <f>INDEX(q_projections!$A:$AD,MATCH(Q$2,q_projections!$B:$B,0),MATCH($A9,q_projections!$2:$2,0))</f>
        <v>4.04</v>
      </c>
      <c r="R9" s="78">
        <f>INDEX(q_projections!$A:$AD,MATCH(R$2,q_projections!$B:$B,0),MATCH($A9,q_projections!$2:$2,0))</f>
        <v>0.86</v>
      </c>
      <c r="S9" s="78">
        <f>INDEX(q_projections!$A:$AD,MATCH(S$2,q_projections!$B:$B,0),MATCH($A9,q_projections!$2:$2,0))</f>
        <v>2.5430000000000001</v>
      </c>
      <c r="T9" s="107">
        <f>INDEX(q_projections!$A:$AD,MATCH(T$2,q_projections!$B:$B,0),MATCH($A9,q_projections!$2:$2,0))</f>
        <v>2.2919999999999998</v>
      </c>
      <c r="U9" s="107">
        <f>INDEX(q_projections!$A:$AD,MATCH(U$2,q_projections!$B:$B,0),MATCH($A9,q_projections!$2:$2,0))</f>
        <v>2.9060000000000001</v>
      </c>
      <c r="V9" s="107">
        <f>INDEX(q_projections!$A:$AD,MATCH(V$2,q_projections!$B:$B,0),MATCH($A9,q_projections!$2:$2,0))</f>
        <v>3.0219999999999998</v>
      </c>
      <c r="W9" s="107">
        <f>INDEX(q_projections!$A:$AD,MATCH(W$2,q_projections!$B:$B,0),MATCH($A9,q_projections!$2:$2,0))</f>
        <v>3.0939999999999999</v>
      </c>
      <c r="X9" s="107">
        <f>INDEX(q_projections!$A:$AD,MATCH(X$2,q_projections!$B:$B,0),MATCH($A9,q_projections!$2:$2,0))</f>
        <v>2.859</v>
      </c>
      <c r="Y9" s="107">
        <f>INDEX(q_projections!$A:$AD,MATCH(Y$2,q_projections!$B:$B,0),MATCH($A9,q_projections!$2:$2,0))</f>
        <v>2.7189999999999999</v>
      </c>
      <c r="Z9" s="107">
        <f>INDEX(q_projections!$A:$AD,MATCH(Z$2,q_projections!$B:$B,0),MATCH($A9,q_projections!$2:$2,0))</f>
        <v>2.8940000000000001</v>
      </c>
      <c r="AA9" s="107">
        <f>INDEX(q_projections!$A:$AD,MATCH(AA$2,q_projections!$B:$B,0),MATCH($A9,q_projections!$2:$2,0))</f>
        <v>2.23</v>
      </c>
      <c r="AB9" s="107">
        <f>INDEX(q_projections!$A:$AD,MATCH(AB$2,q_projections!$B:$B,0),MATCH($A9,q_projections!$2:$2,0))</f>
        <v>1.8839999999999999</v>
      </c>
      <c r="AC9" s="107">
        <f>INDEX(q_projections!$A:$AD,MATCH(AC$2,q_projections!$B:$B,0),MATCH($A9,q_projections!$2:$2,0))</f>
        <v>1.9490000000000001</v>
      </c>
      <c r="AD9" s="107">
        <f>INDEX(q_projections!$A:$AD,MATCH(AD$2,q_projections!$B:$B,0),MATCH($A9,q_projections!$2:$2,0))</f>
        <v>1.8169999999999999</v>
      </c>
      <c r="AE9" s="107">
        <f>INDEX(q_projections!$A:$AD,MATCH(AE$2,q_projections!$B:$B,0),MATCH($A9,q_projections!$2:$2,0))</f>
        <v>1.704</v>
      </c>
      <c r="AF9" s="107">
        <f>INDEX(q_projections!$A:$AD,MATCH(AF$2,q_projections!$B:$B,0),MATCH($A9,q_projections!$2:$2,0))</f>
        <v>1.8080000000000001</v>
      </c>
      <c r="AG9" s="107">
        <f>INDEX(q_projections!$A:$AD,MATCH(AG$2,q_projections!$B:$B,0),MATCH($A9,q_projections!$2:$2,0))</f>
        <v>1.776</v>
      </c>
      <c r="AH9" s="107">
        <f>INDEX(q_projections!$A:$AD,MATCH(AH$2,q_projections!$B:$B,0),MATCH($A9,q_projections!$2:$2,0))</f>
        <v>1.696</v>
      </c>
      <c r="AI9" s="107">
        <f>INDEX(q_projections!$A:$AD,MATCH(AI$2,q_projections!$B:$B,0),MATCH($A9,q_projections!$2:$2,0))</f>
        <v>1.798</v>
      </c>
      <c r="AJ9" s="107">
        <f>INDEX(q_projections!$A:$AD,MATCH(AJ$2,q_projections!$B:$B,0),MATCH($A9,q_projections!$2:$2,0))</f>
        <v>1.8879999999999999</v>
      </c>
      <c r="AK9" s="107">
        <f>INDEX(q_projections!$A:$AD,MATCH(AK$2,q_projections!$B:$B,0),MATCH($A9,q_projections!$2:$2,0))</f>
        <v>1.766</v>
      </c>
      <c r="AL9" s="107">
        <f>INDEX(q_projections!$A:$AD,MATCH(AL$2,q_projections!$B:$B,0),MATCH($A9,q_projections!$2:$2,0))</f>
        <v>1.6719999999999999</v>
      </c>
      <c r="AM9" s="107">
        <f>INDEX(q_projections!$A:$AD,MATCH(AM$2,q_projections!$B:$B,0),MATCH($A9,q_projections!$2:$2,0))</f>
        <v>1.7350000000000001</v>
      </c>
      <c r="AN9" s="107">
        <f>INDEX(q_projections!$A:$AD,MATCH(AN$2,q_projections!$B:$B,0),MATCH($A9,q_projections!$2:$2,0))</f>
        <v>1.8460000000000001</v>
      </c>
      <c r="AO9" s="107">
        <f>INDEX(q_projections!$A:$AD,MATCH(AO$2,q_projections!$B:$B,0),MATCH($A9,q_projections!$2:$2,0))</f>
        <v>1.956</v>
      </c>
      <c r="AP9" s="107">
        <f>INDEX(q_projections!$A:$AD,MATCH(AP$2,q_projections!$B:$B,0),MATCH($A9,q_projections!$2:$2,0))</f>
        <v>2.048</v>
      </c>
      <c r="AQ9" s="107">
        <f>INDEX(q_projections!$A:$AD,MATCH(AQ$2,q_projections!$B:$B,0),MATCH($A9,q_projections!$2:$2,0))</f>
        <v>2.1139999999999999</v>
      </c>
      <c r="AR9" s="107">
        <f>INDEX(q_projections!$A:$AD,MATCH(AR$2,q_projections!$B:$B,0),MATCH($A9,q_projections!$2:$2,0))</f>
        <v>2.16</v>
      </c>
      <c r="AS9" s="107">
        <f>INDEX(q_projections!$A:$AD,MATCH(AS$2,q_projections!$B:$B,0),MATCH($A9,q_projections!$2:$2,0))</f>
        <v>2.1840000000000002</v>
      </c>
      <c r="AT9" s="107">
        <f>INDEX(q_projections!$A:$AD,MATCH(AT$2,q_projections!$B:$B,0),MATCH($A9,q_projections!$2:$2,0))</f>
        <v>2.1749999999999998</v>
      </c>
      <c r="AU9" s="107">
        <f>INDEX(q_projections!$A:$AD,MATCH(AU$2,q_projections!$B:$B,0),MATCH($A9,q_projections!$2:$2,0))</f>
        <v>2.1040000000000001</v>
      </c>
      <c r="AV9" s="107">
        <f>INDEX(q_projections!$A:$AD,MATCH(AV$2,q_projections!$B:$B,0),MATCH($A9,q_projections!$2:$2,0))</f>
        <v>1.909</v>
      </c>
      <c r="AW9" s="107">
        <f>INDEX(q_projections!$A:$AD,MATCH(AW$2,q_projections!$B:$B,0),MATCH($A9,q_projections!$2:$2,0))</f>
        <v>1.764</v>
      </c>
      <c r="AX9" s="107">
        <f>INDEX(q_projections!$A:$AD,MATCH(AX$2,q_projections!$B:$B,0),MATCH($A9,q_projections!$2:$2,0))</f>
        <v>1.859</v>
      </c>
      <c r="AY9" s="107">
        <f>INDEX(q_projections!$A:$AD,MATCH(AY$2,q_projections!$B:$B,0),MATCH($A9,q_projections!$2:$2,0))</f>
        <v>1.774</v>
      </c>
      <c r="AZ9" s="107">
        <f>INDEX(q_projections!$A:$AD,MATCH(AZ$2,q_projections!$B:$B,0),MATCH($A9,q_projections!$2:$2,0))</f>
        <v>1.84</v>
      </c>
      <c r="BA9" s="107">
        <f>INDEX(q_projections!$A:$AD,MATCH(BA$2,q_projections!$B:$B,0),MATCH($A9,q_projections!$2:$2,0))</f>
        <v>1.887</v>
      </c>
      <c r="BB9" s="107">
        <f>INDEX(q_projections!$A:$AD,MATCH(BB$2,q_projections!$B:$B,0),MATCH($A9,q_projections!$2:$2,0))</f>
        <v>2.0550000000000002</v>
      </c>
      <c r="BC9" s="107">
        <f>INDEX(q_projections!$A:$AD,MATCH(BC$2,q_projections!$B:$B,0),MATCH($A9,q_projections!$2:$2,0))</f>
        <v>2.17</v>
      </c>
      <c r="BD9" s="107">
        <f>INDEX(q_projections!$A:$AD,MATCH(BD$2,q_projections!$B:$B,0),MATCH($A9,q_projections!$2:$2,0))</f>
        <v>2.1560000000000001</v>
      </c>
      <c r="BE9" s="107">
        <f>INDEX(q_projections!$A:$AD,MATCH(BE$2,q_projections!$B:$B,0),MATCH($A9,q_projections!$2:$2,0))</f>
        <v>2.113</v>
      </c>
      <c r="BF9" s="107">
        <f>INDEX(q_projections!$A:$AD,MATCH(BF$2,q_projections!$B:$B,0),MATCH($A9,q_projections!$2:$2,0))</f>
        <v>1.9390000000000001</v>
      </c>
      <c r="BG9" s="107">
        <f>INDEX(q_projections!$A:$AD,MATCH(BG$2,q_projections!$B:$B,0),MATCH($A9,q_projections!$2:$2,0))</f>
        <v>2.032</v>
      </c>
      <c r="BH9" s="107">
        <f>INDEX(q_projections!$A:$AD,MATCH(BH$2,q_projections!$B:$B,0),MATCH($A9,q_projections!$2:$2,0))</f>
        <v>2.0110000000000001</v>
      </c>
      <c r="BI9" s="107">
        <f>INDEX(q_projections!$A:$AD,MATCH(BI$2,q_projections!$B:$B,0),MATCH($A9,q_projections!$2:$2,0))</f>
        <v>1.9930000000000001</v>
      </c>
    </row>
    <row r="10" spans="1:61" s="78" customFormat="1">
      <c r="A10" s="113" t="s">
        <v>565</v>
      </c>
      <c r="B10" s="78" t="e">
        <f>INDEX(q_projections!$A:$AD,MATCH(B$2,q_projections!$B:$B,0),MATCH($A10,q_projections!$2:$2,0))</f>
        <v>#N/A</v>
      </c>
      <c r="C10" s="78" t="e">
        <f>INDEX(q_projections!$A:$AD,MATCH(C$2,q_projections!$B:$B,0),MATCH($A10,q_projections!$2:$2,0))</f>
        <v>#N/A</v>
      </c>
      <c r="D10" s="78" t="e">
        <f>INDEX(q_projections!$A:$AD,MATCH(D$2,q_projections!$B:$B,0),MATCH($A10,q_projections!$2:$2,0))</f>
        <v>#N/A</v>
      </c>
      <c r="E10" s="78" t="e">
        <f>INDEX(q_projections!$A:$AD,MATCH(E$2,q_projections!$B:$B,0),MATCH($A10,q_projections!$2:$2,0))</f>
        <v>#N/A</v>
      </c>
      <c r="F10" s="78" t="e">
        <f>INDEX(q_projections!$A:$AD,MATCH(F$2,q_projections!$B:$B,0),MATCH($A10,q_projections!$2:$2,0))</f>
        <v>#N/A</v>
      </c>
      <c r="G10" s="78" t="e">
        <f>INDEX(q_projections!$A:$AD,MATCH(G$2,q_projections!$B:$B,0),MATCH($A10,q_projections!$2:$2,0))</f>
        <v>#N/A</v>
      </c>
      <c r="H10" s="78" t="e">
        <f>INDEX(q_projections!$A:$AD,MATCH(H$2,q_projections!$B:$B,0),MATCH($A10,q_projections!$2:$2,0))</f>
        <v>#N/A</v>
      </c>
      <c r="I10" s="78" t="e">
        <f>INDEX(q_projections!$A:$AD,MATCH(I$2,q_projections!$B:$B,0),MATCH($A10,q_projections!$2:$2,0))</f>
        <v>#N/A</v>
      </c>
      <c r="J10" s="78">
        <f>INDEX(q_projections!$A:$AD,MATCH(J$2,q_projections!$B:$B,0),MATCH($A10,q_projections!$2:$2,0))</f>
        <v>1.8109999999999999</v>
      </c>
      <c r="K10" s="78">
        <f>INDEX(q_projections!$A:$AD,MATCH(K$2,q_projections!$B:$B,0),MATCH($A10,q_projections!$2:$2,0))</f>
        <v>-0.94699999999999995</v>
      </c>
      <c r="L10" s="78">
        <f>INDEX(q_projections!$A:$AD,MATCH(L$2,q_projections!$B:$B,0),MATCH($A10,q_projections!$2:$2,0))</f>
        <v>0.498</v>
      </c>
      <c r="M10" s="78">
        <f>INDEX(q_projections!$A:$AD,MATCH(M$2,q_projections!$B:$B,0),MATCH($A10,q_projections!$2:$2,0))</f>
        <v>0.17899999999999999</v>
      </c>
      <c r="N10" s="78">
        <f>INDEX(q_projections!$A:$AD,MATCH(N$2,q_projections!$B:$B,0),MATCH($A10,q_projections!$2:$2,0))</f>
        <v>-0.63200000000000001</v>
      </c>
      <c r="O10" s="78">
        <f>INDEX(q_projections!$A:$AD,MATCH(O$2,q_projections!$B:$B,0),MATCH($A10,q_projections!$2:$2,0))</f>
        <v>-0.193</v>
      </c>
      <c r="P10" s="78">
        <f>INDEX(q_projections!$A:$AD,MATCH(P$2,q_projections!$B:$B,0),MATCH($A10,q_projections!$2:$2,0))</f>
        <v>0.66400000000000003</v>
      </c>
      <c r="Q10" s="78">
        <f>INDEX(q_projections!$A:$AD,MATCH(Q$2,q_projections!$B:$B,0),MATCH($A10,q_projections!$2:$2,0))</f>
        <v>2.9980000000000002</v>
      </c>
      <c r="R10" s="78">
        <f>INDEX(q_projections!$A:$AD,MATCH(R$2,q_projections!$B:$B,0),MATCH($A10,q_projections!$2:$2,0))</f>
        <v>1.2649999999999999</v>
      </c>
      <c r="S10" s="78">
        <f>INDEX(q_projections!$A:$AD,MATCH(S$2,q_projections!$B:$B,0),MATCH($A10,q_projections!$2:$2,0))</f>
        <v>3.1070000000000002</v>
      </c>
      <c r="T10" s="107">
        <f>INDEX(q_projections!$A:$AD,MATCH(T$2,q_projections!$B:$B,0),MATCH($A10,q_projections!$2:$2,0))</f>
        <v>3.8959999999999999</v>
      </c>
      <c r="U10" s="107">
        <f>INDEX(q_projections!$A:$AD,MATCH(U$2,q_projections!$B:$B,0),MATCH($A10,q_projections!$2:$2,0))</f>
        <v>3.0019999999999998</v>
      </c>
      <c r="V10" s="107">
        <f>INDEX(q_projections!$A:$AD,MATCH(V$2,q_projections!$B:$B,0),MATCH($A10,q_projections!$2:$2,0))</f>
        <v>1.581</v>
      </c>
      <c r="W10" s="107">
        <f>INDEX(q_projections!$A:$AD,MATCH(W$2,q_projections!$B:$B,0),MATCH($A10,q_projections!$2:$2,0))</f>
        <v>0.58699999999999997</v>
      </c>
      <c r="X10" s="107">
        <f>INDEX(q_projections!$A:$AD,MATCH(X$2,q_projections!$B:$B,0),MATCH($A10,q_projections!$2:$2,0))</f>
        <v>0.23400000000000001</v>
      </c>
      <c r="Y10" s="107">
        <f>INDEX(q_projections!$A:$AD,MATCH(Y$2,q_projections!$B:$B,0),MATCH($A10,q_projections!$2:$2,0))</f>
        <v>-0.58199999999999996</v>
      </c>
      <c r="Z10" s="107">
        <f>INDEX(q_projections!$A:$AD,MATCH(Z$2,q_projections!$B:$B,0),MATCH($A10,q_projections!$2:$2,0))</f>
        <v>-2.3050000000000002</v>
      </c>
      <c r="AA10" s="107">
        <f>INDEX(q_projections!$A:$AD,MATCH(AA$2,q_projections!$B:$B,0),MATCH($A10,q_projections!$2:$2,0))</f>
        <v>-0.25800000000000001</v>
      </c>
      <c r="AB10" s="107">
        <f>INDEX(q_projections!$A:$AD,MATCH(AB$2,q_projections!$B:$B,0),MATCH($A10,q_projections!$2:$2,0))</f>
        <v>0.35</v>
      </c>
      <c r="AC10" s="107">
        <f>INDEX(q_projections!$A:$AD,MATCH(AC$2,q_projections!$B:$B,0),MATCH($A10,q_projections!$2:$2,0))</f>
        <v>0.44900000000000001</v>
      </c>
      <c r="AD10" s="107">
        <f>INDEX(q_projections!$A:$AD,MATCH(AD$2,q_projections!$B:$B,0),MATCH($A10,q_projections!$2:$2,0))</f>
        <v>0.81299999999999994</v>
      </c>
      <c r="AE10" s="107">
        <f>INDEX(q_projections!$A:$AD,MATCH(AE$2,q_projections!$B:$B,0),MATCH($A10,q_projections!$2:$2,0))</f>
        <v>0.42</v>
      </c>
      <c r="AF10" s="107">
        <f>INDEX(q_projections!$A:$AD,MATCH(AF$2,q_projections!$B:$B,0),MATCH($A10,q_projections!$2:$2,0))</f>
        <v>0.40400000000000003</v>
      </c>
      <c r="AG10" s="107">
        <f>INDEX(q_projections!$A:$AD,MATCH(AG$2,q_projections!$B:$B,0),MATCH($A10,q_projections!$2:$2,0))</f>
        <v>0.251</v>
      </c>
      <c r="AH10" s="107">
        <f>INDEX(q_projections!$A:$AD,MATCH(AH$2,q_projections!$B:$B,0),MATCH($A10,q_projections!$2:$2,0))</f>
        <v>0.78300000000000003</v>
      </c>
      <c r="AI10" s="107">
        <f>INDEX(q_projections!$A:$AD,MATCH(AI$2,q_projections!$B:$B,0),MATCH($A10,q_projections!$2:$2,0))</f>
        <v>0.186</v>
      </c>
      <c r="AJ10" s="107">
        <f>INDEX(q_projections!$A:$AD,MATCH(AJ$2,q_projections!$B:$B,0),MATCH($A10,q_projections!$2:$2,0))</f>
        <v>0.314</v>
      </c>
      <c r="AK10" s="107">
        <f>INDEX(q_projections!$A:$AD,MATCH(AK$2,q_projections!$B:$B,0),MATCH($A10,q_projections!$2:$2,0))</f>
        <v>0.38900000000000001</v>
      </c>
      <c r="AL10" s="107">
        <f>INDEX(q_projections!$A:$AD,MATCH(AL$2,q_projections!$B:$B,0),MATCH($A10,q_projections!$2:$2,0))</f>
        <v>0.95899999999999996</v>
      </c>
      <c r="AM10" s="107">
        <f>INDEX(q_projections!$A:$AD,MATCH(AM$2,q_projections!$B:$B,0),MATCH($A10,q_projections!$2:$2,0))</f>
        <v>0.46899999999999997</v>
      </c>
      <c r="AN10" s="107">
        <f>INDEX(q_projections!$A:$AD,MATCH(AN$2,q_projections!$B:$B,0),MATCH($A10,q_projections!$2:$2,0))</f>
        <v>0.438</v>
      </c>
      <c r="AO10" s="107">
        <f>INDEX(q_projections!$A:$AD,MATCH(AO$2,q_projections!$B:$B,0),MATCH($A10,q_projections!$2:$2,0))</f>
        <v>0.439</v>
      </c>
      <c r="AP10" s="107">
        <f>INDEX(q_projections!$A:$AD,MATCH(AP$2,q_projections!$B:$B,0),MATCH($A10,q_projections!$2:$2,0))</f>
        <v>0.88</v>
      </c>
      <c r="AQ10" s="107">
        <f>INDEX(q_projections!$A:$AD,MATCH(AQ$2,q_projections!$B:$B,0),MATCH($A10,q_projections!$2:$2,0))</f>
        <v>0.42299999999999999</v>
      </c>
      <c r="AR10" s="107">
        <f>INDEX(q_projections!$A:$AD,MATCH(AR$2,q_projections!$B:$B,0),MATCH($A10,q_projections!$2:$2,0))</f>
        <v>0.438</v>
      </c>
      <c r="AS10" s="107">
        <f>INDEX(q_projections!$A:$AD,MATCH(AS$2,q_projections!$B:$B,0),MATCH($A10,q_projections!$2:$2,0))</f>
        <v>0.42299999999999999</v>
      </c>
      <c r="AT10" s="107">
        <f>INDEX(q_projections!$A:$AD,MATCH(AT$2,q_projections!$B:$B,0),MATCH($A10,q_projections!$2:$2,0))</f>
        <v>0.88900000000000001</v>
      </c>
      <c r="AU10" s="107">
        <f>INDEX(q_projections!$A:$AD,MATCH(AU$2,q_projections!$B:$B,0),MATCH($A10,q_projections!$2:$2,0))</f>
        <v>0.41799999999999998</v>
      </c>
      <c r="AV10" s="107">
        <f>INDEX(q_projections!$A:$AD,MATCH(AV$2,q_projections!$B:$B,0),MATCH($A10,q_projections!$2:$2,0))</f>
        <v>0.46</v>
      </c>
      <c r="AW10" s="107">
        <f>INDEX(q_projections!$A:$AD,MATCH(AW$2,q_projections!$B:$B,0),MATCH($A10,q_projections!$2:$2,0))</f>
        <v>0.47799999999999998</v>
      </c>
      <c r="AX10" s="107">
        <f>INDEX(q_projections!$A:$AD,MATCH(AX$2,q_projections!$B:$B,0),MATCH($A10,q_projections!$2:$2,0))</f>
        <v>0.89900000000000002</v>
      </c>
      <c r="AY10" s="107">
        <f>INDEX(q_projections!$A:$AD,MATCH(AY$2,q_projections!$B:$B,0),MATCH($A10,q_projections!$2:$2,0))</f>
        <v>0.48199999999999998</v>
      </c>
      <c r="AZ10" s="107">
        <f>INDEX(q_projections!$A:$AD,MATCH(AZ$2,q_projections!$B:$B,0),MATCH($A10,q_projections!$2:$2,0))</f>
        <v>0.48399999999999999</v>
      </c>
      <c r="BA10" s="107">
        <f>INDEX(q_projections!$A:$AD,MATCH(BA$2,q_projections!$B:$B,0),MATCH($A10,q_projections!$2:$2,0))</f>
        <v>0.49</v>
      </c>
      <c r="BB10" s="107">
        <f>INDEX(q_projections!$A:$AD,MATCH(BB$2,q_projections!$B:$B,0),MATCH($A10,q_projections!$2:$2,0))</f>
        <v>0.94599999999999995</v>
      </c>
      <c r="BC10" s="107">
        <f>INDEX(q_projections!$A:$AD,MATCH(BC$2,q_projections!$B:$B,0),MATCH($A10,q_projections!$2:$2,0))</f>
        <v>0.53800000000000003</v>
      </c>
      <c r="BD10" s="107">
        <f>INDEX(q_projections!$A:$AD,MATCH(BD$2,q_projections!$B:$B,0),MATCH($A10,q_projections!$2:$2,0))</f>
        <v>0.55600000000000005</v>
      </c>
      <c r="BE10" s="107">
        <f>INDEX(q_projections!$A:$AD,MATCH(BE$2,q_projections!$B:$B,0),MATCH($A10,q_projections!$2:$2,0))</f>
        <v>0.57499999999999996</v>
      </c>
      <c r="BF10" s="107">
        <f>INDEX(q_projections!$A:$AD,MATCH(BF$2,q_projections!$B:$B,0),MATCH($A10,q_projections!$2:$2,0))</f>
        <v>1.0309999999999999</v>
      </c>
      <c r="BG10" s="107">
        <f>INDEX(q_projections!$A:$AD,MATCH(BG$2,q_projections!$B:$B,0),MATCH($A10,q_projections!$2:$2,0))</f>
        <v>0.61199999999999999</v>
      </c>
      <c r="BH10" s="107">
        <f>INDEX(q_projections!$A:$AD,MATCH(BH$2,q_projections!$B:$B,0),MATCH($A10,q_projections!$2:$2,0))</f>
        <v>0.623</v>
      </c>
      <c r="BI10" s="107">
        <f>INDEX(q_projections!$A:$AD,MATCH(BI$2,q_projections!$B:$B,0),MATCH($A10,q_projections!$2:$2,0))</f>
        <v>0.59799999999999998</v>
      </c>
    </row>
    <row r="11" spans="1:61" s="78" customFormat="1">
      <c r="A11" s="113" t="s">
        <v>566</v>
      </c>
      <c r="B11" s="78" t="e">
        <f>INDEX(q_projections!$A:$AD,MATCH(B$2,q_projections!$B:$B,0),MATCH($A11,q_projections!$2:$2,0))</f>
        <v>#N/A</v>
      </c>
      <c r="C11" s="78" t="e">
        <f>INDEX(q_projections!$A:$AD,MATCH(C$2,q_projections!$B:$B,0),MATCH($A11,q_projections!$2:$2,0))</f>
        <v>#N/A</v>
      </c>
      <c r="D11" s="78" t="e">
        <f>INDEX(q_projections!$A:$AD,MATCH(D$2,q_projections!$B:$B,0),MATCH($A11,q_projections!$2:$2,0))</f>
        <v>#N/A</v>
      </c>
      <c r="E11" s="78" t="e">
        <f>INDEX(q_projections!$A:$AD,MATCH(E$2,q_projections!$B:$B,0),MATCH($A11,q_projections!$2:$2,0))</f>
        <v>#N/A</v>
      </c>
      <c r="F11" s="78" t="e">
        <f>INDEX(q_projections!$A:$AD,MATCH(F$2,q_projections!$B:$B,0),MATCH($A11,q_projections!$2:$2,0))</f>
        <v>#N/A</v>
      </c>
      <c r="G11" s="78" t="e">
        <f>INDEX(q_projections!$A:$AD,MATCH(G$2,q_projections!$B:$B,0),MATCH($A11,q_projections!$2:$2,0))</f>
        <v>#N/A</v>
      </c>
      <c r="H11" s="78" t="e">
        <f>INDEX(q_projections!$A:$AD,MATCH(H$2,q_projections!$B:$B,0),MATCH($A11,q_projections!$2:$2,0))</f>
        <v>#N/A</v>
      </c>
      <c r="I11" s="78" t="e">
        <f>INDEX(q_projections!$A:$AD,MATCH(I$2,q_projections!$B:$B,0),MATCH($A11,q_projections!$2:$2,0))</f>
        <v>#N/A</v>
      </c>
      <c r="J11" s="78">
        <f>INDEX(q_projections!$A:$AD,MATCH(J$2,q_projections!$B:$B,0),MATCH($A11,q_projections!$2:$2,0))</f>
        <v>-1.528</v>
      </c>
      <c r="K11" s="78">
        <f>INDEX(q_projections!$A:$AD,MATCH(K$2,q_projections!$B:$B,0),MATCH($A11,q_projections!$2:$2,0))</f>
        <v>-0.89400000000000002</v>
      </c>
      <c r="L11" s="78">
        <f>INDEX(q_projections!$A:$AD,MATCH(L$2,q_projections!$B:$B,0),MATCH($A11,q_projections!$2:$2,0))</f>
        <v>1.5920000000000001</v>
      </c>
      <c r="M11" s="78">
        <f>INDEX(q_projections!$A:$AD,MATCH(M$2,q_projections!$B:$B,0),MATCH($A11,q_projections!$2:$2,0))</f>
        <v>-0.46400000000000002</v>
      </c>
      <c r="N11" s="78">
        <f>INDEX(q_projections!$A:$AD,MATCH(N$2,q_projections!$B:$B,0),MATCH($A11,q_projections!$2:$2,0))</f>
        <v>-2.4159999999999999</v>
      </c>
      <c r="O11" s="78">
        <f>INDEX(q_projections!$A:$AD,MATCH(O$2,q_projections!$B:$B,0),MATCH($A11,q_projections!$2:$2,0))</f>
        <v>1.9259999999999999</v>
      </c>
      <c r="P11" s="78">
        <f>INDEX(q_projections!$A:$AD,MATCH(P$2,q_projections!$B:$B,0),MATCH($A11,q_projections!$2:$2,0))</f>
        <v>1.335</v>
      </c>
      <c r="Q11" s="78">
        <f>INDEX(q_projections!$A:$AD,MATCH(Q$2,q_projections!$B:$B,0),MATCH($A11,q_projections!$2:$2,0))</f>
        <v>3.1869999999999998</v>
      </c>
      <c r="R11" s="78">
        <f>INDEX(q_projections!$A:$AD,MATCH(R$2,q_projections!$B:$B,0),MATCH($A11,q_projections!$2:$2,0))</f>
        <v>1.7150000000000001</v>
      </c>
      <c r="S11" s="78">
        <f>INDEX(q_projections!$A:$AD,MATCH(S$2,q_projections!$B:$B,0),MATCH($A11,q_projections!$2:$2,0))</f>
        <v>5.1189999999999998</v>
      </c>
      <c r="T11" s="107">
        <f>INDEX(q_projections!$A:$AD,MATCH(T$2,q_projections!$B:$B,0),MATCH($A11,q_projections!$2:$2,0))</f>
        <v>8.08</v>
      </c>
      <c r="U11" s="107">
        <f>INDEX(q_projections!$A:$AD,MATCH(U$2,q_projections!$B:$B,0),MATCH($A11,q_projections!$2:$2,0))</f>
        <v>5.8840000000000003</v>
      </c>
      <c r="V11" s="107">
        <f>INDEX(q_projections!$A:$AD,MATCH(V$2,q_projections!$B:$B,0),MATCH($A11,q_projections!$2:$2,0))</f>
        <v>2.093</v>
      </c>
      <c r="W11" s="107">
        <f>INDEX(q_projections!$A:$AD,MATCH(W$2,q_projections!$B:$B,0),MATCH($A11,q_projections!$2:$2,0))</f>
        <v>-0.27900000000000003</v>
      </c>
      <c r="X11" s="107">
        <f>INDEX(q_projections!$A:$AD,MATCH(X$2,q_projections!$B:$B,0),MATCH($A11,q_projections!$2:$2,0))</f>
        <v>-1.125</v>
      </c>
      <c r="Y11" s="107">
        <f>INDEX(q_projections!$A:$AD,MATCH(Y$2,q_projections!$B:$B,0),MATCH($A11,q_projections!$2:$2,0))</f>
        <v>-3.0649999999999999</v>
      </c>
      <c r="Z11" s="107">
        <f>INDEX(q_projections!$A:$AD,MATCH(Z$2,q_projections!$B:$B,0),MATCH($A11,q_projections!$2:$2,0))</f>
        <v>-7.6219999999999999</v>
      </c>
      <c r="AA11" s="107">
        <f>INDEX(q_projections!$A:$AD,MATCH(AA$2,q_projections!$B:$B,0),MATCH($A11,q_projections!$2:$2,0))</f>
        <v>-2.3029999999999999</v>
      </c>
      <c r="AB11" s="107">
        <f>INDEX(q_projections!$A:$AD,MATCH(AB$2,q_projections!$B:$B,0),MATCH($A11,q_projections!$2:$2,0))</f>
        <v>-0.68300000000000005</v>
      </c>
      <c r="AC11" s="107">
        <f>INDEX(q_projections!$A:$AD,MATCH(AC$2,q_projections!$B:$B,0),MATCH($A11,q_projections!$2:$2,0))</f>
        <v>-0.252</v>
      </c>
      <c r="AD11" s="107">
        <f>INDEX(q_projections!$A:$AD,MATCH(AD$2,q_projections!$B:$B,0),MATCH($A11,q_projections!$2:$2,0))</f>
        <v>0.73199999999999998</v>
      </c>
      <c r="AE11" s="107">
        <f>INDEX(q_projections!$A:$AD,MATCH(AE$2,q_projections!$B:$B,0),MATCH($A11,q_projections!$2:$2,0))</f>
        <v>-0.29699999999999999</v>
      </c>
      <c r="AF11" s="107">
        <f>INDEX(q_projections!$A:$AD,MATCH(AF$2,q_projections!$B:$B,0),MATCH($A11,q_projections!$2:$2,0))</f>
        <v>-0.32</v>
      </c>
      <c r="AG11" s="107">
        <f>INDEX(q_projections!$A:$AD,MATCH(AG$2,q_projections!$B:$B,0),MATCH($A11,q_projections!$2:$2,0))</f>
        <v>-0.71799999999999997</v>
      </c>
      <c r="AH11" s="107">
        <f>INDEX(q_projections!$A:$AD,MATCH(AH$2,q_projections!$B:$B,0),MATCH($A11,q_projections!$2:$2,0))</f>
        <v>0.751</v>
      </c>
      <c r="AI11" s="107">
        <f>INDEX(q_projections!$A:$AD,MATCH(AI$2,q_projections!$B:$B,0),MATCH($A11,q_projections!$2:$2,0))</f>
        <v>-0.88200000000000001</v>
      </c>
      <c r="AJ11" s="107">
        <f>INDEX(q_projections!$A:$AD,MATCH(AJ$2,q_projections!$B:$B,0),MATCH($A11,q_projections!$2:$2,0))</f>
        <v>-0.495</v>
      </c>
      <c r="AK11" s="107">
        <f>INDEX(q_projections!$A:$AD,MATCH(AK$2,q_projections!$B:$B,0),MATCH($A11,q_projections!$2:$2,0))</f>
        <v>-0.26</v>
      </c>
      <c r="AL11" s="107">
        <f>INDEX(q_projections!$A:$AD,MATCH(AL$2,q_projections!$B:$B,0),MATCH($A11,q_projections!$2:$2,0))</f>
        <v>1.351</v>
      </c>
      <c r="AM11" s="107">
        <f>INDEX(q_projections!$A:$AD,MATCH(AM$2,q_projections!$B:$B,0),MATCH($A11,q_projections!$2:$2,0))</f>
        <v>2.3E-2</v>
      </c>
      <c r="AN11" s="107">
        <f>INDEX(q_projections!$A:$AD,MATCH(AN$2,q_projections!$B:$B,0),MATCH($A11,q_projections!$2:$2,0))</f>
        <v>-4.9000000000000002E-2</v>
      </c>
      <c r="AO11" s="107">
        <f>INDEX(q_projections!$A:$AD,MATCH(AO$2,q_projections!$B:$B,0),MATCH($A11,q_projections!$2:$2,0))</f>
        <v>-1.4999999999999999E-2</v>
      </c>
      <c r="AP11" s="107">
        <f>INDEX(q_projections!$A:$AD,MATCH(AP$2,q_projections!$B:$B,0),MATCH($A11,q_projections!$2:$2,0))</f>
        <v>1.248</v>
      </c>
      <c r="AQ11" s="107">
        <f>INDEX(q_projections!$A:$AD,MATCH(AQ$2,q_projections!$B:$B,0),MATCH($A11,q_projections!$2:$2,0))</f>
        <v>1E-3</v>
      </c>
      <c r="AR11" s="107">
        <f>INDEX(q_projections!$A:$AD,MATCH(AR$2,q_projections!$B:$B,0),MATCH($A11,q_projections!$2:$2,0))</f>
        <v>7.2999999999999995E-2</v>
      </c>
      <c r="AS11" s="107">
        <f>INDEX(q_projections!$A:$AD,MATCH(AS$2,q_projections!$B:$B,0),MATCH($A11,q_projections!$2:$2,0))</f>
        <v>5.8999999999999997E-2</v>
      </c>
      <c r="AT11" s="107">
        <f>INDEX(q_projections!$A:$AD,MATCH(AT$2,q_projections!$B:$B,0),MATCH($A11,q_projections!$2:$2,0))</f>
        <v>1.407</v>
      </c>
      <c r="AU11" s="107">
        <f>INDEX(q_projections!$A:$AD,MATCH(AU$2,q_projections!$B:$B,0),MATCH($A11,q_projections!$2:$2,0))</f>
        <v>0.108</v>
      </c>
      <c r="AV11" s="107">
        <f>INDEX(q_projections!$A:$AD,MATCH(AV$2,q_projections!$B:$B,0),MATCH($A11,q_projections!$2:$2,0))</f>
        <v>0.115</v>
      </c>
      <c r="AW11" s="107">
        <f>INDEX(q_projections!$A:$AD,MATCH(AW$2,q_projections!$B:$B,0),MATCH($A11,q_projections!$2:$2,0))</f>
        <v>0.128</v>
      </c>
      <c r="AX11" s="107">
        <f>INDEX(q_projections!$A:$AD,MATCH(AX$2,q_projections!$B:$B,0),MATCH($A11,q_projections!$2:$2,0))</f>
        <v>1.347</v>
      </c>
      <c r="AY11" s="107">
        <f>INDEX(q_projections!$A:$AD,MATCH(AY$2,q_projections!$B:$B,0),MATCH($A11,q_projections!$2:$2,0))</f>
        <v>0.16600000000000001</v>
      </c>
      <c r="AZ11" s="107">
        <f>INDEX(q_projections!$A:$AD,MATCH(AZ$2,q_projections!$B:$B,0),MATCH($A11,q_projections!$2:$2,0))</f>
        <v>0.18</v>
      </c>
      <c r="BA11" s="107">
        <f>INDEX(q_projections!$A:$AD,MATCH(BA$2,q_projections!$B:$B,0),MATCH($A11,q_projections!$2:$2,0))</f>
        <v>0.19900000000000001</v>
      </c>
      <c r="BB11" s="107">
        <f>INDEX(q_projections!$A:$AD,MATCH(BB$2,q_projections!$B:$B,0),MATCH($A11,q_projections!$2:$2,0))</f>
        <v>1.514</v>
      </c>
      <c r="BC11" s="107">
        <f>INDEX(q_projections!$A:$AD,MATCH(BC$2,q_projections!$B:$B,0),MATCH($A11,q_projections!$2:$2,0))</f>
        <v>0.31900000000000001</v>
      </c>
      <c r="BD11" s="107">
        <f>INDEX(q_projections!$A:$AD,MATCH(BD$2,q_projections!$B:$B,0),MATCH($A11,q_projections!$2:$2,0))</f>
        <v>0.373</v>
      </c>
      <c r="BE11" s="107">
        <f>INDEX(q_projections!$A:$AD,MATCH(BE$2,q_projections!$B:$B,0),MATCH($A11,q_projections!$2:$2,0))</f>
        <v>0.433</v>
      </c>
      <c r="BF11" s="107">
        <f>INDEX(q_projections!$A:$AD,MATCH(BF$2,q_projections!$B:$B,0),MATCH($A11,q_projections!$2:$2,0))</f>
        <v>1.7649999999999999</v>
      </c>
      <c r="BG11" s="107">
        <f>INDEX(q_projections!$A:$AD,MATCH(BG$2,q_projections!$B:$B,0),MATCH($A11,q_projections!$2:$2,0))</f>
        <v>0.55100000000000005</v>
      </c>
      <c r="BH11" s="107">
        <f>INDEX(q_projections!$A:$AD,MATCH(BH$2,q_projections!$B:$B,0),MATCH($A11,q_projections!$2:$2,0))</f>
        <v>0.61299999999999999</v>
      </c>
      <c r="BI11" s="107">
        <f>INDEX(q_projections!$A:$AD,MATCH(BI$2,q_projections!$B:$B,0),MATCH($A11,q_projections!$2:$2,0))</f>
        <v>0.58399999999999996</v>
      </c>
    </row>
    <row r="12" spans="1:61" s="78" customFormat="1">
      <c r="A12" s="113" t="s">
        <v>567</v>
      </c>
      <c r="B12" s="78" t="e">
        <f>INDEX(q_projections!$A:$AD,MATCH(B$2,q_projections!$B:$B,0),MATCH($A12,q_projections!$2:$2,0))</f>
        <v>#N/A</v>
      </c>
      <c r="C12" s="78" t="e">
        <f>INDEX(q_projections!$A:$AD,MATCH(C$2,q_projections!$B:$B,0),MATCH($A12,q_projections!$2:$2,0))</f>
        <v>#N/A</v>
      </c>
      <c r="D12" s="78" t="e">
        <f>INDEX(q_projections!$A:$AD,MATCH(D$2,q_projections!$B:$B,0),MATCH($A12,q_projections!$2:$2,0))</f>
        <v>#N/A</v>
      </c>
      <c r="E12" s="78" t="e">
        <f>INDEX(q_projections!$A:$AD,MATCH(E$2,q_projections!$B:$B,0),MATCH($A12,q_projections!$2:$2,0))</f>
        <v>#N/A</v>
      </c>
      <c r="F12" s="78" t="e">
        <f>INDEX(q_projections!$A:$AD,MATCH(F$2,q_projections!$B:$B,0),MATCH($A12,q_projections!$2:$2,0))</f>
        <v>#N/A</v>
      </c>
      <c r="G12" s="78" t="e">
        <f>INDEX(q_projections!$A:$AD,MATCH(G$2,q_projections!$B:$B,0),MATCH($A12,q_projections!$2:$2,0))</f>
        <v>#N/A</v>
      </c>
      <c r="H12" s="78" t="e">
        <f>INDEX(q_projections!$A:$AD,MATCH(H$2,q_projections!$B:$B,0),MATCH($A12,q_projections!$2:$2,0))</f>
        <v>#N/A</v>
      </c>
      <c r="I12" s="78" t="e">
        <f>INDEX(q_projections!$A:$AD,MATCH(I$2,q_projections!$B:$B,0),MATCH($A12,q_projections!$2:$2,0))</f>
        <v>#N/A</v>
      </c>
      <c r="J12" s="78">
        <f>INDEX(q_projections!$A:$AD,MATCH(J$2,q_projections!$B:$B,0),MATCH($A12,q_projections!$2:$2,0))</f>
        <v>3.8740000000000001</v>
      </c>
      <c r="K12" s="78">
        <f>INDEX(q_projections!$A:$AD,MATCH(K$2,q_projections!$B:$B,0),MATCH($A12,q_projections!$2:$2,0))</f>
        <v>-0.95899999999999996</v>
      </c>
      <c r="L12" s="78">
        <f>INDEX(q_projections!$A:$AD,MATCH(L$2,q_projections!$B:$B,0),MATCH($A12,q_projections!$2:$2,0))</f>
        <v>-0.157</v>
      </c>
      <c r="M12" s="78">
        <f>INDEX(q_projections!$A:$AD,MATCH(M$2,q_projections!$B:$B,0),MATCH($A12,q_projections!$2:$2,0))</f>
        <v>0.56200000000000006</v>
      </c>
      <c r="N12" s="78">
        <f>INDEX(q_projections!$A:$AD,MATCH(N$2,q_projections!$B:$B,0),MATCH($A12,q_projections!$2:$2,0))</f>
        <v>0.47099999999999997</v>
      </c>
      <c r="O12" s="78">
        <f>INDEX(q_projections!$A:$AD,MATCH(O$2,q_projections!$B:$B,0),MATCH($A12,q_projections!$2:$2,0))</f>
        <v>-1.4690000000000001</v>
      </c>
      <c r="P12" s="78">
        <f>INDEX(q_projections!$A:$AD,MATCH(P$2,q_projections!$B:$B,0),MATCH($A12,q_projections!$2:$2,0))</f>
        <v>0.247</v>
      </c>
      <c r="Q12" s="78">
        <f>INDEX(q_projections!$A:$AD,MATCH(Q$2,q_projections!$B:$B,0),MATCH($A12,q_projections!$2:$2,0))</f>
        <v>2.9060000000000001</v>
      </c>
      <c r="R12" s="78">
        <f>INDEX(q_projections!$A:$AD,MATCH(R$2,q_projections!$B:$B,0),MATCH($A12,q_projections!$2:$2,0))</f>
        <v>0.98399999999999999</v>
      </c>
      <c r="S12" s="78">
        <f>INDEX(q_projections!$A:$AD,MATCH(S$2,q_projections!$B:$B,0),MATCH($A12,q_projections!$2:$2,0))</f>
        <v>1.9279999999999999</v>
      </c>
      <c r="T12" s="107">
        <f>INDEX(q_projections!$A:$AD,MATCH(T$2,q_projections!$B:$B,0),MATCH($A12,q_projections!$2:$2,0))</f>
        <v>1.4239999999999999</v>
      </c>
      <c r="U12" s="107">
        <f>INDEX(q_projections!$A:$AD,MATCH(U$2,q_projections!$B:$B,0),MATCH($A12,q_projections!$2:$2,0))</f>
        <v>1.268</v>
      </c>
      <c r="V12" s="107">
        <f>INDEX(q_projections!$A:$AD,MATCH(V$2,q_projections!$B:$B,0),MATCH($A12,q_projections!$2:$2,0))</f>
        <v>1.268</v>
      </c>
      <c r="W12" s="107">
        <f>INDEX(q_projections!$A:$AD,MATCH(W$2,q_projections!$B:$B,0),MATCH($A12,q_projections!$2:$2,0))</f>
        <v>1.129</v>
      </c>
      <c r="X12" s="107">
        <f>INDEX(q_projections!$A:$AD,MATCH(X$2,q_projections!$B:$B,0),MATCH($A12,q_projections!$2:$2,0))</f>
        <v>1.079</v>
      </c>
      <c r="Y12" s="107">
        <f>INDEX(q_projections!$A:$AD,MATCH(Y$2,q_projections!$B:$B,0),MATCH($A12,q_projections!$2:$2,0))</f>
        <v>0.95399999999999996</v>
      </c>
      <c r="Z12" s="107">
        <f>INDEX(q_projections!$A:$AD,MATCH(Z$2,q_projections!$B:$B,0),MATCH($A12,q_projections!$2:$2,0))</f>
        <v>0.99299999999999999</v>
      </c>
      <c r="AA12" s="107">
        <f>INDEX(q_projections!$A:$AD,MATCH(AA$2,q_projections!$B:$B,0),MATCH($A12,q_projections!$2:$2,0))</f>
        <v>0.96</v>
      </c>
      <c r="AB12" s="107">
        <f>INDEX(q_projections!$A:$AD,MATCH(AB$2,q_projections!$B:$B,0),MATCH($A12,q_projections!$2:$2,0))</f>
        <v>0.95699999999999996</v>
      </c>
      <c r="AC12" s="107">
        <f>INDEX(q_projections!$A:$AD,MATCH(AC$2,q_projections!$B:$B,0),MATCH($A12,q_projections!$2:$2,0))</f>
        <v>0.85599999999999998</v>
      </c>
      <c r="AD12" s="107">
        <f>INDEX(q_projections!$A:$AD,MATCH(AD$2,q_projections!$B:$B,0),MATCH($A12,q_projections!$2:$2,0))</f>
        <v>0.86099999999999999</v>
      </c>
      <c r="AE12" s="107">
        <f>INDEX(q_projections!$A:$AD,MATCH(AE$2,q_projections!$B:$B,0),MATCH($A12,q_projections!$2:$2,0))</f>
        <v>0.83699999999999997</v>
      </c>
      <c r="AF12" s="107">
        <f>INDEX(q_projections!$A:$AD,MATCH(AF$2,q_projections!$B:$B,0),MATCH($A12,q_projections!$2:$2,0))</f>
        <v>0.82</v>
      </c>
      <c r="AG12" s="107">
        <f>INDEX(q_projections!$A:$AD,MATCH(AG$2,q_projections!$B:$B,0),MATCH($A12,q_projections!$2:$2,0))</f>
        <v>0.80500000000000005</v>
      </c>
      <c r="AH12" s="107">
        <f>INDEX(q_projections!$A:$AD,MATCH(AH$2,q_projections!$B:$B,0),MATCH($A12,q_projections!$2:$2,0))</f>
        <v>0.80300000000000005</v>
      </c>
      <c r="AI12" s="107">
        <f>INDEX(q_projections!$A:$AD,MATCH(AI$2,q_projections!$B:$B,0),MATCH($A12,q_projections!$2:$2,0))</f>
        <v>0.79500000000000004</v>
      </c>
      <c r="AJ12" s="107">
        <f>INDEX(q_projections!$A:$AD,MATCH(AJ$2,q_projections!$B:$B,0),MATCH($A12,q_projections!$2:$2,0))</f>
        <v>0.77200000000000002</v>
      </c>
      <c r="AK12" s="107">
        <f>INDEX(q_projections!$A:$AD,MATCH(AK$2,q_projections!$B:$B,0),MATCH($A12,q_projections!$2:$2,0))</f>
        <v>0.753</v>
      </c>
      <c r="AL12" s="107">
        <f>INDEX(q_projections!$A:$AD,MATCH(AL$2,q_projections!$B:$B,0),MATCH($A12,q_projections!$2:$2,0))</f>
        <v>0.746</v>
      </c>
      <c r="AM12" s="107">
        <f>INDEX(q_projections!$A:$AD,MATCH(AM$2,q_projections!$B:$B,0),MATCH($A12,q_projections!$2:$2,0))</f>
        <v>0.71899999999999997</v>
      </c>
      <c r="AN12" s="107">
        <f>INDEX(q_projections!$A:$AD,MATCH(AN$2,q_projections!$B:$B,0),MATCH($A12,q_projections!$2:$2,0))</f>
        <v>0.71</v>
      </c>
      <c r="AO12" s="107">
        <f>INDEX(q_projections!$A:$AD,MATCH(AO$2,q_projections!$B:$B,0),MATCH($A12,q_projections!$2:$2,0))</f>
        <v>0.69199999999999995</v>
      </c>
      <c r="AP12" s="107">
        <f>INDEX(q_projections!$A:$AD,MATCH(AP$2,q_projections!$B:$B,0),MATCH($A12,q_projections!$2:$2,0))</f>
        <v>0.68200000000000005</v>
      </c>
      <c r="AQ12" s="107">
        <f>INDEX(q_projections!$A:$AD,MATCH(AQ$2,q_projections!$B:$B,0),MATCH($A12,q_projections!$2:$2,0))</f>
        <v>0.65700000000000003</v>
      </c>
      <c r="AR12" s="107">
        <f>INDEX(q_projections!$A:$AD,MATCH(AR$2,q_projections!$B:$B,0),MATCH($A12,q_projections!$2:$2,0))</f>
        <v>0.64</v>
      </c>
      <c r="AS12" s="107">
        <f>INDEX(q_projections!$A:$AD,MATCH(AS$2,q_projections!$B:$B,0),MATCH($A12,q_projections!$2:$2,0))</f>
        <v>0.623</v>
      </c>
      <c r="AT12" s="107">
        <f>INDEX(q_projections!$A:$AD,MATCH(AT$2,q_projections!$B:$B,0),MATCH($A12,q_projections!$2:$2,0))</f>
        <v>0.61299999999999999</v>
      </c>
      <c r="AU12" s="107">
        <f>INDEX(q_projections!$A:$AD,MATCH(AU$2,q_projections!$B:$B,0),MATCH($A12,q_projections!$2:$2,0))</f>
        <v>0.58899999999999997</v>
      </c>
      <c r="AV12" s="107">
        <f>INDEX(q_projections!$A:$AD,MATCH(AV$2,q_projections!$B:$B,0),MATCH($A12,q_projections!$2:$2,0))</f>
        <v>0.64800000000000002</v>
      </c>
      <c r="AW12" s="107">
        <f>INDEX(q_projections!$A:$AD,MATCH(AW$2,q_projections!$B:$B,0),MATCH($A12,q_projections!$2:$2,0))</f>
        <v>0.66800000000000004</v>
      </c>
      <c r="AX12" s="107">
        <f>INDEX(q_projections!$A:$AD,MATCH(AX$2,q_projections!$B:$B,0),MATCH($A12,q_projections!$2:$2,0))</f>
        <v>0.66200000000000003</v>
      </c>
      <c r="AY12" s="107">
        <f>INDEX(q_projections!$A:$AD,MATCH(AY$2,q_projections!$B:$B,0),MATCH($A12,q_projections!$2:$2,0))</f>
        <v>0.65400000000000003</v>
      </c>
      <c r="AZ12" s="107">
        <f>INDEX(q_projections!$A:$AD,MATCH(AZ$2,q_projections!$B:$B,0),MATCH($A12,q_projections!$2:$2,0))</f>
        <v>0.65</v>
      </c>
      <c r="BA12" s="107">
        <f>INDEX(q_projections!$A:$AD,MATCH(BA$2,q_projections!$B:$B,0),MATCH($A12,q_projections!$2:$2,0))</f>
        <v>0.64600000000000002</v>
      </c>
      <c r="BB12" s="107">
        <f>INDEX(q_projections!$A:$AD,MATCH(BB$2,q_projections!$B:$B,0),MATCH($A12,q_projections!$2:$2,0))</f>
        <v>0.64800000000000002</v>
      </c>
      <c r="BC12" s="107">
        <f>INDEX(q_projections!$A:$AD,MATCH(BC$2,q_projections!$B:$B,0),MATCH($A12,q_projections!$2:$2,0))</f>
        <v>0.65800000000000003</v>
      </c>
      <c r="BD12" s="107">
        <f>INDEX(q_projections!$A:$AD,MATCH(BD$2,q_projections!$B:$B,0),MATCH($A12,q_projections!$2:$2,0))</f>
        <v>0.65500000000000003</v>
      </c>
      <c r="BE12" s="107">
        <f>INDEX(q_projections!$A:$AD,MATCH(BE$2,q_projections!$B:$B,0),MATCH($A12,q_projections!$2:$2,0))</f>
        <v>0.65200000000000002</v>
      </c>
      <c r="BF12" s="107">
        <f>INDEX(q_projections!$A:$AD,MATCH(BF$2,q_projections!$B:$B,0),MATCH($A12,q_projections!$2:$2,0))</f>
        <v>0.64800000000000002</v>
      </c>
      <c r="BG12" s="107">
        <f>INDEX(q_projections!$A:$AD,MATCH(BG$2,q_projections!$B:$B,0),MATCH($A12,q_projections!$2:$2,0))</f>
        <v>0.64700000000000002</v>
      </c>
      <c r="BH12" s="107">
        <f>INDEX(q_projections!$A:$AD,MATCH(BH$2,q_projections!$B:$B,0),MATCH($A12,q_projections!$2:$2,0))</f>
        <v>0.63</v>
      </c>
      <c r="BI12" s="107">
        <f>INDEX(q_projections!$A:$AD,MATCH(BI$2,q_projections!$B:$B,0),MATCH($A12,q_projections!$2:$2,0))</f>
        <v>0.60699999999999998</v>
      </c>
    </row>
    <row r="13" spans="1:61" s="78" customFormat="1">
      <c r="A13" s="113" t="s">
        <v>568</v>
      </c>
      <c r="B13" s="78" t="e">
        <f>INDEX(q_projections!$A:$AD,MATCH(B$2,q_projections!$B:$B,0),MATCH($A13,q_projections!$2:$2,0))</f>
        <v>#N/A</v>
      </c>
      <c r="C13" s="78" t="e">
        <f>INDEX(q_projections!$A:$AD,MATCH(C$2,q_projections!$B:$B,0),MATCH($A13,q_projections!$2:$2,0))</f>
        <v>#N/A</v>
      </c>
      <c r="D13" s="78" t="e">
        <f>INDEX(q_projections!$A:$AD,MATCH(D$2,q_projections!$B:$B,0),MATCH($A13,q_projections!$2:$2,0))</f>
        <v>#N/A</v>
      </c>
      <c r="E13" s="78" t="e">
        <f>INDEX(q_projections!$A:$AD,MATCH(E$2,q_projections!$B:$B,0),MATCH($A13,q_projections!$2:$2,0))</f>
        <v>#N/A</v>
      </c>
      <c r="F13" s="78" t="e">
        <f>INDEX(q_projections!$A:$AD,MATCH(F$2,q_projections!$B:$B,0),MATCH($A13,q_projections!$2:$2,0))</f>
        <v>#N/A</v>
      </c>
      <c r="G13" s="78" t="e">
        <f>INDEX(q_projections!$A:$AD,MATCH(G$2,q_projections!$B:$B,0),MATCH($A13,q_projections!$2:$2,0))</f>
        <v>#N/A</v>
      </c>
      <c r="H13" s="78" t="e">
        <f>INDEX(q_projections!$A:$AD,MATCH(H$2,q_projections!$B:$B,0),MATCH($A13,q_projections!$2:$2,0))</f>
        <v>#N/A</v>
      </c>
      <c r="I13" s="78" t="e">
        <f>INDEX(q_projections!$A:$AD,MATCH(I$2,q_projections!$B:$B,0),MATCH($A13,q_projections!$2:$2,0))</f>
        <v>#N/A</v>
      </c>
      <c r="J13" s="78">
        <f>INDEX(q_projections!$A:$AD,MATCH(J$2,q_projections!$B:$B,0),MATCH($A13,q_projections!$2:$2,0))</f>
        <v>0.44400000000000001</v>
      </c>
      <c r="K13" s="78">
        <f>INDEX(q_projections!$A:$AD,MATCH(K$2,q_projections!$B:$B,0),MATCH($A13,q_projections!$2:$2,0))</f>
        <v>1.635</v>
      </c>
      <c r="L13" s="78">
        <f>INDEX(q_projections!$A:$AD,MATCH(L$2,q_projections!$B:$B,0),MATCH($A13,q_projections!$2:$2,0))</f>
        <v>1.6160000000000001</v>
      </c>
      <c r="M13" s="78">
        <f>INDEX(q_projections!$A:$AD,MATCH(M$2,q_projections!$B:$B,0),MATCH($A13,q_projections!$2:$2,0))</f>
        <v>1.498</v>
      </c>
      <c r="N13" s="78">
        <f>INDEX(q_projections!$A:$AD,MATCH(N$2,q_projections!$B:$B,0),MATCH($A13,q_projections!$2:$2,0))</f>
        <v>4.1269999999999998</v>
      </c>
      <c r="O13" s="78">
        <f>INDEX(q_projections!$A:$AD,MATCH(O$2,q_projections!$B:$B,0),MATCH($A13,q_projections!$2:$2,0))</f>
        <v>1.4410000000000001</v>
      </c>
      <c r="P13" s="78">
        <f>INDEX(q_projections!$A:$AD,MATCH(P$2,q_projections!$B:$B,0),MATCH($A13,q_projections!$2:$2,0))</f>
        <v>2.9609999999999999</v>
      </c>
      <c r="Q13" s="78">
        <f>INDEX(q_projections!$A:$AD,MATCH(Q$2,q_projections!$B:$B,0),MATCH($A13,q_projections!$2:$2,0))</f>
        <v>6.1050000000000004</v>
      </c>
      <c r="R13" s="78">
        <f>INDEX(q_projections!$A:$AD,MATCH(R$2,q_projections!$B:$B,0),MATCH($A13,q_projections!$2:$2,0))</f>
        <v>4.7430000000000003</v>
      </c>
      <c r="S13" s="78">
        <f>INDEX(q_projections!$A:$AD,MATCH(S$2,q_projections!$B:$B,0),MATCH($A13,q_projections!$2:$2,0))</f>
        <v>6.4160000000000004</v>
      </c>
      <c r="T13" s="107">
        <f>INDEX(q_projections!$A:$AD,MATCH(T$2,q_projections!$B:$B,0),MATCH($A13,q_projections!$2:$2,0))</f>
        <v>6.6210000000000004</v>
      </c>
      <c r="U13" s="107">
        <f>INDEX(q_projections!$A:$AD,MATCH(U$2,q_projections!$B:$B,0),MATCH($A13,q_projections!$2:$2,0))</f>
        <v>5.2850000000000001</v>
      </c>
      <c r="V13" s="107">
        <f>INDEX(q_projections!$A:$AD,MATCH(V$2,q_projections!$B:$B,0),MATCH($A13,q_projections!$2:$2,0))</f>
        <v>4.6280000000000001</v>
      </c>
      <c r="W13" s="107">
        <f>INDEX(q_projections!$A:$AD,MATCH(W$2,q_projections!$B:$B,0),MATCH($A13,q_projections!$2:$2,0))</f>
        <v>2.7570000000000001</v>
      </c>
      <c r="X13" s="107">
        <f>INDEX(q_projections!$A:$AD,MATCH(X$2,q_projections!$B:$B,0),MATCH($A13,q_projections!$2:$2,0))</f>
        <v>2.4390000000000001</v>
      </c>
      <c r="Y13" s="107">
        <f>INDEX(q_projections!$A:$AD,MATCH(Y$2,q_projections!$B:$B,0),MATCH($A13,q_projections!$2:$2,0))</f>
        <v>1.694</v>
      </c>
      <c r="Z13" s="107">
        <f>INDEX(q_projections!$A:$AD,MATCH(Z$2,q_projections!$B:$B,0),MATCH($A13,q_projections!$2:$2,0))</f>
        <v>0.74099999999999999</v>
      </c>
      <c r="AA13" s="107">
        <f>INDEX(q_projections!$A:$AD,MATCH(AA$2,q_projections!$B:$B,0),MATCH($A13,q_projections!$2:$2,0))</f>
        <v>1.915</v>
      </c>
      <c r="AB13" s="107">
        <f>INDEX(q_projections!$A:$AD,MATCH(AB$2,q_projections!$B:$B,0),MATCH($A13,q_projections!$2:$2,0))</f>
        <v>2.5019999999999998</v>
      </c>
      <c r="AC13" s="107">
        <f>INDEX(q_projections!$A:$AD,MATCH(AC$2,q_projections!$B:$B,0),MATCH($A13,q_projections!$2:$2,0))</f>
        <v>2.617</v>
      </c>
      <c r="AD13" s="107">
        <f>INDEX(q_projections!$A:$AD,MATCH(AD$2,q_projections!$B:$B,0),MATCH($A13,q_projections!$2:$2,0))</f>
        <v>4.2389999999999999</v>
      </c>
      <c r="AE13" s="107">
        <f>INDEX(q_projections!$A:$AD,MATCH(AE$2,q_projections!$B:$B,0),MATCH($A13,q_projections!$2:$2,0))</f>
        <v>2.5979999999999999</v>
      </c>
      <c r="AF13" s="107">
        <f>INDEX(q_projections!$A:$AD,MATCH(AF$2,q_projections!$B:$B,0),MATCH($A13,q_projections!$2:$2,0))</f>
        <v>2.597</v>
      </c>
      <c r="AG13" s="107">
        <f>INDEX(q_projections!$A:$AD,MATCH(AG$2,q_projections!$B:$B,0),MATCH($A13,q_projections!$2:$2,0))</f>
        <v>2.4340000000000002</v>
      </c>
      <c r="AH13" s="107">
        <f>INDEX(q_projections!$A:$AD,MATCH(AH$2,q_projections!$B:$B,0),MATCH($A13,q_projections!$2:$2,0))</f>
        <v>4.2990000000000004</v>
      </c>
      <c r="AI13" s="107">
        <f>INDEX(q_projections!$A:$AD,MATCH(AI$2,q_projections!$B:$B,0),MATCH($A13,q_projections!$2:$2,0))</f>
        <v>2.39</v>
      </c>
      <c r="AJ13" s="107">
        <f>INDEX(q_projections!$A:$AD,MATCH(AJ$2,q_projections!$B:$B,0),MATCH($A13,q_projections!$2:$2,0))</f>
        <v>2.5539999999999998</v>
      </c>
      <c r="AK13" s="107">
        <f>INDEX(q_projections!$A:$AD,MATCH(AK$2,q_projections!$B:$B,0),MATCH($A13,q_projections!$2:$2,0))</f>
        <v>2.698</v>
      </c>
      <c r="AL13" s="107">
        <f>INDEX(q_projections!$A:$AD,MATCH(AL$2,q_projections!$B:$B,0),MATCH($A13,q_projections!$2:$2,0))</f>
        <v>4.5620000000000003</v>
      </c>
      <c r="AM13" s="107">
        <f>INDEX(q_projections!$A:$AD,MATCH(AM$2,q_projections!$B:$B,0),MATCH($A13,q_projections!$2:$2,0))</f>
        <v>2.778</v>
      </c>
      <c r="AN13" s="107">
        <f>INDEX(q_projections!$A:$AD,MATCH(AN$2,q_projections!$B:$B,0),MATCH($A13,q_projections!$2:$2,0))</f>
        <v>2.7549999999999999</v>
      </c>
      <c r="AO13" s="107">
        <f>INDEX(q_projections!$A:$AD,MATCH(AO$2,q_projections!$B:$B,0),MATCH($A13,q_projections!$2:$2,0))</f>
        <v>2.758</v>
      </c>
      <c r="AP13" s="107">
        <f>INDEX(q_projections!$A:$AD,MATCH(AP$2,q_projections!$B:$B,0),MATCH($A13,q_projections!$2:$2,0))</f>
        <v>4.4020000000000001</v>
      </c>
      <c r="AQ13" s="107">
        <f>INDEX(q_projections!$A:$AD,MATCH(AQ$2,q_projections!$B:$B,0),MATCH($A13,q_projections!$2:$2,0))</f>
        <v>2.7269999999999999</v>
      </c>
      <c r="AR13" s="107">
        <f>INDEX(q_projections!$A:$AD,MATCH(AR$2,q_projections!$B:$B,0),MATCH($A13,q_projections!$2:$2,0))</f>
        <v>2.7410000000000001</v>
      </c>
      <c r="AS13" s="107">
        <f>INDEX(q_projections!$A:$AD,MATCH(AS$2,q_projections!$B:$B,0),MATCH($A13,q_projections!$2:$2,0))</f>
        <v>2.72</v>
      </c>
      <c r="AT13" s="107">
        <f>INDEX(q_projections!$A:$AD,MATCH(AT$2,q_projections!$B:$B,0),MATCH($A13,q_projections!$2:$2,0))</f>
        <v>4.3659999999999997</v>
      </c>
      <c r="AU13" s="107">
        <f>INDEX(q_projections!$A:$AD,MATCH(AU$2,q_projections!$B:$B,0),MATCH($A13,q_projections!$2:$2,0))</f>
        <v>2.702</v>
      </c>
      <c r="AV13" s="107">
        <f>INDEX(q_projections!$A:$AD,MATCH(AV$2,q_projections!$B:$B,0),MATCH($A13,q_projections!$2:$2,0))</f>
        <v>2.7410000000000001</v>
      </c>
      <c r="AW13" s="107">
        <f>INDEX(q_projections!$A:$AD,MATCH(AW$2,q_projections!$B:$B,0),MATCH($A13,q_projections!$2:$2,0))</f>
        <v>2.746</v>
      </c>
      <c r="AX13" s="107">
        <f>INDEX(q_projections!$A:$AD,MATCH(AX$2,q_projections!$B:$B,0),MATCH($A13,q_projections!$2:$2,0))</f>
        <v>4.3230000000000004</v>
      </c>
      <c r="AY13" s="107">
        <f>INDEX(q_projections!$A:$AD,MATCH(AY$2,q_projections!$B:$B,0),MATCH($A13,q_projections!$2:$2,0))</f>
        <v>2.7360000000000002</v>
      </c>
      <c r="AZ13" s="107">
        <f>INDEX(q_projections!$A:$AD,MATCH(AZ$2,q_projections!$B:$B,0),MATCH($A13,q_projections!$2:$2,0))</f>
        <v>2.7029999999999998</v>
      </c>
      <c r="BA13" s="107">
        <f>INDEX(q_projections!$A:$AD,MATCH(BA$2,q_projections!$B:$B,0),MATCH($A13,q_projections!$2:$2,0))</f>
        <v>2.6779999999999999</v>
      </c>
      <c r="BB13" s="107">
        <f>INDEX(q_projections!$A:$AD,MATCH(BB$2,q_projections!$B:$B,0),MATCH($A13,q_projections!$2:$2,0))</f>
        <v>4.2679999999999998</v>
      </c>
      <c r="BC13" s="107">
        <f>INDEX(q_projections!$A:$AD,MATCH(BC$2,q_projections!$B:$B,0),MATCH($A13,q_projections!$2:$2,0))</f>
        <v>2.6890000000000001</v>
      </c>
      <c r="BD13" s="107">
        <f>INDEX(q_projections!$A:$AD,MATCH(BD$2,q_projections!$B:$B,0),MATCH($A13,q_projections!$2:$2,0))</f>
        <v>2.7</v>
      </c>
      <c r="BE13" s="107">
        <f>INDEX(q_projections!$A:$AD,MATCH(BE$2,q_projections!$B:$B,0),MATCH($A13,q_projections!$2:$2,0))</f>
        <v>2.7090000000000001</v>
      </c>
      <c r="BF13" s="107">
        <f>INDEX(q_projections!$A:$AD,MATCH(BF$2,q_projections!$B:$B,0),MATCH($A13,q_projections!$2:$2,0))</f>
        <v>4.3109999999999999</v>
      </c>
      <c r="BG13" s="107">
        <f>INDEX(q_projections!$A:$AD,MATCH(BG$2,q_projections!$B:$B,0),MATCH($A13,q_projections!$2:$2,0))</f>
        <v>2.726</v>
      </c>
      <c r="BH13" s="107">
        <f>INDEX(q_projections!$A:$AD,MATCH(BH$2,q_projections!$B:$B,0),MATCH($A13,q_projections!$2:$2,0))</f>
        <v>2.7330000000000001</v>
      </c>
      <c r="BI13" s="107">
        <f>INDEX(q_projections!$A:$AD,MATCH(BI$2,q_projections!$B:$B,0),MATCH($A13,q_projections!$2:$2,0))</f>
        <v>2.6989999999999998</v>
      </c>
    </row>
    <row r="14" spans="1:61" s="78" customFormat="1">
      <c r="A14" s="113" t="s">
        <v>569</v>
      </c>
      <c r="B14" s="78" t="e">
        <f>INDEX(q_projections!$A:$AD,MATCH(B$2,q_projections!$B:$B,0),MATCH($A14,q_projections!$2:$2,0))</f>
        <v>#N/A</v>
      </c>
      <c r="C14" s="78" t="e">
        <f>INDEX(q_projections!$A:$AD,MATCH(C$2,q_projections!$B:$B,0),MATCH($A14,q_projections!$2:$2,0))</f>
        <v>#N/A</v>
      </c>
      <c r="D14" s="78" t="e">
        <f>INDEX(q_projections!$A:$AD,MATCH(D$2,q_projections!$B:$B,0),MATCH($A14,q_projections!$2:$2,0))</f>
        <v>#N/A</v>
      </c>
      <c r="E14" s="78" t="e">
        <f>INDEX(q_projections!$A:$AD,MATCH(E$2,q_projections!$B:$B,0),MATCH($A14,q_projections!$2:$2,0))</f>
        <v>#N/A</v>
      </c>
      <c r="F14" s="78" t="e">
        <f>INDEX(q_projections!$A:$AD,MATCH(F$2,q_projections!$B:$B,0),MATCH($A14,q_projections!$2:$2,0))</f>
        <v>#N/A</v>
      </c>
      <c r="G14" s="78" t="e">
        <f>INDEX(q_projections!$A:$AD,MATCH(G$2,q_projections!$B:$B,0),MATCH($A14,q_projections!$2:$2,0))</f>
        <v>#N/A</v>
      </c>
      <c r="H14" s="78" t="e">
        <f>INDEX(q_projections!$A:$AD,MATCH(H$2,q_projections!$B:$B,0),MATCH($A14,q_projections!$2:$2,0))</f>
        <v>#N/A</v>
      </c>
      <c r="I14" s="78" t="e">
        <f>INDEX(q_projections!$A:$AD,MATCH(I$2,q_projections!$B:$B,0),MATCH($A14,q_projections!$2:$2,0))</f>
        <v>#N/A</v>
      </c>
      <c r="J14" s="78">
        <f>INDEX(q_projections!$A:$AD,MATCH(J$2,q_projections!$B:$B,0),MATCH($A14,q_projections!$2:$2,0))</f>
        <v>-0.64800000000000002</v>
      </c>
      <c r="K14" s="78">
        <f>INDEX(q_projections!$A:$AD,MATCH(K$2,q_projections!$B:$B,0),MATCH($A14,q_projections!$2:$2,0))</f>
        <v>9.7000000000000003E-2</v>
      </c>
      <c r="L14" s="78">
        <f>INDEX(q_projections!$A:$AD,MATCH(L$2,q_projections!$B:$B,0),MATCH($A14,q_projections!$2:$2,0))</f>
        <v>2.1</v>
      </c>
      <c r="M14" s="78">
        <f>INDEX(q_projections!$A:$AD,MATCH(M$2,q_projections!$B:$B,0),MATCH($A14,q_projections!$2:$2,0))</f>
        <v>0.25900000000000001</v>
      </c>
      <c r="N14" s="78">
        <f>INDEX(q_projections!$A:$AD,MATCH(N$2,q_projections!$B:$B,0),MATCH($A14,q_projections!$2:$2,0))</f>
        <v>2.9119999999999999</v>
      </c>
      <c r="O14" s="78">
        <f>INDEX(q_projections!$A:$AD,MATCH(O$2,q_projections!$B:$B,0),MATCH($A14,q_projections!$2:$2,0))</f>
        <v>3.7480000000000002</v>
      </c>
      <c r="P14" s="78">
        <f>INDEX(q_projections!$A:$AD,MATCH(P$2,q_projections!$B:$B,0),MATCH($A14,q_projections!$2:$2,0))</f>
        <v>2.4750000000000001</v>
      </c>
      <c r="Q14" s="78">
        <f>INDEX(q_projections!$A:$AD,MATCH(Q$2,q_projections!$B:$B,0),MATCH($A14,q_projections!$2:$2,0))</f>
        <v>4.9649999999999999</v>
      </c>
      <c r="R14" s="78">
        <f>INDEX(q_projections!$A:$AD,MATCH(R$2,q_projections!$B:$B,0),MATCH($A14,q_projections!$2:$2,0))</f>
        <v>5.8470000000000004</v>
      </c>
      <c r="S14" s="78">
        <f>INDEX(q_projections!$A:$AD,MATCH(S$2,q_projections!$B:$B,0),MATCH($A14,q_projections!$2:$2,0))</f>
        <v>7.3890000000000002</v>
      </c>
      <c r="T14" s="107">
        <f>INDEX(q_projections!$A:$AD,MATCH(T$2,q_projections!$B:$B,0),MATCH($A14,q_projections!$2:$2,0))</f>
        <v>9.5950000000000006</v>
      </c>
      <c r="U14" s="107">
        <f>INDEX(q_projections!$A:$AD,MATCH(U$2,q_projections!$B:$B,0),MATCH($A14,q_projections!$2:$2,0))</f>
        <v>7.1260000000000003</v>
      </c>
      <c r="V14" s="107">
        <f>INDEX(q_projections!$A:$AD,MATCH(V$2,q_projections!$B:$B,0),MATCH($A14,q_projections!$2:$2,0))</f>
        <v>5.8070000000000004</v>
      </c>
      <c r="W14" s="107">
        <f>INDEX(q_projections!$A:$AD,MATCH(W$2,q_projections!$B:$B,0),MATCH($A14,q_projections!$2:$2,0))</f>
        <v>0.76900000000000002</v>
      </c>
      <c r="X14" s="107">
        <f>INDEX(q_projections!$A:$AD,MATCH(X$2,q_projections!$B:$B,0),MATCH($A14,q_projections!$2:$2,0))</f>
        <v>-5.3999999999999999E-2</v>
      </c>
      <c r="Y14" s="107">
        <f>INDEX(q_projections!$A:$AD,MATCH(Y$2,q_projections!$B:$B,0),MATCH($A14,q_projections!$2:$2,0))</f>
        <v>-1.964</v>
      </c>
      <c r="Z14" s="107">
        <f>INDEX(q_projections!$A:$AD,MATCH(Z$2,q_projections!$B:$B,0),MATCH($A14,q_projections!$2:$2,0))</f>
        <v>-4.2450000000000001</v>
      </c>
      <c r="AA14" s="107">
        <f>INDEX(q_projections!$A:$AD,MATCH(AA$2,q_projections!$B:$B,0),MATCH($A14,q_projections!$2:$2,0))</f>
        <v>-1.2150000000000001</v>
      </c>
      <c r="AB14" s="107">
        <f>INDEX(q_projections!$A:$AD,MATCH(AB$2,q_projections!$B:$B,0),MATCH($A14,q_projections!$2:$2,0))</f>
        <v>0.38</v>
      </c>
      <c r="AC14" s="107">
        <f>INDEX(q_projections!$A:$AD,MATCH(AC$2,q_projections!$B:$B,0),MATCH($A14,q_projections!$2:$2,0))</f>
        <v>0.80100000000000005</v>
      </c>
      <c r="AD14" s="107">
        <f>INDEX(q_projections!$A:$AD,MATCH(AD$2,q_projections!$B:$B,0),MATCH($A14,q_projections!$2:$2,0))</f>
        <v>5.2089999999999996</v>
      </c>
      <c r="AE14" s="107">
        <f>INDEX(q_projections!$A:$AD,MATCH(AE$2,q_projections!$B:$B,0),MATCH($A14,q_projections!$2:$2,0))</f>
        <v>0.76300000000000001</v>
      </c>
      <c r="AF14" s="107">
        <f>INDEX(q_projections!$A:$AD,MATCH(AF$2,q_projections!$B:$B,0),MATCH($A14,q_projections!$2:$2,0))</f>
        <v>0.755</v>
      </c>
      <c r="AG14" s="107">
        <f>INDEX(q_projections!$A:$AD,MATCH(AG$2,q_projections!$B:$B,0),MATCH($A14,q_projections!$2:$2,0))</f>
        <v>0.33400000000000002</v>
      </c>
      <c r="AH14" s="107">
        <f>INDEX(q_projections!$A:$AD,MATCH(AH$2,q_projections!$B:$B,0),MATCH($A14,q_projections!$2:$2,0))</f>
        <v>5.4950000000000001</v>
      </c>
      <c r="AI14" s="107">
        <f>INDEX(q_projections!$A:$AD,MATCH(AI$2,q_projections!$B:$B,0),MATCH($A14,q_projections!$2:$2,0))</f>
        <v>0.23599999999999999</v>
      </c>
      <c r="AJ14" s="107">
        <f>INDEX(q_projections!$A:$AD,MATCH(AJ$2,q_projections!$B:$B,0),MATCH($A14,q_projections!$2:$2,0))</f>
        <v>0.65200000000000002</v>
      </c>
      <c r="AK14" s="107">
        <f>INDEX(q_projections!$A:$AD,MATCH(AK$2,q_projections!$B:$B,0),MATCH($A14,q_projections!$2:$2,0))</f>
        <v>0.99199999999999999</v>
      </c>
      <c r="AL14" s="107">
        <f>INDEX(q_projections!$A:$AD,MATCH(AL$2,q_projections!$B:$B,0),MATCH($A14,q_projections!$2:$2,0))</f>
        <v>6.2210000000000001</v>
      </c>
      <c r="AM14" s="107">
        <f>INDEX(q_projections!$A:$AD,MATCH(AM$2,q_projections!$B:$B,0),MATCH($A14,q_projections!$2:$2,0))</f>
        <v>1.2450000000000001</v>
      </c>
      <c r="AN14" s="107">
        <f>INDEX(q_projections!$A:$AD,MATCH(AN$2,q_projections!$B:$B,0),MATCH($A14,q_projections!$2:$2,0))</f>
        <v>1.177</v>
      </c>
      <c r="AO14" s="107">
        <f>INDEX(q_projections!$A:$AD,MATCH(AO$2,q_projections!$B:$B,0),MATCH($A14,q_projections!$2:$2,0))</f>
        <v>1.2230000000000001</v>
      </c>
      <c r="AP14" s="107">
        <f>INDEX(q_projections!$A:$AD,MATCH(AP$2,q_projections!$B:$B,0),MATCH($A14,q_projections!$2:$2,0))</f>
        <v>5.9050000000000002</v>
      </c>
      <c r="AQ14" s="107">
        <f>INDEX(q_projections!$A:$AD,MATCH(AQ$2,q_projections!$B:$B,0),MATCH($A14,q_projections!$2:$2,0))</f>
        <v>1.2270000000000001</v>
      </c>
      <c r="AR14" s="107">
        <f>INDEX(q_projections!$A:$AD,MATCH(AR$2,q_projections!$B:$B,0),MATCH($A14,q_projections!$2:$2,0))</f>
        <v>1.3029999999999999</v>
      </c>
      <c r="AS14" s="107">
        <f>INDEX(q_projections!$A:$AD,MATCH(AS$2,q_projections!$B:$B,0),MATCH($A14,q_projections!$2:$2,0))</f>
        <v>1.3029999999999999</v>
      </c>
      <c r="AT14" s="107">
        <f>INDEX(q_projections!$A:$AD,MATCH(AT$2,q_projections!$B:$B,0),MATCH($A14,q_projections!$2:$2,0))</f>
        <v>6.032</v>
      </c>
      <c r="AU14" s="107">
        <f>INDEX(q_projections!$A:$AD,MATCH(AU$2,q_projections!$B:$B,0),MATCH($A14,q_projections!$2:$2,0))</f>
        <v>1.349</v>
      </c>
      <c r="AV14" s="107">
        <f>INDEX(q_projections!$A:$AD,MATCH(AV$2,q_projections!$B:$B,0),MATCH($A14,q_projections!$2:$2,0))</f>
        <v>1.351</v>
      </c>
      <c r="AW14" s="107">
        <f>INDEX(q_projections!$A:$AD,MATCH(AW$2,q_projections!$B:$B,0),MATCH($A14,q_projections!$2:$2,0))</f>
        <v>1.353</v>
      </c>
      <c r="AX14" s="107">
        <f>INDEX(q_projections!$A:$AD,MATCH(AX$2,q_projections!$B:$B,0),MATCH($A14,q_projections!$2:$2,0))</f>
        <v>5.9130000000000003</v>
      </c>
      <c r="AY14" s="107">
        <f>INDEX(q_projections!$A:$AD,MATCH(AY$2,q_projections!$B:$B,0),MATCH($A14,q_projections!$2:$2,0))</f>
        <v>1.399</v>
      </c>
      <c r="AZ14" s="107">
        <f>INDEX(q_projections!$A:$AD,MATCH(AZ$2,q_projections!$B:$B,0),MATCH($A14,q_projections!$2:$2,0))</f>
        <v>1.403</v>
      </c>
      <c r="BA14" s="107">
        <f>INDEX(q_projections!$A:$AD,MATCH(BA$2,q_projections!$B:$B,0),MATCH($A14,q_projections!$2:$2,0))</f>
        <v>1.4059999999999999</v>
      </c>
      <c r="BB14" s="107">
        <f>INDEX(q_projections!$A:$AD,MATCH(BB$2,q_projections!$B:$B,0),MATCH($A14,q_projections!$2:$2,0))</f>
        <v>6.05</v>
      </c>
      <c r="BC14" s="107">
        <f>INDEX(q_projections!$A:$AD,MATCH(BC$2,q_projections!$B:$B,0),MATCH($A14,q_projections!$2:$2,0))</f>
        <v>1.5</v>
      </c>
      <c r="BD14" s="107">
        <f>INDEX(q_projections!$A:$AD,MATCH(BD$2,q_projections!$B:$B,0),MATCH($A14,q_projections!$2:$2,0))</f>
        <v>1.55</v>
      </c>
      <c r="BE14" s="107">
        <f>INDEX(q_projections!$A:$AD,MATCH(BE$2,q_projections!$B:$B,0),MATCH($A14,q_projections!$2:$2,0))</f>
        <v>1.603</v>
      </c>
      <c r="BF14" s="107">
        <f>INDEX(q_projections!$A:$AD,MATCH(BF$2,q_projections!$B:$B,0),MATCH($A14,q_projections!$2:$2,0))</f>
        <v>6.2839999999999998</v>
      </c>
      <c r="BG14" s="107">
        <f>INDEX(q_projections!$A:$AD,MATCH(BG$2,q_projections!$B:$B,0),MATCH($A14,q_projections!$2:$2,0))</f>
        <v>1.7030000000000001</v>
      </c>
      <c r="BH14" s="107">
        <f>INDEX(q_projections!$A:$AD,MATCH(BH$2,q_projections!$B:$B,0),MATCH($A14,q_projections!$2:$2,0))</f>
        <v>1.7609999999999999</v>
      </c>
      <c r="BI14" s="107">
        <f>INDEX(q_projections!$A:$AD,MATCH(BI$2,q_projections!$B:$B,0),MATCH($A14,q_projections!$2:$2,0))</f>
        <v>1.7250000000000001</v>
      </c>
    </row>
    <row r="15" spans="1:61" s="78" customFormat="1">
      <c r="A15" s="113" t="s">
        <v>570</v>
      </c>
      <c r="B15" s="78" t="e">
        <f>INDEX(q_projections!$A:$AD,MATCH(B$2,q_projections!$B:$B,0),MATCH($A15,q_projections!$2:$2,0))</f>
        <v>#N/A</v>
      </c>
      <c r="C15" s="78" t="e">
        <f>INDEX(q_projections!$A:$AD,MATCH(C$2,q_projections!$B:$B,0),MATCH($A15,q_projections!$2:$2,0))</f>
        <v>#N/A</v>
      </c>
      <c r="D15" s="78" t="e">
        <f>INDEX(q_projections!$A:$AD,MATCH(D$2,q_projections!$B:$B,0),MATCH($A15,q_projections!$2:$2,0))</f>
        <v>#N/A</v>
      </c>
      <c r="E15" s="78" t="e">
        <f>INDEX(q_projections!$A:$AD,MATCH(E$2,q_projections!$B:$B,0),MATCH($A15,q_projections!$2:$2,0))</f>
        <v>#N/A</v>
      </c>
      <c r="F15" s="78" t="e">
        <f>INDEX(q_projections!$A:$AD,MATCH(F$2,q_projections!$B:$B,0),MATCH($A15,q_projections!$2:$2,0))</f>
        <v>#N/A</v>
      </c>
      <c r="G15" s="78" t="e">
        <f>INDEX(q_projections!$A:$AD,MATCH(G$2,q_projections!$B:$B,0),MATCH($A15,q_projections!$2:$2,0))</f>
        <v>#N/A</v>
      </c>
      <c r="H15" s="78" t="e">
        <f>INDEX(q_projections!$A:$AD,MATCH(H$2,q_projections!$B:$B,0),MATCH($A15,q_projections!$2:$2,0))</f>
        <v>#N/A</v>
      </c>
      <c r="I15" s="78" t="e">
        <f>INDEX(q_projections!$A:$AD,MATCH(I$2,q_projections!$B:$B,0),MATCH($A15,q_projections!$2:$2,0))</f>
        <v>#N/A</v>
      </c>
      <c r="J15" s="78">
        <f>INDEX(q_projections!$A:$AD,MATCH(J$2,q_projections!$B:$B,0),MATCH($A15,q_projections!$2:$2,0))</f>
        <v>1.1160000000000001</v>
      </c>
      <c r="K15" s="78">
        <f>INDEX(q_projections!$A:$AD,MATCH(K$2,q_projections!$B:$B,0),MATCH($A15,q_projections!$2:$2,0))</f>
        <v>2.5779999999999998</v>
      </c>
      <c r="L15" s="78">
        <f>INDEX(q_projections!$A:$AD,MATCH(L$2,q_projections!$B:$B,0),MATCH($A15,q_projections!$2:$2,0))</f>
        <v>1.3240000000000001</v>
      </c>
      <c r="M15" s="78">
        <f>INDEX(q_projections!$A:$AD,MATCH(M$2,q_projections!$B:$B,0),MATCH($A15,q_projections!$2:$2,0))</f>
        <v>2.254</v>
      </c>
      <c r="N15" s="78">
        <f>INDEX(q_projections!$A:$AD,MATCH(N$2,q_projections!$B:$B,0),MATCH($A15,q_projections!$2:$2,0))</f>
        <v>4.8630000000000004</v>
      </c>
      <c r="O15" s="78">
        <f>INDEX(q_projections!$A:$AD,MATCH(O$2,q_projections!$B:$B,0),MATCH($A15,q_projections!$2:$2,0))</f>
        <v>5.7000000000000002E-2</v>
      </c>
      <c r="P15" s="78">
        <f>INDEX(q_projections!$A:$AD,MATCH(P$2,q_projections!$B:$B,0),MATCH($A15,q_projections!$2:$2,0))</f>
        <v>3.2559999999999998</v>
      </c>
      <c r="Q15" s="78">
        <f>INDEX(q_projections!$A:$AD,MATCH(Q$2,q_projections!$B:$B,0),MATCH($A15,q_projections!$2:$2,0))</f>
        <v>6.8179999999999996</v>
      </c>
      <c r="R15" s="78">
        <f>INDEX(q_projections!$A:$AD,MATCH(R$2,q_projections!$B:$B,0),MATCH($A15,q_projections!$2:$2,0))</f>
        <v>4.0640000000000001</v>
      </c>
      <c r="S15" s="78">
        <f>INDEX(q_projections!$A:$AD,MATCH(S$2,q_projections!$B:$B,0),MATCH($A15,q_projections!$2:$2,0))</f>
        <v>5.8520000000000003</v>
      </c>
      <c r="T15" s="107">
        <f>INDEX(q_projections!$A:$AD,MATCH(T$2,q_projections!$B:$B,0),MATCH($A15,q_projections!$2:$2,0))</f>
        <v>4.8490000000000002</v>
      </c>
      <c r="U15" s="107">
        <f>INDEX(q_projections!$A:$AD,MATCH(U$2,q_projections!$B:$B,0),MATCH($A15,q_projections!$2:$2,0))</f>
        <v>4.1689999999999996</v>
      </c>
      <c r="V15" s="107">
        <f>INDEX(q_projections!$A:$AD,MATCH(V$2,q_projections!$B:$B,0),MATCH($A15,q_projections!$2:$2,0))</f>
        <v>3.9060000000000001</v>
      </c>
      <c r="W15" s="107">
        <f>INDEX(q_projections!$A:$AD,MATCH(W$2,q_projections!$B:$B,0),MATCH($A15,q_projections!$2:$2,0))</f>
        <v>4.0030000000000001</v>
      </c>
      <c r="X15" s="107">
        <f>INDEX(q_projections!$A:$AD,MATCH(X$2,q_projections!$B:$B,0),MATCH($A15,q_projections!$2:$2,0))</f>
        <v>3.9950000000000001</v>
      </c>
      <c r="Y15" s="107">
        <f>INDEX(q_projections!$A:$AD,MATCH(Y$2,q_projections!$B:$B,0),MATCH($A15,q_projections!$2:$2,0))</f>
        <v>3.9710000000000001</v>
      </c>
      <c r="Z15" s="107">
        <f>INDEX(q_projections!$A:$AD,MATCH(Z$2,q_projections!$B:$B,0),MATCH($A15,q_projections!$2:$2,0))</f>
        <v>3.8239999999999998</v>
      </c>
      <c r="AA15" s="107">
        <f>INDEX(q_projections!$A:$AD,MATCH(AA$2,q_projections!$B:$B,0),MATCH($A15,q_projections!$2:$2,0))</f>
        <v>3.7890000000000001</v>
      </c>
      <c r="AB15" s="107">
        <f>INDEX(q_projections!$A:$AD,MATCH(AB$2,q_projections!$B:$B,0),MATCH($A15,q_projections!$2:$2,0))</f>
        <v>3.7490000000000001</v>
      </c>
      <c r="AC15" s="107">
        <f>INDEX(q_projections!$A:$AD,MATCH(AC$2,q_projections!$B:$B,0),MATCH($A15,q_projections!$2:$2,0))</f>
        <v>3.6739999999999999</v>
      </c>
      <c r="AD15" s="107">
        <f>INDEX(q_projections!$A:$AD,MATCH(AD$2,q_projections!$B:$B,0),MATCH($A15,q_projections!$2:$2,0))</f>
        <v>3.6869999999999998</v>
      </c>
      <c r="AE15" s="107">
        <f>INDEX(q_projections!$A:$AD,MATCH(AE$2,q_projections!$B:$B,0),MATCH($A15,q_projections!$2:$2,0))</f>
        <v>3.6629999999999998</v>
      </c>
      <c r="AF15" s="107">
        <f>INDEX(q_projections!$A:$AD,MATCH(AF$2,q_projections!$B:$B,0),MATCH($A15,q_projections!$2:$2,0))</f>
        <v>3.6579999999999999</v>
      </c>
      <c r="AG15" s="107">
        <f>INDEX(q_projections!$A:$AD,MATCH(AG$2,q_projections!$B:$B,0),MATCH($A15,q_projections!$2:$2,0))</f>
        <v>3.6360000000000001</v>
      </c>
      <c r="AH15" s="107">
        <f>INDEX(q_projections!$A:$AD,MATCH(AH$2,q_projections!$B:$B,0),MATCH($A15,q_projections!$2:$2,0))</f>
        <v>3.6320000000000001</v>
      </c>
      <c r="AI15" s="107">
        <f>INDEX(q_projections!$A:$AD,MATCH(AI$2,q_projections!$B:$B,0),MATCH($A15,q_projections!$2:$2,0))</f>
        <v>3.62</v>
      </c>
      <c r="AJ15" s="107">
        <f>INDEX(q_projections!$A:$AD,MATCH(AJ$2,q_projections!$B:$B,0),MATCH($A15,q_projections!$2:$2,0))</f>
        <v>3.629</v>
      </c>
      <c r="AK15" s="107">
        <f>INDEX(q_projections!$A:$AD,MATCH(AK$2,q_projections!$B:$B,0),MATCH($A15,q_projections!$2:$2,0))</f>
        <v>3.653</v>
      </c>
      <c r="AL15" s="107">
        <f>INDEX(q_projections!$A:$AD,MATCH(AL$2,q_projections!$B:$B,0),MATCH($A15,q_projections!$2:$2,0))</f>
        <v>3.6560000000000001</v>
      </c>
      <c r="AM15" s="107">
        <f>INDEX(q_projections!$A:$AD,MATCH(AM$2,q_projections!$B:$B,0),MATCH($A15,q_projections!$2:$2,0))</f>
        <v>3.6349999999999998</v>
      </c>
      <c r="AN15" s="107">
        <f>INDEX(q_projections!$A:$AD,MATCH(AN$2,q_projections!$B:$B,0),MATCH($A15,q_projections!$2:$2,0))</f>
        <v>3.6320000000000001</v>
      </c>
      <c r="AO15" s="107">
        <f>INDEX(q_projections!$A:$AD,MATCH(AO$2,q_projections!$B:$B,0),MATCH($A15,q_projections!$2:$2,0))</f>
        <v>3.6080000000000001</v>
      </c>
      <c r="AP15" s="107">
        <f>INDEX(q_projections!$A:$AD,MATCH(AP$2,q_projections!$B:$B,0),MATCH($A15,q_projections!$2:$2,0))</f>
        <v>3.59</v>
      </c>
      <c r="AQ15" s="107">
        <f>INDEX(q_projections!$A:$AD,MATCH(AQ$2,q_projections!$B:$B,0),MATCH($A15,q_projections!$2:$2,0))</f>
        <v>3.5569999999999999</v>
      </c>
      <c r="AR15" s="107">
        <f>INDEX(q_projections!$A:$AD,MATCH(AR$2,q_projections!$B:$B,0),MATCH($A15,q_projections!$2:$2,0))</f>
        <v>3.5310000000000001</v>
      </c>
      <c r="AS15" s="107">
        <f>INDEX(q_projections!$A:$AD,MATCH(AS$2,q_projections!$B:$B,0),MATCH($A15,q_projections!$2:$2,0))</f>
        <v>3.4950000000000001</v>
      </c>
      <c r="AT15" s="107">
        <f>INDEX(q_projections!$A:$AD,MATCH(AT$2,q_projections!$B:$B,0),MATCH($A15,q_projections!$2:$2,0))</f>
        <v>3.476</v>
      </c>
      <c r="AU15" s="107">
        <f>INDEX(q_projections!$A:$AD,MATCH(AU$2,q_projections!$B:$B,0),MATCH($A15,q_projections!$2:$2,0))</f>
        <v>3.4420000000000002</v>
      </c>
      <c r="AV15" s="107">
        <f>INDEX(q_projections!$A:$AD,MATCH(AV$2,q_projections!$B:$B,0),MATCH($A15,q_projections!$2:$2,0))</f>
        <v>3.4969999999999999</v>
      </c>
      <c r="AW15" s="107">
        <f>INDEX(q_projections!$A:$AD,MATCH(AW$2,q_projections!$B:$B,0),MATCH($A15,q_projections!$2:$2,0))</f>
        <v>3.5</v>
      </c>
      <c r="AX15" s="107">
        <f>INDEX(q_projections!$A:$AD,MATCH(AX$2,q_projections!$B:$B,0),MATCH($A15,q_projections!$2:$2,0))</f>
        <v>3.4820000000000002</v>
      </c>
      <c r="AY15" s="107">
        <f>INDEX(q_projections!$A:$AD,MATCH(AY$2,q_projections!$B:$B,0),MATCH($A15,q_projections!$2:$2,0))</f>
        <v>3.4590000000000001</v>
      </c>
      <c r="AZ15" s="107">
        <f>INDEX(q_projections!$A:$AD,MATCH(AZ$2,q_projections!$B:$B,0),MATCH($A15,q_projections!$2:$2,0))</f>
        <v>3.403</v>
      </c>
      <c r="BA15" s="107">
        <f>INDEX(q_projections!$A:$AD,MATCH(BA$2,q_projections!$B:$B,0),MATCH($A15,q_projections!$2:$2,0))</f>
        <v>3.359</v>
      </c>
      <c r="BB15" s="107">
        <f>INDEX(q_projections!$A:$AD,MATCH(BB$2,q_projections!$B:$B,0),MATCH($A15,q_projections!$2:$2,0))</f>
        <v>3.335</v>
      </c>
      <c r="BC15" s="107">
        <f>INDEX(q_projections!$A:$AD,MATCH(BC$2,q_projections!$B:$B,0),MATCH($A15,q_projections!$2:$2,0))</f>
        <v>3.327</v>
      </c>
      <c r="BD15" s="107">
        <f>INDEX(q_projections!$A:$AD,MATCH(BD$2,q_projections!$B:$B,0),MATCH($A15,q_projections!$2:$2,0))</f>
        <v>3.3130000000000002</v>
      </c>
      <c r="BE15" s="107">
        <f>INDEX(q_projections!$A:$AD,MATCH(BE$2,q_projections!$B:$B,0),MATCH($A15,q_projections!$2:$2,0))</f>
        <v>3.2970000000000002</v>
      </c>
      <c r="BF15" s="107">
        <f>INDEX(q_projections!$A:$AD,MATCH(BF$2,q_projections!$B:$B,0),MATCH($A15,q_projections!$2:$2,0))</f>
        <v>3.2850000000000001</v>
      </c>
      <c r="BG15" s="107">
        <f>INDEX(q_projections!$A:$AD,MATCH(BG$2,q_projections!$B:$B,0),MATCH($A15,q_projections!$2:$2,0))</f>
        <v>3.2709999999999999</v>
      </c>
      <c r="BH15" s="107">
        <f>INDEX(q_projections!$A:$AD,MATCH(BH$2,q_projections!$B:$B,0),MATCH($A15,q_projections!$2:$2,0))</f>
        <v>3.2480000000000002</v>
      </c>
      <c r="BI15" s="107">
        <f>INDEX(q_projections!$A:$AD,MATCH(BI$2,q_projections!$B:$B,0),MATCH($A15,q_projections!$2:$2,0))</f>
        <v>3.214</v>
      </c>
    </row>
    <row r="16" spans="1:61" s="26" customFormat="1">
      <c r="A16" s="115" t="s">
        <v>575</v>
      </c>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row>
    <row r="17" spans="1:61" s="78" customFormat="1">
      <c r="A17" s="113" t="s">
        <v>573</v>
      </c>
      <c r="B17" s="78" t="e">
        <f>INDEX(a_projections!$A:$V,MATCH(YEAR(B$2),a_projections!$A:$A,0),MATCH($A17,a_projections!$2:$2,0))</f>
        <v>#N/A</v>
      </c>
      <c r="C17" s="78" t="e">
        <f>INDEX(a_projections!$A:$V,MATCH(YEAR(C$2),a_projections!$A:$A,0),MATCH($A17,a_projections!$2:$2,0))</f>
        <v>#N/A</v>
      </c>
      <c r="D17" s="78" t="e">
        <f>INDEX(a_projections!$A:$V,MATCH(YEAR(D$2),a_projections!$A:$A,0),MATCH($A17,a_projections!$2:$2,0))</f>
        <v>#N/A</v>
      </c>
      <c r="E17" s="78" t="e">
        <f>INDEX(a_projections!$A:$V,MATCH(YEAR(E$2),a_projections!$A:$A,0),MATCH($A17,a_projections!$2:$2,0))</f>
        <v>#N/A</v>
      </c>
      <c r="F17" s="78" t="e">
        <f>INDEX(a_projections!$A:$V,MATCH(YEAR(F$2),a_projections!$A:$A,0),MATCH($A17,a_projections!$2:$2,0))</f>
        <v>#N/A</v>
      </c>
      <c r="G17" s="78" t="e">
        <f>INDEX(a_projections!$A:$V,MATCH(YEAR(G$2),a_projections!$A:$A,0),MATCH($A17,a_projections!$2:$2,0))</f>
        <v>#N/A</v>
      </c>
      <c r="H17" s="78" t="e">
        <f>INDEX(a_projections!$A:$V,MATCH(YEAR(H$2),a_projections!$A:$A,0),MATCH($A17,a_projections!$2:$2,0))</f>
        <v>#N/A</v>
      </c>
      <c r="I17" s="78" t="e">
        <f>INDEX(a_projections!$A:$V,MATCH(YEAR(I$2),a_projections!$A:$A,0),MATCH($A17,a_projections!$2:$2,0))</f>
        <v>#N/A</v>
      </c>
      <c r="J17" s="78" t="e">
        <f>INDEX(a_projections!$A:$V,MATCH(YEAR(J$2),a_projections!$A:$A,0),MATCH($A17,a_projections!$2:$2,0))</f>
        <v>#N/A</v>
      </c>
      <c r="K17" s="78" t="e">
        <f>INDEX(a_projections!$A:$V,MATCH(YEAR(K$2),a_projections!$A:$A,0),MATCH($A17,a_projections!$2:$2,0))</f>
        <v>#N/A</v>
      </c>
      <c r="L17" s="78" t="e">
        <f>INDEX(a_projections!$A:$V,MATCH(YEAR(L$2),a_projections!$A:$A,0),MATCH($A17,a_projections!$2:$2,0))</f>
        <v>#N/A</v>
      </c>
      <c r="M17" s="78" t="e">
        <f>INDEX(a_projections!$A:$V,MATCH(YEAR(M$2),a_projections!$A:$A,0),MATCH($A17,a_projections!$2:$2,0))</f>
        <v>#N/A</v>
      </c>
      <c r="N17" s="78">
        <f>INDEX(a_projections!$A:$V,MATCH(YEAR(N$2),a_projections!$A:$A,0),MATCH($A17,a_projections!$2:$2,0))</f>
        <v>0</v>
      </c>
      <c r="O17" s="78">
        <f>INDEX(a_projections!$A:$V,MATCH(YEAR(O$2),a_projections!$A:$A,0),MATCH($A17,a_projections!$2:$2,0))</f>
        <v>0</v>
      </c>
      <c r="P17" s="78">
        <f>INDEX(a_projections!$A:$V,MATCH(YEAR(P$2),a_projections!$A:$A,0),MATCH($A17,a_projections!$2:$2,0))</f>
        <v>0</v>
      </c>
      <c r="Q17" s="78">
        <f>INDEX(a_projections!$A:$V,MATCH(YEAR(Q$2),a_projections!$A:$A,0),MATCH($A17,a_projections!$2:$2,0))</f>
        <v>0</v>
      </c>
      <c r="R17" s="78">
        <f>INDEX(a_projections!$A:$V,MATCH(YEAR(R$2),a_projections!$A:$A,0),MATCH($A17,a_projections!$2:$2,0))</f>
        <v>0.68348417449351473</v>
      </c>
      <c r="S17" s="78">
        <f>INDEX(a_projections!$A:$V,MATCH(YEAR(S$2),a_projections!$A:$A,0),MATCH($A17,a_projections!$2:$2,0))</f>
        <v>0.68348417449351473</v>
      </c>
      <c r="T17" s="116">
        <f>INDEX(a_projections!$A:$V,MATCH(YEAR(T$2),a_projections!$A:$A,0),MATCH($A17,a_projections!$2:$2,0))</f>
        <v>0.68348417449351473</v>
      </c>
      <c r="U17" s="116">
        <f>INDEX(a_projections!$A:$V,MATCH(YEAR(U$2),a_projections!$A:$A,0),MATCH($A17,a_projections!$2:$2,0))</f>
        <v>0.68348417449351473</v>
      </c>
      <c r="V17" s="116">
        <f>INDEX(a_projections!$A:$V,MATCH(YEAR(V$2),a_projections!$A:$A,0),MATCH($A17,a_projections!$2:$2,0))</f>
        <v>9.6958777174989308</v>
      </c>
      <c r="W17" s="116">
        <f>INDEX(a_projections!$A:$V,MATCH(YEAR(W$2),a_projections!$A:$A,0),MATCH($A17,a_projections!$2:$2,0))</f>
        <v>9.6958777174989308</v>
      </c>
      <c r="X17" s="116">
        <f>INDEX(a_projections!$A:$V,MATCH(YEAR(X$2),a_projections!$A:$A,0),MATCH($A17,a_projections!$2:$2,0))</f>
        <v>9.6958777174989308</v>
      </c>
      <c r="Y17" s="116">
        <f>INDEX(a_projections!$A:$V,MATCH(YEAR(Y$2),a_projections!$A:$A,0),MATCH($A17,a_projections!$2:$2,0))</f>
        <v>9.6958777174989308</v>
      </c>
      <c r="Z17" s="116">
        <f>INDEX(a_projections!$A:$V,MATCH(YEAR(Z$2),a_projections!$A:$A,0),MATCH($A17,a_projections!$2:$2,0))</f>
        <v>6.9593962162956444</v>
      </c>
      <c r="AA17" s="116">
        <f>INDEX(a_projections!$A:$V,MATCH(YEAR(AA$2),a_projections!$A:$A,0),MATCH($A17,a_projections!$2:$2,0))</f>
        <v>6.9593962162956444</v>
      </c>
      <c r="AB17" s="116">
        <f>INDEX(a_projections!$A:$V,MATCH(YEAR(AB$2),a_projections!$A:$A,0),MATCH($A17,a_projections!$2:$2,0))</f>
        <v>6.9593962162956444</v>
      </c>
      <c r="AC17" s="116">
        <f>INDEX(a_projections!$A:$V,MATCH(YEAR(AC$2),a_projections!$A:$A,0),MATCH($A17,a_projections!$2:$2,0))</f>
        <v>6.9593962162956444</v>
      </c>
      <c r="AD17" s="116">
        <f>INDEX(a_projections!$A:$V,MATCH(YEAR(AD$2),a_projections!$A:$A,0),MATCH($A17,a_projections!$2:$2,0))</f>
        <v>7.6581864993936932</v>
      </c>
      <c r="AE17" s="116">
        <f>INDEX(a_projections!$A:$V,MATCH(YEAR(AE$2),a_projections!$A:$A,0),MATCH($A17,a_projections!$2:$2,0))</f>
        <v>7.6581864993936932</v>
      </c>
      <c r="AF17" s="116">
        <f>INDEX(a_projections!$A:$V,MATCH(YEAR(AF$2),a_projections!$A:$A,0),MATCH($A17,a_projections!$2:$2,0))</f>
        <v>7.6581864993936932</v>
      </c>
      <c r="AG17" s="116">
        <f>INDEX(a_projections!$A:$V,MATCH(YEAR(AG$2),a_projections!$A:$A,0),MATCH($A17,a_projections!$2:$2,0))</f>
        <v>7.6581864993936932</v>
      </c>
      <c r="AH17" s="116">
        <f>INDEX(a_projections!$A:$V,MATCH(YEAR(AH$2),a_projections!$A:$A,0),MATCH($A17,a_projections!$2:$2,0))</f>
        <v>11.558451155229335</v>
      </c>
      <c r="AI17" s="116">
        <f>INDEX(a_projections!$A:$V,MATCH(YEAR(AI$2),a_projections!$A:$A,0),MATCH($A17,a_projections!$2:$2,0))</f>
        <v>11.558451155229335</v>
      </c>
      <c r="AJ17" s="116">
        <f>INDEX(a_projections!$A:$V,MATCH(YEAR(AJ$2),a_projections!$A:$A,0),MATCH($A17,a_projections!$2:$2,0))</f>
        <v>11.558451155229335</v>
      </c>
      <c r="AK17" s="116">
        <f>INDEX(a_projections!$A:$V,MATCH(YEAR(AK$2),a_projections!$A:$A,0),MATCH($A17,a_projections!$2:$2,0))</f>
        <v>11.558451155229335</v>
      </c>
      <c r="AL17" s="116">
        <f>INDEX(a_projections!$A:$V,MATCH(YEAR(AL$2),a_projections!$A:$A,0),MATCH($A17,a_projections!$2:$2,0))</f>
        <v>3.5731956631482831</v>
      </c>
      <c r="AM17" s="116">
        <f>INDEX(a_projections!$A:$V,MATCH(YEAR(AM$2),a_projections!$A:$A,0),MATCH($A17,a_projections!$2:$2,0))</f>
        <v>3.5731956631482831</v>
      </c>
      <c r="AN17" s="116">
        <f>INDEX(a_projections!$A:$V,MATCH(YEAR(AN$2),a_projections!$A:$A,0),MATCH($A17,a_projections!$2:$2,0))</f>
        <v>3.5731956631482831</v>
      </c>
      <c r="AO17" s="116">
        <f>INDEX(a_projections!$A:$V,MATCH(YEAR(AO$2),a_projections!$A:$A,0),MATCH($A17,a_projections!$2:$2,0))</f>
        <v>3.5731956631482831</v>
      </c>
      <c r="AP17" s="116">
        <f>INDEX(a_projections!$A:$V,MATCH(YEAR(AP$2),a_projections!$A:$A,0),MATCH($A17,a_projections!$2:$2,0))</f>
        <v>2.889939282592735</v>
      </c>
      <c r="AQ17" s="116">
        <f>INDEX(a_projections!$A:$V,MATCH(YEAR(AQ$2),a_projections!$A:$A,0),MATCH($A17,a_projections!$2:$2,0))</f>
        <v>2.889939282592735</v>
      </c>
      <c r="AR17" s="116">
        <f>INDEX(a_projections!$A:$V,MATCH(YEAR(AR$2),a_projections!$A:$A,0),MATCH($A17,a_projections!$2:$2,0))</f>
        <v>2.889939282592735</v>
      </c>
      <c r="AS17" s="116">
        <f>INDEX(a_projections!$A:$V,MATCH(YEAR(AS$2),a_projections!$A:$A,0),MATCH($A17,a_projections!$2:$2,0))</f>
        <v>2.889939282592735</v>
      </c>
      <c r="AT17" s="116">
        <f>INDEX(a_projections!$A:$V,MATCH(YEAR(AT$2),a_projections!$A:$A,0),MATCH($A17,a_projections!$2:$2,0))</f>
        <v>11.231020758736435</v>
      </c>
      <c r="AU17" s="116">
        <f>INDEX(a_projections!$A:$V,MATCH(YEAR(AU$2),a_projections!$A:$A,0),MATCH($A17,a_projections!$2:$2,0))</f>
        <v>11.231020758736435</v>
      </c>
      <c r="AV17" s="116">
        <f>INDEX(a_projections!$A:$V,MATCH(YEAR(AV$2),a_projections!$A:$A,0),MATCH($A17,a_projections!$2:$2,0))</f>
        <v>11.231020758736435</v>
      </c>
      <c r="AW17" s="116">
        <f>INDEX(a_projections!$A:$V,MATCH(YEAR(AW$2),a_projections!$A:$A,0),MATCH($A17,a_projections!$2:$2,0))</f>
        <v>11.231020758736435</v>
      </c>
      <c r="AX17" s="116">
        <f>INDEX(a_projections!$A:$V,MATCH(YEAR(AX$2),a_projections!$A:$A,0),MATCH($A17,a_projections!$2:$2,0))</f>
        <v>7.2855061211392069</v>
      </c>
      <c r="AY17" s="116">
        <f>INDEX(a_projections!$A:$V,MATCH(YEAR(AY$2),a_projections!$A:$A,0),MATCH($A17,a_projections!$2:$2,0))</f>
        <v>7.2855061211392069</v>
      </c>
      <c r="AZ17" s="116">
        <f>INDEX(a_projections!$A:$V,MATCH(YEAR(AZ$2),a_projections!$A:$A,0),MATCH($A17,a_projections!$2:$2,0))</f>
        <v>7.2855061211392069</v>
      </c>
      <c r="BA17" s="116">
        <f>INDEX(a_projections!$A:$V,MATCH(YEAR(BA$2),a_projections!$A:$A,0),MATCH($A17,a_projections!$2:$2,0))</f>
        <v>7.2855061211392069</v>
      </c>
      <c r="BB17" s="116">
        <f>INDEX(a_projections!$A:$V,MATCH(YEAR(BB$2),a_projections!$A:$A,0),MATCH($A17,a_projections!$2:$2,0))</f>
        <v>7.1560817540276673</v>
      </c>
      <c r="BC17" s="116">
        <f>INDEX(a_projections!$A:$V,MATCH(YEAR(BC$2),a_projections!$A:$A,0),MATCH($A17,a_projections!$2:$2,0))</f>
        <v>7.1560817540276673</v>
      </c>
      <c r="BD17" s="116">
        <f>INDEX(a_projections!$A:$V,MATCH(YEAR(BD$2),a_projections!$A:$A,0),MATCH($A17,a_projections!$2:$2,0))</f>
        <v>7.1560817540276673</v>
      </c>
      <c r="BE17" s="116">
        <f>INDEX(a_projections!$A:$V,MATCH(YEAR(BE$2),a_projections!$A:$A,0),MATCH($A17,a_projections!$2:$2,0))</f>
        <v>7.1560817540276673</v>
      </c>
      <c r="BF17" s="116">
        <f>INDEX(a_projections!$A:$V,MATCH(YEAR(BF$2),a_projections!$A:$A,0),MATCH($A17,a_projections!$2:$2,0))</f>
        <v>12.000494920437106</v>
      </c>
      <c r="BG17" s="116">
        <f>INDEX(a_projections!$A:$V,MATCH(YEAR(BG$2),a_projections!$A:$A,0),MATCH($A17,a_projections!$2:$2,0))</f>
        <v>12.000494920437106</v>
      </c>
      <c r="BH17" s="116">
        <f>INDEX(a_projections!$A:$V,MATCH(YEAR(BH$2),a_projections!$A:$A,0),MATCH($A17,a_projections!$2:$2,0))</f>
        <v>12.000494920437106</v>
      </c>
      <c r="BI17" s="116">
        <f>INDEX(a_projections!$A:$V,MATCH(YEAR(BI$2),a_projections!$A:$A,0),MATCH($A17,a_projections!$2:$2,0))</f>
        <v>12.000494920437106</v>
      </c>
    </row>
    <row r="18" spans="1:61" s="78" customFormat="1">
      <c r="A18" s="113" t="s">
        <v>574</v>
      </c>
      <c r="B18" s="78" t="e">
        <f>INDEX(a_projections!$A:$V,MATCH(YEAR(B$2),a_projections!$A:$A,0),MATCH($A18,a_projections!$2:$2,0))</f>
        <v>#N/A</v>
      </c>
      <c r="C18" s="78" t="e">
        <f>INDEX(a_projections!$A:$V,MATCH(YEAR(C$2),a_projections!$A:$A,0),MATCH($A18,a_projections!$2:$2,0))</f>
        <v>#N/A</v>
      </c>
      <c r="D18" s="78" t="e">
        <f>INDEX(a_projections!$A:$V,MATCH(YEAR(D$2),a_projections!$A:$A,0),MATCH($A18,a_projections!$2:$2,0))</f>
        <v>#N/A</v>
      </c>
      <c r="E18" s="78" t="e">
        <f>INDEX(a_projections!$A:$V,MATCH(YEAR(E$2),a_projections!$A:$A,0),MATCH($A18,a_projections!$2:$2,0))</f>
        <v>#N/A</v>
      </c>
      <c r="F18" s="78" t="e">
        <f>INDEX(a_projections!$A:$V,MATCH(YEAR(F$2),a_projections!$A:$A,0),MATCH($A18,a_projections!$2:$2,0))</f>
        <v>#N/A</v>
      </c>
      <c r="G18" s="78" t="e">
        <f>INDEX(a_projections!$A:$V,MATCH(YEAR(G$2),a_projections!$A:$A,0),MATCH($A18,a_projections!$2:$2,0))</f>
        <v>#N/A</v>
      </c>
      <c r="H18" s="78" t="e">
        <f>INDEX(a_projections!$A:$V,MATCH(YEAR(H$2),a_projections!$A:$A,0),MATCH($A18,a_projections!$2:$2,0))</f>
        <v>#N/A</v>
      </c>
      <c r="I18" s="78" t="e">
        <f>INDEX(a_projections!$A:$V,MATCH(YEAR(I$2),a_projections!$A:$A,0),MATCH($A18,a_projections!$2:$2,0))</f>
        <v>#N/A</v>
      </c>
      <c r="J18" s="78" t="e">
        <f>INDEX(a_projections!$A:$V,MATCH(YEAR(J$2),a_projections!$A:$A,0),MATCH($A18,a_projections!$2:$2,0))</f>
        <v>#N/A</v>
      </c>
      <c r="K18" s="78" t="e">
        <f>INDEX(a_projections!$A:$V,MATCH(YEAR(K$2),a_projections!$A:$A,0),MATCH($A18,a_projections!$2:$2,0))</f>
        <v>#N/A</v>
      </c>
      <c r="L18" s="78" t="e">
        <f>INDEX(a_projections!$A:$V,MATCH(YEAR(L$2),a_projections!$A:$A,0),MATCH($A18,a_projections!$2:$2,0))</f>
        <v>#N/A</v>
      </c>
      <c r="M18" s="78" t="e">
        <f>INDEX(a_projections!$A:$V,MATCH(YEAR(M$2),a_projections!$A:$A,0),MATCH($A18,a_projections!$2:$2,0))</f>
        <v>#N/A</v>
      </c>
      <c r="N18" s="78">
        <f>INDEX(a_projections!$A:$V,MATCH(YEAR(N$2),a_projections!$A:$A,0),MATCH($A18,a_projections!$2:$2,0))</f>
        <v>0</v>
      </c>
      <c r="O18" s="78">
        <f>INDEX(a_projections!$A:$V,MATCH(YEAR(O$2),a_projections!$A:$A,0),MATCH($A18,a_projections!$2:$2,0))</f>
        <v>0</v>
      </c>
      <c r="P18" s="78">
        <f>INDEX(a_projections!$A:$V,MATCH(YEAR(P$2),a_projections!$A:$A,0),MATCH($A18,a_projections!$2:$2,0))</f>
        <v>0</v>
      </c>
      <c r="Q18" s="78">
        <f>INDEX(a_projections!$A:$V,MATCH(YEAR(Q$2),a_projections!$A:$A,0),MATCH($A18,a_projections!$2:$2,0))</f>
        <v>0</v>
      </c>
      <c r="R18" s="78">
        <f>INDEX(a_projections!$A:$V,MATCH(YEAR(R$2),a_projections!$A:$A,0),MATCH($A18,a_projections!$2:$2,0))</f>
        <v>2.28246886693249</v>
      </c>
      <c r="S18" s="78">
        <f>INDEX(a_projections!$A:$V,MATCH(YEAR(S$2),a_projections!$A:$A,0),MATCH($A18,a_projections!$2:$2,0))</f>
        <v>2.28246886693249</v>
      </c>
      <c r="T18" s="116">
        <f>INDEX(a_projections!$A:$V,MATCH(YEAR(T$2),a_projections!$A:$A,0),MATCH($A18,a_projections!$2:$2,0))</f>
        <v>2.28246886693249</v>
      </c>
      <c r="U18" s="116">
        <f>INDEX(a_projections!$A:$V,MATCH(YEAR(U$2),a_projections!$A:$A,0),MATCH($A18,a_projections!$2:$2,0))</f>
        <v>2.28246886693249</v>
      </c>
      <c r="V18" s="116">
        <f>INDEX(a_projections!$A:$V,MATCH(YEAR(V$2),a_projections!$A:$A,0),MATCH($A18,a_projections!$2:$2,0))</f>
        <v>4.7273989259825697</v>
      </c>
      <c r="W18" s="116">
        <f>INDEX(a_projections!$A:$V,MATCH(YEAR(W$2),a_projections!$A:$A,0),MATCH($A18,a_projections!$2:$2,0))</f>
        <v>4.7273989259825697</v>
      </c>
      <c r="X18" s="116">
        <f>INDEX(a_projections!$A:$V,MATCH(YEAR(X$2),a_projections!$A:$A,0),MATCH($A18,a_projections!$2:$2,0))</f>
        <v>4.7273989259825697</v>
      </c>
      <c r="Y18" s="116">
        <f>INDEX(a_projections!$A:$V,MATCH(YEAR(Y$2),a_projections!$A:$A,0),MATCH($A18,a_projections!$2:$2,0))</f>
        <v>4.7273989259825697</v>
      </c>
      <c r="Z18" s="116">
        <f>INDEX(a_projections!$A:$V,MATCH(YEAR(Z$2),a_projections!$A:$A,0),MATCH($A18,a_projections!$2:$2,0))</f>
        <v>3.8627037181917956</v>
      </c>
      <c r="AA18" s="116">
        <f>INDEX(a_projections!$A:$V,MATCH(YEAR(AA$2),a_projections!$A:$A,0),MATCH($A18,a_projections!$2:$2,0))</f>
        <v>3.8627037181917956</v>
      </c>
      <c r="AB18" s="116">
        <f>INDEX(a_projections!$A:$V,MATCH(YEAR(AB$2),a_projections!$A:$A,0),MATCH($A18,a_projections!$2:$2,0))</f>
        <v>3.8627037181917956</v>
      </c>
      <c r="AC18" s="116">
        <f>INDEX(a_projections!$A:$V,MATCH(YEAR(AC$2),a_projections!$A:$A,0),MATCH($A18,a_projections!$2:$2,0))</f>
        <v>3.8627037181917956</v>
      </c>
      <c r="AD18" s="116">
        <f>INDEX(a_projections!$A:$V,MATCH(YEAR(AD$2),a_projections!$A:$A,0),MATCH($A18,a_projections!$2:$2,0))</f>
        <v>4.7462660787710007</v>
      </c>
      <c r="AE18" s="116">
        <f>INDEX(a_projections!$A:$V,MATCH(YEAR(AE$2),a_projections!$A:$A,0),MATCH($A18,a_projections!$2:$2,0))</f>
        <v>4.7462660787710007</v>
      </c>
      <c r="AF18" s="116">
        <f>INDEX(a_projections!$A:$V,MATCH(YEAR(AF$2),a_projections!$A:$A,0),MATCH($A18,a_projections!$2:$2,0))</f>
        <v>4.7462660787710007</v>
      </c>
      <c r="AG18" s="116">
        <f>INDEX(a_projections!$A:$V,MATCH(YEAR(AG$2),a_projections!$A:$A,0),MATCH($A18,a_projections!$2:$2,0))</f>
        <v>4.7462660787710007</v>
      </c>
      <c r="AH18" s="116">
        <f>INDEX(a_projections!$A:$V,MATCH(YEAR(AH$2),a_projections!$A:$A,0),MATCH($A18,a_projections!$2:$2,0))</f>
        <v>6.3995657740146754</v>
      </c>
      <c r="AI18" s="116">
        <f>INDEX(a_projections!$A:$V,MATCH(YEAR(AI$2),a_projections!$A:$A,0),MATCH($A18,a_projections!$2:$2,0))</f>
        <v>6.3995657740146754</v>
      </c>
      <c r="AJ18" s="116">
        <f>INDEX(a_projections!$A:$V,MATCH(YEAR(AJ$2),a_projections!$A:$A,0),MATCH($A18,a_projections!$2:$2,0))</f>
        <v>6.3995657740146754</v>
      </c>
      <c r="AK18" s="116">
        <f>INDEX(a_projections!$A:$V,MATCH(YEAR(AK$2),a_projections!$A:$A,0),MATCH($A18,a_projections!$2:$2,0))</f>
        <v>6.3995657740146754</v>
      </c>
      <c r="AL18" s="116">
        <f>INDEX(a_projections!$A:$V,MATCH(YEAR(AL$2),a_projections!$A:$A,0),MATCH($A18,a_projections!$2:$2,0))</f>
        <v>6.1601611771442037</v>
      </c>
      <c r="AM18" s="116">
        <f>INDEX(a_projections!$A:$V,MATCH(YEAR(AM$2),a_projections!$A:$A,0),MATCH($A18,a_projections!$2:$2,0))</f>
        <v>6.1601611771442037</v>
      </c>
      <c r="AN18" s="116">
        <f>INDEX(a_projections!$A:$V,MATCH(YEAR(AN$2),a_projections!$A:$A,0),MATCH($A18,a_projections!$2:$2,0))</f>
        <v>6.1601611771442037</v>
      </c>
      <c r="AO18" s="116">
        <f>INDEX(a_projections!$A:$V,MATCH(YEAR(AO$2),a_projections!$A:$A,0),MATCH($A18,a_projections!$2:$2,0))</f>
        <v>6.1601611771442037</v>
      </c>
      <c r="AP18" s="116">
        <f>INDEX(a_projections!$A:$V,MATCH(YEAR(AP$2),a_projections!$A:$A,0),MATCH($A18,a_projections!$2:$2,0))</f>
        <v>6.1656403778581108</v>
      </c>
      <c r="AQ18" s="116">
        <f>INDEX(a_projections!$A:$V,MATCH(YEAR(AQ$2),a_projections!$A:$A,0),MATCH($A18,a_projections!$2:$2,0))</f>
        <v>6.1656403778581108</v>
      </c>
      <c r="AR18" s="116">
        <f>INDEX(a_projections!$A:$V,MATCH(YEAR(AR$2),a_projections!$A:$A,0),MATCH($A18,a_projections!$2:$2,0))</f>
        <v>6.1656403778581108</v>
      </c>
      <c r="AS18" s="116">
        <f>INDEX(a_projections!$A:$V,MATCH(YEAR(AS$2),a_projections!$A:$A,0),MATCH($A18,a_projections!$2:$2,0))</f>
        <v>6.1656403778581108</v>
      </c>
      <c r="AT18" s="116">
        <f>INDEX(a_projections!$A:$V,MATCH(YEAR(AT$2),a_projections!$A:$A,0),MATCH($A18,a_projections!$2:$2,0))</f>
        <v>5.8831955081071641</v>
      </c>
      <c r="AU18" s="116">
        <f>INDEX(a_projections!$A:$V,MATCH(YEAR(AU$2),a_projections!$A:$A,0),MATCH($A18,a_projections!$2:$2,0))</f>
        <v>5.8831955081071641</v>
      </c>
      <c r="AV18" s="116">
        <f>INDEX(a_projections!$A:$V,MATCH(YEAR(AV$2),a_projections!$A:$A,0),MATCH($A18,a_projections!$2:$2,0))</f>
        <v>5.8831955081071641</v>
      </c>
      <c r="AW18" s="116">
        <f>INDEX(a_projections!$A:$V,MATCH(YEAR(AW$2),a_projections!$A:$A,0),MATCH($A18,a_projections!$2:$2,0))</f>
        <v>5.8831955081071641</v>
      </c>
      <c r="AX18" s="116">
        <f>INDEX(a_projections!$A:$V,MATCH(YEAR(AX$2),a_projections!$A:$A,0),MATCH($A18,a_projections!$2:$2,0))</f>
        <v>5.8063003345869078</v>
      </c>
      <c r="AY18" s="116">
        <f>INDEX(a_projections!$A:$V,MATCH(YEAR(AY$2),a_projections!$A:$A,0),MATCH($A18,a_projections!$2:$2,0))</f>
        <v>5.8063003345869078</v>
      </c>
      <c r="AZ18" s="116">
        <f>INDEX(a_projections!$A:$V,MATCH(YEAR(AZ$2),a_projections!$A:$A,0),MATCH($A18,a_projections!$2:$2,0))</f>
        <v>5.8063003345869078</v>
      </c>
      <c r="BA18" s="116">
        <f>INDEX(a_projections!$A:$V,MATCH(YEAR(BA$2),a_projections!$A:$A,0),MATCH($A18,a_projections!$2:$2,0))</f>
        <v>5.8063003345869078</v>
      </c>
      <c r="BB18" s="116">
        <f>INDEX(a_projections!$A:$V,MATCH(YEAR(BB$2),a_projections!$A:$A,0),MATCH($A18,a_projections!$2:$2,0))</f>
        <v>5.7413323423217548</v>
      </c>
      <c r="BC18" s="116">
        <f>INDEX(a_projections!$A:$V,MATCH(YEAR(BC$2),a_projections!$A:$A,0),MATCH($A18,a_projections!$2:$2,0))</f>
        <v>5.7413323423217548</v>
      </c>
      <c r="BD18" s="116">
        <f>INDEX(a_projections!$A:$V,MATCH(YEAR(BD$2),a_projections!$A:$A,0),MATCH($A18,a_projections!$2:$2,0))</f>
        <v>5.7413323423217548</v>
      </c>
      <c r="BE18" s="116">
        <f>INDEX(a_projections!$A:$V,MATCH(YEAR(BE$2),a_projections!$A:$A,0),MATCH($A18,a_projections!$2:$2,0))</f>
        <v>5.7413323423217548</v>
      </c>
      <c r="BF18" s="116">
        <f>INDEX(a_projections!$A:$V,MATCH(YEAR(BF$2),a_projections!$A:$A,0),MATCH($A18,a_projections!$2:$2,0))</f>
        <v>5.5364872598886024</v>
      </c>
      <c r="BG18" s="116">
        <f>INDEX(a_projections!$A:$V,MATCH(YEAR(BG$2),a_projections!$A:$A,0),MATCH($A18,a_projections!$2:$2,0))</f>
        <v>5.5364872598886024</v>
      </c>
      <c r="BH18" s="116">
        <f>INDEX(a_projections!$A:$V,MATCH(YEAR(BH$2),a_projections!$A:$A,0),MATCH($A18,a_projections!$2:$2,0))</f>
        <v>5.5364872598886024</v>
      </c>
      <c r="BI18" s="116">
        <f>INDEX(a_projections!$A:$V,MATCH(YEAR(BI$2),a_projections!$A:$A,0),MATCH($A18,a_projections!$2:$2,0))</f>
        <v>5.5364872598886024</v>
      </c>
    </row>
    <row r="19" spans="1:61" s="78" customFormat="1">
      <c r="A19" s="111" t="s">
        <v>576</v>
      </c>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row>
    <row r="20" spans="1:61" s="78" customFormat="1">
      <c r="A20" s="115" t="s">
        <v>575</v>
      </c>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row>
    <row r="21" spans="1:61" s="78" customFormat="1">
      <c r="A21" s="113" t="s">
        <v>578</v>
      </c>
      <c r="B21" s="78" t="e">
        <f>INDEX(a_projections!$A:$V,MATCH(YEAR(B$2),a_projections!$A:$A,0),MATCH($A21,a_projections!$2:$2,0))</f>
        <v>#N/A</v>
      </c>
      <c r="C21" s="78" t="e">
        <f>INDEX(a_projections!$A:$V,MATCH(YEAR(C$2),a_projections!$A:$A,0),MATCH($A21,a_projections!$2:$2,0))</f>
        <v>#N/A</v>
      </c>
      <c r="D21" s="78" t="e">
        <f>INDEX(a_projections!$A:$V,MATCH(YEAR(D$2),a_projections!$A:$A,0),MATCH($A21,a_projections!$2:$2,0))</f>
        <v>#N/A</v>
      </c>
      <c r="E21" s="78" t="e">
        <f>INDEX(a_projections!$A:$V,MATCH(YEAR(E$2),a_projections!$A:$A,0),MATCH($A21,a_projections!$2:$2,0))</f>
        <v>#N/A</v>
      </c>
      <c r="F21" s="78" t="e">
        <f>INDEX(a_projections!$A:$V,MATCH(YEAR(F$2),a_projections!$A:$A,0),MATCH($A21,a_projections!$2:$2,0))</f>
        <v>#N/A</v>
      </c>
      <c r="G21" s="78" t="e">
        <f>INDEX(a_projections!$A:$V,MATCH(YEAR(G$2),a_projections!$A:$A,0),MATCH($A21,a_projections!$2:$2,0))</f>
        <v>#N/A</v>
      </c>
      <c r="H21" s="78" t="e">
        <f>INDEX(a_projections!$A:$V,MATCH(YEAR(H$2),a_projections!$A:$A,0),MATCH($A21,a_projections!$2:$2,0))</f>
        <v>#N/A</v>
      </c>
      <c r="I21" s="78" t="e">
        <f>INDEX(a_projections!$A:$V,MATCH(YEAR(I$2),a_projections!$A:$A,0),MATCH($A21,a_projections!$2:$2,0))</f>
        <v>#N/A</v>
      </c>
      <c r="J21" s="78" t="e">
        <f>INDEX(a_projections!$A:$V,MATCH(YEAR(J$2),a_projections!$A:$A,0),MATCH($A21,a_projections!$2:$2,0))</f>
        <v>#N/A</v>
      </c>
      <c r="K21" s="78" t="e">
        <f>INDEX(a_projections!$A:$V,MATCH(YEAR(K$2),a_projections!$A:$A,0),MATCH($A21,a_projections!$2:$2,0))</f>
        <v>#N/A</v>
      </c>
      <c r="L21" s="78" t="e">
        <f>INDEX(a_projections!$A:$V,MATCH(YEAR(L$2),a_projections!$A:$A,0),MATCH($A21,a_projections!$2:$2,0))</f>
        <v>#N/A</v>
      </c>
      <c r="M21" s="78" t="e">
        <f>INDEX(a_projections!$A:$V,MATCH(YEAR(M$2),a_projections!$A:$A,0),MATCH($A21,a_projections!$2:$2,0))</f>
        <v>#N/A</v>
      </c>
      <c r="N21" s="78">
        <f>INDEX(a_projections!$A:$V,MATCH(YEAR(N$2),a_projections!$A:$A,0),MATCH($A21,a_projections!$2:$2,0))</f>
        <v>0.10623704269078833</v>
      </c>
      <c r="O21" s="78">
        <f>INDEX(a_projections!$A:$V,MATCH(YEAR(O$2),a_projections!$A:$A,0),MATCH($A21,a_projections!$2:$2,0))</f>
        <v>0.10623704269078833</v>
      </c>
      <c r="P21" s="78">
        <f>INDEX(a_projections!$A:$V,MATCH(YEAR(P$2),a_projections!$A:$A,0),MATCH($A21,a_projections!$2:$2,0))</f>
        <v>0.10623704269078833</v>
      </c>
      <c r="Q21" s="78">
        <f>INDEX(a_projections!$A:$V,MATCH(YEAR(Q$2),a_projections!$A:$A,0),MATCH($A21,a_projections!$2:$2,0))</f>
        <v>0.10623704269078833</v>
      </c>
      <c r="R21" s="78">
        <f>INDEX(a_projections!$A:$V,MATCH(YEAR(R$2),a_projections!$A:$A,0),MATCH($A21,a_projections!$2:$2,0))</f>
        <v>0.11046589584644106</v>
      </c>
      <c r="S21" s="78">
        <f>INDEX(a_projections!$A:$V,MATCH(YEAR(S$2),a_projections!$A:$A,0),MATCH($A21,a_projections!$2:$2,0))</f>
        <v>0.11046589584644106</v>
      </c>
      <c r="T21" s="116">
        <f>INDEX(a_projections!$A:$V,MATCH(YEAR(T$2),a_projections!$A:$A,0),MATCH($A21,a_projections!$2:$2,0))</f>
        <v>0.11046589584644106</v>
      </c>
      <c r="U21" s="116">
        <f>INDEX(a_projections!$A:$V,MATCH(YEAR(U$2),a_projections!$A:$A,0),MATCH($A21,a_projections!$2:$2,0))</f>
        <v>0.11046589584644106</v>
      </c>
      <c r="V21" s="116">
        <f>INDEX(a_projections!$A:$V,MATCH(YEAR(V$2),a_projections!$A:$A,0),MATCH($A21,a_projections!$2:$2,0))</f>
        <v>0.11680917557992018</v>
      </c>
      <c r="W21" s="116">
        <f>INDEX(a_projections!$A:$V,MATCH(YEAR(W$2),a_projections!$A:$A,0),MATCH($A21,a_projections!$2:$2,0))</f>
        <v>0.11680917557992018</v>
      </c>
      <c r="X21" s="116">
        <f>INDEX(a_projections!$A:$V,MATCH(YEAR(X$2),a_projections!$A:$A,0),MATCH($A21,a_projections!$2:$2,0))</f>
        <v>0.11680917557992018</v>
      </c>
      <c r="Y21" s="116">
        <f>INDEX(a_projections!$A:$V,MATCH(YEAR(Y$2),a_projections!$A:$A,0),MATCH($A21,a_projections!$2:$2,0))</f>
        <v>0.11680917557992018</v>
      </c>
      <c r="Z21" s="116">
        <f>INDEX(a_projections!$A:$V,MATCH(YEAR(Z$2),a_projections!$A:$A,0),MATCH($A21,a_projections!$2:$2,0))</f>
        <v>0.12335874083318722</v>
      </c>
      <c r="AA21" s="116">
        <f>INDEX(a_projections!$A:$V,MATCH(YEAR(AA$2),a_projections!$A:$A,0),MATCH($A21,a_projections!$2:$2,0))</f>
        <v>0.12335874083318722</v>
      </c>
      <c r="AB21" s="116">
        <f>INDEX(a_projections!$A:$V,MATCH(YEAR(AB$2),a_projections!$A:$A,0),MATCH($A21,a_projections!$2:$2,0))</f>
        <v>0.12335874083318722</v>
      </c>
      <c r="AC21" s="116">
        <f>INDEX(a_projections!$A:$V,MATCH(YEAR(AC$2),a_projections!$A:$A,0),MATCH($A21,a_projections!$2:$2,0))</f>
        <v>0.12335874083318722</v>
      </c>
      <c r="AD21" s="116">
        <f>INDEX(a_projections!$A:$V,MATCH(YEAR(AD$2),a_projections!$A:$A,0),MATCH($A21,a_projections!$2:$2,0))</f>
        <v>0.13073344816560603</v>
      </c>
      <c r="AE21" s="116">
        <f>INDEX(a_projections!$A:$V,MATCH(YEAR(AE$2),a_projections!$A:$A,0),MATCH($A21,a_projections!$2:$2,0))</f>
        <v>0.13073344816560603</v>
      </c>
      <c r="AF21" s="116">
        <f>INDEX(a_projections!$A:$V,MATCH(YEAR(AF$2),a_projections!$A:$A,0),MATCH($A21,a_projections!$2:$2,0))</f>
        <v>0.13073344816560603</v>
      </c>
      <c r="AG21" s="116">
        <f>INDEX(a_projections!$A:$V,MATCH(YEAR(AG$2),a_projections!$A:$A,0),MATCH($A21,a_projections!$2:$2,0))</f>
        <v>0.13073344816560603</v>
      </c>
      <c r="AH21" s="116">
        <f>INDEX(a_projections!$A:$V,MATCH(YEAR(AH$2),a_projections!$A:$A,0),MATCH($A21,a_projections!$2:$2,0))</f>
        <v>0.13872701205738863</v>
      </c>
      <c r="AI21" s="116">
        <f>INDEX(a_projections!$A:$V,MATCH(YEAR(AI$2),a_projections!$A:$A,0),MATCH($A21,a_projections!$2:$2,0))</f>
        <v>0.13872701205738863</v>
      </c>
      <c r="AJ21" s="116">
        <f>INDEX(a_projections!$A:$V,MATCH(YEAR(AJ$2),a_projections!$A:$A,0),MATCH($A21,a_projections!$2:$2,0))</f>
        <v>0.13872701205738863</v>
      </c>
      <c r="AK21" s="116">
        <f>INDEX(a_projections!$A:$V,MATCH(YEAR(AK$2),a_projections!$A:$A,0),MATCH($A21,a_projections!$2:$2,0))</f>
        <v>0.13872701205738863</v>
      </c>
      <c r="AL21" s="116">
        <f>INDEX(a_projections!$A:$V,MATCH(YEAR(AL$2),a_projections!$A:$A,0),MATCH($A21,a_projections!$2:$2,0))</f>
        <v>0.1469268614689592</v>
      </c>
      <c r="AM21" s="116">
        <f>INDEX(a_projections!$A:$V,MATCH(YEAR(AM$2),a_projections!$A:$A,0),MATCH($A21,a_projections!$2:$2,0))</f>
        <v>0.1469268614689592</v>
      </c>
      <c r="AN21" s="116">
        <f>INDEX(a_projections!$A:$V,MATCH(YEAR(AN$2),a_projections!$A:$A,0),MATCH($A21,a_projections!$2:$2,0))</f>
        <v>0.1469268614689592</v>
      </c>
      <c r="AO21" s="116">
        <f>INDEX(a_projections!$A:$V,MATCH(YEAR(AO$2),a_projections!$A:$A,0),MATCH($A21,a_projections!$2:$2,0))</f>
        <v>0.1469268614689592</v>
      </c>
      <c r="AP21" s="116">
        <f>INDEX(a_projections!$A:$V,MATCH(YEAR(AP$2),a_projections!$A:$A,0),MATCH($A21,a_projections!$2:$2,0))</f>
        <v>0.15548771054015864</v>
      </c>
      <c r="AQ21" s="116">
        <f>INDEX(a_projections!$A:$V,MATCH(YEAR(AQ$2),a_projections!$A:$A,0),MATCH($A21,a_projections!$2:$2,0))</f>
        <v>0.15548771054015864</v>
      </c>
      <c r="AR21" s="116">
        <f>INDEX(a_projections!$A:$V,MATCH(YEAR(AR$2),a_projections!$A:$A,0),MATCH($A21,a_projections!$2:$2,0))</f>
        <v>0.15548771054015864</v>
      </c>
      <c r="AS21" s="116">
        <f>INDEX(a_projections!$A:$V,MATCH(YEAR(AS$2),a_projections!$A:$A,0),MATCH($A21,a_projections!$2:$2,0))</f>
        <v>0.15548771054015864</v>
      </c>
      <c r="AT21" s="116">
        <f>INDEX(a_projections!$A:$V,MATCH(YEAR(AT$2),a_projections!$A:$A,0),MATCH($A21,a_projections!$2:$2,0))</f>
        <v>0.16440955927098699</v>
      </c>
      <c r="AU21" s="116">
        <f>INDEX(a_projections!$A:$V,MATCH(YEAR(AU$2),a_projections!$A:$A,0),MATCH($A21,a_projections!$2:$2,0))</f>
        <v>0.16440955927098699</v>
      </c>
      <c r="AV21" s="116">
        <f>INDEX(a_projections!$A:$V,MATCH(YEAR(AV$2),a_projections!$A:$A,0),MATCH($A21,a_projections!$2:$2,0))</f>
        <v>0.16440955927098699</v>
      </c>
      <c r="AW21" s="116">
        <f>INDEX(a_projections!$A:$V,MATCH(YEAR(AW$2),a_projections!$A:$A,0),MATCH($A21,a_projections!$2:$2,0))</f>
        <v>0.16440955927098699</v>
      </c>
      <c r="AX21" s="116">
        <f>INDEX(a_projections!$A:$V,MATCH(YEAR(AX$2),a_projections!$A:$A,0),MATCH($A21,a_projections!$2:$2,0))</f>
        <v>0.17384712180128517</v>
      </c>
      <c r="AY21" s="116">
        <f>INDEX(a_projections!$A:$V,MATCH(YEAR(AY$2),a_projections!$A:$A,0),MATCH($A21,a_projections!$2:$2,0))</f>
        <v>0.17384712180128517</v>
      </c>
      <c r="AZ21" s="116">
        <f>INDEX(a_projections!$A:$V,MATCH(YEAR(AZ$2),a_projections!$A:$A,0),MATCH($A21,a_projections!$2:$2,0))</f>
        <v>0.17384712180128517</v>
      </c>
      <c r="BA21" s="116">
        <f>INDEX(a_projections!$A:$V,MATCH(YEAR(BA$2),a_projections!$A:$A,0),MATCH($A21,a_projections!$2:$2,0))</f>
        <v>0.17384712180128517</v>
      </c>
      <c r="BB21" s="116">
        <f>INDEX(a_projections!$A:$V,MATCH(YEAR(BB$2),a_projections!$A:$A,0),MATCH($A21,a_projections!$2:$2,0))</f>
        <v>0.1831299701917424</v>
      </c>
      <c r="BC21" s="116">
        <f>INDEX(a_projections!$A:$V,MATCH(YEAR(BC$2),a_projections!$A:$A,0),MATCH($A21,a_projections!$2:$2,0))</f>
        <v>0.1831299701917424</v>
      </c>
      <c r="BD21" s="116">
        <f>INDEX(a_projections!$A:$V,MATCH(YEAR(BD$2),a_projections!$A:$A,0),MATCH($A21,a_projections!$2:$2,0))</f>
        <v>0.1831299701917424</v>
      </c>
      <c r="BE21" s="116">
        <f>INDEX(a_projections!$A:$V,MATCH(YEAR(BE$2),a_projections!$A:$A,0),MATCH($A21,a_projections!$2:$2,0))</f>
        <v>0.1831299701917424</v>
      </c>
      <c r="BF21" s="116">
        <f>INDEX(a_projections!$A:$V,MATCH(YEAR(BF$2),a_projections!$A:$A,0),MATCH($A21,a_projections!$2:$2,0))</f>
        <v>0.19411467412045014</v>
      </c>
      <c r="BG21" s="116">
        <f>INDEX(a_projections!$A:$V,MATCH(YEAR(BG$2),a_projections!$A:$A,0),MATCH($A21,a_projections!$2:$2,0))</f>
        <v>0.19411467412045014</v>
      </c>
      <c r="BH21" s="116">
        <f>INDEX(a_projections!$A:$V,MATCH(YEAR(BH$2),a_projections!$A:$A,0),MATCH($A21,a_projections!$2:$2,0))</f>
        <v>0.19411467412045014</v>
      </c>
      <c r="BI21" s="116">
        <f>INDEX(a_projections!$A:$V,MATCH(YEAR(BI$2),a_projections!$A:$A,0),MATCH($A21,a_projections!$2:$2,0))</f>
        <v>0.19411467412045014</v>
      </c>
    </row>
    <row r="22" spans="1:61" s="78" customFormat="1">
      <c r="A22" s="113" t="s">
        <v>579</v>
      </c>
      <c r="B22" s="78" t="e">
        <f>INDEX(a_projections!$A:$V,MATCH(YEAR(B$2),a_projections!$A:$A,0),MATCH($A22,a_projections!$2:$2,0))</f>
        <v>#N/A</v>
      </c>
      <c r="C22" s="78" t="e">
        <f>INDEX(a_projections!$A:$V,MATCH(YEAR(C$2),a_projections!$A:$A,0),MATCH($A22,a_projections!$2:$2,0))</f>
        <v>#N/A</v>
      </c>
      <c r="D22" s="78" t="e">
        <f>INDEX(a_projections!$A:$V,MATCH(YEAR(D$2),a_projections!$A:$A,0),MATCH($A22,a_projections!$2:$2,0))</f>
        <v>#N/A</v>
      </c>
      <c r="E22" s="78" t="e">
        <f>INDEX(a_projections!$A:$V,MATCH(YEAR(E$2),a_projections!$A:$A,0),MATCH($A22,a_projections!$2:$2,0))</f>
        <v>#N/A</v>
      </c>
      <c r="F22" s="78" t="e">
        <f>INDEX(a_projections!$A:$V,MATCH(YEAR(F$2),a_projections!$A:$A,0),MATCH($A22,a_projections!$2:$2,0))</f>
        <v>#N/A</v>
      </c>
      <c r="G22" s="78" t="e">
        <f>INDEX(a_projections!$A:$V,MATCH(YEAR(G$2),a_projections!$A:$A,0),MATCH($A22,a_projections!$2:$2,0))</f>
        <v>#N/A</v>
      </c>
      <c r="H22" s="78" t="e">
        <f>INDEX(a_projections!$A:$V,MATCH(YEAR(H$2),a_projections!$A:$A,0),MATCH($A22,a_projections!$2:$2,0))</f>
        <v>#N/A</v>
      </c>
      <c r="I22" s="78" t="e">
        <f>INDEX(a_projections!$A:$V,MATCH(YEAR(I$2),a_projections!$A:$A,0),MATCH($A22,a_projections!$2:$2,0))</f>
        <v>#N/A</v>
      </c>
      <c r="J22" s="78" t="e">
        <f>INDEX(a_projections!$A:$V,MATCH(YEAR(J$2),a_projections!$A:$A,0),MATCH($A22,a_projections!$2:$2,0))</f>
        <v>#N/A</v>
      </c>
      <c r="K22" s="78" t="e">
        <f>INDEX(a_projections!$A:$V,MATCH(YEAR(K$2),a_projections!$A:$A,0),MATCH($A22,a_projections!$2:$2,0))</f>
        <v>#N/A</v>
      </c>
      <c r="L22" s="78" t="e">
        <f>INDEX(a_projections!$A:$V,MATCH(YEAR(L$2),a_projections!$A:$A,0),MATCH($A22,a_projections!$2:$2,0))</f>
        <v>#N/A</v>
      </c>
      <c r="M22" s="78" t="e">
        <f>INDEX(a_projections!$A:$V,MATCH(YEAR(M$2),a_projections!$A:$A,0),MATCH($A22,a_projections!$2:$2,0))</f>
        <v>#N/A</v>
      </c>
      <c r="N22" s="78">
        <f>INDEX(a_projections!$A:$V,MATCH(YEAR(N$2),a_projections!$A:$A,0),MATCH($A22,a_projections!$2:$2,0))</f>
        <v>8.1585923076129677E-2</v>
      </c>
      <c r="O22" s="78">
        <f>INDEX(a_projections!$A:$V,MATCH(YEAR(O$2),a_projections!$A:$A,0),MATCH($A22,a_projections!$2:$2,0))</f>
        <v>8.1585923076129677E-2</v>
      </c>
      <c r="P22" s="78">
        <f>INDEX(a_projections!$A:$V,MATCH(YEAR(P$2),a_projections!$A:$A,0),MATCH($A22,a_projections!$2:$2,0))</f>
        <v>8.1585923076129677E-2</v>
      </c>
      <c r="Q22" s="78">
        <f>INDEX(a_projections!$A:$V,MATCH(YEAR(Q$2),a_projections!$A:$A,0),MATCH($A22,a_projections!$2:$2,0))</f>
        <v>8.1585923076129677E-2</v>
      </c>
      <c r="R22" s="78">
        <f>INDEX(a_projections!$A:$V,MATCH(YEAR(R$2),a_projections!$A:$A,0),MATCH($A22,a_projections!$2:$2,0))</f>
        <v>8.3184635854486197E-2</v>
      </c>
      <c r="S22" s="78">
        <f>INDEX(a_projections!$A:$V,MATCH(YEAR(S$2),a_projections!$A:$A,0),MATCH($A22,a_projections!$2:$2,0))</f>
        <v>8.3184635854486197E-2</v>
      </c>
      <c r="T22" s="116">
        <f>INDEX(a_projections!$A:$V,MATCH(YEAR(T$2),a_projections!$A:$A,0),MATCH($A22,a_projections!$2:$2,0))</f>
        <v>8.3184635854486197E-2</v>
      </c>
      <c r="U22" s="116">
        <f>INDEX(a_projections!$A:$V,MATCH(YEAR(U$2),a_projections!$A:$A,0),MATCH($A22,a_projections!$2:$2,0))</f>
        <v>8.3184635854486197E-2</v>
      </c>
      <c r="V22" s="116">
        <f>INDEX(a_projections!$A:$V,MATCH(YEAR(V$2),a_projections!$A:$A,0),MATCH($A22,a_projections!$2:$2,0))</f>
        <v>8.7722917289820845E-2</v>
      </c>
      <c r="W22" s="116">
        <f>INDEX(a_projections!$A:$V,MATCH(YEAR(W$2),a_projections!$A:$A,0),MATCH($A22,a_projections!$2:$2,0))</f>
        <v>8.7722917289820845E-2</v>
      </c>
      <c r="X22" s="116">
        <f>INDEX(a_projections!$A:$V,MATCH(YEAR(X$2),a_projections!$A:$A,0),MATCH($A22,a_projections!$2:$2,0))</f>
        <v>8.7722917289820845E-2</v>
      </c>
      <c r="Y22" s="116">
        <f>INDEX(a_projections!$A:$V,MATCH(YEAR(Y$2),a_projections!$A:$A,0),MATCH($A22,a_projections!$2:$2,0))</f>
        <v>8.7722917289820845E-2</v>
      </c>
      <c r="Z22" s="116">
        <f>INDEX(a_projections!$A:$V,MATCH(YEAR(Z$2),a_projections!$A:$A,0),MATCH($A22,a_projections!$2:$2,0))</f>
        <v>9.2158055965261526E-2</v>
      </c>
      <c r="AA22" s="116">
        <f>INDEX(a_projections!$A:$V,MATCH(YEAR(AA$2),a_projections!$A:$A,0),MATCH($A22,a_projections!$2:$2,0))</f>
        <v>9.2158055965261526E-2</v>
      </c>
      <c r="AB22" s="116">
        <f>INDEX(a_projections!$A:$V,MATCH(YEAR(AB$2),a_projections!$A:$A,0),MATCH($A22,a_projections!$2:$2,0))</f>
        <v>9.2158055965261526E-2</v>
      </c>
      <c r="AC22" s="116">
        <f>INDEX(a_projections!$A:$V,MATCH(YEAR(AC$2),a_projections!$A:$A,0),MATCH($A22,a_projections!$2:$2,0))</f>
        <v>9.2158055965261526E-2</v>
      </c>
      <c r="AD22" s="116">
        <f>INDEX(a_projections!$A:$V,MATCH(YEAR(AD$2),a_projections!$A:$A,0),MATCH($A22,a_projections!$2:$2,0))</f>
        <v>9.5458624281868548E-2</v>
      </c>
      <c r="AE22" s="116">
        <f>INDEX(a_projections!$A:$V,MATCH(YEAR(AE$2),a_projections!$A:$A,0),MATCH($A22,a_projections!$2:$2,0))</f>
        <v>9.5458624281868548E-2</v>
      </c>
      <c r="AF22" s="116">
        <f>INDEX(a_projections!$A:$V,MATCH(YEAR(AF$2),a_projections!$A:$A,0),MATCH($A22,a_projections!$2:$2,0))</f>
        <v>9.5458624281868548E-2</v>
      </c>
      <c r="AG22" s="116">
        <f>INDEX(a_projections!$A:$V,MATCH(YEAR(AG$2),a_projections!$A:$A,0),MATCH($A22,a_projections!$2:$2,0))</f>
        <v>9.5458624281868548E-2</v>
      </c>
      <c r="AH22" s="116">
        <f>INDEX(a_projections!$A:$V,MATCH(YEAR(AH$2),a_projections!$A:$A,0),MATCH($A22,a_projections!$2:$2,0))</f>
        <v>9.9996905717203183E-2</v>
      </c>
      <c r="AI22" s="116">
        <f>INDEX(a_projections!$A:$V,MATCH(YEAR(AI$2),a_projections!$A:$A,0),MATCH($A22,a_projections!$2:$2,0))</f>
        <v>9.9996905717203183E-2</v>
      </c>
      <c r="AJ22" s="116">
        <f>INDEX(a_projections!$A:$V,MATCH(YEAR(AJ$2),a_projections!$A:$A,0),MATCH($A22,a_projections!$2:$2,0))</f>
        <v>9.9996905717203183E-2</v>
      </c>
      <c r="AK22" s="116">
        <f>INDEX(a_projections!$A:$V,MATCH(YEAR(AK$2),a_projections!$A:$A,0),MATCH($A22,a_projections!$2:$2,0))</f>
        <v>9.9996905717203183E-2</v>
      </c>
      <c r="AL22" s="116">
        <f>INDEX(a_projections!$A:$V,MATCH(YEAR(AL$2),a_projections!$A:$A,0),MATCH($A22,a_projections!$2:$2,0))</f>
        <v>0.10515404371190165</v>
      </c>
      <c r="AM22" s="116">
        <f>INDEX(a_projections!$A:$V,MATCH(YEAR(AM$2),a_projections!$A:$A,0),MATCH($A22,a_projections!$2:$2,0))</f>
        <v>0.10515404371190165</v>
      </c>
      <c r="AN22" s="116">
        <f>INDEX(a_projections!$A:$V,MATCH(YEAR(AN$2),a_projections!$A:$A,0),MATCH($A22,a_projections!$2:$2,0))</f>
        <v>0.10515404371190165</v>
      </c>
      <c r="AO22" s="116">
        <f>INDEX(a_projections!$A:$V,MATCH(YEAR(AO$2),a_projections!$A:$A,0),MATCH($A22,a_projections!$2:$2,0))</f>
        <v>0.10515404371190165</v>
      </c>
      <c r="AP22" s="116">
        <f>INDEX(a_projections!$A:$V,MATCH(YEAR(AP$2),a_projections!$A:$A,0),MATCH($A22,a_projections!$2:$2,0))</f>
        <v>0.11051746722638806</v>
      </c>
      <c r="AQ22" s="116">
        <f>INDEX(a_projections!$A:$V,MATCH(YEAR(AQ$2),a_projections!$A:$A,0),MATCH($A22,a_projections!$2:$2,0))</f>
        <v>0.11051746722638806</v>
      </c>
      <c r="AR22" s="116">
        <f>INDEX(a_projections!$A:$V,MATCH(YEAR(AR$2),a_projections!$A:$A,0),MATCH($A22,a_projections!$2:$2,0))</f>
        <v>0.11051746722638806</v>
      </c>
      <c r="AS22" s="116">
        <f>INDEX(a_projections!$A:$V,MATCH(YEAR(AS$2),a_projections!$A:$A,0),MATCH($A22,a_projections!$2:$2,0))</f>
        <v>0.11051746722638806</v>
      </c>
      <c r="AT22" s="116">
        <f>INDEX(a_projections!$A:$V,MATCH(YEAR(AT$2),a_projections!$A:$A,0),MATCH($A22,a_projections!$2:$2,0))</f>
        <v>0.11634503316039732</v>
      </c>
      <c r="AU22" s="116">
        <f>INDEX(a_projections!$A:$V,MATCH(YEAR(AU$2),a_projections!$A:$A,0),MATCH($A22,a_projections!$2:$2,0))</f>
        <v>0.11634503316039732</v>
      </c>
      <c r="AV22" s="116">
        <f>INDEX(a_projections!$A:$V,MATCH(YEAR(AV$2),a_projections!$A:$A,0),MATCH($A22,a_projections!$2:$2,0))</f>
        <v>0.11634503316039732</v>
      </c>
      <c r="AW22" s="116">
        <f>INDEX(a_projections!$A:$V,MATCH(YEAR(AW$2),a_projections!$A:$A,0),MATCH($A22,a_projections!$2:$2,0))</f>
        <v>0.11634503316039732</v>
      </c>
      <c r="AX22" s="116">
        <f>INDEX(a_projections!$A:$V,MATCH(YEAR(AX$2),a_projections!$A:$A,0),MATCH($A22,a_projections!$2:$2,0))</f>
        <v>0.12918630676719647</v>
      </c>
      <c r="AY22" s="116">
        <f>INDEX(a_projections!$A:$V,MATCH(YEAR(AY$2),a_projections!$A:$A,0),MATCH($A22,a_projections!$2:$2,0))</f>
        <v>0.12918630676719647</v>
      </c>
      <c r="AZ22" s="116">
        <f>INDEX(a_projections!$A:$V,MATCH(YEAR(AZ$2),a_projections!$A:$A,0),MATCH($A22,a_projections!$2:$2,0))</f>
        <v>0.12918630676719647</v>
      </c>
      <c r="BA22" s="116">
        <f>INDEX(a_projections!$A:$V,MATCH(YEAR(BA$2),a_projections!$A:$A,0),MATCH($A22,a_projections!$2:$2,0))</f>
        <v>0.12918630676719647</v>
      </c>
      <c r="BB22" s="116">
        <f>INDEX(a_projections!$A:$V,MATCH(YEAR(BB$2),a_projections!$A:$A,0),MATCH($A22,a_projections!$2:$2,0))</f>
        <v>0.14094458139510899</v>
      </c>
      <c r="BC22" s="116">
        <f>INDEX(a_projections!$A:$V,MATCH(YEAR(BC$2),a_projections!$A:$A,0),MATCH($A22,a_projections!$2:$2,0))</f>
        <v>0.14094458139510899</v>
      </c>
      <c r="BD22" s="116">
        <f>INDEX(a_projections!$A:$V,MATCH(YEAR(BD$2),a_projections!$A:$A,0),MATCH($A22,a_projections!$2:$2,0))</f>
        <v>0.14094458139510899</v>
      </c>
      <c r="BE22" s="116">
        <f>INDEX(a_projections!$A:$V,MATCH(YEAR(BE$2),a_projections!$A:$A,0),MATCH($A22,a_projections!$2:$2,0))</f>
        <v>0.14094458139510899</v>
      </c>
      <c r="BF22" s="116">
        <f>INDEX(a_projections!$A:$V,MATCH(YEAR(BF$2),a_projections!$A:$A,0),MATCH($A22,a_projections!$2:$2,0))</f>
        <v>0.14697843284890619</v>
      </c>
      <c r="BG22" s="116">
        <f>INDEX(a_projections!$A:$V,MATCH(YEAR(BG$2),a_projections!$A:$A,0),MATCH($A22,a_projections!$2:$2,0))</f>
        <v>0.14697843284890619</v>
      </c>
      <c r="BH22" s="116">
        <f>INDEX(a_projections!$A:$V,MATCH(YEAR(BH$2),a_projections!$A:$A,0),MATCH($A22,a_projections!$2:$2,0))</f>
        <v>0.14697843284890619</v>
      </c>
      <c r="BI22" s="116">
        <f>INDEX(a_projections!$A:$V,MATCH(YEAR(BI$2),a_projections!$A:$A,0),MATCH($A22,a_projections!$2:$2,0))</f>
        <v>0.14697843284890619</v>
      </c>
    </row>
    <row r="23" spans="1:61" s="78" customFormat="1">
      <c r="A23" s="113" t="s">
        <v>580</v>
      </c>
      <c r="B23" s="78" t="e">
        <f>INDEX(a_projections!$A:$V,MATCH(YEAR(B$2),a_projections!$A:$A,0),MATCH($A23,a_projections!$2:$2,0))</f>
        <v>#N/A</v>
      </c>
      <c r="C23" s="78" t="e">
        <f>INDEX(a_projections!$A:$V,MATCH(YEAR(C$2),a_projections!$A:$A,0),MATCH($A23,a_projections!$2:$2,0))</f>
        <v>#N/A</v>
      </c>
      <c r="D23" s="78" t="e">
        <f>INDEX(a_projections!$A:$V,MATCH(YEAR(D$2),a_projections!$A:$A,0),MATCH($A23,a_projections!$2:$2,0))</f>
        <v>#N/A</v>
      </c>
      <c r="E23" s="78" t="e">
        <f>INDEX(a_projections!$A:$V,MATCH(YEAR(E$2),a_projections!$A:$A,0),MATCH($A23,a_projections!$2:$2,0))</f>
        <v>#N/A</v>
      </c>
      <c r="F23" s="78" t="e">
        <f>INDEX(a_projections!$A:$V,MATCH(YEAR(F$2),a_projections!$A:$A,0),MATCH($A23,a_projections!$2:$2,0))</f>
        <v>#N/A</v>
      </c>
      <c r="G23" s="78" t="e">
        <f>INDEX(a_projections!$A:$V,MATCH(YEAR(G$2),a_projections!$A:$A,0),MATCH($A23,a_projections!$2:$2,0))</f>
        <v>#N/A</v>
      </c>
      <c r="H23" s="78" t="e">
        <f>INDEX(a_projections!$A:$V,MATCH(YEAR(H$2),a_projections!$A:$A,0),MATCH($A23,a_projections!$2:$2,0))</f>
        <v>#N/A</v>
      </c>
      <c r="I23" s="78" t="e">
        <f>INDEX(a_projections!$A:$V,MATCH(YEAR(I$2),a_projections!$A:$A,0),MATCH($A23,a_projections!$2:$2,0))</f>
        <v>#N/A</v>
      </c>
      <c r="J23" s="78" t="e">
        <f>INDEX(a_projections!$A:$V,MATCH(YEAR(J$2),a_projections!$A:$A,0),MATCH($A23,a_projections!$2:$2,0))</f>
        <v>#N/A</v>
      </c>
      <c r="K23" s="78" t="e">
        <f>INDEX(a_projections!$A:$V,MATCH(YEAR(K$2),a_projections!$A:$A,0),MATCH($A23,a_projections!$2:$2,0))</f>
        <v>#N/A</v>
      </c>
      <c r="L23" s="78" t="e">
        <f>INDEX(a_projections!$A:$V,MATCH(YEAR(L$2),a_projections!$A:$A,0),MATCH($A23,a_projections!$2:$2,0))</f>
        <v>#N/A</v>
      </c>
      <c r="M23" s="78" t="e">
        <f>INDEX(a_projections!$A:$V,MATCH(YEAR(M$2),a_projections!$A:$A,0),MATCH($A23,a_projections!$2:$2,0))</f>
        <v>#N/A</v>
      </c>
      <c r="N23" s="78">
        <f>INDEX(a_projections!$A:$V,MATCH(YEAR(N$2),a_projections!$A:$A,0),MATCH($A23,a_projections!$2:$2,0))</f>
        <v>6.8589935329489548E-3</v>
      </c>
      <c r="O23" s="78">
        <f>INDEX(a_projections!$A:$V,MATCH(YEAR(O$2),a_projections!$A:$A,0),MATCH($A23,a_projections!$2:$2,0))</f>
        <v>6.8589935329489548E-3</v>
      </c>
      <c r="P23" s="78">
        <f>INDEX(a_projections!$A:$V,MATCH(YEAR(P$2),a_projections!$A:$A,0),MATCH($A23,a_projections!$2:$2,0))</f>
        <v>6.8589935329489548E-3</v>
      </c>
      <c r="Q23" s="78">
        <f>INDEX(a_projections!$A:$V,MATCH(YEAR(Q$2),a_projections!$A:$A,0),MATCH($A23,a_projections!$2:$2,0))</f>
        <v>6.8589935329489548E-3</v>
      </c>
      <c r="R23" s="78">
        <f>INDEX(a_projections!$A:$V,MATCH(YEAR(R$2),a_projections!$A:$A,0),MATCH($A23,a_projections!$2:$2,0))</f>
        <v>7.4262787123657859E-3</v>
      </c>
      <c r="S23" s="78">
        <f>INDEX(a_projections!$A:$V,MATCH(YEAR(S$2),a_projections!$A:$A,0),MATCH($A23,a_projections!$2:$2,0))</f>
        <v>7.4262787123657859E-3</v>
      </c>
      <c r="T23" s="116">
        <f>INDEX(a_projections!$A:$V,MATCH(YEAR(T$2),a_projections!$A:$A,0),MATCH($A23,a_projections!$2:$2,0))</f>
        <v>7.4262787123657859E-3</v>
      </c>
      <c r="U23" s="116">
        <f>INDEX(a_projections!$A:$V,MATCH(YEAR(U$2),a_projections!$A:$A,0),MATCH($A23,a_projections!$2:$2,0))</f>
        <v>7.4262787123657859E-3</v>
      </c>
      <c r="V23" s="116">
        <f>INDEX(a_projections!$A:$V,MATCH(YEAR(V$2),a_projections!$A:$A,0),MATCH($A23,a_projections!$2:$2,0))</f>
        <v>6.8074221530019709E-3</v>
      </c>
      <c r="W23" s="116">
        <f>INDEX(a_projections!$A:$V,MATCH(YEAR(W$2),a_projections!$A:$A,0),MATCH($A23,a_projections!$2:$2,0))</f>
        <v>6.8074221530019709E-3</v>
      </c>
      <c r="X23" s="116">
        <f>INDEX(a_projections!$A:$V,MATCH(YEAR(X$2),a_projections!$A:$A,0),MATCH($A23,a_projections!$2:$2,0))</f>
        <v>6.8074221530019709E-3</v>
      </c>
      <c r="Y23" s="116">
        <f>INDEX(a_projections!$A:$V,MATCH(YEAR(Y$2),a_projections!$A:$A,0),MATCH($A23,a_projections!$2:$2,0))</f>
        <v>6.8074221530019709E-3</v>
      </c>
      <c r="Z23" s="116">
        <f>INDEX(a_projections!$A:$V,MATCH(YEAR(Z$2),a_projections!$A:$A,0),MATCH($A23,a_projections!$2:$2,0))</f>
        <v>7.9419925118356331E-3</v>
      </c>
      <c r="AA23" s="116">
        <f>INDEX(a_projections!$A:$V,MATCH(YEAR(AA$2),a_projections!$A:$A,0),MATCH($A23,a_projections!$2:$2,0))</f>
        <v>7.9419925118356331E-3</v>
      </c>
      <c r="AB23" s="116">
        <f>INDEX(a_projections!$A:$V,MATCH(YEAR(AB$2),a_projections!$A:$A,0),MATCH($A23,a_projections!$2:$2,0))</f>
        <v>7.9419925118356331E-3</v>
      </c>
      <c r="AC23" s="116">
        <f>INDEX(a_projections!$A:$V,MATCH(YEAR(AC$2),a_projections!$A:$A,0),MATCH($A23,a_projections!$2:$2,0))</f>
        <v>7.9419925118356331E-3</v>
      </c>
      <c r="AD23" s="116">
        <f>INDEX(a_projections!$A:$V,MATCH(YEAR(AD$2),a_projections!$A:$A,0),MATCH($A23,a_projections!$2:$2,0))</f>
        <v>8.2514207915175396E-3</v>
      </c>
      <c r="AE23" s="116">
        <f>INDEX(a_projections!$A:$V,MATCH(YEAR(AE$2),a_projections!$A:$A,0),MATCH($A23,a_projections!$2:$2,0))</f>
        <v>8.2514207915175396E-3</v>
      </c>
      <c r="AF23" s="116">
        <f>INDEX(a_projections!$A:$V,MATCH(YEAR(AF$2),a_projections!$A:$A,0),MATCH($A23,a_projections!$2:$2,0))</f>
        <v>8.2514207915175396E-3</v>
      </c>
      <c r="AG23" s="116">
        <f>INDEX(a_projections!$A:$V,MATCH(YEAR(AG$2),a_projections!$A:$A,0),MATCH($A23,a_projections!$2:$2,0))</f>
        <v>8.2514207915175396E-3</v>
      </c>
      <c r="AH23" s="116">
        <f>INDEX(a_projections!$A:$V,MATCH(YEAR(AH$2),a_projections!$A:$A,0),MATCH($A23,a_projections!$2:$2,0))</f>
        <v>8.5092776912524624E-3</v>
      </c>
      <c r="AI23" s="116">
        <f>INDEX(a_projections!$A:$V,MATCH(YEAR(AI$2),a_projections!$A:$A,0),MATCH($A23,a_projections!$2:$2,0))</f>
        <v>8.5092776912524624E-3</v>
      </c>
      <c r="AJ23" s="116">
        <f>INDEX(a_projections!$A:$V,MATCH(YEAR(AJ$2),a_projections!$A:$A,0),MATCH($A23,a_projections!$2:$2,0))</f>
        <v>8.5092776912524624E-3</v>
      </c>
      <c r="AK23" s="116">
        <f>INDEX(a_projections!$A:$V,MATCH(YEAR(AK$2),a_projections!$A:$A,0),MATCH($A23,a_projections!$2:$2,0))</f>
        <v>8.5092776912524624E-3</v>
      </c>
      <c r="AL23" s="116">
        <f>INDEX(a_projections!$A:$V,MATCH(YEAR(AL$2),a_projections!$A:$A,0),MATCH($A23,a_projections!$2:$2,0))</f>
        <v>8.8187059709343707E-3</v>
      </c>
      <c r="AM23" s="116">
        <f>INDEX(a_projections!$A:$V,MATCH(YEAR(AM$2),a_projections!$A:$A,0),MATCH($A23,a_projections!$2:$2,0))</f>
        <v>8.8187059709343707E-3</v>
      </c>
      <c r="AN23" s="116">
        <f>INDEX(a_projections!$A:$V,MATCH(YEAR(AN$2),a_projections!$A:$A,0),MATCH($A23,a_projections!$2:$2,0))</f>
        <v>8.8187059709343707E-3</v>
      </c>
      <c r="AO23" s="116">
        <f>INDEX(a_projections!$A:$V,MATCH(YEAR(AO$2),a_projections!$A:$A,0),MATCH($A23,a_projections!$2:$2,0))</f>
        <v>8.8187059709343707E-3</v>
      </c>
      <c r="AP23" s="116">
        <f>INDEX(a_projections!$A:$V,MATCH(YEAR(AP$2),a_projections!$A:$A,0),MATCH($A23,a_projections!$2:$2,0))</f>
        <v>9.0249914907223096E-3</v>
      </c>
      <c r="AQ23" s="116">
        <f>INDEX(a_projections!$A:$V,MATCH(YEAR(AQ$2),a_projections!$A:$A,0),MATCH($A23,a_projections!$2:$2,0))</f>
        <v>9.0249914907223096E-3</v>
      </c>
      <c r="AR23" s="116">
        <f>INDEX(a_projections!$A:$V,MATCH(YEAR(AR$2),a_projections!$A:$A,0),MATCH($A23,a_projections!$2:$2,0))</f>
        <v>9.0249914907223096E-3</v>
      </c>
      <c r="AS23" s="116">
        <f>INDEX(a_projections!$A:$V,MATCH(YEAR(AS$2),a_projections!$A:$A,0),MATCH($A23,a_projections!$2:$2,0))</f>
        <v>9.0249914907223096E-3</v>
      </c>
      <c r="AT23" s="116">
        <f>INDEX(a_projections!$A:$V,MATCH(YEAR(AT$2),a_projections!$A:$A,0),MATCH($A23,a_projections!$2:$2,0))</f>
        <v>9.2312770105102485E-3</v>
      </c>
      <c r="AU23" s="116">
        <f>INDEX(a_projections!$A:$V,MATCH(YEAR(AU$2),a_projections!$A:$A,0),MATCH($A23,a_projections!$2:$2,0))</f>
        <v>9.2312770105102485E-3</v>
      </c>
      <c r="AV23" s="116">
        <f>INDEX(a_projections!$A:$V,MATCH(YEAR(AV$2),a_projections!$A:$A,0),MATCH($A23,a_projections!$2:$2,0))</f>
        <v>9.2312770105102485E-3</v>
      </c>
      <c r="AW23" s="116">
        <f>INDEX(a_projections!$A:$V,MATCH(YEAR(AW$2),a_projections!$A:$A,0),MATCH($A23,a_projections!$2:$2,0))</f>
        <v>9.2312770105102485E-3</v>
      </c>
      <c r="AX23" s="116">
        <f>INDEX(a_projections!$A:$V,MATCH(YEAR(AX$2),a_projections!$A:$A,0),MATCH($A23,a_projections!$2:$2,0))</f>
        <v>9.4891339102451712E-3</v>
      </c>
      <c r="AY23" s="116">
        <f>INDEX(a_projections!$A:$V,MATCH(YEAR(AY$2),a_projections!$A:$A,0),MATCH($A23,a_projections!$2:$2,0))</f>
        <v>9.4891339102451712E-3</v>
      </c>
      <c r="AZ23" s="116">
        <f>INDEX(a_projections!$A:$V,MATCH(YEAR(AZ$2),a_projections!$A:$A,0),MATCH($A23,a_projections!$2:$2,0))</f>
        <v>9.4891339102451712E-3</v>
      </c>
      <c r="BA23" s="116">
        <f>INDEX(a_projections!$A:$V,MATCH(YEAR(BA$2),a_projections!$A:$A,0),MATCH($A23,a_projections!$2:$2,0))</f>
        <v>9.4891339102451712E-3</v>
      </c>
      <c r="BB23" s="116">
        <f>INDEX(a_projections!$A:$V,MATCH(YEAR(BB$2),a_projections!$A:$A,0),MATCH($A23,a_projections!$2:$2,0))</f>
        <v>9.5922766701391406E-3</v>
      </c>
      <c r="BC23" s="116">
        <f>INDEX(a_projections!$A:$V,MATCH(YEAR(BC$2),a_projections!$A:$A,0),MATCH($A23,a_projections!$2:$2,0))</f>
        <v>9.5922766701391406E-3</v>
      </c>
      <c r="BD23" s="116">
        <f>INDEX(a_projections!$A:$V,MATCH(YEAR(BD$2),a_projections!$A:$A,0),MATCH($A23,a_projections!$2:$2,0))</f>
        <v>9.5922766701391406E-3</v>
      </c>
      <c r="BE23" s="116">
        <f>INDEX(a_projections!$A:$V,MATCH(YEAR(BE$2),a_projections!$A:$A,0),MATCH($A23,a_projections!$2:$2,0))</f>
        <v>9.5922766701391406E-3</v>
      </c>
      <c r="BF23" s="116">
        <f>INDEX(a_projections!$A:$V,MATCH(YEAR(BF$2),a_projections!$A:$A,0),MATCH($A23,a_projections!$2:$2,0))</f>
        <v>9.5922766701391406E-3</v>
      </c>
      <c r="BG23" s="116">
        <f>INDEX(a_projections!$A:$V,MATCH(YEAR(BG$2),a_projections!$A:$A,0),MATCH($A23,a_projections!$2:$2,0))</f>
        <v>9.5922766701391406E-3</v>
      </c>
      <c r="BH23" s="116">
        <f>INDEX(a_projections!$A:$V,MATCH(YEAR(BH$2),a_projections!$A:$A,0),MATCH($A23,a_projections!$2:$2,0))</f>
        <v>9.5922766701391406E-3</v>
      </c>
      <c r="BI23" s="116">
        <f>INDEX(a_projections!$A:$V,MATCH(YEAR(BI$2),a_projections!$A:$A,0),MATCH($A23,a_projections!$2:$2,0))</f>
        <v>9.5922766701391406E-3</v>
      </c>
    </row>
    <row r="24" spans="1:61" s="78" customFormat="1">
      <c r="A24" s="113" t="s">
        <v>581</v>
      </c>
      <c r="B24" s="78" t="e">
        <f>INDEX(a_projections!$A:$V,MATCH(YEAR(B$2),a_projections!$A:$A,0),MATCH($A24,a_projections!$2:$2,0))</f>
        <v>#N/A</v>
      </c>
      <c r="C24" s="78" t="e">
        <f>INDEX(a_projections!$A:$V,MATCH(YEAR(C$2),a_projections!$A:$A,0),MATCH($A24,a_projections!$2:$2,0))</f>
        <v>#N/A</v>
      </c>
      <c r="D24" s="78" t="e">
        <f>INDEX(a_projections!$A:$V,MATCH(YEAR(D$2),a_projections!$A:$A,0),MATCH($A24,a_projections!$2:$2,0))</f>
        <v>#N/A</v>
      </c>
      <c r="E24" s="78" t="e">
        <f>INDEX(a_projections!$A:$V,MATCH(YEAR(E$2),a_projections!$A:$A,0),MATCH($A24,a_projections!$2:$2,0))</f>
        <v>#N/A</v>
      </c>
      <c r="F24" s="78" t="e">
        <f>INDEX(a_projections!$A:$V,MATCH(YEAR(F$2),a_projections!$A:$A,0),MATCH($A24,a_projections!$2:$2,0))</f>
        <v>#N/A</v>
      </c>
      <c r="G24" s="78" t="e">
        <f>INDEX(a_projections!$A:$V,MATCH(YEAR(G$2),a_projections!$A:$A,0),MATCH($A24,a_projections!$2:$2,0))</f>
        <v>#N/A</v>
      </c>
      <c r="H24" s="78" t="e">
        <f>INDEX(a_projections!$A:$V,MATCH(YEAR(H$2),a_projections!$A:$A,0),MATCH($A24,a_projections!$2:$2,0))</f>
        <v>#N/A</v>
      </c>
      <c r="I24" s="78" t="e">
        <f>INDEX(a_projections!$A:$V,MATCH(YEAR(I$2),a_projections!$A:$A,0),MATCH($A24,a_projections!$2:$2,0))</f>
        <v>#N/A</v>
      </c>
      <c r="J24" s="78" t="e">
        <f>INDEX(a_projections!$A:$V,MATCH(YEAR(J$2),a_projections!$A:$A,0),MATCH($A24,a_projections!$2:$2,0))</f>
        <v>#N/A</v>
      </c>
      <c r="K24" s="78" t="e">
        <f>INDEX(a_projections!$A:$V,MATCH(YEAR(K$2),a_projections!$A:$A,0),MATCH($A24,a_projections!$2:$2,0))</f>
        <v>#N/A</v>
      </c>
      <c r="L24" s="78" t="e">
        <f>INDEX(a_projections!$A:$V,MATCH(YEAR(L$2),a_projections!$A:$A,0),MATCH($A24,a_projections!$2:$2,0))</f>
        <v>#N/A</v>
      </c>
      <c r="M24" s="78" t="e">
        <f>INDEX(a_projections!$A:$V,MATCH(YEAR(M$2),a_projections!$A:$A,0),MATCH($A24,a_projections!$2:$2,0))</f>
        <v>#N/A</v>
      </c>
      <c r="N24" s="78">
        <f>INDEX(a_projections!$A:$V,MATCH(YEAR(N$2),a_projections!$A:$A,0),MATCH($A24,a_projections!$2:$2,0))</f>
        <v>2.0989551638422744E-2</v>
      </c>
      <c r="O24" s="78">
        <f>INDEX(a_projections!$A:$V,MATCH(YEAR(O$2),a_projections!$A:$A,0),MATCH($A24,a_projections!$2:$2,0))</f>
        <v>2.0989551638422744E-2</v>
      </c>
      <c r="P24" s="78">
        <f>INDEX(a_projections!$A:$V,MATCH(YEAR(P$2),a_projections!$A:$A,0),MATCH($A24,a_projections!$2:$2,0))</f>
        <v>2.0989551638422744E-2</v>
      </c>
      <c r="Q24" s="78">
        <f>INDEX(a_projections!$A:$V,MATCH(YEAR(Q$2),a_projections!$A:$A,0),MATCH($A24,a_projections!$2:$2,0))</f>
        <v>2.0989551638422744E-2</v>
      </c>
      <c r="R24" s="78">
        <f>INDEX(a_projections!$A:$V,MATCH(YEAR(R$2),a_projections!$A:$A,0),MATCH($A24,a_projections!$2:$2,0))</f>
        <v>1.516198570441348E-2</v>
      </c>
      <c r="S24" s="78">
        <f>INDEX(a_projections!$A:$V,MATCH(YEAR(S$2),a_projections!$A:$A,0),MATCH($A24,a_projections!$2:$2,0))</f>
        <v>1.516198570441348E-2</v>
      </c>
      <c r="T24" s="116">
        <f>INDEX(a_projections!$A:$V,MATCH(YEAR(T$2),a_projections!$A:$A,0),MATCH($A24,a_projections!$2:$2,0))</f>
        <v>1.516198570441348E-2</v>
      </c>
      <c r="U24" s="116">
        <f>INDEX(a_projections!$A:$V,MATCH(YEAR(U$2),a_projections!$A:$A,0),MATCH($A24,a_projections!$2:$2,0))</f>
        <v>1.516198570441348E-2</v>
      </c>
      <c r="V24" s="116">
        <f>INDEX(a_projections!$A:$V,MATCH(YEAR(V$2),a_projections!$A:$A,0),MATCH($A24,a_projections!$2:$2,0))</f>
        <v>1.5110414324466494E-2</v>
      </c>
      <c r="W24" s="116">
        <f>INDEX(a_projections!$A:$V,MATCH(YEAR(W$2),a_projections!$A:$A,0),MATCH($A24,a_projections!$2:$2,0))</f>
        <v>1.5110414324466494E-2</v>
      </c>
      <c r="X24" s="116">
        <f>INDEX(a_projections!$A:$V,MATCH(YEAR(X$2),a_projections!$A:$A,0),MATCH($A24,a_projections!$2:$2,0))</f>
        <v>1.5110414324466494E-2</v>
      </c>
      <c r="Y24" s="116">
        <f>INDEX(a_projections!$A:$V,MATCH(YEAR(Y$2),a_projections!$A:$A,0),MATCH($A24,a_projections!$2:$2,0))</f>
        <v>1.5110414324466494E-2</v>
      </c>
      <c r="Z24" s="116">
        <f>INDEX(a_projections!$A:$V,MATCH(YEAR(Z$2),a_projections!$A:$A,0),MATCH($A24,a_projections!$2:$2,0))</f>
        <v>1.629655606324714E-2</v>
      </c>
      <c r="AA24" s="116">
        <f>INDEX(a_projections!$A:$V,MATCH(YEAR(AA$2),a_projections!$A:$A,0),MATCH($A24,a_projections!$2:$2,0))</f>
        <v>1.629655606324714E-2</v>
      </c>
      <c r="AB24" s="116">
        <f>INDEX(a_projections!$A:$V,MATCH(YEAR(AB$2),a_projections!$A:$A,0),MATCH($A24,a_projections!$2:$2,0))</f>
        <v>1.629655606324714E-2</v>
      </c>
      <c r="AC24" s="116">
        <f>INDEX(a_projections!$A:$V,MATCH(YEAR(AC$2),a_projections!$A:$A,0),MATCH($A24,a_projections!$2:$2,0))</f>
        <v>1.629655606324714E-2</v>
      </c>
      <c r="AD24" s="116">
        <f>INDEX(a_projections!$A:$V,MATCH(YEAR(AD$2),a_projections!$A:$A,0),MATCH($A24,a_projections!$2:$2,0))</f>
        <v>1.7637411941868741E-2</v>
      </c>
      <c r="AE24" s="116">
        <f>INDEX(a_projections!$A:$V,MATCH(YEAR(AE$2),a_projections!$A:$A,0),MATCH($A24,a_projections!$2:$2,0))</f>
        <v>1.7637411941868741E-2</v>
      </c>
      <c r="AF24" s="116">
        <f>INDEX(a_projections!$A:$V,MATCH(YEAR(AF$2),a_projections!$A:$A,0),MATCH($A24,a_projections!$2:$2,0))</f>
        <v>1.7637411941868741E-2</v>
      </c>
      <c r="AG24" s="116">
        <f>INDEX(a_projections!$A:$V,MATCH(YEAR(AG$2),a_projections!$A:$A,0),MATCH($A24,a_projections!$2:$2,0))</f>
        <v>1.7637411941868741E-2</v>
      </c>
      <c r="AH24" s="116">
        <f>INDEX(a_projections!$A:$V,MATCH(YEAR(AH$2),a_projections!$A:$A,0),MATCH($A24,a_projections!$2:$2,0))</f>
        <v>1.9184553340278281E-2</v>
      </c>
      <c r="AI24" s="116">
        <f>INDEX(a_projections!$A:$V,MATCH(YEAR(AI$2),a_projections!$A:$A,0),MATCH($A24,a_projections!$2:$2,0))</f>
        <v>1.9184553340278281E-2</v>
      </c>
      <c r="AJ24" s="116">
        <f>INDEX(a_projections!$A:$V,MATCH(YEAR(AJ$2),a_projections!$A:$A,0),MATCH($A24,a_projections!$2:$2,0))</f>
        <v>1.9184553340278281E-2</v>
      </c>
      <c r="AK24" s="116">
        <f>INDEX(a_projections!$A:$V,MATCH(YEAR(AK$2),a_projections!$A:$A,0),MATCH($A24,a_projections!$2:$2,0))</f>
        <v>1.9184553340278281E-2</v>
      </c>
      <c r="AL24" s="116">
        <f>INDEX(a_projections!$A:$V,MATCH(YEAR(AL$2),a_projections!$A:$A,0),MATCH($A24,a_projections!$2:$2,0))</f>
        <v>2.1041123018369728E-2</v>
      </c>
      <c r="AM24" s="116">
        <f>INDEX(a_projections!$A:$V,MATCH(YEAR(AM$2),a_projections!$A:$A,0),MATCH($A24,a_projections!$2:$2,0))</f>
        <v>2.1041123018369728E-2</v>
      </c>
      <c r="AN24" s="116">
        <f>INDEX(a_projections!$A:$V,MATCH(YEAR(AN$2),a_projections!$A:$A,0),MATCH($A24,a_projections!$2:$2,0))</f>
        <v>2.1041123018369728E-2</v>
      </c>
      <c r="AO24" s="116">
        <f>INDEX(a_projections!$A:$V,MATCH(YEAR(AO$2),a_projections!$A:$A,0),MATCH($A24,a_projections!$2:$2,0))</f>
        <v>2.1041123018369728E-2</v>
      </c>
      <c r="AP24" s="116">
        <f>INDEX(a_projections!$A:$V,MATCH(YEAR(AP$2),a_projections!$A:$A,0),MATCH($A24,a_projections!$2:$2,0))</f>
        <v>2.2020979237362435E-2</v>
      </c>
      <c r="AQ24" s="116">
        <f>INDEX(a_projections!$A:$V,MATCH(YEAR(AQ$2),a_projections!$A:$A,0),MATCH($A24,a_projections!$2:$2,0))</f>
        <v>2.2020979237362435E-2</v>
      </c>
      <c r="AR24" s="116">
        <f>INDEX(a_projections!$A:$V,MATCH(YEAR(AR$2),a_projections!$A:$A,0),MATCH($A24,a_projections!$2:$2,0))</f>
        <v>2.2020979237362435E-2</v>
      </c>
      <c r="AS24" s="116">
        <f>INDEX(a_projections!$A:$V,MATCH(YEAR(AS$2),a_projections!$A:$A,0),MATCH($A24,a_projections!$2:$2,0))</f>
        <v>2.2020979237362435E-2</v>
      </c>
      <c r="AT24" s="116">
        <f>INDEX(a_projections!$A:$V,MATCH(YEAR(AT$2),a_projections!$A:$A,0),MATCH($A24,a_projections!$2:$2,0))</f>
        <v>2.284612131651419E-2</v>
      </c>
      <c r="AU24" s="116">
        <f>INDEX(a_projections!$A:$V,MATCH(YEAR(AU$2),a_projections!$A:$A,0),MATCH($A24,a_projections!$2:$2,0))</f>
        <v>2.284612131651419E-2</v>
      </c>
      <c r="AV24" s="116">
        <f>INDEX(a_projections!$A:$V,MATCH(YEAR(AV$2),a_projections!$A:$A,0),MATCH($A24,a_projections!$2:$2,0))</f>
        <v>2.284612131651419E-2</v>
      </c>
      <c r="AW24" s="116">
        <f>INDEX(a_projections!$A:$V,MATCH(YEAR(AW$2),a_projections!$A:$A,0),MATCH($A24,a_projections!$2:$2,0))</f>
        <v>2.284612131651419E-2</v>
      </c>
      <c r="AX24" s="116">
        <f>INDEX(a_projections!$A:$V,MATCH(YEAR(AX$2),a_projections!$A:$A,0),MATCH($A24,a_projections!$2:$2,0))</f>
        <v>2.4651119614658649E-2</v>
      </c>
      <c r="AY24" s="116">
        <f>INDEX(a_projections!$A:$V,MATCH(YEAR(AY$2),a_projections!$A:$A,0),MATCH($A24,a_projections!$2:$2,0))</f>
        <v>2.4651119614658649E-2</v>
      </c>
      <c r="AZ24" s="116">
        <f>INDEX(a_projections!$A:$V,MATCH(YEAR(AZ$2),a_projections!$A:$A,0),MATCH($A24,a_projections!$2:$2,0))</f>
        <v>2.4651119614658649E-2</v>
      </c>
      <c r="BA24" s="116">
        <f>INDEX(a_projections!$A:$V,MATCH(YEAR(BA$2),a_projections!$A:$A,0),MATCH($A24,a_projections!$2:$2,0))</f>
        <v>2.4651119614658649E-2</v>
      </c>
      <c r="BB24" s="116">
        <f>INDEX(a_projections!$A:$V,MATCH(YEAR(BB$2),a_projections!$A:$A,0),MATCH($A24,a_projections!$2:$2,0))</f>
        <v>2.6301403772962161E-2</v>
      </c>
      <c r="BC24" s="116">
        <f>INDEX(a_projections!$A:$V,MATCH(YEAR(BC$2),a_projections!$A:$A,0),MATCH($A24,a_projections!$2:$2,0))</f>
        <v>2.6301403772962161E-2</v>
      </c>
      <c r="BD24" s="116">
        <f>INDEX(a_projections!$A:$V,MATCH(YEAR(BD$2),a_projections!$A:$A,0),MATCH($A24,a_projections!$2:$2,0))</f>
        <v>2.6301403772962161E-2</v>
      </c>
      <c r="BE24" s="116">
        <f>INDEX(a_projections!$A:$V,MATCH(YEAR(BE$2),a_projections!$A:$A,0),MATCH($A24,a_projections!$2:$2,0))</f>
        <v>2.6301403772962161E-2</v>
      </c>
      <c r="BF24" s="116">
        <f>INDEX(a_projections!$A:$V,MATCH(YEAR(BF$2),a_projections!$A:$A,0),MATCH($A24,a_projections!$2:$2,0))</f>
        <v>2.7332831371901851E-2</v>
      </c>
      <c r="BG24" s="116">
        <f>INDEX(a_projections!$A:$V,MATCH(YEAR(BG$2),a_projections!$A:$A,0),MATCH($A24,a_projections!$2:$2,0))</f>
        <v>2.7332831371901851E-2</v>
      </c>
      <c r="BH24" s="116">
        <f>INDEX(a_projections!$A:$V,MATCH(YEAR(BH$2),a_projections!$A:$A,0),MATCH($A24,a_projections!$2:$2,0))</f>
        <v>2.7332831371901851E-2</v>
      </c>
      <c r="BI24" s="116">
        <f>INDEX(a_projections!$A:$V,MATCH(YEAR(BI$2),a_projections!$A:$A,0),MATCH($A24,a_projections!$2:$2,0))</f>
        <v>2.7332831371901851E-2</v>
      </c>
    </row>
    <row r="25" spans="1:61" s="78" customFormat="1">
      <c r="A25" s="113" t="s">
        <v>582</v>
      </c>
      <c r="B25" s="78" t="e">
        <f>INDEX(a_projections!$A:$V,MATCH(YEAR(B$2),a_projections!$A:$A,0),MATCH($A25,a_projections!$2:$2,0))</f>
        <v>#N/A</v>
      </c>
      <c r="C25" s="78" t="e">
        <f>INDEX(a_projections!$A:$V,MATCH(YEAR(C$2),a_projections!$A:$A,0),MATCH($A25,a_projections!$2:$2,0))</f>
        <v>#N/A</v>
      </c>
      <c r="D25" s="78" t="e">
        <f>INDEX(a_projections!$A:$V,MATCH(YEAR(D$2),a_projections!$A:$A,0),MATCH($A25,a_projections!$2:$2,0))</f>
        <v>#N/A</v>
      </c>
      <c r="E25" s="78" t="e">
        <f>INDEX(a_projections!$A:$V,MATCH(YEAR(E$2),a_projections!$A:$A,0),MATCH($A25,a_projections!$2:$2,0))</f>
        <v>#N/A</v>
      </c>
      <c r="F25" s="78" t="e">
        <f>INDEX(a_projections!$A:$V,MATCH(YEAR(F$2),a_projections!$A:$A,0),MATCH($A25,a_projections!$2:$2,0))</f>
        <v>#N/A</v>
      </c>
      <c r="G25" s="78" t="e">
        <f>INDEX(a_projections!$A:$V,MATCH(YEAR(G$2),a_projections!$A:$A,0),MATCH($A25,a_projections!$2:$2,0))</f>
        <v>#N/A</v>
      </c>
      <c r="H25" s="78" t="e">
        <f>INDEX(a_projections!$A:$V,MATCH(YEAR(H$2),a_projections!$A:$A,0),MATCH($A25,a_projections!$2:$2,0))</f>
        <v>#N/A</v>
      </c>
      <c r="I25" s="78" t="e">
        <f>INDEX(a_projections!$A:$V,MATCH(YEAR(I$2),a_projections!$A:$A,0),MATCH($A25,a_projections!$2:$2,0))</f>
        <v>#N/A</v>
      </c>
      <c r="J25" s="78" t="e">
        <f>INDEX(a_projections!$A:$V,MATCH(YEAR(J$2),a_projections!$A:$A,0),MATCH($A25,a_projections!$2:$2,0))</f>
        <v>#N/A</v>
      </c>
      <c r="K25" s="78" t="e">
        <f>INDEX(a_projections!$A:$V,MATCH(YEAR(K$2),a_projections!$A:$A,0),MATCH($A25,a_projections!$2:$2,0))</f>
        <v>#N/A</v>
      </c>
      <c r="L25" s="78" t="e">
        <f>INDEX(a_projections!$A:$V,MATCH(YEAR(L$2),a_projections!$A:$A,0),MATCH($A25,a_projections!$2:$2,0))</f>
        <v>#N/A</v>
      </c>
      <c r="M25" s="78" t="e">
        <f>INDEX(a_projections!$A:$V,MATCH(YEAR(M$2),a_projections!$A:$A,0),MATCH($A25,a_projections!$2:$2,0))</f>
        <v>#N/A</v>
      </c>
      <c r="N25" s="78">
        <f>INDEX(a_projections!$A:$V,MATCH(YEAR(N$2),a_projections!$A:$A,0),MATCH($A25,a_projections!$2:$2,0))</f>
        <v>4.6878384371809023E-3</v>
      </c>
      <c r="O25" s="78">
        <f>INDEX(a_projections!$A:$V,MATCH(YEAR(O$2),a_projections!$A:$A,0),MATCH($A25,a_projections!$2:$2,0))</f>
        <v>4.6878384371809023E-3</v>
      </c>
      <c r="P25" s="78">
        <f>INDEX(a_projections!$A:$V,MATCH(YEAR(P$2),a_projections!$A:$A,0),MATCH($A25,a_projections!$2:$2,0))</f>
        <v>4.6878384371809023E-3</v>
      </c>
      <c r="Q25" s="78">
        <f>INDEX(a_projections!$A:$V,MATCH(YEAR(Q$2),a_projections!$A:$A,0),MATCH($A25,a_projections!$2:$2,0))</f>
        <v>4.6878384371809023E-3</v>
      </c>
      <c r="R25" s="78">
        <f>INDEX(a_projections!$A:$V,MATCH(YEAR(R$2),a_projections!$A:$A,0),MATCH($A25,a_projections!$2:$2,0))</f>
        <v>4.6878384371809023E-3</v>
      </c>
      <c r="S25" s="78">
        <f>INDEX(a_projections!$A:$V,MATCH(YEAR(S$2),a_projections!$A:$A,0),MATCH($A25,a_projections!$2:$2,0))</f>
        <v>4.6878384371809023E-3</v>
      </c>
      <c r="T25" s="116">
        <f>INDEX(a_projections!$A:$V,MATCH(YEAR(T$2),a_projections!$A:$A,0),MATCH($A25,a_projections!$2:$2,0))</f>
        <v>4.6878384371809023E-3</v>
      </c>
      <c r="U25" s="116">
        <f>INDEX(a_projections!$A:$V,MATCH(YEAR(U$2),a_projections!$A:$A,0),MATCH($A25,a_projections!$2:$2,0))</f>
        <v>4.6878384371809023E-3</v>
      </c>
      <c r="V25" s="116">
        <f>INDEX(a_projections!$A:$V,MATCH(YEAR(V$2),a_projections!$A:$A,0),MATCH($A25,a_projections!$2:$2,0))</f>
        <v>4.6878384371809023E-3</v>
      </c>
      <c r="W25" s="116">
        <f>INDEX(a_projections!$A:$V,MATCH(YEAR(W$2),a_projections!$A:$A,0),MATCH($A25,a_projections!$2:$2,0))</f>
        <v>4.6878384371809023E-3</v>
      </c>
      <c r="X25" s="116">
        <f>INDEX(a_projections!$A:$V,MATCH(YEAR(X$2),a_projections!$A:$A,0),MATCH($A25,a_projections!$2:$2,0))</f>
        <v>4.6878384371809023E-3</v>
      </c>
      <c r="Y25" s="116">
        <f>INDEX(a_projections!$A:$V,MATCH(YEAR(Y$2),a_projections!$A:$A,0),MATCH($A25,a_projections!$2:$2,0))</f>
        <v>4.6878384371809023E-3</v>
      </c>
      <c r="Z25" s="116">
        <f>INDEX(a_projections!$A:$V,MATCH(YEAR(Z$2),a_projections!$A:$A,0),MATCH($A25,a_projections!$2:$2,0))</f>
        <v>4.6878384371809023E-3</v>
      </c>
      <c r="AA25" s="116">
        <f>INDEX(a_projections!$A:$V,MATCH(YEAR(AA$2),a_projections!$A:$A,0),MATCH($A25,a_projections!$2:$2,0))</f>
        <v>4.6878384371809023E-3</v>
      </c>
      <c r="AB25" s="116">
        <f>INDEX(a_projections!$A:$V,MATCH(YEAR(AB$2),a_projections!$A:$A,0),MATCH($A25,a_projections!$2:$2,0))</f>
        <v>4.6878384371809023E-3</v>
      </c>
      <c r="AC25" s="116">
        <f>INDEX(a_projections!$A:$V,MATCH(YEAR(AC$2),a_projections!$A:$A,0),MATCH($A25,a_projections!$2:$2,0))</f>
        <v>4.6878384371809023E-3</v>
      </c>
      <c r="AD25" s="116">
        <f>INDEX(a_projections!$A:$V,MATCH(YEAR(AD$2),a_projections!$A:$A,0),MATCH($A25,a_projections!$2:$2,0))</f>
        <v>4.6878384371809023E-3</v>
      </c>
      <c r="AE25" s="116">
        <f>INDEX(a_projections!$A:$V,MATCH(YEAR(AE$2),a_projections!$A:$A,0),MATCH($A25,a_projections!$2:$2,0))</f>
        <v>4.6878384371809023E-3</v>
      </c>
      <c r="AF25" s="116">
        <f>INDEX(a_projections!$A:$V,MATCH(YEAR(AF$2),a_projections!$A:$A,0),MATCH($A25,a_projections!$2:$2,0))</f>
        <v>4.6878384371809023E-3</v>
      </c>
      <c r="AG25" s="116">
        <f>INDEX(a_projections!$A:$V,MATCH(YEAR(AG$2),a_projections!$A:$A,0),MATCH($A25,a_projections!$2:$2,0))</f>
        <v>4.6878384371809023E-3</v>
      </c>
      <c r="AH25" s="116">
        <f>INDEX(a_projections!$A:$V,MATCH(YEAR(AH$2),a_projections!$A:$A,0),MATCH($A25,a_projections!$2:$2,0))</f>
        <v>4.6878384371809023E-3</v>
      </c>
      <c r="AI25" s="116">
        <f>INDEX(a_projections!$A:$V,MATCH(YEAR(AI$2),a_projections!$A:$A,0),MATCH($A25,a_projections!$2:$2,0))</f>
        <v>4.6878384371809023E-3</v>
      </c>
      <c r="AJ25" s="116">
        <f>INDEX(a_projections!$A:$V,MATCH(YEAR(AJ$2),a_projections!$A:$A,0),MATCH($A25,a_projections!$2:$2,0))</f>
        <v>4.6878384371809023E-3</v>
      </c>
      <c r="AK25" s="116">
        <f>INDEX(a_projections!$A:$V,MATCH(YEAR(AK$2),a_projections!$A:$A,0),MATCH($A25,a_projections!$2:$2,0))</f>
        <v>4.6878384371809023E-3</v>
      </c>
      <c r="AL25" s="116">
        <f>INDEX(a_projections!$A:$V,MATCH(YEAR(AL$2),a_projections!$A:$A,0),MATCH($A25,a_projections!$2:$2,0))</f>
        <v>4.6878384371809023E-3</v>
      </c>
      <c r="AM25" s="116">
        <f>INDEX(a_projections!$A:$V,MATCH(YEAR(AM$2),a_projections!$A:$A,0),MATCH($A25,a_projections!$2:$2,0))</f>
        <v>4.6878384371809023E-3</v>
      </c>
      <c r="AN25" s="116">
        <f>INDEX(a_projections!$A:$V,MATCH(YEAR(AN$2),a_projections!$A:$A,0),MATCH($A25,a_projections!$2:$2,0))</f>
        <v>4.6878384371809023E-3</v>
      </c>
      <c r="AO25" s="116">
        <f>INDEX(a_projections!$A:$V,MATCH(YEAR(AO$2),a_projections!$A:$A,0),MATCH($A25,a_projections!$2:$2,0))</f>
        <v>4.6878384371809023E-3</v>
      </c>
      <c r="AP25" s="116">
        <f>INDEX(a_projections!$A:$V,MATCH(YEAR(AP$2),a_projections!$A:$A,0),MATCH($A25,a_projections!$2:$2,0))</f>
        <v>4.6878384371809023E-3</v>
      </c>
      <c r="AQ25" s="116">
        <f>INDEX(a_projections!$A:$V,MATCH(YEAR(AQ$2),a_projections!$A:$A,0),MATCH($A25,a_projections!$2:$2,0))</f>
        <v>4.6878384371809023E-3</v>
      </c>
      <c r="AR25" s="116">
        <f>INDEX(a_projections!$A:$V,MATCH(YEAR(AR$2),a_projections!$A:$A,0),MATCH($A25,a_projections!$2:$2,0))</f>
        <v>4.6878384371809023E-3</v>
      </c>
      <c r="AS25" s="116">
        <f>INDEX(a_projections!$A:$V,MATCH(YEAR(AS$2),a_projections!$A:$A,0),MATCH($A25,a_projections!$2:$2,0))</f>
        <v>4.6878384371809023E-3</v>
      </c>
      <c r="AT25" s="116">
        <f>INDEX(a_projections!$A:$V,MATCH(YEAR(AT$2),a_projections!$A:$A,0),MATCH($A25,a_projections!$2:$2,0))</f>
        <v>4.6878384371809023E-3</v>
      </c>
      <c r="AU25" s="116">
        <f>INDEX(a_projections!$A:$V,MATCH(YEAR(AU$2),a_projections!$A:$A,0),MATCH($A25,a_projections!$2:$2,0))</f>
        <v>4.6878384371809023E-3</v>
      </c>
      <c r="AV25" s="116">
        <f>INDEX(a_projections!$A:$V,MATCH(YEAR(AV$2),a_projections!$A:$A,0),MATCH($A25,a_projections!$2:$2,0))</f>
        <v>4.6878384371809023E-3</v>
      </c>
      <c r="AW25" s="116">
        <f>INDEX(a_projections!$A:$V,MATCH(YEAR(AW$2),a_projections!$A:$A,0),MATCH($A25,a_projections!$2:$2,0))</f>
        <v>4.6878384371809023E-3</v>
      </c>
      <c r="AX25" s="116">
        <f>INDEX(a_projections!$A:$V,MATCH(YEAR(AX$2),a_projections!$A:$A,0),MATCH($A25,a_projections!$2:$2,0))</f>
        <v>4.6878384371809023E-3</v>
      </c>
      <c r="AY25" s="116">
        <f>INDEX(a_projections!$A:$V,MATCH(YEAR(AY$2),a_projections!$A:$A,0),MATCH($A25,a_projections!$2:$2,0))</f>
        <v>4.6878384371809023E-3</v>
      </c>
      <c r="AZ25" s="116">
        <f>INDEX(a_projections!$A:$V,MATCH(YEAR(AZ$2),a_projections!$A:$A,0),MATCH($A25,a_projections!$2:$2,0))</f>
        <v>4.6878384371809023E-3</v>
      </c>
      <c r="BA25" s="116">
        <f>INDEX(a_projections!$A:$V,MATCH(YEAR(BA$2),a_projections!$A:$A,0),MATCH($A25,a_projections!$2:$2,0))</f>
        <v>4.6878384371809023E-3</v>
      </c>
      <c r="BB25" s="116">
        <f>INDEX(a_projections!$A:$V,MATCH(YEAR(BB$2),a_projections!$A:$A,0),MATCH($A25,a_projections!$2:$2,0))</f>
        <v>4.6878384371809023E-3</v>
      </c>
      <c r="BC25" s="116">
        <f>INDEX(a_projections!$A:$V,MATCH(YEAR(BC$2),a_projections!$A:$A,0),MATCH($A25,a_projections!$2:$2,0))</f>
        <v>4.6878384371809023E-3</v>
      </c>
      <c r="BD25" s="116">
        <f>INDEX(a_projections!$A:$V,MATCH(YEAR(BD$2),a_projections!$A:$A,0),MATCH($A25,a_projections!$2:$2,0))</f>
        <v>4.6878384371809023E-3</v>
      </c>
      <c r="BE25" s="116">
        <f>INDEX(a_projections!$A:$V,MATCH(YEAR(BE$2),a_projections!$A:$A,0),MATCH($A25,a_projections!$2:$2,0))</f>
        <v>4.6878384371809023E-3</v>
      </c>
      <c r="BF25" s="116">
        <f>INDEX(a_projections!$A:$V,MATCH(YEAR(BF$2),a_projections!$A:$A,0),MATCH($A25,a_projections!$2:$2,0))</f>
        <v>4.6878384371809023E-3</v>
      </c>
      <c r="BG25" s="116">
        <f>INDEX(a_projections!$A:$V,MATCH(YEAR(BG$2),a_projections!$A:$A,0),MATCH($A25,a_projections!$2:$2,0))</f>
        <v>4.6878384371809023E-3</v>
      </c>
      <c r="BH25" s="116">
        <f>INDEX(a_projections!$A:$V,MATCH(YEAR(BH$2),a_projections!$A:$A,0),MATCH($A25,a_projections!$2:$2,0))</f>
        <v>4.6878384371809023E-3</v>
      </c>
      <c r="BI25" s="116">
        <f>INDEX(a_projections!$A:$V,MATCH(YEAR(BI$2),a_projections!$A:$A,0),MATCH($A25,a_projections!$2:$2,0))</f>
        <v>4.6878384371809023E-3</v>
      </c>
    </row>
    <row r="26" spans="1:61" s="78" customFormat="1">
      <c r="A26" s="113" t="s">
        <v>583</v>
      </c>
      <c r="B26" s="78" t="e">
        <f>INDEX(a_projections!$A:$V,MATCH(YEAR(B$2),a_projections!$A:$A,0),MATCH($A26,a_projections!$2:$2,0))</f>
        <v>#N/A</v>
      </c>
      <c r="C26" s="78" t="e">
        <f>INDEX(a_projections!$A:$V,MATCH(YEAR(C$2),a_projections!$A:$A,0),MATCH($A26,a_projections!$2:$2,0))</f>
        <v>#N/A</v>
      </c>
      <c r="D26" s="78" t="e">
        <f>INDEX(a_projections!$A:$V,MATCH(YEAR(D$2),a_projections!$A:$A,0),MATCH($A26,a_projections!$2:$2,0))</f>
        <v>#N/A</v>
      </c>
      <c r="E26" s="78" t="e">
        <f>INDEX(a_projections!$A:$V,MATCH(YEAR(E$2),a_projections!$A:$A,0),MATCH($A26,a_projections!$2:$2,0))</f>
        <v>#N/A</v>
      </c>
      <c r="F26" s="78" t="e">
        <f>INDEX(a_projections!$A:$V,MATCH(YEAR(F$2),a_projections!$A:$A,0),MATCH($A26,a_projections!$2:$2,0))</f>
        <v>#N/A</v>
      </c>
      <c r="G26" s="78" t="e">
        <f>INDEX(a_projections!$A:$V,MATCH(YEAR(G$2),a_projections!$A:$A,0),MATCH($A26,a_projections!$2:$2,0))</f>
        <v>#N/A</v>
      </c>
      <c r="H26" s="78" t="e">
        <f>INDEX(a_projections!$A:$V,MATCH(YEAR(H$2),a_projections!$A:$A,0),MATCH($A26,a_projections!$2:$2,0))</f>
        <v>#N/A</v>
      </c>
      <c r="I26" s="78" t="e">
        <f>INDEX(a_projections!$A:$V,MATCH(YEAR(I$2),a_projections!$A:$A,0),MATCH($A26,a_projections!$2:$2,0))</f>
        <v>#N/A</v>
      </c>
      <c r="J26" s="78" t="e">
        <f>INDEX(a_projections!$A:$V,MATCH(YEAR(J$2),a_projections!$A:$A,0),MATCH($A26,a_projections!$2:$2,0))</f>
        <v>#N/A</v>
      </c>
      <c r="K26" s="78" t="e">
        <f>INDEX(a_projections!$A:$V,MATCH(YEAR(K$2),a_projections!$A:$A,0),MATCH($A26,a_projections!$2:$2,0))</f>
        <v>#N/A</v>
      </c>
      <c r="L26" s="78" t="e">
        <f>INDEX(a_projections!$A:$V,MATCH(YEAR(L$2),a_projections!$A:$A,0),MATCH($A26,a_projections!$2:$2,0))</f>
        <v>#N/A</v>
      </c>
      <c r="M26" s="78" t="e">
        <f>INDEX(a_projections!$A:$V,MATCH(YEAR(M$2),a_projections!$A:$A,0),MATCH($A26,a_projections!$2:$2,0))</f>
        <v>#N/A</v>
      </c>
      <c r="N26" s="78">
        <f>INDEX(a_projections!$A:$V,MATCH(YEAR(N$2),a_projections!$A:$A,0),MATCH($A26,a_projections!$2:$2,0))</f>
        <v>6.5444081152723488E-2</v>
      </c>
      <c r="O26" s="78">
        <f>INDEX(a_projections!$A:$V,MATCH(YEAR(O$2),a_projections!$A:$A,0),MATCH($A26,a_projections!$2:$2,0))</f>
        <v>6.5444081152723488E-2</v>
      </c>
      <c r="P26" s="78">
        <f>INDEX(a_projections!$A:$V,MATCH(YEAR(P$2),a_projections!$A:$A,0),MATCH($A26,a_projections!$2:$2,0))</f>
        <v>6.5444081152723488E-2</v>
      </c>
      <c r="Q26" s="78">
        <f>INDEX(a_projections!$A:$V,MATCH(YEAR(Q$2),a_projections!$A:$A,0),MATCH($A26,a_projections!$2:$2,0))</f>
        <v>6.5444081152723488E-2</v>
      </c>
      <c r="R26" s="78">
        <f>INDEX(a_projections!$A:$V,MATCH(YEAR(R$2),a_projections!$A:$A,0),MATCH($A26,a_projections!$2:$2,0))</f>
        <v>6.8332078429754625E-2</v>
      </c>
      <c r="S26" s="78">
        <f>INDEX(a_projections!$A:$V,MATCH(YEAR(S$2),a_projections!$A:$A,0),MATCH($A26,a_projections!$2:$2,0))</f>
        <v>6.8332078429754625E-2</v>
      </c>
      <c r="T26" s="116">
        <f>INDEX(a_projections!$A:$V,MATCH(YEAR(T$2),a_projections!$A:$A,0),MATCH($A26,a_projections!$2:$2,0))</f>
        <v>6.8332078429754625E-2</v>
      </c>
      <c r="U26" s="116">
        <f>INDEX(a_projections!$A:$V,MATCH(YEAR(U$2),a_projections!$A:$A,0),MATCH($A26,a_projections!$2:$2,0))</f>
        <v>6.8332078429754625E-2</v>
      </c>
      <c r="V26" s="116">
        <f>INDEX(a_projections!$A:$V,MATCH(YEAR(V$2),a_projections!$A:$A,0),MATCH($A26,a_projections!$2:$2,0))</f>
        <v>7.0755933287262901E-2</v>
      </c>
      <c r="W26" s="116">
        <f>INDEX(a_projections!$A:$V,MATCH(YEAR(W$2),a_projections!$A:$A,0),MATCH($A26,a_projections!$2:$2,0))</f>
        <v>7.0755933287262901E-2</v>
      </c>
      <c r="X26" s="116">
        <f>INDEX(a_projections!$A:$V,MATCH(YEAR(X$2),a_projections!$A:$A,0),MATCH($A26,a_projections!$2:$2,0))</f>
        <v>7.0755933287262901E-2</v>
      </c>
      <c r="Y26" s="116">
        <f>INDEX(a_projections!$A:$V,MATCH(YEAR(Y$2),a_projections!$A:$A,0),MATCH($A26,a_projections!$2:$2,0))</f>
        <v>7.0755933287262901E-2</v>
      </c>
      <c r="Z26" s="116">
        <f>INDEX(a_projections!$A:$V,MATCH(YEAR(Z$2),a_projections!$A:$A,0),MATCH($A26,a_projections!$2:$2,0))</f>
        <v>7.4004930223922932E-2</v>
      </c>
      <c r="AA26" s="116">
        <f>INDEX(a_projections!$A:$V,MATCH(YEAR(AA$2),a_projections!$A:$A,0),MATCH($A26,a_projections!$2:$2,0))</f>
        <v>7.4004930223922932E-2</v>
      </c>
      <c r="AB26" s="116">
        <f>INDEX(a_projections!$A:$V,MATCH(YEAR(AB$2),a_projections!$A:$A,0),MATCH($A26,a_projections!$2:$2,0))</f>
        <v>7.4004930223922932E-2</v>
      </c>
      <c r="AC26" s="116">
        <f>INDEX(a_projections!$A:$V,MATCH(YEAR(AC$2),a_projections!$A:$A,0),MATCH($A26,a_projections!$2:$2,0))</f>
        <v>7.4004930223922932E-2</v>
      </c>
      <c r="AD26" s="116">
        <f>INDEX(a_projections!$A:$V,MATCH(YEAR(AD$2),a_projections!$A:$A,0),MATCH($A26,a_projections!$2:$2,0))</f>
        <v>7.7202355780635987E-2</v>
      </c>
      <c r="AE26" s="116">
        <f>INDEX(a_projections!$A:$V,MATCH(YEAR(AE$2),a_projections!$A:$A,0),MATCH($A26,a_projections!$2:$2,0))</f>
        <v>7.7202355780635987E-2</v>
      </c>
      <c r="AF26" s="116">
        <f>INDEX(a_projections!$A:$V,MATCH(YEAR(AF$2),a_projections!$A:$A,0),MATCH($A26,a_projections!$2:$2,0))</f>
        <v>7.7202355780635987E-2</v>
      </c>
      <c r="AG26" s="116">
        <f>INDEX(a_projections!$A:$V,MATCH(YEAR(AG$2),a_projections!$A:$A,0),MATCH($A26,a_projections!$2:$2,0))</f>
        <v>7.7202355780635987E-2</v>
      </c>
      <c r="AH26" s="116">
        <f>INDEX(a_projections!$A:$V,MATCH(YEAR(AH$2),a_projections!$A:$A,0),MATCH($A26,a_projections!$2:$2,0))</f>
        <v>8.0812352376924912E-2</v>
      </c>
      <c r="AI26" s="116">
        <f>INDEX(a_projections!$A:$V,MATCH(YEAR(AI$2),a_projections!$A:$A,0),MATCH($A26,a_projections!$2:$2,0))</f>
        <v>8.0812352376924912E-2</v>
      </c>
      <c r="AJ26" s="116">
        <f>INDEX(a_projections!$A:$V,MATCH(YEAR(AJ$2),a_projections!$A:$A,0),MATCH($A26,a_projections!$2:$2,0))</f>
        <v>8.0812352376924912E-2</v>
      </c>
      <c r="AK26" s="116">
        <f>INDEX(a_projections!$A:$V,MATCH(YEAR(AK$2),a_projections!$A:$A,0),MATCH($A26,a_projections!$2:$2,0))</f>
        <v>8.0812352376924912E-2</v>
      </c>
      <c r="AL26" s="116">
        <f>INDEX(a_projections!$A:$V,MATCH(YEAR(AL$2),a_projections!$A:$A,0),MATCH($A26,a_projections!$2:$2,0))</f>
        <v>8.4577063113054782E-2</v>
      </c>
      <c r="AM26" s="116">
        <f>INDEX(a_projections!$A:$V,MATCH(YEAR(AM$2),a_projections!$A:$A,0),MATCH($A26,a_projections!$2:$2,0))</f>
        <v>8.4577063113054782E-2</v>
      </c>
      <c r="AN26" s="116">
        <f>INDEX(a_projections!$A:$V,MATCH(YEAR(AN$2),a_projections!$A:$A,0),MATCH($A26,a_projections!$2:$2,0))</f>
        <v>8.4577063113054782E-2</v>
      </c>
      <c r="AO26" s="116">
        <f>INDEX(a_projections!$A:$V,MATCH(YEAR(AO$2),a_projections!$A:$A,0),MATCH($A26,a_projections!$2:$2,0))</f>
        <v>8.4577063113054782E-2</v>
      </c>
      <c r="AP26" s="116">
        <f>INDEX(a_projections!$A:$V,MATCH(YEAR(AP$2),a_projections!$A:$A,0),MATCH($A26,a_projections!$2:$2,0))</f>
        <v>8.8393345229131642E-2</v>
      </c>
      <c r="AQ26" s="116">
        <f>INDEX(a_projections!$A:$V,MATCH(YEAR(AQ$2),a_projections!$A:$A,0),MATCH($A26,a_projections!$2:$2,0))</f>
        <v>8.8393345229131642E-2</v>
      </c>
      <c r="AR26" s="116">
        <f>INDEX(a_projections!$A:$V,MATCH(YEAR(AR$2),a_projections!$A:$A,0),MATCH($A26,a_projections!$2:$2,0))</f>
        <v>8.8393345229131642E-2</v>
      </c>
      <c r="AS26" s="116">
        <f>INDEX(a_projections!$A:$V,MATCH(YEAR(AS$2),a_projections!$A:$A,0),MATCH($A26,a_projections!$2:$2,0))</f>
        <v>8.8393345229131642E-2</v>
      </c>
      <c r="AT26" s="116">
        <f>INDEX(a_projections!$A:$V,MATCH(YEAR(AT$2),a_projections!$A:$A,0),MATCH($A26,a_projections!$2:$2,0))</f>
        <v>9.2364341485049462E-2</v>
      </c>
      <c r="AU26" s="116">
        <f>INDEX(a_projections!$A:$V,MATCH(YEAR(AU$2),a_projections!$A:$A,0),MATCH($A26,a_projections!$2:$2,0))</f>
        <v>9.2364341485049462E-2</v>
      </c>
      <c r="AV26" s="116">
        <f>INDEX(a_projections!$A:$V,MATCH(YEAR(AV$2),a_projections!$A:$A,0),MATCH($A26,a_projections!$2:$2,0))</f>
        <v>9.2364341485049462E-2</v>
      </c>
      <c r="AW26" s="116">
        <f>INDEX(a_projections!$A:$V,MATCH(YEAR(AW$2),a_projections!$A:$A,0),MATCH($A26,a_projections!$2:$2,0))</f>
        <v>9.2364341485049462E-2</v>
      </c>
      <c r="AX26" s="116">
        <f>INDEX(a_projections!$A:$V,MATCH(YEAR(AX$2),a_projections!$A:$A,0),MATCH($A26,a_projections!$2:$2,0))</f>
        <v>9.6438480500861248E-2</v>
      </c>
      <c r="AY26" s="116">
        <f>INDEX(a_projections!$A:$V,MATCH(YEAR(AY$2),a_projections!$A:$A,0),MATCH($A26,a_projections!$2:$2,0))</f>
        <v>9.6438480500861248E-2</v>
      </c>
      <c r="AZ26" s="116">
        <f>INDEX(a_projections!$A:$V,MATCH(YEAR(AZ$2),a_projections!$A:$A,0),MATCH($A26,a_projections!$2:$2,0))</f>
        <v>9.6438480500861248E-2</v>
      </c>
      <c r="BA26" s="116">
        <f>INDEX(a_projections!$A:$V,MATCH(YEAR(BA$2),a_projections!$A:$A,0),MATCH($A26,a_projections!$2:$2,0))</f>
        <v>9.6438480500861248E-2</v>
      </c>
      <c r="BB26" s="116">
        <f>INDEX(a_projections!$A:$V,MATCH(YEAR(BB$2),a_projections!$A:$A,0),MATCH($A26,a_projections!$2:$2,0))</f>
        <v>0.10056419089662003</v>
      </c>
      <c r="BC26" s="116">
        <f>INDEX(a_projections!$A:$V,MATCH(YEAR(BC$2),a_projections!$A:$A,0),MATCH($A26,a_projections!$2:$2,0))</f>
        <v>0.10056419089662003</v>
      </c>
      <c r="BD26" s="116">
        <f>INDEX(a_projections!$A:$V,MATCH(YEAR(BD$2),a_projections!$A:$A,0),MATCH($A26,a_projections!$2:$2,0))</f>
        <v>0.10056419089662003</v>
      </c>
      <c r="BE26" s="116">
        <f>INDEX(a_projections!$A:$V,MATCH(YEAR(BE$2),a_projections!$A:$A,0),MATCH($A26,a_projections!$2:$2,0))</f>
        <v>0.10056419089662003</v>
      </c>
      <c r="BF26" s="116">
        <f>INDEX(a_projections!$A:$V,MATCH(YEAR(BF$2),a_projections!$A:$A,0),MATCH($A26,a_projections!$2:$2,0))</f>
        <v>0.10494775819211372</v>
      </c>
      <c r="BG26" s="116">
        <f>INDEX(a_projections!$A:$V,MATCH(YEAR(BG$2),a_projections!$A:$A,0),MATCH($A26,a_projections!$2:$2,0))</f>
        <v>0.10494775819211372</v>
      </c>
      <c r="BH26" s="116">
        <f>INDEX(a_projections!$A:$V,MATCH(YEAR(BH$2),a_projections!$A:$A,0),MATCH($A26,a_projections!$2:$2,0))</f>
        <v>0.10494775819211372</v>
      </c>
      <c r="BI26" s="116">
        <f>INDEX(a_projections!$A:$V,MATCH(YEAR(BI$2),a_projections!$A:$A,0),MATCH($A26,a_projections!$2:$2,0))</f>
        <v>0.10494775819211372</v>
      </c>
    </row>
    <row r="27" spans="1:61" s="78" customFormat="1">
      <c r="A27" s="113" t="s">
        <v>584</v>
      </c>
      <c r="B27" s="78" t="e">
        <f>INDEX(a_projections!$A:$V,MATCH(YEAR(B$2),a_projections!$A:$A,0),MATCH($A27,a_projections!$2:$2,0))</f>
        <v>#N/A</v>
      </c>
      <c r="C27" s="78" t="e">
        <f>INDEX(a_projections!$A:$V,MATCH(YEAR(C$2),a_projections!$A:$A,0),MATCH($A27,a_projections!$2:$2,0))</f>
        <v>#N/A</v>
      </c>
      <c r="D27" s="78" t="e">
        <f>INDEX(a_projections!$A:$V,MATCH(YEAR(D$2),a_projections!$A:$A,0),MATCH($A27,a_projections!$2:$2,0))</f>
        <v>#N/A</v>
      </c>
      <c r="E27" s="78" t="e">
        <f>INDEX(a_projections!$A:$V,MATCH(YEAR(E$2),a_projections!$A:$A,0),MATCH($A27,a_projections!$2:$2,0))</f>
        <v>#N/A</v>
      </c>
      <c r="F27" s="78" t="e">
        <f>INDEX(a_projections!$A:$V,MATCH(YEAR(F$2),a_projections!$A:$A,0),MATCH($A27,a_projections!$2:$2,0))</f>
        <v>#N/A</v>
      </c>
      <c r="G27" s="78" t="e">
        <f>INDEX(a_projections!$A:$V,MATCH(YEAR(G$2),a_projections!$A:$A,0),MATCH($A27,a_projections!$2:$2,0))</f>
        <v>#N/A</v>
      </c>
      <c r="H27" s="78" t="e">
        <f>INDEX(a_projections!$A:$V,MATCH(YEAR(H$2),a_projections!$A:$A,0),MATCH($A27,a_projections!$2:$2,0))</f>
        <v>#N/A</v>
      </c>
      <c r="I27" s="78" t="e">
        <f>INDEX(a_projections!$A:$V,MATCH(YEAR(I$2),a_projections!$A:$A,0),MATCH($A27,a_projections!$2:$2,0))</f>
        <v>#N/A</v>
      </c>
      <c r="J27" s="78" t="e">
        <f>INDEX(a_projections!$A:$V,MATCH(YEAR(J$2),a_projections!$A:$A,0),MATCH($A27,a_projections!$2:$2,0))</f>
        <v>#N/A</v>
      </c>
      <c r="K27" s="78" t="e">
        <f>INDEX(a_projections!$A:$V,MATCH(YEAR(K$2),a_projections!$A:$A,0),MATCH($A27,a_projections!$2:$2,0))</f>
        <v>#N/A</v>
      </c>
      <c r="L27" s="78" t="e">
        <f>INDEX(a_projections!$A:$V,MATCH(YEAR(L$2),a_projections!$A:$A,0),MATCH($A27,a_projections!$2:$2,0))</f>
        <v>#N/A</v>
      </c>
      <c r="M27" s="78" t="e">
        <f>INDEX(a_projections!$A:$V,MATCH(YEAR(M$2),a_projections!$A:$A,0),MATCH($A27,a_projections!$2:$2,0))</f>
        <v>#N/A</v>
      </c>
      <c r="N27" s="78">
        <f>INDEX(a_projections!$A:$V,MATCH(YEAR(N$2),a_projections!$A:$A,0),MATCH($A27,a_projections!$2:$2,0))</f>
        <v>0.21747650923643416</v>
      </c>
      <c r="O27" s="78">
        <f>INDEX(a_projections!$A:$V,MATCH(YEAR(O$2),a_projections!$A:$A,0),MATCH($A27,a_projections!$2:$2,0))</f>
        <v>0.21747650923643416</v>
      </c>
      <c r="P27" s="78">
        <f>INDEX(a_projections!$A:$V,MATCH(YEAR(P$2),a_projections!$A:$A,0),MATCH($A27,a_projections!$2:$2,0))</f>
        <v>0.21747650923643416</v>
      </c>
      <c r="Q27" s="78">
        <f>INDEX(a_projections!$A:$V,MATCH(YEAR(Q$2),a_projections!$A:$A,0),MATCH($A27,a_projections!$2:$2,0))</f>
        <v>0.21747650923643416</v>
      </c>
      <c r="R27" s="78">
        <f>INDEX(a_projections!$A:$V,MATCH(YEAR(R$2),a_projections!$A:$A,0),MATCH($A27,a_projections!$2:$2,0))</f>
        <v>0.22810021350551299</v>
      </c>
      <c r="S27" s="78">
        <f>INDEX(a_projections!$A:$V,MATCH(YEAR(S$2),a_projections!$A:$A,0),MATCH($A27,a_projections!$2:$2,0))</f>
        <v>0.22810021350551299</v>
      </c>
      <c r="T27" s="116">
        <f>INDEX(a_projections!$A:$V,MATCH(YEAR(T$2),a_projections!$A:$A,0),MATCH($A27,a_projections!$2:$2,0))</f>
        <v>0.22810021350551299</v>
      </c>
      <c r="U27" s="116">
        <f>INDEX(a_projections!$A:$V,MATCH(YEAR(U$2),a_projections!$A:$A,0),MATCH($A27,a_projections!$2:$2,0))</f>
        <v>0.22810021350551299</v>
      </c>
      <c r="V27" s="116">
        <f>INDEX(a_projections!$A:$V,MATCH(YEAR(V$2),a_projections!$A:$A,0),MATCH($A27,a_projections!$2:$2,0))</f>
        <v>0.24357162748960839</v>
      </c>
      <c r="W27" s="116">
        <f>INDEX(a_projections!$A:$V,MATCH(YEAR(W$2),a_projections!$A:$A,0),MATCH($A27,a_projections!$2:$2,0))</f>
        <v>0.24357162748960839</v>
      </c>
      <c r="X27" s="116">
        <f>INDEX(a_projections!$A:$V,MATCH(YEAR(X$2),a_projections!$A:$A,0),MATCH($A27,a_projections!$2:$2,0))</f>
        <v>0.24357162748960839</v>
      </c>
      <c r="Y27" s="116">
        <f>INDEX(a_projections!$A:$V,MATCH(YEAR(Y$2),a_projections!$A:$A,0),MATCH($A27,a_projections!$2:$2,0))</f>
        <v>0.24357162748960839</v>
      </c>
      <c r="Z27" s="116">
        <f>INDEX(a_projections!$A:$V,MATCH(YEAR(Z$2),a_projections!$A:$A,0),MATCH($A27,a_projections!$2:$2,0))</f>
        <v>0.25610347281672563</v>
      </c>
      <c r="AA27" s="116">
        <f>INDEX(a_projections!$A:$V,MATCH(YEAR(AA$2),a_projections!$A:$A,0),MATCH($A27,a_projections!$2:$2,0))</f>
        <v>0.25610347281672563</v>
      </c>
      <c r="AB27" s="116">
        <f>INDEX(a_projections!$A:$V,MATCH(YEAR(AB$2),a_projections!$A:$A,0),MATCH($A27,a_projections!$2:$2,0))</f>
        <v>0.25610347281672563</v>
      </c>
      <c r="AC27" s="116">
        <f>INDEX(a_projections!$A:$V,MATCH(YEAR(AC$2),a_projections!$A:$A,0),MATCH($A27,a_projections!$2:$2,0))</f>
        <v>0.25610347281672563</v>
      </c>
      <c r="AD27" s="116">
        <f>INDEX(a_projections!$A:$V,MATCH(YEAR(AD$2),a_projections!$A:$A,0),MATCH($A27,a_projections!$2:$2,0))</f>
        <v>0.27080131610161629</v>
      </c>
      <c r="AE27" s="116">
        <f>INDEX(a_projections!$A:$V,MATCH(YEAR(AE$2),a_projections!$A:$A,0),MATCH($A27,a_projections!$2:$2,0))</f>
        <v>0.27080131610161629</v>
      </c>
      <c r="AF27" s="116">
        <f>INDEX(a_projections!$A:$V,MATCH(YEAR(AF$2),a_projections!$A:$A,0),MATCH($A27,a_projections!$2:$2,0))</f>
        <v>0.27080131610161629</v>
      </c>
      <c r="AG27" s="116">
        <f>INDEX(a_projections!$A:$V,MATCH(YEAR(AG$2),a_projections!$A:$A,0),MATCH($A27,a_projections!$2:$2,0))</f>
        <v>0.27080131610161629</v>
      </c>
      <c r="AH27" s="116">
        <f>INDEX(a_projections!$A:$V,MATCH(YEAR(AH$2),a_projections!$A:$A,0),MATCH($A27,a_projections!$2:$2,0))</f>
        <v>0.28653058698544659</v>
      </c>
      <c r="AI27" s="116">
        <f>INDEX(a_projections!$A:$V,MATCH(YEAR(AI$2),a_projections!$A:$A,0),MATCH($A27,a_projections!$2:$2,0))</f>
        <v>0.28653058698544659</v>
      </c>
      <c r="AJ27" s="116">
        <f>INDEX(a_projections!$A:$V,MATCH(YEAR(AJ$2),a_projections!$A:$A,0),MATCH($A27,a_projections!$2:$2,0))</f>
        <v>0.28653058698544659</v>
      </c>
      <c r="AK27" s="116">
        <f>INDEX(a_projections!$A:$V,MATCH(YEAR(AK$2),a_projections!$A:$A,0),MATCH($A27,a_projections!$2:$2,0))</f>
        <v>0.28653058698544659</v>
      </c>
      <c r="AL27" s="116">
        <f>INDEX(a_projections!$A:$V,MATCH(YEAR(AL$2),a_projections!$A:$A,0),MATCH($A27,a_projections!$2:$2,0))</f>
        <v>0.30148628717007214</v>
      </c>
      <c r="AM27" s="116">
        <f>INDEX(a_projections!$A:$V,MATCH(YEAR(AM$2),a_projections!$A:$A,0),MATCH($A27,a_projections!$2:$2,0))</f>
        <v>0.30148628717007214</v>
      </c>
      <c r="AN27" s="116">
        <f>INDEX(a_projections!$A:$V,MATCH(YEAR(AN$2),a_projections!$A:$A,0),MATCH($A27,a_projections!$2:$2,0))</f>
        <v>0.30148628717007214</v>
      </c>
      <c r="AO27" s="116">
        <f>INDEX(a_projections!$A:$V,MATCH(YEAR(AO$2),a_projections!$A:$A,0),MATCH($A27,a_projections!$2:$2,0))</f>
        <v>0.30148628717007214</v>
      </c>
      <c r="AP27" s="116">
        <f>INDEX(a_projections!$A:$V,MATCH(YEAR(AP$2),a_projections!$A:$A,0),MATCH($A27,a_projections!$2:$2,0))</f>
        <v>0.31613255907501575</v>
      </c>
      <c r="AQ27" s="116">
        <f>INDEX(a_projections!$A:$V,MATCH(YEAR(AQ$2),a_projections!$A:$A,0),MATCH($A27,a_projections!$2:$2,0))</f>
        <v>0.31613255907501575</v>
      </c>
      <c r="AR27" s="116">
        <f>INDEX(a_projections!$A:$V,MATCH(YEAR(AR$2),a_projections!$A:$A,0),MATCH($A27,a_projections!$2:$2,0))</f>
        <v>0.31613255907501575</v>
      </c>
      <c r="AS27" s="116">
        <f>INDEX(a_projections!$A:$V,MATCH(YEAR(AS$2),a_projections!$A:$A,0),MATCH($A27,a_projections!$2:$2,0))</f>
        <v>0.31613255907501575</v>
      </c>
      <c r="AT27" s="116">
        <f>INDEX(a_projections!$A:$V,MATCH(YEAR(AT$2),a_projections!$A:$A,0),MATCH($A27,a_projections!$2:$2,0))</f>
        <v>0.3311398306395883</v>
      </c>
      <c r="AU27" s="116">
        <f>INDEX(a_projections!$A:$V,MATCH(YEAR(AU$2),a_projections!$A:$A,0),MATCH($A27,a_projections!$2:$2,0))</f>
        <v>0.3311398306395883</v>
      </c>
      <c r="AV27" s="116">
        <f>INDEX(a_projections!$A:$V,MATCH(YEAR(AV$2),a_projections!$A:$A,0),MATCH($A27,a_projections!$2:$2,0))</f>
        <v>0.3311398306395883</v>
      </c>
      <c r="AW27" s="116">
        <f>INDEX(a_projections!$A:$V,MATCH(YEAR(AW$2),a_projections!$A:$A,0),MATCH($A27,a_projections!$2:$2,0))</f>
        <v>0.3311398306395883</v>
      </c>
      <c r="AX27" s="116">
        <f>INDEX(a_projections!$A:$V,MATCH(YEAR(AX$2),a_projections!$A:$A,0),MATCH($A27,a_projections!$2:$2,0))</f>
        <v>0.34743638670283544</v>
      </c>
      <c r="AY27" s="116">
        <f>INDEX(a_projections!$A:$V,MATCH(YEAR(AY$2),a_projections!$A:$A,0),MATCH($A27,a_projections!$2:$2,0))</f>
        <v>0.34743638670283544</v>
      </c>
      <c r="AZ27" s="116">
        <f>INDEX(a_projections!$A:$V,MATCH(YEAR(AZ$2),a_projections!$A:$A,0),MATCH($A27,a_projections!$2:$2,0))</f>
        <v>0.34743638670283544</v>
      </c>
      <c r="BA27" s="116">
        <f>INDEX(a_projections!$A:$V,MATCH(YEAR(BA$2),a_projections!$A:$A,0),MATCH($A27,a_projections!$2:$2,0))</f>
        <v>0.34743638670283544</v>
      </c>
      <c r="BB27" s="116">
        <f>INDEX(a_projections!$A:$V,MATCH(YEAR(BB$2),a_projections!$A:$A,0),MATCH($A27,a_projections!$2:$2,0))</f>
        <v>0.3636813713861356</v>
      </c>
      <c r="BC27" s="116">
        <f>INDEX(a_projections!$A:$V,MATCH(YEAR(BC$2),a_projections!$A:$A,0),MATCH($A27,a_projections!$2:$2,0))</f>
        <v>0.3636813713861356</v>
      </c>
      <c r="BD27" s="116">
        <f>INDEX(a_projections!$A:$V,MATCH(YEAR(BD$2),a_projections!$A:$A,0),MATCH($A27,a_projections!$2:$2,0))</f>
        <v>0.3636813713861356</v>
      </c>
      <c r="BE27" s="116">
        <f>INDEX(a_projections!$A:$V,MATCH(YEAR(BE$2),a_projections!$A:$A,0),MATCH($A27,a_projections!$2:$2,0))</f>
        <v>0.3636813713861356</v>
      </c>
      <c r="BF27" s="116">
        <f>INDEX(a_projections!$A:$V,MATCH(YEAR(BF$2),a_projections!$A:$A,0),MATCH($A27,a_projections!$2:$2,0))</f>
        <v>0.38214392540715608</v>
      </c>
      <c r="BG27" s="116">
        <f>INDEX(a_projections!$A:$V,MATCH(YEAR(BG$2),a_projections!$A:$A,0),MATCH($A27,a_projections!$2:$2,0))</f>
        <v>0.38214392540715608</v>
      </c>
      <c r="BH27" s="116">
        <f>INDEX(a_projections!$A:$V,MATCH(YEAR(BH$2),a_projections!$A:$A,0),MATCH($A27,a_projections!$2:$2,0))</f>
        <v>0.38214392540715608</v>
      </c>
      <c r="BI27" s="116">
        <f>INDEX(a_projections!$A:$V,MATCH(YEAR(BI$2),a_projections!$A:$A,0),MATCH($A27,a_projections!$2:$2,0))</f>
        <v>0.38214392540715608</v>
      </c>
    </row>
    <row r="28" spans="1:61" s="78" customFormat="1">
      <c r="A28" s="113"/>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row>
    <row r="29" spans="1:61" s="78" customFormat="1">
      <c r="A29" s="109"/>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row>
    <row r="30" spans="1:61" s="78" customFormat="1">
      <c r="A30" s="12" t="s">
        <v>572</v>
      </c>
      <c r="B30" s="4"/>
      <c r="C30" s="4"/>
      <c r="D30" s="4"/>
      <c r="E30" s="4"/>
      <c r="F30" s="4"/>
      <c r="G30" s="4"/>
      <c r="H30" s="4"/>
      <c r="I30" s="4"/>
      <c r="J30" s="4"/>
      <c r="K30" s="4"/>
      <c r="L30" s="4"/>
      <c r="M30" s="4"/>
      <c r="N30" s="4"/>
      <c r="O30" s="4"/>
      <c r="P30" s="4"/>
      <c r="Q30" s="4"/>
      <c r="R30" s="4"/>
      <c r="S30" s="4"/>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row>
    <row r="31" spans="1:61">
      <c r="A31" s="112" t="s">
        <v>12</v>
      </c>
      <c r="B31" s="78">
        <f ca="1">IF(TODAY()&gt;=B$2,INDEX(HaverPull!$A:$AD,MATCH(B$2,HaverPull!$B:$B,0),MATCH($A31,HaverPull!$1:$1,0)),#REF!*(( 1+B4/100)))</f>
        <v>17102.900000000001</v>
      </c>
      <c r="C31" s="78">
        <f ca="1">IF(TODAY()&gt;=C$2,INDEX(HaverPull!$A:$AD,MATCH(C$2,HaverPull!$B:$B,0),MATCH($A31,HaverPull!$1:$1,0)),#REF!*(( 1+C4/100)))</f>
        <v>17425.8</v>
      </c>
      <c r="D31" s="78">
        <f ca="1">IF(TODAY()&gt;=D$2,INDEX(HaverPull!$A:$AD,MATCH(D$2,HaverPull!$B:$B,0),MATCH($A31,HaverPull!$1:$1,0)),#REF!*(( 1+D4/100)))</f>
        <v>17719.8</v>
      </c>
      <c r="E31" s="78">
        <f ca="1">IF(TODAY()&gt;=E$2,INDEX(HaverPull!$A:$AD,MATCH(E$2,HaverPull!$B:$B,0),MATCH($A31,HaverPull!$1:$1,0)),#REF!*(( 1+E4/100)))</f>
        <v>17838.5</v>
      </c>
      <c r="F31" s="78">
        <f ca="1">IF(TODAY()&gt;=F$2,INDEX(HaverPull!$A:$AD,MATCH(F$2,HaverPull!$B:$B,0),MATCH($A31,HaverPull!$1:$1,0)),#REF!*(( 1+F4/100)))</f>
        <v>17970.400000000001</v>
      </c>
      <c r="G31" s="78">
        <f ca="1">IF(TODAY()&gt;=G$2,INDEX(HaverPull!$A:$AD,MATCH(G$2,HaverPull!$B:$B,0),MATCH($A31,HaverPull!$1:$1,0)),#REF!*(( 1+G4/100)))</f>
        <v>18221.3</v>
      </c>
      <c r="H31" s="78">
        <f ca="1">IF(TODAY()&gt;=H$2,INDEX(HaverPull!$A:$AD,MATCH(H$2,HaverPull!$B:$B,0),MATCH($A31,HaverPull!$1:$1,0)),#REF!*(( 1+H4/100)))</f>
        <v>18331.099999999999</v>
      </c>
      <c r="I31" s="78">
        <f ca="1">IF(TODAY()&gt;=I$2,INDEX(HaverPull!$A:$AD,MATCH(I$2,HaverPull!$B:$B,0),MATCH($A31,HaverPull!$1:$1,0)),#REF!*(( 1+I4/100)))</f>
        <v>18354.400000000001</v>
      </c>
      <c r="J31" s="78">
        <f ca="1">IF(TODAY()&gt;=J$2,INDEX(HaverPull!$A:$AD,MATCH(J$2,HaverPull!$B:$B,0),MATCH($A31,HaverPull!$1:$1,0)), A31*((1+J4/100)))</f>
        <v>18409.099999999999</v>
      </c>
      <c r="K31" s="78">
        <f ca="1">IF(TODAY()&gt;=K$2,INDEX(HaverPull!$A:$AD,MATCH(K$2,HaverPull!$B:$B,0),MATCH($A31,HaverPull!$1:$1,0)), J31*((1+K4/100)))</f>
        <v>18640.7</v>
      </c>
      <c r="L31" s="78">
        <f ca="1">IF(TODAY()&gt;=L$2,INDEX(HaverPull!$A:$AD,MATCH(L$2,HaverPull!$B:$B,0),MATCH($A31,HaverPull!$1:$1,0)), K31*((1+L4/100)))</f>
        <v>18799.599999999999</v>
      </c>
      <c r="M31" s="78">
        <f ca="1">IF(TODAY()&gt;=M$2,INDEX(HaverPull!$A:$AD,MATCH(M$2,HaverPull!$B:$B,0),MATCH($A31,HaverPull!$1:$1,0)), L31*((1+M4/100)))</f>
        <v>18979.2</v>
      </c>
      <c r="N31" s="78">
        <f ca="1">IF(TODAY()&gt;=N$2,INDEX(HaverPull!$A:$AD,MATCH(N$2,HaverPull!$B:$B,0),MATCH($A31,HaverPull!$1:$1,0)), M31*((1+N4/100)))</f>
        <v>19162.599999999999</v>
      </c>
      <c r="O31" s="78">
        <f ca="1">IF(TODAY()&gt;=O$2,INDEX(HaverPull!$A:$AD,MATCH(O$2,HaverPull!$B:$B,0),MATCH($A31,HaverPull!$1:$1,0)), N31*((1+O4/100)))</f>
        <v>19359.099999999999</v>
      </c>
      <c r="P31" s="78">
        <f ca="1">IF(TODAY()&gt;=P$2,INDEX(HaverPull!$A:$AD,MATCH(P$2,HaverPull!$B:$B,0),MATCH($A31,HaverPull!$1:$1,0)), O31*((1+P4/100)))</f>
        <v>19588.099999999999</v>
      </c>
      <c r="Q31" s="78">
        <f ca="1">IF(TODAY()&gt;=Q$2,INDEX(HaverPull!$A:$AD,MATCH(Q$2,HaverPull!$B:$B,0),MATCH($A31,HaverPull!$1:$1,0)), P31*((1+Q4/100)))</f>
        <v>19831.8</v>
      </c>
      <c r="R31" s="78">
        <f ca="1">IF(TODAY()&gt;=R$2,INDEX(HaverPull!$A:$AD,MATCH(R$2,HaverPull!$B:$B,0),MATCH($A31,HaverPull!$1:$1,0)), Q31*((1+R4/100)))</f>
        <v>20041</v>
      </c>
      <c r="S31" s="78">
        <f ca="1">IF(TODAY()&gt;=S$2,INDEX(HaverPull!$A:$AD,MATCH(S$2,HaverPull!$B:$B,0),MATCH($A31,HaverPull!$1:$1,0)), R31*((1+S4/100)))</f>
        <v>20402.5</v>
      </c>
      <c r="T31" s="78">
        <f ca="1">IF(TODAY()&gt;=T$2,INDEX(HaverPull!$A:$AD,MATCH(T$2,HaverPull!$B:$B,0),MATCH($A31,HaverPull!$1:$1,0)), S31*((1+T4/100)))</f>
        <v>21483.628475000001</v>
      </c>
      <c r="U31" s="78">
        <f ca="1">IF(TODAY()&gt;=U$2,INDEX(HaverPull!$A:$AD,MATCH(U$2,HaverPull!$B:$B,0),MATCH($A31,HaverPull!$1:$1,0)), T31*((1+U4/100)))</f>
        <v>22559.528589027999</v>
      </c>
      <c r="V31" s="78">
        <f ca="1">IF(TODAY()&gt;=V$2,INDEX(HaverPull!$A:$AD,MATCH(V$2,HaverPull!$B:$B,0),MATCH($A31,HaverPull!$1:$1,0)), U31*((1+V4/100)))</f>
        <v>23668.780609750505</v>
      </c>
      <c r="W31" s="78">
        <f ca="1">IF(TODAY()&gt;=W$2,INDEX(HaverPull!$A:$AD,MATCH(W$2,HaverPull!$B:$B,0),MATCH($A31,HaverPull!$1:$1,0)), V31*((1+W4/100)))</f>
        <v>24783.81686427585</v>
      </c>
      <c r="X31" s="78">
        <f ca="1">IF(TODAY()&gt;=X$2,INDEX(HaverPull!$A:$AD,MATCH(X$2,HaverPull!$B:$B,0),MATCH($A31,HaverPull!$1:$1,0)), W31*((1+X4/100)))</f>
        <v>25914.950265961397</v>
      </c>
      <c r="Y31" s="78">
        <f ca="1">IF(TODAY()&gt;=Y$2,INDEX(HaverPull!$A:$AD,MATCH(Y$2,HaverPull!$B:$B,0),MATCH($A31,HaverPull!$1:$1,0)), X31*((1+Y4/100)))</f>
        <v>27062.205114235509</v>
      </c>
      <c r="Z31" s="78">
        <f ca="1">IF(TODAY()&gt;=Z$2,INDEX(HaverPull!$A:$AD,MATCH(Z$2,HaverPull!$B:$B,0),MATCH($A31,HaverPull!$1:$1,0)), Y31*((1+Z4/100)))</f>
        <v>28175.002988532873</v>
      </c>
      <c r="AA31" s="78">
        <f ca="1">IF(TODAY()&gt;=AA$2,INDEX(HaverPull!$A:$AD,MATCH(AA$2,HaverPull!$B:$B,0),MATCH($A31,HaverPull!$1:$1,0)), Z31*((1+AA4/100)))</f>
        <v>29258.895353501732</v>
      </c>
      <c r="AB31" s="78">
        <f ca="1">IF(TODAY()&gt;=AB$2,INDEX(HaverPull!$A:$AD,MATCH(AB$2,HaverPull!$B:$B,0),MATCH($A31,HaverPull!$1:$1,0)), AA31*((1+AB4/100)))</f>
        <v>30367.222309492376</v>
      </c>
      <c r="AC31" s="78">
        <f ca="1">IF(TODAY()&gt;=AC$2,INDEX(HaverPull!$A:$AD,MATCH(AC$2,HaverPull!$B:$B,0),MATCH($A31,HaverPull!$1:$1,0)), AB31*((1+AC4/100)))</f>
        <v>31496.882979405487</v>
      </c>
      <c r="AD31" s="78">
        <f ca="1">IF(TODAY()&gt;=AD$2,INDEX(HaverPull!$A:$AD,MATCH(AD$2,HaverPull!$B:$B,0),MATCH($A31,HaverPull!$1:$1,0)), AC31*((1+AD4/100)))</f>
        <v>32736.915262304679</v>
      </c>
      <c r="AE31" s="78">
        <f ca="1">IF(TODAY()&gt;=AE$2,INDEX(HaverPull!$A:$AD,MATCH(AE$2,HaverPull!$B:$B,0),MATCH($A31,HaverPull!$1:$1,0)), AD31*((1+AE4/100)))</f>
        <v>33947.526388704704</v>
      </c>
      <c r="AF31" s="78">
        <f ca="1">IF(TODAY()&gt;=AF$2,INDEX(HaverPull!$A:$AD,MATCH(AF$2,HaverPull!$B:$B,0),MATCH($A31,HaverPull!$1:$1,0)), AE31*((1+AF4/100)))</f>
        <v>35191.363755586848</v>
      </c>
      <c r="AG31" s="78">
        <f ca="1">IF(TODAY()&gt;=AG$2,INDEX(HaverPull!$A:$AD,MATCH(AG$2,HaverPull!$B:$B,0),MATCH($A31,HaverPull!$1:$1,0)), AF31*((1+AG4/100)))</f>
        <v>36480.071496316443</v>
      </c>
      <c r="AH31" s="78">
        <f ca="1">IF(TODAY()&gt;=AH$2,INDEX(HaverPull!$A:$AD,MATCH(AH$2,HaverPull!$B:$B,0),MATCH($A31,HaverPull!$1:$1,0)), AG31*((1+AH4/100)))</f>
        <v>37913.373505406715</v>
      </c>
      <c r="AI31" s="78">
        <f ca="1">IF(TODAY()&gt;=AI$2,INDEX(HaverPull!$A:$AD,MATCH(AI$2,HaverPull!$B:$B,0),MATCH($A31,HaverPull!$1:$1,0)), AH31*((1+AI4/100)))</f>
        <v>39312.376987756223</v>
      </c>
      <c r="AJ31" s="78">
        <f ca="1">IF(TODAY()&gt;=AJ$2,INDEX(HaverPull!$A:$AD,MATCH(AJ$2,HaverPull!$B:$B,0),MATCH($A31,HaverPull!$1:$1,0)), AI31*((1+AJ4/100)))</f>
        <v>40776.763030550144</v>
      </c>
      <c r="AK31" s="78">
        <f ca="1">IF(TODAY()&gt;=AK$2,INDEX(HaverPull!$A:$AD,MATCH(AK$2,HaverPull!$B:$B,0),MATCH($A31,HaverPull!$1:$1,0)), AJ31*((1+AK4/100)))</f>
        <v>42304.260573674554</v>
      </c>
      <c r="AL31" s="78">
        <f ca="1">IF(TODAY()&gt;=AL$2,INDEX(HaverPull!$A:$AD,MATCH(AL$2,HaverPull!$B:$B,0),MATCH($A31,HaverPull!$1:$1,0)), AK31*((1+AL4/100)))</f>
        <v>43994.738826198591</v>
      </c>
      <c r="AM31" s="78">
        <f ca="1">IF(TODAY()&gt;=AM$2,INDEX(HaverPull!$A:$AD,MATCH(AM$2,HaverPull!$B:$B,0),MATCH($A31,HaverPull!$1:$1,0)), AL31*((1+AM4/100)))</f>
        <v>45659.499743381952</v>
      </c>
      <c r="AN31" s="78">
        <f ca="1">IF(TODAY()&gt;=AN$2,INDEX(HaverPull!$A:$AD,MATCH(AN$2,HaverPull!$B:$B,0),MATCH($A31,HaverPull!$1:$1,0)), AM31*((1+AN4/100)))</f>
        <v>47417.390483502153</v>
      </c>
      <c r="AO31" s="78">
        <f ca="1">IF(TODAY()&gt;=AO$2,INDEX(HaverPull!$A:$AD,MATCH(AO$2,HaverPull!$B:$B,0),MATCH($A31,HaverPull!$1:$1,0)), AN31*((1+AO4/100)))</f>
        <v>49251.969321308847</v>
      </c>
      <c r="AP31" s="78">
        <f ca="1">IF(TODAY()&gt;=AP$2,INDEX(HaverPull!$A:$AD,MATCH(AP$2,HaverPull!$B:$B,0),MATCH($A31,HaverPull!$1:$1,0)), AO31*((1+AP4/100)))</f>
        <v>51244.704000049001</v>
      </c>
      <c r="AQ31" s="78">
        <f ca="1">IF(TODAY()&gt;=AQ$2,INDEX(HaverPull!$A:$AD,MATCH(AQ$2,HaverPull!$B:$B,0),MATCH($A31,HaverPull!$1:$1,0)), AP31*((1+AQ4/100)))</f>
        <v>53221.212233330894</v>
      </c>
      <c r="AR31" s="78">
        <f ca="1">IF(TODAY()&gt;=AR$2,INDEX(HaverPull!$A:$AD,MATCH(AR$2,HaverPull!$B:$B,0),MATCH($A31,HaverPull!$1:$1,0)), AQ31*((1+AR4/100)))</f>
        <v>55288.856328595801</v>
      </c>
      <c r="AS31" s="78">
        <f ca="1">IF(TODAY()&gt;=AS$2,INDEX(HaverPull!$A:$AD,MATCH(AS$2,HaverPull!$B:$B,0),MATCH($A31,HaverPull!$1:$1,0)), AR31*((1+AS4/100)))</f>
        <v>57466.131490815904</v>
      </c>
      <c r="AT31" s="78">
        <f ca="1">IF(TODAY()&gt;=AT$2,INDEX(HaverPull!$A:$AD,MATCH(AT$2,HaverPull!$B:$B,0),MATCH($A31,HaverPull!$1:$1,0)), AS31*((1+AT4/100)))</f>
        <v>59822.817543254263</v>
      </c>
      <c r="AU31" s="78">
        <f ca="1">IF(TODAY()&gt;=AU$2,INDEX(HaverPull!$A:$AD,MATCH(AU$2,HaverPull!$B:$B,0),MATCH($A31,HaverPull!$1:$1,0)), AT31*((1+AU4/100)))</f>
        <v>62139.755266704495</v>
      </c>
      <c r="AV31" s="78">
        <f ca="1">IF(TODAY()&gt;=AV$2,INDEX(HaverPull!$A:$AD,MATCH(AV$2,HaverPull!$B:$B,0),MATCH($A31,HaverPull!$1:$1,0)), AU31*((1+AV4/100)))</f>
        <v>64468.753294100577</v>
      </c>
      <c r="AW31" s="78">
        <f ca="1">IF(TODAY()&gt;=AW$2,INDEX(HaverPull!$A:$AD,MATCH(AW$2,HaverPull!$B:$B,0),MATCH($A31,HaverPull!$1:$1,0)), AV31*((1+AW4/100)))</f>
        <v>66856.675916114065</v>
      </c>
      <c r="AX31" s="78">
        <f ca="1">IF(TODAY()&gt;=AX$2,INDEX(HaverPull!$A:$AD,MATCH(AX$2,HaverPull!$B:$B,0),MATCH($A31,HaverPull!$1:$1,0)), AW31*((1+AX4/100)))</f>
        <v>69452.720641936772</v>
      </c>
      <c r="AY31" s="78">
        <f ca="1">IF(TODAY()&gt;=AY$2,INDEX(HaverPull!$A:$AD,MATCH(AY$2,HaverPull!$B:$B,0),MATCH($A31,HaverPull!$1:$1,0)), AX31*((1+AY4/100)))</f>
        <v>72021.082251275599</v>
      </c>
      <c r="AZ31" s="78">
        <f ca="1">IF(TODAY()&gt;=AZ$2,INDEX(HaverPull!$A:$AD,MATCH(AZ$2,HaverPull!$B:$B,0),MATCH($A31,HaverPull!$1:$1,0)), AY31*((1+AZ4/100)))</f>
        <v>74718.271781585863</v>
      </c>
      <c r="BA31" s="78">
        <f ca="1">IF(TODAY()&gt;=BA$2,INDEX(HaverPull!$A:$AD,MATCH(BA$2,HaverPull!$B:$B,0),MATCH($A31,HaverPull!$1:$1,0)), AZ31*((1+BA4/100)))</f>
        <v>77574.751311795888</v>
      </c>
      <c r="BB31" s="78">
        <f ca="1">IF(TODAY()&gt;=BB$2,INDEX(HaverPull!$A:$AD,MATCH(BB$2,HaverPull!$B:$B,0),MATCH($A31,HaverPull!$1:$1,0)), BA31*((1+BB4/100)))</f>
        <v>80739.801165317156</v>
      </c>
      <c r="BC31" s="78">
        <f ca="1">IF(TODAY()&gt;=BC$2,INDEX(HaverPull!$A:$AD,MATCH(BC$2,HaverPull!$B:$B,0),MATCH($A31,HaverPull!$1:$1,0)), BB31*((1+BC4/100)))</f>
        <v>83925.793719300578</v>
      </c>
      <c r="BD31" s="78">
        <f ca="1">IF(TODAY()&gt;=BD$2,INDEX(HaverPull!$A:$AD,MATCH(BD$2,HaverPull!$B:$B,0),MATCH($A31,HaverPull!$1:$1,0)), BC31*((1+BD4/100)))</f>
        <v>87229.112960092258</v>
      </c>
      <c r="BE31" s="78">
        <f ca="1">IF(TODAY()&gt;=BE$2,INDEX(HaverPull!$A:$AD,MATCH(BE$2,HaverPull!$B:$B,0),MATCH($A31,HaverPull!$1:$1,0)), BD31*((1+BE4/100)))</f>
        <v>90628.43149214705</v>
      </c>
      <c r="BF31" s="78">
        <f ca="1">IF(TODAY()&gt;=BF$2,INDEX(HaverPull!$A:$AD,MATCH(BF$2,HaverPull!$B:$B,0),MATCH($A31,HaverPull!$1:$1,0)), BE31*((1+BF4/100)))</f>
        <v>94263.537879297073</v>
      </c>
      <c r="BG31" s="78">
        <f ca="1">IF(TODAY()&gt;=BG$2,INDEX(HaverPull!$A:$AD,MATCH(BG$2,HaverPull!$B:$B,0),MATCH($A31,HaverPull!$1:$1,0)), BF31*((1+BG4/100)))</f>
        <v>97868.175567801401</v>
      </c>
      <c r="BH31" s="78">
        <f ca="1">IF(TODAY()&gt;=BH$2,INDEX(HaverPull!$A:$AD,MATCH(BH$2,HaverPull!$B:$B,0),MATCH($A31,HaverPull!$1:$1,0)), BG31*((1+BH4/100)))</f>
        <v>101610.65460151414</v>
      </c>
      <c r="BI31" s="78">
        <f ca="1">IF(TODAY()&gt;=BI$2,INDEX(HaverPull!$A:$AD,MATCH(BI$2,HaverPull!$B:$B,0),MATCH($A31,HaverPull!$1:$1,0)), BH31*((1+BI4/100)))</f>
        <v>105493.197713838</v>
      </c>
    </row>
    <row r="32" spans="1:61">
      <c r="A32" s="112" t="s">
        <v>8</v>
      </c>
      <c r="B32" s="78">
        <f ca="1">IF(TODAY()&gt;=B$2,INDEX(HaverPull!$A:$AD,MATCH(B$2,HaverPull!$B:$B,0),MATCH($A32,HaverPull!$1:$1,0)),#REF!*(( 1+B5/100)))</f>
        <v>16621.7</v>
      </c>
      <c r="C32" s="78">
        <f ca="1">IF(TODAY()&gt;=C$2,INDEX(HaverPull!$A:$AD,MATCH(C$2,HaverPull!$B:$B,0),MATCH($A32,HaverPull!$1:$1,0)),#REF!*(( 1+C5/100)))</f>
        <v>16830.099999999999</v>
      </c>
      <c r="D32" s="78">
        <f ca="1">IF(TODAY()&gt;=D$2,INDEX(HaverPull!$A:$AD,MATCH(D$2,HaverPull!$B:$B,0),MATCH($A32,HaverPull!$1:$1,0)),#REF!*(( 1+D5/100)))</f>
        <v>17033.599999999999</v>
      </c>
      <c r="E32" s="78">
        <f ca="1">IF(TODAY()&gt;=E$2,INDEX(HaverPull!$A:$AD,MATCH(E$2,HaverPull!$B:$B,0),MATCH($A32,HaverPull!$1:$1,0)),#REF!*(( 1+E5/100)))</f>
        <v>17113.900000000001</v>
      </c>
      <c r="F32" s="78">
        <f ca="1">IF(TODAY()&gt;=F$2,INDEX(HaverPull!$A:$AD,MATCH(F$2,HaverPull!$B:$B,0),MATCH($A32,HaverPull!$1:$1,0)),#REF!*(( 1+F5/100)))</f>
        <v>17254.7</v>
      </c>
      <c r="G32" s="78">
        <f ca="1">IF(TODAY()&gt;=G$2,INDEX(HaverPull!$A:$AD,MATCH(G$2,HaverPull!$B:$B,0),MATCH($A32,HaverPull!$1:$1,0)),#REF!*(( 1+G5/100)))</f>
        <v>17397</v>
      </c>
      <c r="H32" s="78">
        <f ca="1">IF(TODAY()&gt;=H$2,INDEX(HaverPull!$A:$AD,MATCH(H$2,HaverPull!$B:$B,0),MATCH($A32,HaverPull!$1:$1,0)),#REF!*(( 1+H5/100)))</f>
        <v>17438.8</v>
      </c>
      <c r="I32" s="78">
        <f ca="1">IF(TODAY()&gt;=I$2,INDEX(HaverPull!$A:$AD,MATCH(I$2,HaverPull!$B:$B,0),MATCH($A32,HaverPull!$1:$1,0)),#REF!*(( 1+I5/100)))</f>
        <v>17456.2</v>
      </c>
      <c r="J32" s="78">
        <f ca="1">IF(TODAY()&gt;=J$2,INDEX(HaverPull!$A:$AD,MATCH(J$2,HaverPull!$B:$B,0),MATCH($A32,HaverPull!$1:$1,0)), A32*((1+J5/100)))</f>
        <v>17523.400000000001</v>
      </c>
      <c r="K32" s="78">
        <f ca="1">IF(TODAY()&gt;=K$2,INDEX(HaverPull!$A:$AD,MATCH(K$2,HaverPull!$B:$B,0),MATCH($A32,HaverPull!$1:$1,0)), J32*((1+K5/100)))</f>
        <v>17622.5</v>
      </c>
      <c r="L32" s="78">
        <f ca="1">IF(TODAY()&gt;=L$2,INDEX(HaverPull!$A:$AD,MATCH(L$2,HaverPull!$B:$B,0),MATCH($A32,HaverPull!$1:$1,0)), K32*((1+L5/100)))</f>
        <v>17706.7</v>
      </c>
      <c r="M32" s="78">
        <f ca="1">IF(TODAY()&gt;=M$2,INDEX(HaverPull!$A:$AD,MATCH(M$2,HaverPull!$B:$B,0),MATCH($A32,HaverPull!$1:$1,0)), L32*((1+M5/100)))</f>
        <v>17784.2</v>
      </c>
      <c r="N32" s="78">
        <f ca="1">IF(TODAY()&gt;=N$2,INDEX(HaverPull!$A:$AD,MATCH(N$2,HaverPull!$B:$B,0),MATCH($A32,HaverPull!$1:$1,0)), M32*((1+N5/100)))</f>
        <v>17863</v>
      </c>
      <c r="O32" s="78">
        <f ca="1">IF(TODAY()&gt;=O$2,INDEX(HaverPull!$A:$AD,MATCH(O$2,HaverPull!$B:$B,0),MATCH($A32,HaverPull!$1:$1,0)), N32*((1+O5/100)))</f>
        <v>17995.2</v>
      </c>
      <c r="P32" s="78">
        <f ca="1">IF(TODAY()&gt;=P$2,INDEX(HaverPull!$A:$AD,MATCH(P$2,HaverPull!$B:$B,0),MATCH($A32,HaverPull!$1:$1,0)), O32*((1+P5/100)))</f>
        <v>18120.8</v>
      </c>
      <c r="Q32" s="78">
        <f ca="1">IF(TODAY()&gt;=Q$2,INDEX(HaverPull!$A:$AD,MATCH(Q$2,HaverPull!$B:$B,0),MATCH($A32,HaverPull!$1:$1,0)), P32*((1+Q5/100)))</f>
        <v>18223.8</v>
      </c>
      <c r="R32" s="78">
        <f ca="1">IF(TODAY()&gt;=R$2,INDEX(HaverPull!$A:$AD,MATCH(R$2,HaverPull!$B:$B,0),MATCH($A32,HaverPull!$1:$1,0)), Q32*((1+R5/100)))</f>
        <v>18324</v>
      </c>
      <c r="S32" s="78">
        <f ca="1">IF(TODAY()&gt;=S$2,INDEX(HaverPull!$A:$AD,MATCH(S$2,HaverPull!$B:$B,0),MATCH($A32,HaverPull!$1:$1,0)), R32*((1+S5/100)))</f>
        <v>18507.2</v>
      </c>
      <c r="T32" s="78">
        <f ca="1">IF(TODAY()&gt;=T$2,INDEX(HaverPull!$A:$AD,MATCH(T$2,HaverPull!$B:$B,0),MATCH($A32,HaverPull!$1:$1,0)), S32*((1+T5/100)))</f>
        <v>19077.22176</v>
      </c>
      <c r="U32" s="78">
        <f ca="1">IF(TODAY()&gt;=U$2,INDEX(HaverPull!$A:$AD,MATCH(U$2,HaverPull!$B:$B,0),MATCH($A32,HaverPull!$1:$1,0)), T32*((1+U5/100)))</f>
        <v>19647.821462841603</v>
      </c>
      <c r="V32" s="78">
        <f ca="1">IF(TODAY()&gt;=V$2,INDEX(HaverPull!$A:$AD,MATCH(V$2,HaverPull!$B:$B,0),MATCH($A32,HaverPull!$1:$1,0)), U32*((1+V5/100)))</f>
        <v>20178.705598767585</v>
      </c>
      <c r="W32" s="78">
        <f ca="1">IF(TODAY()&gt;=W$2,INDEX(HaverPull!$A:$AD,MATCH(W$2,HaverPull!$B:$B,0),MATCH($A32,HaverPull!$1:$1,0)), V32*((1+W5/100)))</f>
        <v>20705.975176063381</v>
      </c>
      <c r="X32" s="78">
        <f ca="1">IF(TODAY()&gt;=X$2,INDEX(HaverPull!$A:$AD,MATCH(X$2,HaverPull!$B:$B,0),MATCH($A32,HaverPull!$1:$1,0)), W32*((1+X5/100)))</f>
        <v>21186.974979403334</v>
      </c>
      <c r="Y32" s="78">
        <f ca="1">IF(TODAY()&gt;=Y$2,INDEX(HaverPull!$A:$AD,MATCH(Y$2,HaverPull!$B:$B,0),MATCH($A32,HaverPull!$1:$1,0)), X32*((1+Y5/100)))</f>
        <v>21636.562588466273</v>
      </c>
      <c r="Z32" s="78">
        <f ca="1">IF(TODAY()&gt;=Z$2,INDEX(HaverPull!$A:$AD,MATCH(Z$2,HaverPull!$B:$B,0),MATCH($A32,HaverPull!$1:$1,0)), Y32*((1+Z5/100)))</f>
        <v>22017.582455649161</v>
      </c>
      <c r="AA32" s="78">
        <f ca="1">IF(TODAY()&gt;=AA$2,INDEX(HaverPull!$A:$AD,MATCH(AA$2,HaverPull!$B:$B,0),MATCH($A32,HaverPull!$1:$1,0)), Z32*((1+AA5/100)))</f>
        <v>22387.257665079513</v>
      </c>
      <c r="AB32" s="78">
        <f ca="1">IF(TODAY()&gt;=AB$2,INDEX(HaverPull!$A:$AD,MATCH(AB$2,HaverPull!$B:$B,0),MATCH($A32,HaverPull!$1:$1,0)), AA32*((1+AB5/100)))</f>
        <v>22754.184818210164</v>
      </c>
      <c r="AC32" s="78">
        <f ca="1">IF(TODAY()&gt;=AC$2,INDEX(HaverPull!$A:$AD,MATCH(AC$2,HaverPull!$B:$B,0),MATCH($A32,HaverPull!$1:$1,0)), AB32*((1+AC5/100)))</f>
        <v>23113.473396489702</v>
      </c>
      <c r="AD32" s="78">
        <f ca="1">IF(TODAY()&gt;=AD$2,INDEX(HaverPull!$A:$AD,MATCH(AD$2,HaverPull!$B:$B,0),MATCH($A32,HaverPull!$1:$1,0)), AC32*((1+AD5/100)))</f>
        <v>23476.354928814591</v>
      </c>
      <c r="AE32" s="78">
        <f ca="1">IF(TODAY()&gt;=AE$2,INDEX(HaverPull!$A:$AD,MATCH(AE$2,HaverPull!$B:$B,0),MATCH($A32,HaverPull!$1:$1,0)), AD32*((1+AE5/100)))</f>
        <v>23842.586065704101</v>
      </c>
      <c r="AF32" s="78">
        <f ca="1">IF(TODAY()&gt;=AF$2,INDEX(HaverPull!$A:$AD,MATCH(AF$2,HaverPull!$B:$B,0),MATCH($A32,HaverPull!$1:$1,0)), AE32*((1+AF5/100)))</f>
        <v>24212.146149722517</v>
      </c>
      <c r="AG32" s="78">
        <f ca="1">IF(TODAY()&gt;=AG$2,INDEX(HaverPull!$A:$AD,MATCH(AG$2,HaverPull!$B:$B,0),MATCH($A32,HaverPull!$1:$1,0)), AF32*((1+AG5/100)))</f>
        <v>24587.67653650471</v>
      </c>
      <c r="AH32" s="78">
        <f ca="1">IF(TODAY()&gt;=AH$2,INDEX(HaverPull!$A:$AD,MATCH(AH$2,HaverPull!$B:$B,0),MATCH($A32,HaverPull!$1:$1,0)), AG32*((1+AH5/100)))</f>
        <v>24976.407702546854</v>
      </c>
      <c r="AI32" s="78">
        <f ca="1">IF(TODAY()&gt;=AI$2,INDEX(HaverPull!$A:$AD,MATCH(AI$2,HaverPull!$B:$B,0),MATCH($A32,HaverPull!$1:$1,0)), AH32*((1+AI5/100)))</f>
        <v>25371.284708324121</v>
      </c>
      <c r="AJ32" s="78">
        <f ca="1">IF(TODAY()&gt;=AJ$2,INDEX(HaverPull!$A:$AD,MATCH(AJ$2,HaverPull!$B:$B,0),MATCH($A32,HaverPull!$1:$1,0)), AI32*((1+AJ5/100)))</f>
        <v>25774.941848033559</v>
      </c>
      <c r="AK32" s="78">
        <f ca="1">IF(TODAY()&gt;=AK$2,INDEX(HaverPull!$A:$AD,MATCH(AK$2,HaverPull!$B:$B,0),MATCH($A32,HaverPull!$1:$1,0)), AJ32*((1+AK5/100)))</f>
        <v>26185.021172835775</v>
      </c>
      <c r="AL32" s="78">
        <f ca="1">IF(TODAY()&gt;=AL$2,INDEX(HaverPull!$A:$AD,MATCH(AL$2,HaverPull!$B:$B,0),MATCH($A32,HaverPull!$1:$1,0)), AK32*((1+AL5/100)))</f>
        <v>26612.098868164729</v>
      </c>
      <c r="AM32" s="78">
        <f ca="1">IF(TODAY()&gt;=AM$2,INDEX(HaverPull!$A:$AD,MATCH(AM$2,HaverPull!$B:$B,0),MATCH($A32,HaverPull!$1:$1,0)), AL32*((1+AM5/100)))</f>
        <v>27046.142200704497</v>
      </c>
      <c r="AN32" s="78">
        <f ca="1">IF(TODAY()&gt;=AN$2,INDEX(HaverPull!$A:$AD,MATCH(AN$2,HaverPull!$B:$B,0),MATCH($A32,HaverPull!$1:$1,0)), AM32*((1+AN5/100)))</f>
        <v>27500.787851098339</v>
      </c>
      <c r="AO32" s="78">
        <f ca="1">IF(TODAY()&gt;=AO$2,INDEX(HaverPull!$A:$AD,MATCH(AO$2,HaverPull!$B:$B,0),MATCH($A32,HaverPull!$1:$1,0)), AN32*((1+AO5/100)))</f>
        <v>27971.32633123063</v>
      </c>
      <c r="AP32" s="78">
        <f ca="1">IF(TODAY()&gt;=AP$2,INDEX(HaverPull!$A:$AD,MATCH(AP$2,HaverPull!$B:$B,0),MATCH($A32,HaverPull!$1:$1,0)), AO32*((1+AP5/100)))</f>
        <v>28447.398305388175</v>
      </c>
      <c r="AQ32" s="78">
        <f ca="1">IF(TODAY()&gt;=AQ$2,INDEX(HaverPull!$A:$AD,MATCH(AQ$2,HaverPull!$B:$B,0),MATCH($A32,HaverPull!$1:$1,0)), AP32*((1+AQ5/100)))</f>
        <v>28937.262504206959</v>
      </c>
      <c r="AR32" s="78">
        <f ca="1">IF(TODAY()&gt;=AR$2,INDEX(HaverPull!$A:$AD,MATCH(AR$2,HaverPull!$B:$B,0),MATCH($A32,HaverPull!$1:$1,0)), AQ32*((1+AR5/100)))</f>
        <v>29446.847696906043</v>
      </c>
      <c r="AS32" s="78">
        <f ca="1">IF(TODAY()&gt;=AS$2,INDEX(HaverPull!$A:$AD,MATCH(AS$2,HaverPull!$B:$B,0),MATCH($A32,HaverPull!$1:$1,0)), AR32*((1+AS5/100)))</f>
        <v>29983.663730420638</v>
      </c>
      <c r="AT32" s="78">
        <f ca="1">IF(TODAY()&gt;=AT$2,INDEX(HaverPull!$A:$AD,MATCH(AT$2,HaverPull!$B:$B,0),MATCH($A32,HaverPull!$1:$1,0)), AS32*((1+AT5/100)))</f>
        <v>30522.770004293605</v>
      </c>
      <c r="AU32" s="78">
        <f ca="1">IF(TODAY()&gt;=AU$2,INDEX(HaverPull!$A:$AD,MATCH(AU$2,HaverPull!$B:$B,0),MATCH($A32,HaverPull!$1:$1,0)), AT32*((1+AU5/100)))</f>
        <v>31063.938716469733</v>
      </c>
      <c r="AV32" s="78">
        <f ca="1">IF(TODAY()&gt;=AV$2,INDEX(HaverPull!$A:$AD,MATCH(AV$2,HaverPull!$B:$B,0),MATCH($A32,HaverPull!$1:$1,0)), AU32*((1+AV5/100)))</f>
        <v>31578.04690222731</v>
      </c>
      <c r="AW32" s="78">
        <f ca="1">IF(TODAY()&gt;=AW$2,INDEX(HaverPull!$A:$AD,MATCH(AW$2,HaverPull!$B:$B,0),MATCH($A32,HaverPull!$1:$1,0)), AV32*((1+AW5/100)))</f>
        <v>32088.979701105349</v>
      </c>
      <c r="AX32" s="78">
        <f ca="1">IF(TODAY()&gt;=AX$2,INDEX(HaverPull!$A:$AD,MATCH(AX$2,HaverPull!$B:$B,0),MATCH($A32,HaverPull!$1:$1,0)), AW32*((1+AX5/100)))</f>
        <v>32604.649604902112</v>
      </c>
      <c r="AY32" s="78">
        <f ca="1">IF(TODAY()&gt;=AY$2,INDEX(HaverPull!$A:$AD,MATCH(AY$2,HaverPull!$B:$B,0),MATCH($A32,HaverPull!$1:$1,0)), AX32*((1+AY5/100)))</f>
        <v>33132.844928501523</v>
      </c>
      <c r="AZ32" s="78">
        <f ca="1">IF(TODAY()&gt;=AZ$2,INDEX(HaverPull!$A:$AD,MATCH(AZ$2,HaverPull!$B:$B,0),MATCH($A32,HaverPull!$1:$1,0)), AY32*((1+AZ5/100)))</f>
        <v>33687.157424155354</v>
      </c>
      <c r="BA32" s="78">
        <f ca="1">IF(TODAY()&gt;=BA$2,INDEX(HaverPull!$A:$AD,MATCH(BA$2,HaverPull!$B:$B,0),MATCH($A32,HaverPull!$1:$1,0)), AZ32*((1+BA5/100)))</f>
        <v>34278.367036949276</v>
      </c>
      <c r="BB32" s="78">
        <f ca="1">IF(TODAY()&gt;=BB$2,INDEX(HaverPull!$A:$AD,MATCH(BB$2,HaverPull!$B:$B,0),MATCH($A32,HaverPull!$1:$1,0)), BA32*((1+BB5/100)))</f>
        <v>34902.576100692124</v>
      </c>
      <c r="BC32" s="78">
        <f ca="1">IF(TODAY()&gt;=BC$2,INDEX(HaverPull!$A:$AD,MATCH(BC$2,HaverPull!$B:$B,0),MATCH($A32,HaverPull!$1:$1,0)), BB32*((1+BC5/100)))</f>
        <v>35557.697454102112</v>
      </c>
      <c r="BD32" s="78">
        <f ca="1">IF(TODAY()&gt;=BD$2,INDEX(HaverPull!$A:$AD,MATCH(BD$2,HaverPull!$B:$B,0),MATCH($A32,HaverPull!$1:$1,0)), BC32*((1+BD5/100)))</f>
        <v>36221.915242544739</v>
      </c>
      <c r="BE32" s="78">
        <f ca="1">IF(TODAY()&gt;=BE$2,INDEX(HaverPull!$A:$AD,MATCH(BE$2,HaverPull!$B:$B,0),MATCH($A32,HaverPull!$1:$1,0)), BD32*((1+BE5/100)))</f>
        <v>36885.138510635734</v>
      </c>
      <c r="BF32" s="78">
        <f ca="1">IF(TODAY()&gt;=BF$2,INDEX(HaverPull!$A:$AD,MATCH(BF$2,HaverPull!$B:$B,0),MATCH($A32,HaverPull!$1:$1,0)), BE32*((1+BF5/100)))</f>
        <v>37533.579245652705</v>
      </c>
      <c r="BG32" s="78">
        <f ca="1">IF(TODAY()&gt;=BG$2,INDEX(HaverPull!$A:$AD,MATCH(BG$2,HaverPull!$B:$B,0),MATCH($A32,HaverPull!$1:$1,0)), BF32*((1+BG5/100)))</f>
        <v>38195.296247753562</v>
      </c>
      <c r="BH32" s="78">
        <f ca="1">IF(TODAY()&gt;=BH$2,INDEX(HaverPull!$A:$AD,MATCH(BH$2,HaverPull!$B:$B,0),MATCH($A32,HaverPull!$1:$1,0)), BG32*((1+BH5/100)))</f>
        <v>38868.297367638981</v>
      </c>
      <c r="BI32" s="78">
        <f ca="1">IF(TODAY()&gt;=BI$2,INDEX(HaverPull!$A:$AD,MATCH(BI$2,HaverPull!$B:$B,0),MATCH($A32,HaverPull!$1:$1,0)), BH32*((1+BI5/100)))</f>
        <v>39551.213352388404</v>
      </c>
    </row>
    <row r="33" spans="1:61">
      <c r="A33" s="112" t="s">
        <v>193</v>
      </c>
      <c r="B33" s="78">
        <f ca="1">IF(TODAY()&gt;=B$2,INDEX(HaverPull!$A:$AD,MATCH(B$2,HaverPull!$B:$B,0),MATCH($A33,HaverPull!$1:$1,0)),#REF!*(( 1+B6/100)))</f>
        <v>16290.5</v>
      </c>
      <c r="C33" s="78">
        <f ca="1">IF(TODAY()&gt;=C$2,INDEX(HaverPull!$A:$AD,MATCH(C$2,HaverPull!$B:$B,0),MATCH($A33,HaverPull!$1:$1,0)),#REF!*(( 1+C6/100)))</f>
        <v>16353.5</v>
      </c>
      <c r="D33" s="78">
        <f ca="1">IF(TODAY()&gt;=D$2,INDEX(HaverPull!$A:$AD,MATCH(D$2,HaverPull!$B:$B,0),MATCH($A33,HaverPull!$1:$1,0)),#REF!*(( 1+D6/100)))</f>
        <v>16417.900000000001</v>
      </c>
      <c r="E33" s="78">
        <f ca="1">IF(TODAY()&gt;=E$2,INDEX(HaverPull!$A:$AD,MATCH(E$2,HaverPull!$B:$B,0),MATCH($A33,HaverPull!$1:$1,0)),#REF!*(( 1+E6/100)))</f>
        <v>16483.7</v>
      </c>
      <c r="F33" s="78">
        <f ca="1">IF(TODAY()&gt;=F$2,INDEX(HaverPull!$A:$AD,MATCH(F$2,HaverPull!$B:$B,0),MATCH($A33,HaverPull!$1:$1,0)),#REF!*(( 1+F6/100)))</f>
        <v>16551.599999999999</v>
      </c>
      <c r="G33" s="78">
        <f ca="1">IF(TODAY()&gt;=G$2,INDEX(HaverPull!$A:$AD,MATCH(G$2,HaverPull!$B:$B,0),MATCH($A33,HaverPull!$1:$1,0)),#REF!*(( 1+G6/100)))</f>
        <v>16622.2</v>
      </c>
      <c r="H33" s="78">
        <f ca="1">IF(TODAY()&gt;=H$2,INDEX(HaverPull!$A:$AD,MATCH(H$2,HaverPull!$B:$B,0),MATCH($A33,HaverPull!$1:$1,0)),#REF!*(( 1+H6/100)))</f>
        <v>16693.7</v>
      </c>
      <c r="I33" s="78">
        <f ca="1">IF(TODAY()&gt;=I$2,INDEX(HaverPull!$A:$AD,MATCH(I$2,HaverPull!$B:$B,0),MATCH($A33,HaverPull!$1:$1,0)),#REF!*(( 1+I6/100)))</f>
        <v>16765.599999999999</v>
      </c>
      <c r="J33" s="78">
        <f ca="1">IF(TODAY()&gt;=J$2,INDEX(HaverPull!$A:$AD,MATCH(J$2,HaverPull!$B:$B,0),MATCH($A33,HaverPull!$1:$1,0)), A33*((1+J6/100)))</f>
        <v>16837.099999999999</v>
      </c>
      <c r="K33" s="78">
        <f ca="1">IF(TODAY()&gt;=K$2,INDEX(HaverPull!$A:$AD,MATCH(K$2,HaverPull!$B:$B,0),MATCH($A33,HaverPull!$1:$1,0)), J33*((1+K6/100)))</f>
        <v>16905.7</v>
      </c>
      <c r="L33" s="78">
        <f ca="1">IF(TODAY()&gt;=L$2,INDEX(HaverPull!$A:$AD,MATCH(L$2,HaverPull!$B:$B,0),MATCH($A33,HaverPull!$1:$1,0)), K33*((1+L6/100)))</f>
        <v>16974.099999999999</v>
      </c>
      <c r="M33" s="78">
        <f ca="1">IF(TODAY()&gt;=M$2,INDEX(HaverPull!$A:$AD,MATCH(M$2,HaverPull!$B:$B,0),MATCH($A33,HaverPull!$1:$1,0)), L33*((1+M6/100)))</f>
        <v>17042.7</v>
      </c>
      <c r="N33" s="78">
        <f ca="1">IF(TODAY()&gt;=N$2,INDEX(HaverPull!$A:$AD,MATCH(N$2,HaverPull!$B:$B,0),MATCH($A33,HaverPull!$1:$1,0)), M33*((1+N6/100)))</f>
        <v>17110.8</v>
      </c>
      <c r="O33" s="78">
        <f ca="1">IF(TODAY()&gt;=O$2,INDEX(HaverPull!$A:$AD,MATCH(O$2,HaverPull!$B:$B,0),MATCH($A33,HaverPull!$1:$1,0)), N33*((1+O6/100)))</f>
        <v>17181.3</v>
      </c>
      <c r="P33" s="78">
        <f ca="1">IF(TODAY()&gt;=P$2,INDEX(HaverPull!$A:$AD,MATCH(P$2,HaverPull!$B:$B,0),MATCH($A33,HaverPull!$1:$1,0)), O33*((1+P6/100)))</f>
        <v>17254.2</v>
      </c>
      <c r="Q33" s="78">
        <f ca="1">IF(TODAY()&gt;=Q$2,INDEX(HaverPull!$A:$AD,MATCH(Q$2,HaverPull!$B:$B,0),MATCH($A33,HaverPull!$1:$1,0)), P33*((1+Q6/100)))</f>
        <v>17329.900000000001</v>
      </c>
      <c r="R33" s="78">
        <f ca="1">IF(TODAY()&gt;=R$2,INDEX(HaverPull!$A:$AD,MATCH(R$2,HaverPull!$B:$B,0),MATCH($A33,HaverPull!$1:$1,0)), Q33*((1+R6/100)))</f>
        <v>17411.400000000001</v>
      </c>
      <c r="S33" s="78">
        <f ca="1">IF(TODAY()&gt;=S$2,INDEX(HaverPull!$A:$AD,MATCH(S$2,HaverPull!$B:$B,0),MATCH($A33,HaverPull!$1:$1,0)), R33*((1+S6/100)))</f>
        <v>17496.400000000001</v>
      </c>
      <c r="T33" s="78">
        <f ca="1">IF(TODAY()&gt;=T$2,INDEX(HaverPull!$A:$AD,MATCH(T$2,HaverPull!$B:$B,0),MATCH($A33,HaverPull!$1:$1,0)), S33*((1+T6/100)))</f>
        <v>17845.978072000002</v>
      </c>
      <c r="U33" s="78">
        <f ca="1">IF(TODAY()&gt;=U$2,INDEX(HaverPull!$A:$AD,MATCH(U$2,HaverPull!$B:$B,0),MATCH($A33,HaverPull!$1:$1,0)), T33*((1+U6/100)))</f>
        <v>18211.999082256723</v>
      </c>
      <c r="V33" s="78">
        <f ca="1">IF(TODAY()&gt;=V$2,INDEX(HaverPull!$A:$AD,MATCH(V$2,HaverPull!$B:$B,0),MATCH($A33,HaverPull!$1:$1,0)), U33*((1+V6/100)))</f>
        <v>18592.447743085067</v>
      </c>
      <c r="W33" s="78">
        <f ca="1">IF(TODAY()&gt;=W$2,INDEX(HaverPull!$A:$AD,MATCH(W$2,HaverPull!$B:$B,0),MATCH($A33,HaverPull!$1:$1,0)), V33*((1+W6/100)))</f>
        <v>18989.396502399934</v>
      </c>
      <c r="X33" s="78">
        <f ca="1">IF(TODAY()&gt;=X$2,INDEX(HaverPull!$A:$AD,MATCH(X$2,HaverPull!$B:$B,0),MATCH($A33,HaverPull!$1:$1,0)), W33*((1+X6/100)))</f>
        <v>19398.428103061626</v>
      </c>
      <c r="Y33" s="78">
        <f ca="1">IF(TODAY()&gt;=Y$2,INDEX(HaverPull!$A:$AD,MATCH(Y$2,HaverPull!$B:$B,0),MATCH($A33,HaverPull!$1:$1,0)), X33*((1+Y6/100)))</f>
        <v>19816.852197244665</v>
      </c>
      <c r="Z33" s="78">
        <f ca="1">IF(TODAY()&gt;=Z$2,INDEX(HaverPull!$A:$AD,MATCH(Z$2,HaverPull!$B:$B,0),MATCH($A33,HaverPull!$1:$1,0)), Y33*((1+Z6/100)))</f>
        <v>20238.356643480056</v>
      </c>
      <c r="AA33" s="78">
        <f ca="1">IF(TODAY()&gt;=AA$2,INDEX(HaverPull!$A:$AD,MATCH(AA$2,HaverPull!$B:$B,0),MATCH($A33,HaverPull!$1:$1,0)), Z33*((1+AA6/100)))</f>
        <v>20664.77881795818</v>
      </c>
      <c r="AB33" s="78">
        <f ca="1">IF(TODAY()&gt;=AB$2,INDEX(HaverPull!$A:$AD,MATCH(AB$2,HaverPull!$B:$B,0),MATCH($A33,HaverPull!$1:$1,0)), AA33*((1+AB6/100)))</f>
        <v>21096.879343041684</v>
      </c>
      <c r="AC33" s="78">
        <f ca="1">IF(TODAY()&gt;=AC$2,INDEX(HaverPull!$A:$AD,MATCH(AC$2,HaverPull!$B:$B,0),MATCH($A33,HaverPull!$1:$1,0)), AB33*((1+AC6/100)))</f>
        <v>21534.428620616367</v>
      </c>
      <c r="AD33" s="78">
        <f ca="1">IF(TODAY()&gt;=AD$2,INDEX(HaverPull!$A:$AD,MATCH(AD$2,HaverPull!$B:$B,0),MATCH($A33,HaverPull!$1:$1,0)), AC33*((1+AD6/100)))</f>
        <v>21974.592341621767</v>
      </c>
      <c r="AE33" s="78">
        <f ca="1">IF(TODAY()&gt;=AE$2,INDEX(HaverPull!$A:$AD,MATCH(AE$2,HaverPull!$B:$B,0),MATCH($A33,HaverPull!$1:$1,0)), AD33*((1+AE6/100)))</f>
        <v>22420.237074309858</v>
      </c>
      <c r="AF33" s="78">
        <f ca="1">IF(TODAY()&gt;=AF$2,INDEX(HaverPull!$A:$AD,MATCH(AF$2,HaverPull!$B:$B,0),MATCH($A33,HaverPull!$1:$1,0)), AE33*((1+AF6/100)))</f>
        <v>22871.556446615716</v>
      </c>
      <c r="AG33" s="78">
        <f ca="1">IF(TODAY()&gt;=AG$2,INDEX(HaverPull!$A:$AD,MATCH(AG$2,HaverPull!$B:$B,0),MATCH($A33,HaverPull!$1:$1,0)), AF33*((1+AG6/100)))</f>
        <v>23328.987575548032</v>
      </c>
      <c r="AH33" s="78">
        <f ca="1">IF(TODAY()&gt;=AH$2,INDEX(HaverPull!$A:$AD,MATCH(AH$2,HaverPull!$B:$B,0),MATCH($A33,HaverPull!$1:$1,0)), AG33*((1+AH6/100)))</f>
        <v>23793.934297928703</v>
      </c>
      <c r="AI33" s="78">
        <f ca="1">IF(TODAY()&gt;=AI$2,INDEX(HaverPull!$A:$AD,MATCH(AI$2,HaverPull!$B:$B,0),MATCH($A33,HaverPull!$1:$1,0)), AH33*((1+AI6/100)))</f>
        <v>24265.054197027694</v>
      </c>
      <c r="AJ33" s="78">
        <f ca="1">IF(TODAY()&gt;=AJ$2,INDEX(HaverPull!$A:$AD,MATCH(AJ$2,HaverPull!$B:$B,0),MATCH($A33,HaverPull!$1:$1,0)), AI33*((1+AJ6/100)))</f>
        <v>24742.590463625198</v>
      </c>
      <c r="AK33" s="78">
        <f ca="1">IF(TODAY()&gt;=AK$2,INDEX(HaverPull!$A:$AD,MATCH(AK$2,HaverPull!$B:$B,0),MATCH($A33,HaverPull!$1:$1,0)), AJ33*((1+AK6/100)))</f>
        <v>25226.060681284431</v>
      </c>
      <c r="AL33" s="78">
        <f ca="1">IF(TODAY()&gt;=AL$2,INDEX(HaverPull!$A:$AD,MATCH(AL$2,HaverPull!$B:$B,0),MATCH($A33,HaverPull!$1:$1,0)), AK33*((1+AL6/100)))</f>
        <v>25715.193997894537</v>
      </c>
      <c r="AM33" s="78">
        <f ca="1">IF(TODAY()&gt;=AM$2,INDEX(HaverPull!$A:$AD,MATCH(AM$2,HaverPull!$B:$B,0),MATCH($A33,HaverPull!$1:$1,0)), AL33*((1+AM6/100)))</f>
        <v>26211.497242053905</v>
      </c>
      <c r="AN33" s="78">
        <f ca="1">IF(TODAY()&gt;=AN$2,INDEX(HaverPull!$A:$AD,MATCH(AN$2,HaverPull!$B:$B,0),MATCH($A33,HaverPull!$1:$1,0)), AM33*((1+AN6/100)))</f>
        <v>26713.709529211661</v>
      </c>
      <c r="AO33" s="78">
        <f ca="1">IF(TODAY()&gt;=AO$2,INDEX(HaverPull!$A:$AD,MATCH(AO$2,HaverPull!$B:$B,0),MATCH($A33,HaverPull!$1:$1,0)), AN33*((1+AO6/100)))</f>
        <v>27221.270010266679</v>
      </c>
      <c r="AP33" s="78">
        <f ca="1">IF(TODAY()&gt;=AP$2,INDEX(HaverPull!$A:$AD,MATCH(AP$2,HaverPull!$B:$B,0),MATCH($A33,HaverPull!$1:$1,0)), AO33*((1+AP6/100)))</f>
        <v>27733.846524559998</v>
      </c>
      <c r="AQ33" s="78">
        <f ca="1">IF(TODAY()&gt;=AQ$2,INDEX(HaverPull!$A:$AD,MATCH(AQ$2,HaverPull!$B:$B,0),MATCH($A33,HaverPull!$1:$1,0)), AP33*((1+AQ6/100)))</f>
        <v>28250.250746847309</v>
      </c>
      <c r="AR33" s="78">
        <f ca="1">IF(TODAY()&gt;=AR$2,INDEX(HaverPull!$A:$AD,MATCH(AR$2,HaverPull!$B:$B,0),MATCH($A33,HaverPull!$1:$1,0)), AQ33*((1+AR6/100)))</f>
        <v>28770.902868111702</v>
      </c>
      <c r="AS33" s="78">
        <f ca="1">IF(TODAY()&gt;=AS$2,INDEX(HaverPull!$A:$AD,MATCH(AS$2,HaverPull!$B:$B,0),MATCH($A33,HaverPull!$1:$1,0)), AR33*((1+AS6/100)))</f>
        <v>29295.396427397376</v>
      </c>
      <c r="AT33" s="78">
        <f ca="1">IF(TODAY()&gt;=AT$2,INDEX(HaverPull!$A:$AD,MATCH(AT$2,HaverPull!$B:$B,0),MATCH($A33,HaverPull!$1:$1,0)), AS33*((1+AT6/100)))</f>
        <v>29822.127655161985</v>
      </c>
      <c r="AU33" s="78">
        <f ca="1">IF(TODAY()&gt;=AU$2,INDEX(HaverPull!$A:$AD,MATCH(AU$2,HaverPull!$B:$B,0),MATCH($A33,HaverPull!$1:$1,0)), AT33*((1+AU6/100)))</f>
        <v>30350.873978488009</v>
      </c>
      <c r="AV33" s="78">
        <f ca="1">IF(TODAY()&gt;=AV$2,INDEX(HaverPull!$A:$AD,MATCH(AV$2,HaverPull!$B:$B,0),MATCH($A33,HaverPull!$1:$1,0)), AU33*((1+AV6/100)))</f>
        <v>30883.835325550259</v>
      </c>
      <c r="AW33" s="78">
        <f ca="1">IF(TODAY()&gt;=AW$2,INDEX(HaverPull!$A:$AD,MATCH(AW$2,HaverPull!$B:$B,0),MATCH($A33,HaverPull!$1:$1,0)), AV33*((1+AW6/100)))</f>
        <v>31422.140575274603</v>
      </c>
      <c r="AX33" s="78">
        <f ca="1">IF(TODAY()&gt;=AX$2,INDEX(HaverPull!$A:$AD,MATCH(AX$2,HaverPull!$B:$B,0),MATCH($A33,HaverPull!$1:$1,0)), AW33*((1+AX6/100)))</f>
        <v>31967.000492849864</v>
      </c>
      <c r="AY33" s="78">
        <f ca="1">IF(TODAY()&gt;=AY$2,INDEX(HaverPull!$A:$AD,MATCH(AY$2,HaverPull!$B:$B,0),MATCH($A33,HaverPull!$1:$1,0)), AX33*((1+AY6/100)))</f>
        <v>32516.513231321955</v>
      </c>
      <c r="AZ33" s="78">
        <f ca="1">IF(TODAY()&gt;=AZ$2,INDEX(HaverPull!$A:$AD,MATCH(AZ$2,HaverPull!$B:$B,0),MATCH($A33,HaverPull!$1:$1,0)), AY33*((1+AZ6/100)))</f>
        <v>33073.846268106812</v>
      </c>
      <c r="BA33" s="78">
        <f ca="1">IF(TODAY()&gt;=BA$2,INDEX(HaverPull!$A:$AD,MATCH(BA$2,HaverPull!$B:$B,0),MATCH($A33,HaverPull!$1:$1,0)), AZ33*((1+BA6/100)))</f>
        <v>33640.731993142159</v>
      </c>
      <c r="BB33" s="78">
        <f ca="1">IF(TODAY()&gt;=BB$2,INDEX(HaverPull!$A:$AD,MATCH(BB$2,HaverPull!$B:$B,0),MATCH($A33,HaverPull!$1:$1,0)), BA33*((1+BB6/100)))</f>
        <v>34220.02539806407</v>
      </c>
      <c r="BC33" s="78">
        <f ca="1">IF(TODAY()&gt;=BC$2,INDEX(HaverPull!$A:$AD,MATCH(BC$2,HaverPull!$B:$B,0),MATCH($A33,HaverPull!$1:$1,0)), BB33*((1+BC6/100)))</f>
        <v>34813.742838720478</v>
      </c>
      <c r="BD33" s="78">
        <f ca="1">IF(TODAY()&gt;=BD$2,INDEX(HaverPull!$A:$AD,MATCH(BD$2,HaverPull!$B:$B,0),MATCH($A33,HaverPull!$1:$1,0)), BC33*((1+BD6/100)))</f>
        <v>35419.850101542601</v>
      </c>
      <c r="BE33" s="78">
        <f ca="1">IF(TODAY()&gt;=BE$2,INDEX(HaverPull!$A:$AD,MATCH(BE$2,HaverPull!$B:$B,0),MATCH($A33,HaverPull!$1:$1,0)), BD33*((1+BE6/100)))</f>
        <v>36038.63488281655</v>
      </c>
      <c r="BF33" s="78">
        <f ca="1">IF(TODAY()&gt;=BF$2,INDEX(HaverPull!$A:$AD,MATCH(BF$2,HaverPull!$B:$B,0),MATCH($A33,HaverPull!$1:$1,0)), BE33*((1+BF6/100)))</f>
        <v>36672.194084056464</v>
      </c>
      <c r="BG33" s="78">
        <f ca="1">IF(TODAY()&gt;=BG$2,INDEX(HaverPull!$A:$AD,MATCH(BG$2,HaverPull!$B:$B,0),MATCH($A33,HaverPull!$1:$1,0)), BF33*((1+BG6/100)))</f>
        <v>37318.724865758384</v>
      </c>
      <c r="BH33" s="78">
        <f ca="1">IF(TODAY()&gt;=BH$2,INDEX(HaverPull!$A:$AD,MATCH(BH$2,HaverPull!$B:$B,0),MATCH($A33,HaverPull!$1:$1,0)), BG33*((1+BH6/100)))</f>
        <v>37976.280797893043</v>
      </c>
      <c r="BI33" s="78">
        <f ca="1">IF(TODAY()&gt;=BI$2,INDEX(HaverPull!$A:$AD,MATCH(BI$2,HaverPull!$B:$B,0),MATCH($A33,HaverPull!$1:$1,0)), BH33*((1+BI6/100)))</f>
        <v>38643.524051512024</v>
      </c>
    </row>
    <row r="34" spans="1:61">
      <c r="A34" s="112" t="s">
        <v>11</v>
      </c>
      <c r="B34" s="78">
        <f ca="1">IF(TODAY()&gt;=B$2,INDEX(HaverPull!$A:$AD,MATCH(B$2,HaverPull!$B:$B,0),MATCH($A34,HaverPull!$1:$1,0)),#REF!*(( 1+B7/100)))</f>
        <v>102.361</v>
      </c>
      <c r="C34" s="78">
        <f ca="1">IF(TODAY()&gt;=C$2,INDEX(HaverPull!$A:$AD,MATCH(C$2,HaverPull!$B:$B,0),MATCH($A34,HaverPull!$1:$1,0)),#REF!*(( 1+C7/100)))</f>
        <v>102.867</v>
      </c>
      <c r="D34" s="78">
        <f ca="1">IF(TODAY()&gt;=D$2,INDEX(HaverPull!$A:$AD,MATCH(D$2,HaverPull!$B:$B,0),MATCH($A34,HaverPull!$1:$1,0)),#REF!*(( 1+D7/100)))</f>
        <v>103.176</v>
      </c>
      <c r="E34" s="78">
        <f ca="1">IF(TODAY()&gt;=E$2,INDEX(HaverPull!$A:$AD,MATCH(E$2,HaverPull!$B:$B,0),MATCH($A34,HaverPull!$1:$1,0)),#REF!*(( 1+E7/100)))</f>
        <v>103.069</v>
      </c>
      <c r="F34" s="78">
        <f ca="1">IF(TODAY()&gt;=F$2,INDEX(HaverPull!$A:$AD,MATCH(F$2,HaverPull!$B:$B,0),MATCH($A34,HaverPull!$1:$1,0)),#REF!*(( 1+F7/100)))</f>
        <v>102.608</v>
      </c>
      <c r="G34" s="78">
        <f ca="1">IF(TODAY()&gt;=G$2,INDEX(HaverPull!$A:$AD,MATCH(G$2,HaverPull!$B:$B,0),MATCH($A34,HaverPull!$1:$1,0)),#REF!*(( 1+G7/100)))</f>
        <v>103.108</v>
      </c>
      <c r="H34" s="78">
        <f ca="1">IF(TODAY()&gt;=H$2,INDEX(HaverPull!$A:$AD,MATCH(H$2,HaverPull!$B:$B,0),MATCH($A34,HaverPull!$1:$1,0)),#REF!*(( 1+H7/100)))</f>
        <v>103.417</v>
      </c>
      <c r="I34" s="78">
        <f ca="1">IF(TODAY()&gt;=I$2,INDEX(HaverPull!$A:$AD,MATCH(I$2,HaverPull!$B:$B,0),MATCH($A34,HaverPull!$1:$1,0)),#REF!*(( 1+I7/100)))</f>
        <v>103.37</v>
      </c>
      <c r="J34" s="78">
        <f ca="1">IF(TODAY()&gt;=J$2,INDEX(HaverPull!$A:$AD,MATCH(J$2,HaverPull!$B:$B,0),MATCH($A34,HaverPull!$1:$1,0)), A34*((1+J7/100)))</f>
        <v>103.428</v>
      </c>
      <c r="K34" s="78">
        <f ca="1">IF(TODAY()&gt;=K$2,INDEX(HaverPull!$A:$AD,MATCH(K$2,HaverPull!$B:$B,0),MATCH($A34,HaverPull!$1:$1,0)), J34*((1+K7/100)))</f>
        <v>104.036</v>
      </c>
      <c r="L34" s="78">
        <f ca="1">IF(TODAY()&gt;=L$2,INDEX(HaverPull!$A:$AD,MATCH(L$2,HaverPull!$B:$B,0),MATCH($A34,HaverPull!$1:$1,0)), K34*((1+L7/100)))</f>
        <v>104.485</v>
      </c>
      <c r="M34" s="78">
        <f ca="1">IF(TODAY()&gt;=M$2,INDEX(HaverPull!$A:$AD,MATCH(M$2,HaverPull!$B:$B,0),MATCH($A34,HaverPull!$1:$1,0)), L34*((1+M7/100)))</f>
        <v>104.989</v>
      </c>
      <c r="N34" s="78">
        <f ca="1">IF(TODAY()&gt;=N$2,INDEX(HaverPull!$A:$AD,MATCH(N$2,HaverPull!$B:$B,0),MATCH($A34,HaverPull!$1:$1,0)), M34*((1+N7/100)))</f>
        <v>105.52800000000001</v>
      </c>
      <c r="O34" s="78">
        <f ca="1">IF(TODAY()&gt;=O$2,INDEX(HaverPull!$A:$AD,MATCH(O$2,HaverPull!$B:$B,0),MATCH($A34,HaverPull!$1:$1,0)), N34*((1+O7/100)))</f>
        <v>105.735</v>
      </c>
      <c r="P34" s="78">
        <f ca="1">IF(TODAY()&gt;=P$2,INDEX(HaverPull!$A:$AD,MATCH(P$2,HaverPull!$B:$B,0),MATCH($A34,HaverPull!$1:$1,0)), O34*((1+P7/100)))</f>
        <v>106.15600000000001</v>
      </c>
      <c r="Q34" s="78">
        <f ca="1">IF(TODAY()&gt;=Q$2,INDEX(HaverPull!$A:$AD,MATCH(Q$2,HaverPull!$B:$B,0),MATCH($A34,HaverPull!$1:$1,0)), P34*((1+Q7/100)))</f>
        <v>106.873</v>
      </c>
      <c r="R34" s="78">
        <f ca="1">IF(TODAY()&gt;=R$2,INDEX(HaverPull!$A:$AD,MATCH(R$2,HaverPull!$B:$B,0),MATCH($A34,HaverPull!$1:$1,0)), Q34*((1+R7/100)))</f>
        <v>107.524</v>
      </c>
      <c r="S34" s="78">
        <f ca="1">IF(TODAY()&gt;=S$2,INDEX(HaverPull!$A:$AD,MATCH(S$2,HaverPull!$B:$B,0),MATCH($A34,HaverPull!$1:$1,0)), R34*((1+S7/100)))</f>
        <v>108.01600000000001</v>
      </c>
      <c r="T34" s="78">
        <f ca="1">IF(TODAY()&gt;=T$2,INDEX(HaverPull!$A:$AD,MATCH(T$2,HaverPull!$B:$B,0),MATCH($A34,HaverPull!$1:$1,0)), S34*((1+T7/100)))</f>
        <v>110.43555840000001</v>
      </c>
      <c r="U34" s="78">
        <f ca="1">IF(TODAY()&gt;=U$2,INDEX(HaverPull!$A:$AD,MATCH(U$2,HaverPull!$B:$B,0),MATCH($A34,HaverPull!$1:$1,0)), T34*((1+U7/100)))</f>
        <v>112.56586032153601</v>
      </c>
      <c r="V34" s="78">
        <f ca="1">IF(TODAY()&gt;=V$2,INDEX(HaverPull!$A:$AD,MATCH(V$2,HaverPull!$B:$B,0),MATCH($A34,HaverPull!$1:$1,0)), U34*((1+V7/100)))</f>
        <v>114.63369517564263</v>
      </c>
      <c r="W34" s="78">
        <f ca="1">IF(TODAY()&gt;=W$2,INDEX(HaverPull!$A:$AD,MATCH(W$2,HaverPull!$B:$B,0),MATCH($A34,HaverPull!$1:$1,0)), V34*((1+W7/100)))</f>
        <v>116.77390626457188</v>
      </c>
      <c r="X34" s="78">
        <f ca="1">IF(TODAY()&gt;=X$2,INDEX(HaverPull!$A:$AD,MATCH(X$2,HaverPull!$B:$B,0),MATCH($A34,HaverPull!$1:$1,0)), W34*((1+X7/100)))</f>
        <v>119.15959716955707</v>
      </c>
      <c r="Y34" s="78">
        <f ca="1">IF(TODAY()&gt;=Y$2,INDEX(HaverPull!$A:$AD,MATCH(Y$2,HaverPull!$B:$B,0),MATCH($A34,HaverPull!$1:$1,0)), X34*((1+Y7/100)))</f>
        <v>121.74178564022138</v>
      </c>
      <c r="Z34" s="78">
        <f ca="1">IF(TODAY()&gt;=Z$2,INDEX(HaverPull!$A:$AD,MATCH(Z$2,HaverPull!$B:$B,0),MATCH($A34,HaverPull!$1:$1,0)), Y34*((1+Z7/100)))</f>
        <v>124.27036252796877</v>
      </c>
      <c r="AA34" s="78">
        <f ca="1">IF(TODAY()&gt;=AA$2,INDEX(HaverPull!$A:$AD,MATCH(AA$2,HaverPull!$B:$B,0),MATCH($A34,HaverPull!$1:$1,0)), Z34*((1+AA7/100)))</f>
        <v>126.89122447368364</v>
      </c>
      <c r="AB34" s="78">
        <f ca="1">IF(TODAY()&gt;=AB$2,INDEX(HaverPull!$A:$AD,MATCH(AB$2,HaverPull!$B:$B,0),MATCH($A34,HaverPull!$1:$1,0)), AA34*((1+AB7/100)))</f>
        <v>129.55340236314152</v>
      </c>
      <c r="AC34" s="78">
        <f ca="1">IF(TODAY()&gt;=AC$2,INDEX(HaverPull!$A:$AD,MATCH(AC$2,HaverPull!$B:$B,0),MATCH($A34,HaverPull!$1:$1,0)), AB34*((1+AC7/100)))</f>
        <v>132.28179701690928</v>
      </c>
      <c r="AD34" s="78">
        <f ca="1">IF(TODAY()&gt;=AD$2,INDEX(HaverPull!$A:$AD,MATCH(AD$2,HaverPull!$B:$B,0),MATCH($A34,HaverPull!$1:$1,0)), AC34*((1+AD7/100)))</f>
        <v>135.08352547772742</v>
      </c>
      <c r="AE34" s="78">
        <f ca="1">IF(TODAY()&gt;=AE$2,INDEX(HaverPull!$A:$AD,MATCH(AE$2,HaverPull!$B:$B,0),MATCH($A34,HaverPull!$1:$1,0)), AD34*((1+AE7/100)))</f>
        <v>137.90947283072148</v>
      </c>
      <c r="AF34" s="78">
        <f ca="1">IF(TODAY()&gt;=AF$2,INDEX(HaverPull!$A:$AD,MATCH(AF$2,HaverPull!$B:$B,0),MATCH($A34,HaverPull!$1:$1,0)), AE34*((1+AF7/100)))</f>
        <v>140.77247348668729</v>
      </c>
      <c r="AG34" s="78">
        <f ca="1">IF(TODAY()&gt;=AG$2,INDEX(HaverPull!$A:$AD,MATCH(AG$2,HaverPull!$B:$B,0),MATCH($A34,HaverPull!$1:$1,0)), AF34*((1+AG7/100)))</f>
        <v>143.68787141259659</v>
      </c>
      <c r="AH34" s="78">
        <f ca="1">IF(TODAY()&gt;=AH$2,INDEX(HaverPull!$A:$AD,MATCH(AH$2,HaverPull!$B:$B,0),MATCH($A34,HaverPull!$1:$1,0)), AG34*((1+AH7/100)))</f>
        <v>146.70819046968938</v>
      </c>
      <c r="AI34" s="78">
        <f ca="1">IF(TODAY()&gt;=AI$2,INDEX(HaverPull!$A:$AD,MATCH(AI$2,HaverPull!$B:$B,0),MATCH($A34,HaverPull!$1:$1,0)), AH34*((1+AI7/100)))</f>
        <v>149.78466122383875</v>
      </c>
      <c r="AJ34" s="78">
        <f ca="1">IF(TODAY()&gt;=AJ$2,INDEX(HaverPull!$A:$AD,MATCH(AJ$2,HaverPull!$B:$B,0),MATCH($A34,HaverPull!$1:$1,0)), AI34*((1+AJ7/100)))</f>
        <v>152.92864126292713</v>
      </c>
      <c r="AK34" s="78">
        <f ca="1">IF(TODAY()&gt;=AK$2,INDEX(HaverPull!$A:$AD,MATCH(AK$2,HaverPull!$B:$B,0),MATCH($A34,HaverPull!$1:$1,0)), AJ34*((1+AK7/100)))</f>
        <v>156.14167201586122</v>
      </c>
      <c r="AL34" s="78">
        <f ca="1">IF(TODAY()&gt;=AL$2,INDEX(HaverPull!$A:$AD,MATCH(AL$2,HaverPull!$B:$B,0),MATCH($A34,HaverPull!$1:$1,0)), AK34*((1+AL7/100)))</f>
        <v>159.39878729411211</v>
      </c>
      <c r="AM34" s="78">
        <f ca="1">IF(TODAY()&gt;=AM$2,INDEX(HaverPull!$A:$AD,MATCH(AM$2,HaverPull!$B:$B,0),MATCH($A34,HaverPull!$1:$1,0)), AL34*((1+AM7/100)))</f>
        <v>162.70312415471903</v>
      </c>
      <c r="AN34" s="78">
        <f ca="1">IF(TODAY()&gt;=AN$2,INDEX(HaverPull!$A:$AD,MATCH(AN$2,HaverPull!$B:$B,0),MATCH($A34,HaverPull!$1:$1,0)), AM34*((1+AN7/100)))</f>
        <v>166.09060319962029</v>
      </c>
      <c r="AO34" s="78">
        <f ca="1">IF(TODAY()&gt;=AO$2,INDEX(HaverPull!$A:$AD,MATCH(AO$2,HaverPull!$B:$B,0),MATCH($A34,HaverPull!$1:$1,0)), AN34*((1+AO7/100)))</f>
        <v>169.51206962553246</v>
      </c>
      <c r="AP34" s="78">
        <f ca="1">IF(TODAY()&gt;=AP$2,INDEX(HaverPull!$A:$AD,MATCH(AP$2,HaverPull!$B:$B,0),MATCH($A34,HaverPull!$1:$1,0)), AO34*((1+AP7/100)))</f>
        <v>172.96164024241207</v>
      </c>
      <c r="AQ34" s="78">
        <f ca="1">IF(TODAY()&gt;=AQ$2,INDEX(HaverPull!$A:$AD,MATCH(AQ$2,HaverPull!$B:$B,0),MATCH($A34,HaverPull!$1:$1,0)), AP34*((1+AQ7/100)))</f>
        <v>176.46584307372333</v>
      </c>
      <c r="AR34" s="78">
        <f ca="1">IF(TODAY()&gt;=AR$2,INDEX(HaverPull!$A:$AD,MATCH(AR$2,HaverPull!$B:$B,0),MATCH($A34,HaverPull!$1:$1,0)), AQ34*((1+AR7/100)))</f>
        <v>180.01986515322812</v>
      </c>
      <c r="AS34" s="78">
        <f ca="1">IF(TODAY()&gt;=AS$2,INDEX(HaverPull!$A:$AD,MATCH(AS$2,HaverPull!$B:$B,0),MATCH($A34,HaverPull!$1:$1,0)), AR34*((1+AS7/100)))</f>
        <v>183.62746325089881</v>
      </c>
      <c r="AT34" s="78">
        <f ca="1">IF(TODAY()&gt;=AT$2,INDEX(HaverPull!$A:$AD,MATCH(AT$2,HaverPull!$B:$B,0),MATCH($A34,HaverPull!$1:$1,0)), AS34*((1+AT7/100)))</f>
        <v>187.29450369201928</v>
      </c>
      <c r="AU34" s="78">
        <f ca="1">IF(TODAY()&gt;=AU$2,INDEX(HaverPull!$A:$AD,MATCH(AU$2,HaverPull!$B:$B,0),MATCH($A34,HaverPull!$1:$1,0)), AT34*((1+AU7/100)))</f>
        <v>191.02915609563814</v>
      </c>
      <c r="AV34" s="78">
        <f ca="1">IF(TODAY()&gt;=AV$2,INDEX(HaverPull!$A:$AD,MATCH(AV$2,HaverPull!$B:$B,0),MATCH($A34,HaverPull!$1:$1,0)), AU34*((1+AV7/100)))</f>
        <v>194.83254659350231</v>
      </c>
      <c r="AW34" s="78">
        <f ca="1">IF(TODAY()&gt;=AW$2,INDEX(HaverPull!$A:$AD,MATCH(AW$2,HaverPull!$B:$B,0),MATCH($A34,HaverPull!$1:$1,0)), AV34*((1+AW7/100)))</f>
        <v>198.70386929431521</v>
      </c>
      <c r="AX34" s="78">
        <f ca="1">IF(TODAY()&gt;=AX$2,INDEX(HaverPull!$A:$AD,MATCH(AX$2,HaverPull!$B:$B,0),MATCH($A34,HaverPull!$1:$1,0)), AW34*((1+AX7/100)))</f>
        <v>202.65211517719325</v>
      </c>
      <c r="AY34" s="78">
        <f ca="1">IF(TODAY()&gt;=AY$2,INDEX(HaverPull!$A:$AD,MATCH(AY$2,HaverPull!$B:$B,0),MATCH($A34,HaverPull!$1:$1,0)), AX34*((1+AY7/100)))</f>
        <v>206.66665357885347</v>
      </c>
      <c r="AZ34" s="78">
        <f ca="1">IF(TODAY()&gt;=AZ$2,INDEX(HaverPull!$A:$AD,MATCH(AZ$2,HaverPull!$B:$B,0),MATCH($A34,HaverPull!$1:$1,0)), AY34*((1+AZ7/100)))</f>
        <v>210.75658665317897</v>
      </c>
      <c r="BA34" s="78">
        <f ca="1">IF(TODAY()&gt;=BA$2,INDEX(HaverPull!$A:$AD,MATCH(BA$2,HaverPull!$B:$B,0),MATCH($A34,HaverPull!$1:$1,0)), AZ34*((1+BA7/100)))</f>
        <v>214.92535193717885</v>
      </c>
      <c r="BB34" s="78">
        <f ca="1">IF(TODAY()&gt;=BB$2,INDEX(HaverPull!$A:$AD,MATCH(BB$2,HaverPull!$B:$B,0),MATCH($A34,HaverPull!$1:$1,0)), BA34*((1+BB7/100)))</f>
        <v>219.18087390553501</v>
      </c>
      <c r="BC34" s="78">
        <f ca="1">IF(TODAY()&gt;=BC$2,INDEX(HaverPull!$A:$AD,MATCH(BC$2,HaverPull!$B:$B,0),MATCH($A34,HaverPull!$1:$1,0)), BB34*((1+BC7/100)))</f>
        <v>223.50969616516932</v>
      </c>
      <c r="BD34" s="78">
        <f ca="1">IF(TODAY()&gt;=BD$2,INDEX(HaverPull!$A:$AD,MATCH(BD$2,HaverPull!$B:$B,0),MATCH($A34,HaverPull!$1:$1,0)), BC34*((1+BD7/100)))</f>
        <v>227.93071795531634</v>
      </c>
      <c r="BE34" s="78">
        <f ca="1">IF(TODAY()&gt;=BE$2,INDEX(HaverPull!$A:$AD,MATCH(BE$2,HaverPull!$B:$B,0),MATCH($A34,HaverPull!$1:$1,0)), BD34*((1+BE7/100)))</f>
        <v>232.44146686365204</v>
      </c>
      <c r="BF34" s="78">
        <f ca="1">IF(TODAY()&gt;=BF$2,INDEX(HaverPull!$A:$AD,MATCH(BF$2,HaverPull!$B:$B,0),MATCH($A34,HaverPull!$1:$1,0)), BE34*((1+BF7/100)))</f>
        <v>237.05542998089552</v>
      </c>
      <c r="BG34" s="78">
        <f ca="1">IF(TODAY()&gt;=BG$2,INDEX(HaverPull!$A:$AD,MATCH(BG$2,HaverPull!$B:$B,0),MATCH($A34,HaverPull!$1:$1,0)), BF34*((1+BG7/100)))</f>
        <v>241.7514980488171</v>
      </c>
      <c r="BH34" s="78">
        <f ca="1">IF(TODAY()&gt;=BH$2,INDEX(HaverPull!$A:$AD,MATCH(BH$2,HaverPull!$B:$B,0),MATCH($A34,HaverPull!$1:$1,0)), BG34*((1+BH7/100)))</f>
        <v>246.55026528508611</v>
      </c>
      <c r="BI34" s="78">
        <f ca="1">IF(TODAY()&gt;=BI$2,INDEX(HaverPull!$A:$AD,MATCH(BI$2,HaverPull!$B:$B,0),MATCH($A34,HaverPull!$1:$1,0)), BH34*((1+BI7/100)))</f>
        <v>251.44921905630079</v>
      </c>
    </row>
    <row r="35" spans="1:61">
      <c r="A35" s="112" t="s">
        <v>10</v>
      </c>
      <c r="B35" s="78">
        <f ca="1">IF(TODAY()&gt;=B$2,INDEX(HaverPull!$A:$AD,MATCH(B$2,HaverPull!$B:$B,0),MATCH($A35,HaverPull!$1:$1,0)),#REF!*(( 1+B8/100)))</f>
        <v>11573.9</v>
      </c>
      <c r="C35" s="78">
        <f ca="1">IF(TODAY()&gt;=C$2,INDEX(HaverPull!$A:$AD,MATCH(C$2,HaverPull!$B:$B,0),MATCH($A35,HaverPull!$1:$1,0)),#REF!*(( 1+C8/100)))</f>
        <v>11756</v>
      </c>
      <c r="D35" s="78">
        <f ca="1">IF(TODAY()&gt;=D$2,INDEX(HaverPull!$A:$AD,MATCH(D$2,HaverPull!$B:$B,0),MATCH($A35,HaverPull!$1:$1,0)),#REF!*(( 1+D8/100)))</f>
        <v>11920.7</v>
      </c>
      <c r="E35" s="78">
        <f ca="1">IF(TODAY()&gt;=E$2,INDEX(HaverPull!$A:$AD,MATCH(E$2,HaverPull!$B:$B,0),MATCH($A35,HaverPull!$1:$1,0)),#REF!*(( 1+E8/100)))</f>
        <v>12045.5</v>
      </c>
      <c r="F35" s="78">
        <f ca="1">IF(TODAY()&gt;=F$2,INDEX(HaverPull!$A:$AD,MATCH(F$2,HaverPull!$B:$B,0),MATCH($A35,HaverPull!$1:$1,0)),#REF!*(( 1+F8/100)))</f>
        <v>12095.6</v>
      </c>
      <c r="G35" s="78">
        <f ca="1">IF(TODAY()&gt;=G$2,INDEX(HaverPull!$A:$AD,MATCH(G$2,HaverPull!$B:$B,0),MATCH($A35,HaverPull!$1:$1,0)),#REF!*(( 1+G8/100)))</f>
        <v>12256.7</v>
      </c>
      <c r="H35" s="78">
        <f ca="1">IF(TODAY()&gt;=H$2,INDEX(HaverPull!$A:$AD,MATCH(H$2,HaverPull!$B:$B,0),MATCH($A35,HaverPull!$1:$1,0)),#REF!*(( 1+H8/100)))</f>
        <v>12380.7</v>
      </c>
      <c r="I35" s="78">
        <f ca="1">IF(TODAY()&gt;=I$2,INDEX(HaverPull!$A:$AD,MATCH(I$2,HaverPull!$B:$B,0),MATCH($A35,HaverPull!$1:$1,0)),#REF!*(( 1+I8/100)))</f>
        <v>12445.1</v>
      </c>
      <c r="J35" s="78">
        <f ca="1">IF(TODAY()&gt;=J$2,INDEX(HaverPull!$A:$AD,MATCH(J$2,HaverPull!$B:$B,0),MATCH($A35,HaverPull!$1:$1,0)), A35*((1+J8/100)))</f>
        <v>12526.5</v>
      </c>
      <c r="K35" s="78">
        <f ca="1">IF(TODAY()&gt;=K$2,INDEX(HaverPull!$A:$AD,MATCH(K$2,HaverPull!$B:$B,0),MATCH($A35,HaverPull!$1:$1,0)), J35*((1+K8/100)))</f>
        <v>12706.5</v>
      </c>
      <c r="L35" s="78">
        <f ca="1">IF(TODAY()&gt;=L$2,INDEX(HaverPull!$A:$AD,MATCH(L$2,HaverPull!$B:$B,0),MATCH($A35,HaverPull!$1:$1,0)), K35*((1+L8/100)))</f>
        <v>12845.2</v>
      </c>
      <c r="M35" s="78">
        <f ca="1">IF(TODAY()&gt;=M$2,INDEX(HaverPull!$A:$AD,MATCH(M$2,HaverPull!$B:$B,0),MATCH($A35,HaverPull!$1:$1,0)), L35*((1+M8/100)))</f>
        <v>12989.4</v>
      </c>
      <c r="N35" s="78">
        <f ca="1">IF(TODAY()&gt;=N$2,INDEX(HaverPull!$A:$AD,MATCH(N$2,HaverPull!$B:$B,0),MATCH($A35,HaverPull!$1:$1,0)), M35*((1+N8/100)))</f>
        <v>13114.1</v>
      </c>
      <c r="O35" s="78">
        <f ca="1">IF(TODAY()&gt;=O$2,INDEX(HaverPull!$A:$AD,MATCH(O$2,HaverPull!$B:$B,0),MATCH($A35,HaverPull!$1:$1,0)), N35*((1+O8/100)))</f>
        <v>13233.2</v>
      </c>
      <c r="P35" s="78">
        <f ca="1">IF(TODAY()&gt;=P$2,INDEX(HaverPull!$A:$AD,MATCH(P$2,HaverPull!$B:$B,0),MATCH($A35,HaverPull!$1:$1,0)), O35*((1+P8/100)))</f>
        <v>13359.1</v>
      </c>
      <c r="Q35" s="78">
        <f ca="1">IF(TODAY()&gt;=Q$2,INDEX(HaverPull!$A:$AD,MATCH(Q$2,HaverPull!$B:$B,0),MATCH($A35,HaverPull!$1:$1,0)), P35*((1+Q8/100)))</f>
        <v>13579.2</v>
      </c>
      <c r="R35" s="78">
        <f ca="1">IF(TODAY()&gt;=R$2,INDEX(HaverPull!$A:$AD,MATCH(R$2,HaverPull!$B:$B,0),MATCH($A35,HaverPull!$1:$1,0)), Q35*((1+R8/100)))</f>
        <v>13679.6</v>
      </c>
      <c r="S35" s="78">
        <f ca="1">IF(TODAY()&gt;=S$2,INDEX(HaverPull!$A:$AD,MATCH(S$2,HaverPull!$B:$B,0),MATCH($A35,HaverPull!$1:$1,0)), R35*((1+S8/100)))</f>
        <v>13877.2</v>
      </c>
      <c r="T35" s="78">
        <f ca="1">IF(TODAY()&gt;=T$2,INDEX(HaverPull!$A:$AD,MATCH(T$2,HaverPull!$B:$B,0),MATCH($A35,HaverPull!$1:$1,0)), S35*((1+T8/100)))</f>
        <v>14513.330848000001</v>
      </c>
      <c r="U35" s="78">
        <f ca="1">IF(TODAY()&gt;=U$2,INDEX(HaverPull!$A:$AD,MATCH(U$2,HaverPull!$B:$B,0),MATCH($A35,HaverPull!$1:$1,0)), T35*((1+U8/100)))</f>
        <v>15223.322993084163</v>
      </c>
      <c r="V35" s="78">
        <f ca="1">IF(TODAY()&gt;=V$2,INDEX(HaverPull!$A:$AD,MATCH(V$2,HaverPull!$B:$B,0),MATCH($A35,HaverPull!$1:$1,0)), U35*((1+V8/100)))</f>
        <v>15971.701551424181</v>
      </c>
      <c r="W35" s="78">
        <f ca="1">IF(TODAY()&gt;=W$2,INDEX(HaverPull!$A:$AD,MATCH(W$2,HaverPull!$B:$B,0),MATCH($A35,HaverPull!$1:$1,0)), V35*((1+W8/100)))</f>
        <v>16773.480969305674</v>
      </c>
      <c r="X35" s="78">
        <f ca="1">IF(TODAY()&gt;=X$2,INDEX(HaverPull!$A:$AD,MATCH(X$2,HaverPull!$B:$B,0),MATCH($A35,HaverPull!$1:$1,0)), W35*((1+X8/100)))</f>
        <v>17605.445625383236</v>
      </c>
      <c r="Y35" s="78">
        <f ca="1">IF(TODAY()&gt;=Y$2,INDEX(HaverPull!$A:$AD,MATCH(Y$2,HaverPull!$B:$B,0),MATCH($A35,HaverPull!$1:$1,0)), X35*((1+Y8/100)))</f>
        <v>18476.210966014693</v>
      </c>
      <c r="Z35" s="78">
        <f ca="1">IF(TODAY()&gt;=Z$2,INDEX(HaverPull!$A:$AD,MATCH(Z$2,HaverPull!$B:$B,0),MATCH($A35,HaverPull!$1:$1,0)), Y35*((1+Z8/100)))</f>
        <v>19405.933901824552</v>
      </c>
      <c r="AA35" s="78">
        <f ca="1">IF(TODAY()&gt;=AA$2,INDEX(HaverPull!$A:$AD,MATCH(AA$2,HaverPull!$B:$B,0),MATCH($A35,HaverPull!$1:$1,0)), Z35*((1+AA8/100)))</f>
        <v>20257.272222097596</v>
      </c>
      <c r="AB35" s="78">
        <f ca="1">IF(TODAY()&gt;=AB$2,INDEX(HaverPull!$A:$AD,MATCH(AB$2,HaverPull!$B:$B,0),MATCH($A35,HaverPull!$1:$1,0)), AA35*((1+AB8/100)))</f>
        <v>21072.019710870358</v>
      </c>
      <c r="AC35" s="78">
        <f ca="1">IF(TODAY()&gt;=AC$2,INDEX(HaverPull!$A:$AD,MATCH(AC$2,HaverPull!$B:$B,0),MATCH($A35,HaverPull!$1:$1,0)), AB35*((1+AC8/100)))</f>
        <v>21935.129638227609</v>
      </c>
      <c r="AD35" s="78">
        <f ca="1">IF(TODAY()&gt;=AD$2,INDEX(HaverPull!$A:$AD,MATCH(AD$2,HaverPull!$B:$B,0),MATCH($A35,HaverPull!$1:$1,0)), AC35*((1+AD8/100)))</f>
        <v>22806.831690050778</v>
      </c>
      <c r="AE35" s="78">
        <f ca="1">IF(TODAY()&gt;=AE$2,INDEX(HaverPull!$A:$AD,MATCH(AE$2,HaverPull!$B:$B,0),MATCH($A35,HaverPull!$1:$1,0)), AD35*((1+AE8/100)))</f>
        <v>23680.789480413521</v>
      </c>
      <c r="AF35" s="78">
        <f ca="1">IF(TODAY()&gt;=AF$2,INDEX(HaverPull!$A:$AD,MATCH(AF$2,HaverPull!$B:$B,0),MATCH($A35,HaverPull!$1:$1,0)), AE35*((1+AF8/100)))</f>
        <v>24609.550043835341</v>
      </c>
      <c r="AG35" s="78">
        <f ca="1">IF(TODAY()&gt;=AG$2,INDEX(HaverPull!$A:$AD,MATCH(AG$2,HaverPull!$B:$B,0),MATCH($A35,HaverPull!$1:$1,0)), AF35*((1+AG8/100)))</f>
        <v>25565.631063038345</v>
      </c>
      <c r="AH35" s="78">
        <f ca="1">IF(TODAY()&gt;=AH$2,INDEX(HaverPull!$A:$AD,MATCH(AH$2,HaverPull!$B:$B,0),MATCH($A35,HaverPull!$1:$1,0)), AG35*((1+AH8/100)))</f>
        <v>26545.817357995234</v>
      </c>
      <c r="AI35" s="78">
        <f ca="1">IF(TODAY()&gt;=AI$2,INDEX(HaverPull!$A:$AD,MATCH(AI$2,HaverPull!$B:$B,0),MATCH($A35,HaverPull!$1:$1,0)), AH35*((1+AI8/100)))</f>
        <v>27589.864354685189</v>
      </c>
      <c r="AJ35" s="78">
        <f ca="1">IF(TODAY()&gt;=AJ$2,INDEX(HaverPull!$A:$AD,MATCH(AJ$2,HaverPull!$B:$B,0),MATCH($A35,HaverPull!$1:$1,0)), AI35*((1+AJ8/100)))</f>
        <v>28700.908192248364</v>
      </c>
      <c r="AK35" s="78">
        <f ca="1">IF(TODAY()&gt;=AK$2,INDEX(HaverPull!$A:$AD,MATCH(AK$2,HaverPull!$B:$B,0),MATCH($A35,HaverPull!$1:$1,0)), AJ35*((1+AK8/100)))</f>
        <v>29821.678657155662</v>
      </c>
      <c r="AL35" s="78">
        <f ca="1">IF(TODAY()&gt;=AL$2,INDEX(HaverPull!$A:$AD,MATCH(AL$2,HaverPull!$B:$B,0),MATCH($A35,HaverPull!$1:$1,0)), AK35*((1+AL8/100)))</f>
        <v>30952.814928621578</v>
      </c>
      <c r="AM35" s="78">
        <f ca="1">IF(TODAY()&gt;=AM$2,INDEX(HaverPull!$A:$AD,MATCH(AM$2,HaverPull!$B:$B,0),MATCH($A35,HaverPull!$1:$1,0)), AL35*((1+AM8/100)))</f>
        <v>32142.950662627081</v>
      </c>
      <c r="AN35" s="78">
        <f ca="1">IF(TODAY()&gt;=AN$2,INDEX(HaverPull!$A:$AD,MATCH(AN$2,HaverPull!$B:$B,0),MATCH($A35,HaverPull!$1:$1,0)), AM35*((1+AN8/100)))</f>
        <v>33418.061515413501</v>
      </c>
      <c r="AO35" s="78">
        <f ca="1">IF(TODAY()&gt;=AO$2,INDEX(HaverPull!$A:$AD,MATCH(AO$2,HaverPull!$B:$B,0),MATCH($A35,HaverPull!$1:$1,0)), AN35*((1+AO8/100)))</f>
        <v>34774.166451708981</v>
      </c>
      <c r="AP35" s="78">
        <f ca="1">IF(TODAY()&gt;=AP$2,INDEX(HaverPull!$A:$AD,MATCH(AP$2,HaverPull!$B:$B,0),MATCH($A35,HaverPull!$1:$1,0)), AO35*((1+AP8/100)))</f>
        <v>36208.60081784198</v>
      </c>
      <c r="AQ35" s="78">
        <f ca="1">IF(TODAY()&gt;=AQ$2,INDEX(HaverPull!$A:$AD,MATCH(AQ$2,HaverPull!$B:$B,0),MATCH($A35,HaverPull!$1:$1,0)), AP35*((1+AQ8/100)))</f>
        <v>37723.206590052308</v>
      </c>
      <c r="AR35" s="78">
        <f ca="1">IF(TODAY()&gt;=AR$2,INDEX(HaverPull!$A:$AD,MATCH(AR$2,HaverPull!$B:$B,0),MATCH($A35,HaverPull!$1:$1,0)), AQ35*((1+AR8/100)))</f>
        <v>39314.371444020719</v>
      </c>
      <c r="AS35" s="78">
        <f ca="1">IF(TODAY()&gt;=AS$2,INDEX(HaverPull!$A:$AD,MATCH(AS$2,HaverPull!$B:$B,0),MATCH($A35,HaverPull!$1:$1,0)), AR35*((1+AS8/100)))</f>
        <v>40978.155643531674</v>
      </c>
      <c r="AT35" s="78">
        <f ca="1">IF(TODAY()&gt;=AT$2,INDEX(HaverPull!$A:$AD,MATCH(AT$2,HaverPull!$B:$B,0),MATCH($A35,HaverPull!$1:$1,0)), AS35*((1+AT8/100)))</f>
        <v>42705.79468546297</v>
      </c>
      <c r="AU35" s="78">
        <f ca="1">IF(TODAY()&gt;=AU$2,INDEX(HaverPull!$A:$AD,MATCH(AU$2,HaverPull!$B:$B,0),MATCH($A35,HaverPull!$1:$1,0)), AT35*((1+AU8/100)))</f>
        <v>44473.814585441141</v>
      </c>
      <c r="AV35" s="78">
        <f ca="1">IF(TODAY()&gt;=AV$2,INDEX(HaverPull!$A:$AD,MATCH(AV$2,HaverPull!$B:$B,0),MATCH($A35,HaverPull!$1:$1,0)), AU35*((1+AV8/100)))</f>
        <v>46225.193403815814</v>
      </c>
      <c r="AW35" s="78">
        <f ca="1">IF(TODAY()&gt;=AW$2,INDEX(HaverPull!$A:$AD,MATCH(AW$2,HaverPull!$B:$B,0),MATCH($A35,HaverPull!$1:$1,0)), AV35*((1+AW8/100)))</f>
        <v>47975.279226084283</v>
      </c>
      <c r="AX35" s="78">
        <f ca="1">IF(TODAY()&gt;=AX$2,INDEX(HaverPull!$A:$AD,MATCH(AX$2,HaverPull!$B:$B,0),MATCH($A35,HaverPull!$1:$1,0)), AW35*((1+AX8/100)))</f>
        <v>49838.6390712254</v>
      </c>
      <c r="AY35" s="78">
        <f ca="1">IF(TODAY()&gt;=AY$2,INDEX(HaverPull!$A:$AD,MATCH(AY$2,HaverPull!$B:$B,0),MATCH($A35,HaverPull!$1:$1,0)), AX35*((1+AY8/100)))</f>
        <v>51728.021878415559</v>
      </c>
      <c r="AZ35" s="78">
        <f ca="1">IF(TODAY()&gt;=AZ$2,INDEX(HaverPull!$A:$AD,MATCH(AZ$2,HaverPull!$B:$B,0),MATCH($A35,HaverPull!$1:$1,0)), AY35*((1+AZ8/100)))</f>
        <v>53722.137121828484</v>
      </c>
      <c r="BA35" s="78">
        <f ca="1">IF(TODAY()&gt;=BA$2,INDEX(HaverPull!$A:$AD,MATCH(BA$2,HaverPull!$B:$B,0),MATCH($A35,HaverPull!$1:$1,0)), AZ35*((1+BA8/100)))</f>
        <v>55818.374912322237</v>
      </c>
      <c r="BB35" s="78">
        <f ca="1">IF(TODAY()&gt;=BB$2,INDEX(HaverPull!$A:$AD,MATCH(BB$2,HaverPull!$B:$B,0),MATCH($A35,HaverPull!$1:$1,0)), BA35*((1+BB8/100)))</f>
        <v>58093.531873748485</v>
      </c>
      <c r="BC35" s="78">
        <f ca="1">IF(TODAY()&gt;=BC$2,INDEX(HaverPull!$A:$AD,MATCH(BC$2,HaverPull!$B:$B,0),MATCH($A35,HaverPull!$1:$1,0)), BB35*((1+BC8/100)))</f>
        <v>60527.069923939809</v>
      </c>
      <c r="BD35" s="78">
        <f ca="1">IF(TODAY()&gt;=BD$2,INDEX(HaverPull!$A:$AD,MATCH(BD$2,HaverPull!$B:$B,0),MATCH($A35,HaverPull!$1:$1,0)), BC35*((1+BD8/100)))</f>
        <v>63055.285634662781</v>
      </c>
      <c r="BE35" s="78">
        <f ca="1">IF(TODAY()&gt;=BE$2,INDEX(HaverPull!$A:$AD,MATCH(BE$2,HaverPull!$B:$B,0),MATCH($A35,HaverPull!$1:$1,0)), BD35*((1+BE8/100)))</f>
        <v>65662.621695656082</v>
      </c>
      <c r="BF35" s="78">
        <f ca="1">IF(TODAY()&gt;=BF$2,INDEX(HaverPull!$A:$AD,MATCH(BF$2,HaverPull!$B:$B,0),MATCH($A35,HaverPull!$1:$1,0)), BE35*((1+BF8/100)))</f>
        <v>68264.831393454937</v>
      </c>
      <c r="BG35" s="78">
        <f ca="1">IF(TODAY()&gt;=BG$2,INDEX(HaverPull!$A:$AD,MATCH(BG$2,HaverPull!$B:$B,0),MATCH($A35,HaverPull!$1:$1,0)), BF35*((1+BG8/100)))</f>
        <v>71032.287658145608</v>
      </c>
      <c r="BH35" s="78">
        <f ca="1">IF(TODAY()&gt;=BH$2,INDEX(HaverPull!$A:$AD,MATCH(BH$2,HaverPull!$B:$B,0),MATCH($A35,HaverPull!$1:$1,0)), BG35*((1+BH8/100)))</f>
        <v>73899.150788028361</v>
      </c>
      <c r="BI35" s="78">
        <f ca="1">IF(TODAY()&gt;=BI$2,INDEX(HaverPull!$A:$AD,MATCH(BI$2,HaverPull!$B:$B,0),MATCH($A35,HaverPull!$1:$1,0)), BH35*((1+BI8/100)))</f>
        <v>76870.635641214991</v>
      </c>
    </row>
    <row r="36" spans="1:61">
      <c r="A36" s="112" t="s">
        <v>9</v>
      </c>
      <c r="B36" s="78">
        <f ca="1">IF(TODAY()&gt;=B$2,INDEX(HaverPull!$A:$AD,MATCH(B$2,HaverPull!$B:$B,0),MATCH($A36,HaverPull!$1:$1,0)),#REF!*(( 1+B9/100)))</f>
        <v>11307.3</v>
      </c>
      <c r="C36" s="78">
        <f ca="1">IF(TODAY()&gt;=C$2,INDEX(HaverPull!$A:$AD,MATCH(C$2,HaverPull!$B:$B,0),MATCH($A36,HaverPull!$1:$1,0)),#REF!*(( 1+C9/100)))</f>
        <v>11428.7</v>
      </c>
      <c r="D36" s="78">
        <f ca="1">IF(TODAY()&gt;=D$2,INDEX(HaverPull!$A:$AD,MATCH(D$2,HaverPull!$B:$B,0),MATCH($A36,HaverPull!$1:$1,0)),#REF!*(( 1+D9/100)))</f>
        <v>11554.2</v>
      </c>
      <c r="E36" s="78">
        <f ca="1">IF(TODAY()&gt;=E$2,INDEX(HaverPull!$A:$AD,MATCH(E$2,HaverPull!$B:$B,0),MATCH($A36,HaverPull!$1:$1,0)),#REF!*(( 1+E9/100)))</f>
        <v>11687.1</v>
      </c>
      <c r="F36" s="78">
        <f ca="1">IF(TODAY()&gt;=F$2,INDEX(HaverPull!$A:$AD,MATCH(F$2,HaverPull!$B:$B,0),MATCH($A36,HaverPull!$1:$1,0)),#REF!*(( 1+F9/100)))</f>
        <v>11788.4</v>
      </c>
      <c r="G36" s="78">
        <f ca="1">IF(TODAY()&gt;=G$2,INDEX(HaverPull!$A:$AD,MATCH(G$2,HaverPull!$B:$B,0),MATCH($A36,HaverPull!$1:$1,0)),#REF!*(( 1+G9/100)))</f>
        <v>11887.5</v>
      </c>
      <c r="H36" s="78">
        <f ca="1">IF(TODAY()&gt;=H$2,INDEX(HaverPull!$A:$AD,MATCH(H$2,HaverPull!$B:$B,0),MATCH($A36,HaverPull!$1:$1,0)),#REF!*(( 1+H9/100)))</f>
        <v>11972</v>
      </c>
      <c r="I36" s="78">
        <f ca="1">IF(TODAY()&gt;=I$2,INDEX(HaverPull!$A:$AD,MATCH(I$2,HaverPull!$B:$B,0),MATCH($A36,HaverPull!$1:$1,0)),#REF!*(( 1+I9/100)))</f>
        <v>12039.7</v>
      </c>
      <c r="J36" s="78">
        <f ca="1">IF(TODAY()&gt;=J$2,INDEX(HaverPull!$A:$AD,MATCH(J$2,HaverPull!$B:$B,0),MATCH($A36,HaverPull!$1:$1,0)), A36*((1+J9/100)))</f>
        <v>12111.8</v>
      </c>
      <c r="K36" s="78">
        <f ca="1">IF(TODAY()&gt;=K$2,INDEX(HaverPull!$A:$AD,MATCH(K$2,HaverPull!$B:$B,0),MATCH($A36,HaverPull!$1:$1,0)), J36*((1+K9/100)))</f>
        <v>12214.1</v>
      </c>
      <c r="L36" s="78">
        <f ca="1">IF(TODAY()&gt;=L$2,INDEX(HaverPull!$A:$AD,MATCH(L$2,HaverPull!$B:$B,0),MATCH($A36,HaverPull!$1:$1,0)), K36*((1+L9/100)))</f>
        <v>12294.3</v>
      </c>
      <c r="M36" s="78">
        <f ca="1">IF(TODAY()&gt;=M$2,INDEX(HaverPull!$A:$AD,MATCH(M$2,HaverPull!$B:$B,0),MATCH($A36,HaverPull!$1:$1,0)), L36*((1+M9/100)))</f>
        <v>12372.7</v>
      </c>
      <c r="N36" s="78">
        <f ca="1">IF(TODAY()&gt;=N$2,INDEX(HaverPull!$A:$AD,MATCH(N$2,HaverPull!$B:$B,0),MATCH($A36,HaverPull!$1:$1,0)), M36*((1+N9/100)))</f>
        <v>12427.6</v>
      </c>
      <c r="O36" s="78">
        <f ca="1">IF(TODAY()&gt;=O$2,INDEX(HaverPull!$A:$AD,MATCH(O$2,HaverPull!$B:$B,0),MATCH($A36,HaverPull!$1:$1,0)), N36*((1+O9/100)))</f>
        <v>12515.9</v>
      </c>
      <c r="P36" s="78">
        <f ca="1">IF(TODAY()&gt;=P$2,INDEX(HaverPull!$A:$AD,MATCH(P$2,HaverPull!$B:$B,0),MATCH($A36,HaverPull!$1:$1,0)), O36*((1+P9/100)))</f>
        <v>12584.9</v>
      </c>
      <c r="Q36" s="78">
        <f ca="1">IF(TODAY()&gt;=Q$2,INDEX(HaverPull!$A:$AD,MATCH(Q$2,HaverPull!$B:$B,0),MATCH($A36,HaverPull!$1:$1,0)), P36*((1+Q9/100)))</f>
        <v>12706.4</v>
      </c>
      <c r="R36" s="78">
        <f ca="1">IF(TODAY()&gt;=R$2,INDEX(HaverPull!$A:$AD,MATCH(R$2,HaverPull!$B:$B,0),MATCH($A36,HaverPull!$1:$1,0)), Q36*((1+R9/100)))</f>
        <v>12722.8</v>
      </c>
      <c r="S36" s="78">
        <f ca="1">IF(TODAY()&gt;=S$2,INDEX(HaverPull!$A:$AD,MATCH(S$2,HaverPull!$B:$B,0),MATCH($A36,HaverPull!$1:$1,0)), R36*((1+S9/100)))</f>
        <v>12847.8</v>
      </c>
      <c r="T36" s="78">
        <f ca="1">IF(TODAY()&gt;=T$2,INDEX(HaverPull!$A:$AD,MATCH(T$2,HaverPull!$B:$B,0),MATCH($A36,HaverPull!$1:$1,0)), S36*((1+T9/100)))</f>
        <v>13142.271575999999</v>
      </c>
      <c r="U36" s="78">
        <f ca="1">IF(TODAY()&gt;=U$2,INDEX(HaverPull!$A:$AD,MATCH(U$2,HaverPull!$B:$B,0),MATCH($A36,HaverPull!$1:$1,0)), T36*((1+U9/100)))</f>
        <v>13524.18598799856</v>
      </c>
      <c r="V36" s="78">
        <f ca="1">IF(TODAY()&gt;=V$2,INDEX(HaverPull!$A:$AD,MATCH(V$2,HaverPull!$B:$B,0),MATCH($A36,HaverPull!$1:$1,0)), U36*((1+V9/100)))</f>
        <v>13932.886888555875</v>
      </c>
      <c r="W36" s="78">
        <f ca="1">IF(TODAY()&gt;=W$2,INDEX(HaverPull!$A:$AD,MATCH(W$2,HaverPull!$B:$B,0),MATCH($A36,HaverPull!$1:$1,0)), V36*((1+W9/100)))</f>
        <v>14363.970408887793</v>
      </c>
      <c r="X36" s="78">
        <f ca="1">IF(TODAY()&gt;=X$2,INDEX(HaverPull!$A:$AD,MATCH(X$2,HaverPull!$B:$B,0),MATCH($A36,HaverPull!$1:$1,0)), W36*((1+X9/100)))</f>
        <v>14774.636322877894</v>
      </c>
      <c r="Y36" s="78">
        <f ca="1">IF(TODAY()&gt;=Y$2,INDEX(HaverPull!$A:$AD,MATCH(Y$2,HaverPull!$B:$B,0),MATCH($A36,HaverPull!$1:$1,0)), X36*((1+Y9/100)))</f>
        <v>15176.358684496945</v>
      </c>
      <c r="Z36" s="78">
        <f ca="1">IF(TODAY()&gt;=Z$2,INDEX(HaverPull!$A:$AD,MATCH(Z$2,HaverPull!$B:$B,0),MATCH($A36,HaverPull!$1:$1,0)), Y36*((1+Z9/100)))</f>
        <v>15615.562504826286</v>
      </c>
      <c r="AA36" s="78">
        <f ca="1">IF(TODAY()&gt;=AA$2,INDEX(HaverPull!$A:$AD,MATCH(AA$2,HaverPull!$B:$B,0),MATCH($A36,HaverPull!$1:$1,0)), Z36*((1+AA9/100)))</f>
        <v>15963.789548683912</v>
      </c>
      <c r="AB36" s="78">
        <f ca="1">IF(TODAY()&gt;=AB$2,INDEX(HaverPull!$A:$AD,MATCH(AB$2,HaverPull!$B:$B,0),MATCH($A36,HaverPull!$1:$1,0)), AA36*((1+AB9/100)))</f>
        <v>16264.547343781116</v>
      </c>
      <c r="AC36" s="78">
        <f ca="1">IF(TODAY()&gt;=AC$2,INDEX(HaverPull!$A:$AD,MATCH(AC$2,HaverPull!$B:$B,0),MATCH($A36,HaverPull!$1:$1,0)), AB36*((1+AC9/100)))</f>
        <v>16581.543371511409</v>
      </c>
      <c r="AD36" s="78">
        <f ca="1">IF(TODAY()&gt;=AD$2,INDEX(HaverPull!$A:$AD,MATCH(AD$2,HaverPull!$B:$B,0),MATCH($A36,HaverPull!$1:$1,0)), AC36*((1+AD9/100)))</f>
        <v>16882.830014571769</v>
      </c>
      <c r="AE36" s="78">
        <f ca="1">IF(TODAY()&gt;=AE$2,INDEX(HaverPull!$A:$AD,MATCH(AE$2,HaverPull!$B:$B,0),MATCH($A36,HaverPull!$1:$1,0)), AD36*((1+AE9/100)))</f>
        <v>17170.513438020072</v>
      </c>
      <c r="AF36" s="78">
        <f ca="1">IF(TODAY()&gt;=AF$2,INDEX(HaverPull!$A:$AD,MATCH(AF$2,HaverPull!$B:$B,0),MATCH($A36,HaverPull!$1:$1,0)), AE36*((1+AF9/100)))</f>
        <v>17480.956320979476</v>
      </c>
      <c r="AG36" s="78">
        <f ca="1">IF(TODAY()&gt;=AG$2,INDEX(HaverPull!$A:$AD,MATCH(AG$2,HaverPull!$B:$B,0),MATCH($A36,HaverPull!$1:$1,0)), AF36*((1+AG9/100)))</f>
        <v>17791.418105240071</v>
      </c>
      <c r="AH36" s="78">
        <f ca="1">IF(TODAY()&gt;=AH$2,INDEX(HaverPull!$A:$AD,MATCH(AH$2,HaverPull!$B:$B,0),MATCH($A36,HaverPull!$1:$1,0)), AG36*((1+AH9/100)))</f>
        <v>18093.160556304945</v>
      </c>
      <c r="AI36" s="78">
        <f ca="1">IF(TODAY()&gt;=AI$2,INDEX(HaverPull!$A:$AD,MATCH(AI$2,HaverPull!$B:$B,0),MATCH($A36,HaverPull!$1:$1,0)), AH36*((1+AI9/100)))</f>
        <v>18418.475583107309</v>
      </c>
      <c r="AJ36" s="78">
        <f ca="1">IF(TODAY()&gt;=AJ$2,INDEX(HaverPull!$A:$AD,MATCH(AJ$2,HaverPull!$B:$B,0),MATCH($A36,HaverPull!$1:$1,0)), AI36*((1+AJ9/100)))</f>
        <v>18766.216402116374</v>
      </c>
      <c r="AK36" s="78">
        <f ca="1">IF(TODAY()&gt;=AK$2,INDEX(HaverPull!$A:$AD,MATCH(AK$2,HaverPull!$B:$B,0),MATCH($A36,HaverPull!$1:$1,0)), AJ36*((1+AK9/100)))</f>
        <v>19097.627783777749</v>
      </c>
      <c r="AL36" s="78">
        <f ca="1">IF(TODAY()&gt;=AL$2,INDEX(HaverPull!$A:$AD,MATCH(AL$2,HaverPull!$B:$B,0),MATCH($A36,HaverPull!$1:$1,0)), AK36*((1+AL9/100)))</f>
        <v>19416.940120322513</v>
      </c>
      <c r="AM36" s="78">
        <f ca="1">IF(TODAY()&gt;=AM$2,INDEX(HaverPull!$A:$AD,MATCH(AM$2,HaverPull!$B:$B,0),MATCH($A36,HaverPull!$1:$1,0)), AL36*((1+AM9/100)))</f>
        <v>19753.824031410109</v>
      </c>
      <c r="AN36" s="78">
        <f ca="1">IF(TODAY()&gt;=AN$2,INDEX(HaverPull!$A:$AD,MATCH(AN$2,HaverPull!$B:$B,0),MATCH($A36,HaverPull!$1:$1,0)), AM36*((1+AN9/100)))</f>
        <v>20118.47962302994</v>
      </c>
      <c r="AO36" s="78">
        <f ca="1">IF(TODAY()&gt;=AO$2,INDEX(HaverPull!$A:$AD,MATCH(AO$2,HaverPull!$B:$B,0),MATCH($A36,HaverPull!$1:$1,0)), AN36*((1+AO9/100)))</f>
        <v>20511.997084456405</v>
      </c>
      <c r="AP36" s="78">
        <f ca="1">IF(TODAY()&gt;=AP$2,INDEX(HaverPull!$A:$AD,MATCH(AP$2,HaverPull!$B:$B,0),MATCH($A36,HaverPull!$1:$1,0)), AO36*((1+AP9/100)))</f>
        <v>20932.082784746075</v>
      </c>
      <c r="AQ36" s="78">
        <f ca="1">IF(TODAY()&gt;=AQ$2,INDEX(HaverPull!$A:$AD,MATCH(AQ$2,HaverPull!$B:$B,0),MATCH($A36,HaverPull!$1:$1,0)), AP36*((1+AQ9/100)))</f>
        <v>21374.587014815606</v>
      </c>
      <c r="AR36" s="78">
        <f ca="1">IF(TODAY()&gt;=AR$2,INDEX(HaverPull!$A:$AD,MATCH(AR$2,HaverPull!$B:$B,0),MATCH($A36,HaverPull!$1:$1,0)), AQ36*((1+AR9/100)))</f>
        <v>21836.278094335627</v>
      </c>
      <c r="AS36" s="78">
        <f ca="1">IF(TODAY()&gt;=AS$2,INDEX(HaverPull!$A:$AD,MATCH(AS$2,HaverPull!$B:$B,0),MATCH($A36,HaverPull!$1:$1,0)), AR36*((1+AS9/100)))</f>
        <v>22313.18240791592</v>
      </c>
      <c r="AT36" s="78">
        <f ca="1">IF(TODAY()&gt;=AT$2,INDEX(HaverPull!$A:$AD,MATCH(AT$2,HaverPull!$B:$B,0),MATCH($A36,HaverPull!$1:$1,0)), AS36*((1+AT9/100)))</f>
        <v>22798.494125288089</v>
      </c>
      <c r="AU36" s="78">
        <f ca="1">IF(TODAY()&gt;=AU$2,INDEX(HaverPull!$A:$AD,MATCH(AU$2,HaverPull!$B:$B,0),MATCH($A36,HaverPull!$1:$1,0)), AT36*((1+AU9/100)))</f>
        <v>23278.17444168415</v>
      </c>
      <c r="AV36" s="78">
        <f ca="1">IF(TODAY()&gt;=AV$2,INDEX(HaverPull!$A:$AD,MATCH(AV$2,HaverPull!$B:$B,0),MATCH($A36,HaverPull!$1:$1,0)), AU36*((1+AV9/100)))</f>
        <v>23722.554791775903</v>
      </c>
      <c r="AW36" s="78">
        <f ca="1">IF(TODAY()&gt;=AW$2,INDEX(HaverPull!$A:$AD,MATCH(AW$2,HaverPull!$B:$B,0),MATCH($A36,HaverPull!$1:$1,0)), AV36*((1+AW9/100)))</f>
        <v>24141.020658302834</v>
      </c>
      <c r="AX36" s="78">
        <f ca="1">IF(TODAY()&gt;=AX$2,INDEX(HaverPull!$A:$AD,MATCH(AX$2,HaverPull!$B:$B,0),MATCH($A36,HaverPull!$1:$1,0)), AW36*((1+AX9/100)))</f>
        <v>24589.802232340688</v>
      </c>
      <c r="AY36" s="78">
        <f ca="1">IF(TODAY()&gt;=AY$2,INDEX(HaverPull!$A:$AD,MATCH(AY$2,HaverPull!$B:$B,0),MATCH($A36,HaverPull!$1:$1,0)), AX36*((1+AY9/100)))</f>
        <v>25026.025323942413</v>
      </c>
      <c r="AZ36" s="78">
        <f ca="1">IF(TODAY()&gt;=AZ$2,INDEX(HaverPull!$A:$AD,MATCH(AZ$2,HaverPull!$B:$B,0),MATCH($A36,HaverPull!$1:$1,0)), AY36*((1+AZ9/100)))</f>
        <v>25486.504189902953</v>
      </c>
      <c r="BA36" s="78">
        <f ca="1">IF(TODAY()&gt;=BA$2,INDEX(HaverPull!$A:$AD,MATCH(BA$2,HaverPull!$B:$B,0),MATCH($A36,HaverPull!$1:$1,0)), AZ36*((1+BA9/100)))</f>
        <v>25967.434523966422</v>
      </c>
      <c r="BB36" s="78">
        <f ca="1">IF(TODAY()&gt;=BB$2,INDEX(HaverPull!$A:$AD,MATCH(BB$2,HaverPull!$B:$B,0),MATCH($A36,HaverPull!$1:$1,0)), BA36*((1+BB9/100)))</f>
        <v>26501.065303433934</v>
      </c>
      <c r="BC36" s="78">
        <f ca="1">IF(TODAY()&gt;=BC$2,INDEX(HaverPull!$A:$AD,MATCH(BC$2,HaverPull!$B:$B,0),MATCH($A36,HaverPull!$1:$1,0)), BB36*((1+BC9/100)))</f>
        <v>27076.138420518451</v>
      </c>
      <c r="BD36" s="78">
        <f ca="1">IF(TODAY()&gt;=BD$2,INDEX(HaverPull!$A:$AD,MATCH(BD$2,HaverPull!$B:$B,0),MATCH($A36,HaverPull!$1:$1,0)), BC36*((1+BD9/100)))</f>
        <v>27659.899964864831</v>
      </c>
      <c r="BE36" s="78">
        <f ca="1">IF(TODAY()&gt;=BE$2,INDEX(HaverPull!$A:$AD,MATCH(BE$2,HaverPull!$B:$B,0),MATCH($A36,HaverPull!$1:$1,0)), BD36*((1+BE9/100)))</f>
        <v>28244.353651122427</v>
      </c>
      <c r="BF36" s="78">
        <f ca="1">IF(TODAY()&gt;=BF$2,INDEX(HaverPull!$A:$AD,MATCH(BF$2,HaverPull!$B:$B,0),MATCH($A36,HaverPull!$1:$1,0)), BE36*((1+BF9/100)))</f>
        <v>28792.01166841769</v>
      </c>
      <c r="BG36" s="78">
        <f ca="1">IF(TODAY()&gt;=BG$2,INDEX(HaverPull!$A:$AD,MATCH(BG$2,HaverPull!$B:$B,0),MATCH($A36,HaverPull!$1:$1,0)), BF36*((1+BG9/100)))</f>
        <v>29377.065345519935</v>
      </c>
      <c r="BH36" s="78">
        <f ca="1">IF(TODAY()&gt;=BH$2,INDEX(HaverPull!$A:$AD,MATCH(BH$2,HaverPull!$B:$B,0),MATCH($A36,HaverPull!$1:$1,0)), BG36*((1+BH9/100)))</f>
        <v>29967.838129618343</v>
      </c>
      <c r="BI36" s="78">
        <f ca="1">IF(TODAY()&gt;=BI$2,INDEX(HaverPull!$A:$AD,MATCH(BI$2,HaverPull!$B:$B,0),MATCH($A36,HaverPull!$1:$1,0)), BH36*((1+BI9/100)))</f>
        <v>30565.097143541636</v>
      </c>
    </row>
    <row r="37" spans="1:61">
      <c r="A37" s="112" t="s">
        <v>202</v>
      </c>
      <c r="B37" s="78">
        <f ca="1">IF(TODAY()&gt;=B$2,INDEX(HaverPull!$A:$AD,MATCH(B$2,HaverPull!$B:$B,0),MATCH($A37,HaverPull!$1:$1,0)),#REF!*(( 1+B10/100)))</f>
        <v>3139.1</v>
      </c>
      <c r="C37" s="78">
        <f ca="1">IF(TODAY()&gt;=C$2,INDEX(HaverPull!$A:$AD,MATCH(C$2,HaverPull!$B:$B,0),MATCH($A37,HaverPull!$1:$1,0)),#REF!*(( 1+C10/100)))</f>
        <v>3150.9</v>
      </c>
      <c r="D37" s="78">
        <f ca="1">IF(TODAY()&gt;=D$2,INDEX(HaverPull!$A:$AD,MATCH(D$2,HaverPull!$B:$B,0),MATCH($A37,HaverPull!$1:$1,0)),#REF!*(( 1+D10/100)))</f>
        <v>3189.9</v>
      </c>
      <c r="E37" s="78">
        <f ca="1">IF(TODAY()&gt;=E$2,INDEX(HaverPull!$A:$AD,MATCH(E$2,HaverPull!$B:$B,0),MATCH($A37,HaverPull!$1:$1,0)),#REF!*(( 1+E10/100)))</f>
        <v>3188.2</v>
      </c>
      <c r="F37" s="78">
        <f ca="1">IF(TODAY()&gt;=F$2,INDEX(HaverPull!$A:$AD,MATCH(F$2,HaverPull!$B:$B,0),MATCH($A37,HaverPull!$1:$1,0)),#REF!*(( 1+F10/100)))</f>
        <v>3188.5</v>
      </c>
      <c r="G37" s="78">
        <f ca="1">IF(TODAY()&gt;=G$2,INDEX(HaverPull!$A:$AD,MATCH(G$2,HaverPull!$B:$B,0),MATCH($A37,HaverPull!$1:$1,0)),#REF!*(( 1+G10/100)))</f>
        <v>3237.6</v>
      </c>
      <c r="H37" s="78">
        <f ca="1">IF(TODAY()&gt;=H$2,INDEX(HaverPull!$A:$AD,MATCH(H$2,HaverPull!$B:$B,0),MATCH($A37,HaverPull!$1:$1,0)),#REF!*(( 1+H10/100)))</f>
        <v>3257</v>
      </c>
      <c r="I37" s="78">
        <f ca="1">IF(TODAY()&gt;=I$2,INDEX(HaverPull!$A:$AD,MATCH(I$2,HaverPull!$B:$B,0),MATCH($A37,HaverPull!$1:$1,0)),#REF!*(( 1+I10/100)))</f>
        <v>3253.8</v>
      </c>
      <c r="J37" s="78">
        <f ca="1">IF(TODAY()&gt;=J$2,INDEX(HaverPull!$A:$AD,MATCH(J$2,HaverPull!$B:$B,0),MATCH($A37,HaverPull!$1:$1,0)), A37*((1+J10/100)))</f>
        <v>3262.7</v>
      </c>
      <c r="K37" s="78">
        <f ca="1">IF(TODAY()&gt;=K$2,INDEX(HaverPull!$A:$AD,MATCH(K$2,HaverPull!$B:$B,0),MATCH($A37,HaverPull!$1:$1,0)), J37*((1+K10/100)))</f>
        <v>3278.2</v>
      </c>
      <c r="L37" s="78">
        <f ca="1">IF(TODAY()&gt;=L$2,INDEX(HaverPull!$A:$AD,MATCH(L$2,HaverPull!$B:$B,0),MATCH($A37,HaverPull!$1:$1,0)), K37*((1+L10/100)))</f>
        <v>3300.5</v>
      </c>
      <c r="M37" s="78">
        <f ca="1">IF(TODAY()&gt;=M$2,INDEX(HaverPull!$A:$AD,MATCH(M$2,HaverPull!$B:$B,0),MATCH($A37,HaverPull!$1:$1,0)), L37*((1+M10/100)))</f>
        <v>3322.4</v>
      </c>
      <c r="N37" s="78">
        <f ca="1">IF(TODAY()&gt;=N$2,INDEX(HaverPull!$A:$AD,MATCH(N$2,HaverPull!$B:$B,0),MATCH($A37,HaverPull!$1:$1,0)), M37*((1+N10/100)))</f>
        <v>3346.4</v>
      </c>
      <c r="O37" s="78">
        <f ca="1">IF(TODAY()&gt;=O$2,INDEX(HaverPull!$A:$AD,MATCH(O$2,HaverPull!$B:$B,0),MATCH($A37,HaverPull!$1:$1,0)), N37*((1+O10/100)))</f>
        <v>3360</v>
      </c>
      <c r="P37" s="78">
        <f ca="1">IF(TODAY()&gt;=P$2,INDEX(HaverPull!$A:$AD,MATCH(P$2,HaverPull!$B:$B,0),MATCH($A37,HaverPull!$1:$1,0)), O37*((1+P10/100)))</f>
        <v>3372.3</v>
      </c>
      <c r="Q37" s="78">
        <f ca="1">IF(TODAY()&gt;=Q$2,INDEX(HaverPull!$A:$AD,MATCH(Q$2,HaverPull!$B:$B,0),MATCH($A37,HaverPull!$1:$1,0)), P37*((1+Q10/100)))</f>
        <v>3419.1</v>
      </c>
      <c r="R37" s="78">
        <f ca="1">IF(TODAY()&gt;=R$2,INDEX(HaverPull!$A:$AD,MATCH(R$2,HaverPull!$B:$B,0),MATCH($A37,HaverPull!$1:$1,0)), Q37*((1+R10/100)))</f>
        <v>3456.8</v>
      </c>
      <c r="S37" s="78">
        <f ca="1">IF(TODAY()&gt;=S$2,INDEX(HaverPull!$A:$AD,MATCH(S$2,HaverPull!$B:$B,0),MATCH($A37,HaverPull!$1:$1,0)), R37*((1+S10/100)))</f>
        <v>3501.8</v>
      </c>
      <c r="T37" s="78">
        <f ca="1">IF(TODAY()&gt;=T$2,INDEX(HaverPull!$A:$AD,MATCH(T$2,HaverPull!$B:$B,0),MATCH($A37,HaverPull!$1:$1,0)), S37*((1+T10/100)))</f>
        <v>3638.2301280000006</v>
      </c>
      <c r="U37" s="78">
        <f ca="1">IF(TODAY()&gt;=U$2,INDEX(HaverPull!$A:$AD,MATCH(U$2,HaverPull!$B:$B,0),MATCH($A37,HaverPull!$1:$1,0)), T37*((1+U10/100)))</f>
        <v>3747.4497964425605</v>
      </c>
      <c r="V37" s="78">
        <f ca="1">IF(TODAY()&gt;=V$2,INDEX(HaverPull!$A:$AD,MATCH(V$2,HaverPull!$B:$B,0),MATCH($A37,HaverPull!$1:$1,0)), U37*((1+V10/100)))</f>
        <v>3806.6969777243175</v>
      </c>
      <c r="W37" s="78">
        <f ca="1">IF(TODAY()&gt;=W$2,INDEX(HaverPull!$A:$AD,MATCH(W$2,HaverPull!$B:$B,0),MATCH($A37,HaverPull!$1:$1,0)), V37*((1+W10/100)))</f>
        <v>3829.0422889835595</v>
      </c>
      <c r="X37" s="78">
        <f ca="1">IF(TODAY()&gt;=X$2,INDEX(HaverPull!$A:$AD,MATCH(X$2,HaverPull!$B:$B,0),MATCH($A37,HaverPull!$1:$1,0)), W37*((1+X10/100)))</f>
        <v>3838.0022479397812</v>
      </c>
      <c r="Y37" s="78">
        <f ca="1">IF(TODAY()&gt;=Y$2,INDEX(HaverPull!$A:$AD,MATCH(Y$2,HaverPull!$B:$B,0),MATCH($A37,HaverPull!$1:$1,0)), X37*((1+Y10/100)))</f>
        <v>3815.6650748567713</v>
      </c>
      <c r="Z37" s="78">
        <f ca="1">IF(TODAY()&gt;=Z$2,INDEX(HaverPull!$A:$AD,MATCH(Z$2,HaverPull!$B:$B,0),MATCH($A37,HaverPull!$1:$1,0)), Y37*((1+Z10/100)))</f>
        <v>3727.7139948813228</v>
      </c>
      <c r="AA37" s="78">
        <f ca="1">IF(TODAY()&gt;=AA$2,INDEX(HaverPull!$A:$AD,MATCH(AA$2,HaverPull!$B:$B,0),MATCH($A37,HaverPull!$1:$1,0)), Z37*((1+AA10/100)))</f>
        <v>3718.096492774529</v>
      </c>
      <c r="AB37" s="78">
        <f ca="1">IF(TODAY()&gt;=AB$2,INDEX(HaverPull!$A:$AD,MATCH(AB$2,HaverPull!$B:$B,0),MATCH($A37,HaverPull!$1:$1,0)), AA37*((1+AB10/100)))</f>
        <v>3731.1098304992402</v>
      </c>
      <c r="AC37" s="78">
        <f ca="1">IF(TODAY()&gt;=AC$2,INDEX(HaverPull!$A:$AD,MATCH(AC$2,HaverPull!$B:$B,0),MATCH($A37,HaverPull!$1:$1,0)), AB37*((1+AC10/100)))</f>
        <v>3747.862513638182</v>
      </c>
      <c r="AD37" s="78">
        <f ca="1">IF(TODAY()&gt;=AD$2,INDEX(HaverPull!$A:$AD,MATCH(AD$2,HaverPull!$B:$B,0),MATCH($A37,HaverPull!$1:$1,0)), AC37*((1+AD10/100)))</f>
        <v>3778.3326358740605</v>
      </c>
      <c r="AE37" s="78">
        <f ca="1">IF(TODAY()&gt;=AE$2,INDEX(HaverPull!$A:$AD,MATCH(AE$2,HaverPull!$B:$B,0),MATCH($A37,HaverPull!$1:$1,0)), AD37*((1+AE10/100)))</f>
        <v>3794.2016329447315</v>
      </c>
      <c r="AF37" s="78">
        <f ca="1">IF(TODAY()&gt;=AF$2,INDEX(HaverPull!$A:$AD,MATCH(AF$2,HaverPull!$B:$B,0),MATCH($A37,HaverPull!$1:$1,0)), AE37*((1+AF10/100)))</f>
        <v>3809.5302075418285</v>
      </c>
      <c r="AG37" s="78">
        <f ca="1">IF(TODAY()&gt;=AG$2,INDEX(HaverPull!$A:$AD,MATCH(AG$2,HaverPull!$B:$B,0),MATCH($A37,HaverPull!$1:$1,0)), AF37*((1+AG10/100)))</f>
        <v>3819.0921283627586</v>
      </c>
      <c r="AH37" s="78">
        <f ca="1">IF(TODAY()&gt;=AH$2,INDEX(HaverPull!$A:$AD,MATCH(AH$2,HaverPull!$B:$B,0),MATCH($A37,HaverPull!$1:$1,0)), AG37*((1+AH10/100)))</f>
        <v>3848.9956197278389</v>
      </c>
      <c r="AI37" s="78">
        <f ca="1">IF(TODAY()&gt;=AI$2,INDEX(HaverPull!$A:$AD,MATCH(AI$2,HaverPull!$B:$B,0),MATCH($A37,HaverPull!$1:$1,0)), AH37*((1+AI10/100)))</f>
        <v>3856.1547515805323</v>
      </c>
      <c r="AJ37" s="78">
        <f ca="1">IF(TODAY()&gt;=AJ$2,INDEX(HaverPull!$A:$AD,MATCH(AJ$2,HaverPull!$B:$B,0),MATCH($A37,HaverPull!$1:$1,0)), AI37*((1+AJ10/100)))</f>
        <v>3868.263077500495</v>
      </c>
      <c r="AK37" s="78">
        <f ca="1">IF(TODAY()&gt;=AK$2,INDEX(HaverPull!$A:$AD,MATCH(AK$2,HaverPull!$B:$B,0),MATCH($A37,HaverPull!$1:$1,0)), AJ37*((1+AK10/100)))</f>
        <v>3883.3106208719719</v>
      </c>
      <c r="AL37" s="78">
        <f ca="1">IF(TODAY()&gt;=AL$2,INDEX(HaverPull!$A:$AD,MATCH(AL$2,HaverPull!$B:$B,0),MATCH($A37,HaverPull!$1:$1,0)), AK37*((1+AL10/100)))</f>
        <v>3920.5515697261339</v>
      </c>
      <c r="AM37" s="78">
        <f ca="1">IF(TODAY()&gt;=AM$2,INDEX(HaverPull!$A:$AD,MATCH(AM$2,HaverPull!$B:$B,0),MATCH($A37,HaverPull!$1:$1,0)), AL37*((1+AM10/100)))</f>
        <v>3938.9389565881497</v>
      </c>
      <c r="AN37" s="78">
        <f ca="1">IF(TODAY()&gt;=AN$2,INDEX(HaverPull!$A:$AD,MATCH(AN$2,HaverPull!$B:$B,0),MATCH($A37,HaverPull!$1:$1,0)), AM37*((1+AN10/100)))</f>
        <v>3956.1915092180061</v>
      </c>
      <c r="AO37" s="78">
        <f ca="1">IF(TODAY()&gt;=AO$2,INDEX(HaverPull!$A:$AD,MATCH(AO$2,HaverPull!$B:$B,0),MATCH($A37,HaverPull!$1:$1,0)), AN37*((1+AO10/100)))</f>
        <v>3973.5591899434726</v>
      </c>
      <c r="AP37" s="78">
        <f ca="1">IF(TODAY()&gt;=AP$2,INDEX(HaverPull!$A:$AD,MATCH(AP$2,HaverPull!$B:$B,0),MATCH($A37,HaverPull!$1:$1,0)), AO37*((1+AP10/100)))</f>
        <v>4008.5265108149747</v>
      </c>
      <c r="AQ37" s="78">
        <f ca="1">IF(TODAY()&gt;=AQ$2,INDEX(HaverPull!$A:$AD,MATCH(AQ$2,HaverPull!$B:$B,0),MATCH($A37,HaverPull!$1:$1,0)), AP37*((1+AQ10/100)))</f>
        <v>4025.4825779557218</v>
      </c>
      <c r="AR37" s="78">
        <f ca="1">IF(TODAY()&gt;=AR$2,INDEX(HaverPull!$A:$AD,MATCH(AR$2,HaverPull!$B:$B,0),MATCH($A37,HaverPull!$1:$1,0)), AQ37*((1+AR10/100)))</f>
        <v>4043.1141916471679</v>
      </c>
      <c r="AS37" s="78">
        <f ca="1">IF(TODAY()&gt;=AS$2,INDEX(HaverPull!$A:$AD,MATCH(AS$2,HaverPull!$B:$B,0),MATCH($A37,HaverPull!$1:$1,0)), AR37*((1+AS10/100)))</f>
        <v>4060.2165646778353</v>
      </c>
      <c r="AT37" s="78">
        <f ca="1">IF(TODAY()&gt;=AT$2,INDEX(HaverPull!$A:$AD,MATCH(AT$2,HaverPull!$B:$B,0),MATCH($A37,HaverPull!$1:$1,0)), AS37*((1+AT10/100)))</f>
        <v>4096.3118899378214</v>
      </c>
      <c r="AU37" s="78">
        <f ca="1">IF(TODAY()&gt;=AU$2,INDEX(HaverPull!$A:$AD,MATCH(AU$2,HaverPull!$B:$B,0),MATCH($A37,HaverPull!$1:$1,0)), AT37*((1+AU10/100)))</f>
        <v>4113.4344736377616</v>
      </c>
      <c r="AV37" s="78">
        <f ca="1">IF(TODAY()&gt;=AV$2,INDEX(HaverPull!$A:$AD,MATCH(AV$2,HaverPull!$B:$B,0),MATCH($A37,HaverPull!$1:$1,0)), AU37*((1+AV10/100)))</f>
        <v>4132.3562722164952</v>
      </c>
      <c r="AW37" s="78">
        <f ca="1">IF(TODAY()&gt;=AW$2,INDEX(HaverPull!$A:$AD,MATCH(AW$2,HaverPull!$B:$B,0),MATCH($A37,HaverPull!$1:$1,0)), AV37*((1+AW10/100)))</f>
        <v>4152.1089351976898</v>
      </c>
      <c r="AX37" s="78">
        <f ca="1">IF(TODAY()&gt;=AX$2,INDEX(HaverPull!$A:$AD,MATCH(AX$2,HaverPull!$B:$B,0),MATCH($A37,HaverPull!$1:$1,0)), AW37*((1+AX10/100)))</f>
        <v>4189.4363945251171</v>
      </c>
      <c r="AY37" s="78">
        <f ca="1">IF(TODAY()&gt;=AY$2,INDEX(HaverPull!$A:$AD,MATCH(AY$2,HaverPull!$B:$B,0),MATCH($A37,HaverPull!$1:$1,0)), AX37*((1+AY10/100)))</f>
        <v>4209.629477946728</v>
      </c>
      <c r="AZ37" s="78">
        <f ca="1">IF(TODAY()&gt;=AZ$2,INDEX(HaverPull!$A:$AD,MATCH(AZ$2,HaverPull!$B:$B,0),MATCH($A37,HaverPull!$1:$1,0)), AY37*((1+AZ10/100)))</f>
        <v>4230.00408461999</v>
      </c>
      <c r="BA37" s="78">
        <f ca="1">IF(TODAY()&gt;=BA$2,INDEX(HaverPull!$A:$AD,MATCH(BA$2,HaverPull!$B:$B,0),MATCH($A37,HaverPull!$1:$1,0)), AZ37*((1+BA10/100)))</f>
        <v>4250.7311046346276</v>
      </c>
      <c r="BB37" s="78">
        <f ca="1">IF(TODAY()&gt;=BB$2,INDEX(HaverPull!$A:$AD,MATCH(BB$2,HaverPull!$B:$B,0),MATCH($A37,HaverPull!$1:$1,0)), BA37*((1+BB10/100)))</f>
        <v>4290.9430208844715</v>
      </c>
      <c r="BC37" s="78">
        <f ca="1">IF(TODAY()&gt;=BC$2,INDEX(HaverPull!$A:$AD,MATCH(BC$2,HaverPull!$B:$B,0),MATCH($A37,HaverPull!$1:$1,0)), BB37*((1+BC10/100)))</f>
        <v>4314.0282943368293</v>
      </c>
      <c r="BD37" s="78">
        <f ca="1">IF(TODAY()&gt;=BD$2,INDEX(HaverPull!$A:$AD,MATCH(BD$2,HaverPull!$B:$B,0),MATCH($A37,HaverPull!$1:$1,0)), BC37*((1+BD10/100)))</f>
        <v>4338.0142916533423</v>
      </c>
      <c r="BE37" s="78">
        <f ca="1">IF(TODAY()&gt;=BE$2,INDEX(HaverPull!$A:$AD,MATCH(BE$2,HaverPull!$B:$B,0),MATCH($A37,HaverPull!$1:$1,0)), BD37*((1+BE10/100)))</f>
        <v>4362.9578738303489</v>
      </c>
      <c r="BF37" s="78">
        <f ca="1">IF(TODAY()&gt;=BF$2,INDEX(HaverPull!$A:$AD,MATCH(BF$2,HaverPull!$B:$B,0),MATCH($A37,HaverPull!$1:$1,0)), BE37*((1+BF10/100)))</f>
        <v>4407.9399695095399</v>
      </c>
      <c r="BG37" s="78">
        <f ca="1">IF(TODAY()&gt;=BG$2,INDEX(HaverPull!$A:$AD,MATCH(BG$2,HaverPull!$B:$B,0),MATCH($A37,HaverPull!$1:$1,0)), BF37*((1+BG10/100)))</f>
        <v>4434.9165621229376</v>
      </c>
      <c r="BH37" s="78">
        <f ca="1">IF(TODAY()&gt;=BH$2,INDEX(HaverPull!$A:$AD,MATCH(BH$2,HaverPull!$B:$B,0),MATCH($A37,HaverPull!$1:$1,0)), BG37*((1+BH10/100)))</f>
        <v>4462.5460923049632</v>
      </c>
      <c r="BI37" s="78">
        <f ca="1">IF(TODAY()&gt;=BI$2,INDEX(HaverPull!$A:$AD,MATCH(BI$2,HaverPull!$B:$B,0),MATCH($A37,HaverPull!$1:$1,0)), BH37*((1+BI10/100)))</f>
        <v>4489.2321179369474</v>
      </c>
    </row>
    <row r="38" spans="1:61">
      <c r="A38" s="112" t="s">
        <v>493</v>
      </c>
      <c r="B38" s="78">
        <f ca="1">IF(TODAY()&gt;=B$2,INDEX(HaverPull!$A:$AD,MATCH(B$2,HaverPull!$B:$B,0),MATCH($A38,HaverPull!$1:$1,0)),#REF!*(( 1+B11/100)))</f>
        <v>1189.4000000000001</v>
      </c>
      <c r="C38" s="78">
        <f ca="1">IF(TODAY()&gt;=C$2,INDEX(HaverPull!$A:$AD,MATCH(C$2,HaverPull!$B:$B,0),MATCH($A38,HaverPull!$1:$1,0)),#REF!*(( 1+C11/100)))</f>
        <v>1178.0999999999999</v>
      </c>
      <c r="D38" s="78">
        <f ca="1">IF(TODAY()&gt;=D$2,INDEX(HaverPull!$A:$AD,MATCH(D$2,HaverPull!$B:$B,0),MATCH($A38,HaverPull!$1:$1,0)),#REF!*(( 1+D11/100)))</f>
        <v>1191.7</v>
      </c>
      <c r="E38" s="78">
        <f ca="1">IF(TODAY()&gt;=E$2,INDEX(HaverPull!$A:$AD,MATCH(E$2,HaverPull!$B:$B,0),MATCH($A38,HaverPull!$1:$1,0)),#REF!*(( 1+E11/100)))</f>
        <v>1173.5999999999999</v>
      </c>
      <c r="F38" s="78">
        <f ca="1">IF(TODAY()&gt;=F$2,INDEX(HaverPull!$A:$AD,MATCH(F$2,HaverPull!$B:$B,0),MATCH($A38,HaverPull!$1:$1,0)),#REF!*(( 1+F11/100)))</f>
        <v>1179.9000000000001</v>
      </c>
      <c r="G38" s="78">
        <f ca="1">IF(TODAY()&gt;=G$2,INDEX(HaverPull!$A:$AD,MATCH(G$2,HaverPull!$B:$B,0),MATCH($A38,HaverPull!$1:$1,0)),#REF!*(( 1+G11/100)))</f>
        <v>1183</v>
      </c>
      <c r="H38" s="78">
        <f ca="1">IF(TODAY()&gt;=H$2,INDEX(HaverPull!$A:$AD,MATCH(H$2,HaverPull!$B:$B,0),MATCH($A38,HaverPull!$1:$1,0)),#REF!*(( 1+H11/100)))</f>
        <v>1181.2</v>
      </c>
      <c r="I38" s="78">
        <f ca="1">IF(TODAY()&gt;=I$2,INDEX(HaverPull!$A:$AD,MATCH(I$2,HaverPull!$B:$B,0),MATCH($A38,HaverPull!$1:$1,0)),#REF!*(( 1+I11/100)))</f>
        <v>1188</v>
      </c>
      <c r="J38" s="78">
        <f ca="1">IF(TODAY()&gt;=J$2,INDEX(HaverPull!$A:$AD,MATCH(J$2,HaverPull!$B:$B,0),MATCH($A38,HaverPull!$1:$1,0)), A38*((1+J11/100)))</f>
        <v>1188.5999999999999</v>
      </c>
      <c r="K38" s="78">
        <f ca="1">IF(TODAY()&gt;=K$2,INDEX(HaverPull!$A:$AD,MATCH(K$2,HaverPull!$B:$B,0),MATCH($A38,HaverPull!$1:$1,0)), J38*((1+K11/100)))</f>
        <v>1183.9000000000001</v>
      </c>
      <c r="L38" s="78">
        <f ca="1">IF(TODAY()&gt;=L$2,INDEX(HaverPull!$A:$AD,MATCH(L$2,HaverPull!$B:$B,0),MATCH($A38,HaverPull!$1:$1,0)), K38*((1+L11/100)))</f>
        <v>1188.7</v>
      </c>
      <c r="M38" s="78">
        <f ca="1">IF(TODAY()&gt;=M$2,INDEX(HaverPull!$A:$AD,MATCH(M$2,HaverPull!$B:$B,0),MATCH($A38,HaverPull!$1:$1,0)), L38*((1+M11/100)))</f>
        <v>1190.0999999999999</v>
      </c>
      <c r="N38" s="78">
        <f ca="1">IF(TODAY()&gt;=N$2,INDEX(HaverPull!$A:$AD,MATCH(N$2,HaverPull!$B:$B,0),MATCH($A38,HaverPull!$1:$1,0)), M38*((1+N11/100)))</f>
        <v>1190</v>
      </c>
      <c r="O38" s="78">
        <f ca="1">IF(TODAY()&gt;=O$2,INDEX(HaverPull!$A:$AD,MATCH(O$2,HaverPull!$B:$B,0),MATCH($A38,HaverPull!$1:$1,0)), N38*((1+O11/100)))</f>
        <v>1197.0999999999999</v>
      </c>
      <c r="P38" s="78">
        <f ca="1">IF(TODAY()&gt;=P$2,INDEX(HaverPull!$A:$AD,MATCH(P$2,HaverPull!$B:$B,0),MATCH($A38,HaverPull!$1:$1,0)), O38*((1+P11/100)))</f>
        <v>1193.2</v>
      </c>
      <c r="Q38" s="78">
        <f ca="1">IF(TODAY()&gt;=Q$2,INDEX(HaverPull!$A:$AD,MATCH(Q$2,HaverPull!$B:$B,0),MATCH($A38,HaverPull!$1:$1,0)), P38*((1+Q11/100)))</f>
        <v>1205.2</v>
      </c>
      <c r="R38" s="78">
        <f ca="1">IF(TODAY()&gt;=R$2,INDEX(HaverPull!$A:$AD,MATCH(R$2,HaverPull!$B:$B,0),MATCH($A38,HaverPull!$1:$1,0)), Q38*((1+R11/100)))</f>
        <v>1213.0999999999999</v>
      </c>
      <c r="S38" s="78">
        <f ca="1">IF(TODAY()&gt;=S$2,INDEX(HaverPull!$A:$AD,MATCH(S$2,HaverPull!$B:$B,0),MATCH($A38,HaverPull!$1:$1,0)), R38*((1+S11/100)))</f>
        <v>1223.4000000000001</v>
      </c>
      <c r="T38" s="78">
        <f ca="1">IF(TODAY()&gt;=T$2,INDEX(HaverPull!$A:$AD,MATCH(T$2,HaverPull!$B:$B,0),MATCH($A38,HaverPull!$1:$1,0)), S38*((1+T11/100)))</f>
        <v>1322.25072</v>
      </c>
      <c r="U38" s="78">
        <f ca="1">IF(TODAY()&gt;=U$2,INDEX(HaverPull!$A:$AD,MATCH(U$2,HaverPull!$B:$B,0),MATCH($A38,HaverPull!$1:$1,0)), T38*((1+U11/100)))</f>
        <v>1400.0519523647999</v>
      </c>
      <c r="V38" s="78">
        <f ca="1">IF(TODAY()&gt;=V$2,INDEX(HaverPull!$A:$AD,MATCH(V$2,HaverPull!$B:$B,0),MATCH($A38,HaverPull!$1:$1,0)), U38*((1+V11/100)))</f>
        <v>1429.355039727795</v>
      </c>
      <c r="W38" s="78">
        <f ca="1">IF(TODAY()&gt;=W$2,INDEX(HaverPull!$A:$AD,MATCH(W$2,HaverPull!$B:$B,0),MATCH($A38,HaverPull!$1:$1,0)), V38*((1+W11/100)))</f>
        <v>1425.3671391669545</v>
      </c>
      <c r="X38" s="78">
        <f ca="1">IF(TODAY()&gt;=X$2,INDEX(HaverPull!$A:$AD,MATCH(X$2,HaverPull!$B:$B,0),MATCH($A38,HaverPull!$1:$1,0)), W38*((1+X11/100)))</f>
        <v>1409.3317588513264</v>
      </c>
      <c r="Y38" s="78">
        <f ca="1">IF(TODAY()&gt;=Y$2,INDEX(HaverPull!$A:$AD,MATCH(Y$2,HaverPull!$B:$B,0),MATCH($A38,HaverPull!$1:$1,0)), X38*((1+Y11/100)))</f>
        <v>1366.1357404425332</v>
      </c>
      <c r="Z38" s="78">
        <f ca="1">IF(TODAY()&gt;=Z$2,INDEX(HaverPull!$A:$AD,MATCH(Z$2,HaverPull!$B:$B,0),MATCH($A38,HaverPull!$1:$1,0)), Y38*((1+Z11/100)))</f>
        <v>1262.0088743060035</v>
      </c>
      <c r="AA38" s="78">
        <f ca="1">IF(TODAY()&gt;=AA$2,INDEX(HaverPull!$A:$AD,MATCH(AA$2,HaverPull!$B:$B,0),MATCH($A38,HaverPull!$1:$1,0)), Z38*((1+AA11/100)))</f>
        <v>1232.9448099307363</v>
      </c>
      <c r="AB38" s="78">
        <f ca="1">IF(TODAY()&gt;=AB$2,INDEX(HaverPull!$A:$AD,MATCH(AB$2,HaverPull!$B:$B,0),MATCH($A38,HaverPull!$1:$1,0)), AA38*((1+AB11/100)))</f>
        <v>1224.5237968789093</v>
      </c>
      <c r="AC38" s="78">
        <f ca="1">IF(TODAY()&gt;=AC$2,INDEX(HaverPull!$A:$AD,MATCH(AC$2,HaverPull!$B:$B,0),MATCH($A38,HaverPull!$1:$1,0)), AB38*((1+AC11/100)))</f>
        <v>1221.4379969107745</v>
      </c>
      <c r="AD38" s="78">
        <f ca="1">IF(TODAY()&gt;=AD$2,INDEX(HaverPull!$A:$AD,MATCH(AD$2,HaverPull!$B:$B,0),MATCH($A38,HaverPull!$1:$1,0)), AC38*((1+AD11/100)))</f>
        <v>1230.3789230481614</v>
      </c>
      <c r="AE38" s="78">
        <f ca="1">IF(TODAY()&gt;=AE$2,INDEX(HaverPull!$A:$AD,MATCH(AE$2,HaverPull!$B:$B,0),MATCH($A38,HaverPull!$1:$1,0)), AD38*((1+AE11/100)))</f>
        <v>1226.7246976467084</v>
      </c>
      <c r="AF38" s="78">
        <f ca="1">IF(TODAY()&gt;=AF$2,INDEX(HaverPull!$A:$AD,MATCH(AF$2,HaverPull!$B:$B,0),MATCH($A38,HaverPull!$1:$1,0)), AE38*((1+AF11/100)))</f>
        <v>1222.7991786142388</v>
      </c>
      <c r="AG38" s="78">
        <f ca="1">IF(TODAY()&gt;=AG$2,INDEX(HaverPull!$A:$AD,MATCH(AG$2,HaverPull!$B:$B,0),MATCH($A38,HaverPull!$1:$1,0)), AF38*((1+AG11/100)))</f>
        <v>1214.0194805117887</v>
      </c>
      <c r="AH38" s="78">
        <f ca="1">IF(TODAY()&gt;=AH$2,INDEX(HaverPull!$A:$AD,MATCH(AH$2,HaverPull!$B:$B,0),MATCH($A38,HaverPull!$1:$1,0)), AG38*((1+AH11/100)))</f>
        <v>1223.1367668104322</v>
      </c>
      <c r="AI38" s="78">
        <f ca="1">IF(TODAY()&gt;=AI$2,INDEX(HaverPull!$A:$AD,MATCH(AI$2,HaverPull!$B:$B,0),MATCH($A38,HaverPull!$1:$1,0)), AH38*((1+AI11/100)))</f>
        <v>1212.3487005271641</v>
      </c>
      <c r="AJ38" s="78">
        <f ca="1">IF(TODAY()&gt;=AJ$2,INDEX(HaverPull!$A:$AD,MATCH(AJ$2,HaverPull!$B:$B,0),MATCH($A38,HaverPull!$1:$1,0)), AI38*((1+AJ11/100)))</f>
        <v>1206.3475744595546</v>
      </c>
      <c r="AK38" s="78">
        <f ca="1">IF(TODAY()&gt;=AK$2,INDEX(HaverPull!$A:$AD,MATCH(AK$2,HaverPull!$B:$B,0),MATCH($A38,HaverPull!$1:$1,0)), AJ38*((1+AK11/100)))</f>
        <v>1203.2110707659597</v>
      </c>
      <c r="AL38" s="78">
        <f ca="1">IF(TODAY()&gt;=AL$2,INDEX(HaverPull!$A:$AD,MATCH(AL$2,HaverPull!$B:$B,0),MATCH($A38,HaverPull!$1:$1,0)), AK38*((1+AL11/100)))</f>
        <v>1219.4664523320077</v>
      </c>
      <c r="AM38" s="78">
        <f ca="1">IF(TODAY()&gt;=AM$2,INDEX(HaverPull!$A:$AD,MATCH(AM$2,HaverPull!$B:$B,0),MATCH($A38,HaverPull!$1:$1,0)), AL38*((1+AM11/100)))</f>
        <v>1219.7469296160441</v>
      </c>
      <c r="AN38" s="78">
        <f ca="1">IF(TODAY()&gt;=AN$2,INDEX(HaverPull!$A:$AD,MATCH(AN$2,HaverPull!$B:$B,0),MATCH($A38,HaverPull!$1:$1,0)), AM38*((1+AN11/100)))</f>
        <v>1219.1492536205321</v>
      </c>
      <c r="AO38" s="78">
        <f ca="1">IF(TODAY()&gt;=AO$2,INDEX(HaverPull!$A:$AD,MATCH(AO$2,HaverPull!$B:$B,0),MATCH($A38,HaverPull!$1:$1,0)), AN38*((1+AO11/100)))</f>
        <v>1218.9663812324891</v>
      </c>
      <c r="AP38" s="78">
        <f ca="1">IF(TODAY()&gt;=AP$2,INDEX(HaverPull!$A:$AD,MATCH(AP$2,HaverPull!$B:$B,0),MATCH($A38,HaverPull!$1:$1,0)), AO38*((1+AP11/100)))</f>
        <v>1234.1790816702705</v>
      </c>
      <c r="AQ38" s="78">
        <f ca="1">IF(TODAY()&gt;=AQ$2,INDEX(HaverPull!$A:$AD,MATCH(AQ$2,HaverPull!$B:$B,0),MATCH($A38,HaverPull!$1:$1,0)), AP38*((1+AQ11/100)))</f>
        <v>1234.1914234610874</v>
      </c>
      <c r="AR38" s="78">
        <f ca="1">IF(TODAY()&gt;=AR$2,INDEX(HaverPull!$A:$AD,MATCH(AR$2,HaverPull!$B:$B,0),MATCH($A38,HaverPull!$1:$1,0)), AQ38*((1+AR11/100)))</f>
        <v>1235.0923832002138</v>
      </c>
      <c r="AS38" s="78">
        <f ca="1">IF(TODAY()&gt;=AS$2,INDEX(HaverPull!$A:$AD,MATCH(AS$2,HaverPull!$B:$B,0),MATCH($A38,HaverPull!$1:$1,0)), AR38*((1+AS11/100)))</f>
        <v>1235.821087706302</v>
      </c>
      <c r="AT38" s="78">
        <f ca="1">IF(TODAY()&gt;=AT$2,INDEX(HaverPull!$A:$AD,MATCH(AT$2,HaverPull!$B:$B,0),MATCH($A38,HaverPull!$1:$1,0)), AS38*((1+AT11/100)))</f>
        <v>1253.2090904103297</v>
      </c>
      <c r="AU38" s="78">
        <f ca="1">IF(TODAY()&gt;=AU$2,INDEX(HaverPull!$A:$AD,MATCH(AU$2,HaverPull!$B:$B,0),MATCH($A38,HaverPull!$1:$1,0)), AT38*((1+AU11/100)))</f>
        <v>1254.5625562279729</v>
      </c>
      <c r="AV38" s="78">
        <f ca="1">IF(TODAY()&gt;=AV$2,INDEX(HaverPull!$A:$AD,MATCH(AV$2,HaverPull!$B:$B,0),MATCH($A38,HaverPull!$1:$1,0)), AU38*((1+AV11/100)))</f>
        <v>1256.005303167635</v>
      </c>
      <c r="AW38" s="78">
        <f ca="1">IF(TODAY()&gt;=AW$2,INDEX(HaverPull!$A:$AD,MATCH(AW$2,HaverPull!$B:$B,0),MATCH($A38,HaverPull!$1:$1,0)), AV38*((1+AW11/100)))</f>
        <v>1257.6129899556895</v>
      </c>
      <c r="AX38" s="78">
        <f ca="1">IF(TODAY()&gt;=AX$2,INDEX(HaverPull!$A:$AD,MATCH(AX$2,HaverPull!$B:$B,0),MATCH($A38,HaverPull!$1:$1,0)), AW38*((1+AX11/100)))</f>
        <v>1274.5530369303929</v>
      </c>
      <c r="AY38" s="78">
        <f ca="1">IF(TODAY()&gt;=AY$2,INDEX(HaverPull!$A:$AD,MATCH(AY$2,HaverPull!$B:$B,0),MATCH($A38,HaverPull!$1:$1,0)), AX38*((1+AY11/100)))</f>
        <v>1276.6687949716973</v>
      </c>
      <c r="AZ38" s="78">
        <f ca="1">IF(TODAY()&gt;=AZ$2,INDEX(HaverPull!$A:$AD,MATCH(AZ$2,HaverPull!$B:$B,0),MATCH($A38,HaverPull!$1:$1,0)), AY38*((1+AZ11/100)))</f>
        <v>1278.9667988026463</v>
      </c>
      <c r="BA38" s="78">
        <f ca="1">IF(TODAY()&gt;=BA$2,INDEX(HaverPull!$A:$AD,MATCH(BA$2,HaverPull!$B:$B,0),MATCH($A38,HaverPull!$1:$1,0)), AZ38*((1+BA11/100)))</f>
        <v>1281.5119427322634</v>
      </c>
      <c r="BB38" s="78">
        <f ca="1">IF(TODAY()&gt;=BB$2,INDEX(HaverPull!$A:$AD,MATCH(BB$2,HaverPull!$B:$B,0),MATCH($A38,HaverPull!$1:$1,0)), BA38*((1+BB11/100)))</f>
        <v>1300.9140335452298</v>
      </c>
      <c r="BC38" s="78">
        <f ca="1">IF(TODAY()&gt;=BC$2,INDEX(HaverPull!$A:$AD,MATCH(BC$2,HaverPull!$B:$B,0),MATCH($A38,HaverPull!$1:$1,0)), BB38*((1+BC11/100)))</f>
        <v>1305.0639493122392</v>
      </c>
      <c r="BD38" s="78">
        <f ca="1">IF(TODAY()&gt;=BD$2,INDEX(HaverPull!$A:$AD,MATCH(BD$2,HaverPull!$B:$B,0),MATCH($A38,HaverPull!$1:$1,0)), BC38*((1+BD11/100)))</f>
        <v>1309.9318378431738</v>
      </c>
      <c r="BE38" s="78">
        <f ca="1">IF(TODAY()&gt;=BE$2,INDEX(HaverPull!$A:$AD,MATCH(BE$2,HaverPull!$B:$B,0),MATCH($A38,HaverPull!$1:$1,0)), BD38*((1+BE11/100)))</f>
        <v>1315.6038427010346</v>
      </c>
      <c r="BF38" s="78">
        <f ca="1">IF(TODAY()&gt;=BF$2,INDEX(HaverPull!$A:$AD,MATCH(BF$2,HaverPull!$B:$B,0),MATCH($A38,HaverPull!$1:$1,0)), BE38*((1+BF11/100)))</f>
        <v>1338.8242505247078</v>
      </c>
      <c r="BG38" s="78">
        <f ca="1">IF(TODAY()&gt;=BG$2,INDEX(HaverPull!$A:$AD,MATCH(BG$2,HaverPull!$B:$B,0),MATCH($A38,HaverPull!$1:$1,0)), BF38*((1+BG11/100)))</f>
        <v>1346.2011721450988</v>
      </c>
      <c r="BH38" s="78">
        <f ca="1">IF(TODAY()&gt;=BH$2,INDEX(HaverPull!$A:$AD,MATCH(BH$2,HaverPull!$B:$B,0),MATCH($A38,HaverPull!$1:$1,0)), BG38*((1+BH11/100)))</f>
        <v>1354.4533853303483</v>
      </c>
      <c r="BI38" s="78">
        <f ca="1">IF(TODAY()&gt;=BI$2,INDEX(HaverPull!$A:$AD,MATCH(BI$2,HaverPull!$B:$B,0),MATCH($A38,HaverPull!$1:$1,0)), BH38*((1+BI11/100)))</f>
        <v>1362.3633931006775</v>
      </c>
    </row>
    <row r="39" spans="1:61" ht="15.75" customHeight="1">
      <c r="A39" s="112" t="s">
        <v>494</v>
      </c>
      <c r="B39" s="78">
        <f ca="1">IF(TODAY()&gt;=B$2,INDEX(HaverPull!$A:$AD,MATCH(B$2,HaverPull!$B:$B,0),MATCH($A39,HaverPull!$1:$1,0)),#REF!*(( 1+B12/100)))</f>
        <v>1832.7</v>
      </c>
      <c r="C39" s="78">
        <f ca="1">IF(TODAY()&gt;=C$2,INDEX(HaverPull!$A:$AD,MATCH(C$2,HaverPull!$B:$B,0),MATCH($A39,HaverPull!$1:$1,0)),#REF!*(( 1+C12/100)))</f>
        <v>1843.4</v>
      </c>
      <c r="D39" s="78">
        <f ca="1">IF(TODAY()&gt;=D$2,INDEX(HaverPull!$A:$AD,MATCH(D$2,HaverPull!$B:$B,0),MATCH($A39,HaverPull!$1:$1,0)),#REF!*(( 1+D12/100)))</f>
        <v>1850.8</v>
      </c>
      <c r="E39" s="78">
        <f ca="1">IF(TODAY()&gt;=E$2,INDEX(HaverPull!$A:$AD,MATCH(E$2,HaverPull!$B:$B,0),MATCH($A39,HaverPull!$1:$1,0)),#REF!*(( 1+E12/100)))</f>
        <v>1865.5</v>
      </c>
      <c r="F39" s="78">
        <f ca="1">IF(TODAY()&gt;=F$2,INDEX(HaverPull!$A:$AD,MATCH(F$2,HaverPull!$B:$B,0),MATCH($A39,HaverPull!$1:$1,0)),#REF!*(( 1+F12/100)))</f>
        <v>1876.3</v>
      </c>
      <c r="G39" s="78">
        <f ca="1">IF(TODAY()&gt;=G$2,INDEX(HaverPull!$A:$AD,MATCH(G$2,HaverPull!$B:$B,0),MATCH($A39,HaverPull!$1:$1,0)),#REF!*(( 1+G12/100)))</f>
        <v>1903</v>
      </c>
      <c r="H39" s="78">
        <f ca="1">IF(TODAY()&gt;=H$2,INDEX(HaverPull!$A:$AD,MATCH(H$2,HaverPull!$B:$B,0),MATCH($A39,HaverPull!$1:$1,0)),#REF!*(( 1+H12/100)))</f>
        <v>1918.8</v>
      </c>
      <c r="I39" s="78">
        <f ca="1">IF(TODAY()&gt;=I$2,INDEX(HaverPull!$A:$AD,MATCH(I$2,HaverPull!$B:$B,0),MATCH($A39,HaverPull!$1:$1,0)),#REF!*(( 1+I12/100)))</f>
        <v>1917.5</v>
      </c>
      <c r="J39" s="78">
        <f ca="1">IF(TODAY()&gt;=J$2,INDEX(HaverPull!$A:$AD,MATCH(J$2,HaverPull!$B:$B,0),MATCH($A39,HaverPull!$1:$1,0)), A39*((1+J12/100)))</f>
        <v>1942.9</v>
      </c>
      <c r="K39" s="78">
        <f ca="1">IF(TODAY()&gt;=K$2,INDEX(HaverPull!$A:$AD,MATCH(K$2,HaverPull!$B:$B,0),MATCH($A39,HaverPull!$1:$1,0)), J39*((1+K12/100)))</f>
        <v>1940.9</v>
      </c>
      <c r="L39" s="78">
        <f ca="1">IF(TODAY()&gt;=L$2,INDEX(HaverPull!$A:$AD,MATCH(L$2,HaverPull!$B:$B,0),MATCH($A39,HaverPull!$1:$1,0)), K39*((1+L12/100)))</f>
        <v>1943.8</v>
      </c>
      <c r="M39" s="78">
        <f ca="1">IF(TODAY()&gt;=M$2,INDEX(HaverPull!$A:$AD,MATCH(M$2,HaverPull!$B:$B,0),MATCH($A39,HaverPull!$1:$1,0)), L39*((1+M12/100)))</f>
        <v>1943.6</v>
      </c>
      <c r="N39" s="78">
        <f ca="1">IF(TODAY()&gt;=N$2,INDEX(HaverPull!$A:$AD,MATCH(N$2,HaverPull!$B:$B,0),MATCH($A39,HaverPull!$1:$1,0)), M39*((1+N12/100)))</f>
        <v>1937.7</v>
      </c>
      <c r="O39" s="78">
        <f ca="1">IF(TODAY()&gt;=O$2,INDEX(HaverPull!$A:$AD,MATCH(O$2,HaverPull!$B:$B,0),MATCH($A39,HaverPull!$1:$1,0)), N39*((1+O12/100)))</f>
        <v>1931.3</v>
      </c>
      <c r="P39" s="78">
        <f ca="1">IF(TODAY()&gt;=P$2,INDEX(HaverPull!$A:$AD,MATCH(P$2,HaverPull!$B:$B,0),MATCH($A39,HaverPull!$1:$1,0)), O39*((1+P12/100)))</f>
        <v>1926.9</v>
      </c>
      <c r="Q39" s="78">
        <f ca="1">IF(TODAY()&gt;=Q$2,INDEX(HaverPull!$A:$AD,MATCH(Q$2,HaverPull!$B:$B,0),MATCH($A39,HaverPull!$1:$1,0)), P39*((1+Q12/100)))</f>
        <v>1933.5</v>
      </c>
      <c r="R39" s="78">
        <f ca="1">IF(TODAY()&gt;=R$2,INDEX(HaverPull!$A:$AD,MATCH(R$2,HaverPull!$B:$B,0),MATCH($A39,HaverPull!$1:$1,0)), Q39*((1+R12/100)))</f>
        <v>1937.7</v>
      </c>
      <c r="S39" s="78">
        <f ca="1">IF(TODAY()&gt;=S$2,INDEX(HaverPull!$A:$AD,MATCH(S$2,HaverPull!$B:$B,0),MATCH($A39,HaverPull!$1:$1,0)), R39*((1+S12/100)))</f>
        <v>1944.3</v>
      </c>
      <c r="T39" s="78">
        <f ca="1">IF(TODAY()&gt;=T$2,INDEX(HaverPull!$A:$AD,MATCH(T$2,HaverPull!$B:$B,0),MATCH($A39,HaverPull!$1:$1,0)), S39*((1+T12/100)))</f>
        <v>1971.986832</v>
      </c>
      <c r="U39" s="78">
        <f ca="1">IF(TODAY()&gt;=U$2,INDEX(HaverPull!$A:$AD,MATCH(U$2,HaverPull!$B:$B,0),MATCH($A39,HaverPull!$1:$1,0)), T39*((1+U12/100)))</f>
        <v>1996.9916250297601</v>
      </c>
      <c r="V39" s="78">
        <f ca="1">IF(TODAY()&gt;=V$2,INDEX(HaverPull!$A:$AD,MATCH(V$2,HaverPull!$B:$B,0),MATCH($A39,HaverPull!$1:$1,0)), U39*((1+V12/100)))</f>
        <v>2022.3134788351376</v>
      </c>
      <c r="W39" s="78">
        <f ca="1">IF(TODAY()&gt;=W$2,INDEX(HaverPull!$A:$AD,MATCH(W$2,HaverPull!$B:$B,0),MATCH($A39,HaverPull!$1:$1,0)), V39*((1+W12/100)))</f>
        <v>2045.1453980111864</v>
      </c>
      <c r="X39" s="78">
        <f ca="1">IF(TODAY()&gt;=X$2,INDEX(HaverPull!$A:$AD,MATCH(X$2,HaverPull!$B:$B,0),MATCH($A39,HaverPull!$1:$1,0)), W39*((1+X12/100)))</f>
        <v>2067.2125168557272</v>
      </c>
      <c r="Y39" s="78">
        <f ca="1">IF(TODAY()&gt;=Y$2,INDEX(HaverPull!$A:$AD,MATCH(Y$2,HaverPull!$B:$B,0),MATCH($A39,HaverPull!$1:$1,0)), X39*((1+Y12/100)))</f>
        <v>2086.933724266531</v>
      </c>
      <c r="Z39" s="78">
        <f ca="1">IF(TODAY()&gt;=Z$2,INDEX(HaverPull!$A:$AD,MATCH(Z$2,HaverPull!$B:$B,0),MATCH($A39,HaverPull!$1:$1,0)), Y39*((1+Z12/100)))</f>
        <v>2107.6569761484975</v>
      </c>
      <c r="AA39" s="78">
        <f ca="1">IF(TODAY()&gt;=AA$2,INDEX(HaverPull!$A:$AD,MATCH(AA$2,HaverPull!$B:$B,0),MATCH($A39,HaverPull!$1:$1,0)), Z39*((1+AA12/100)))</f>
        <v>2127.8904831195232</v>
      </c>
      <c r="AB39" s="78">
        <f ca="1">IF(TODAY()&gt;=AB$2,INDEX(HaverPull!$A:$AD,MATCH(AB$2,HaverPull!$B:$B,0),MATCH($A39,HaverPull!$1:$1,0)), AA39*((1+AB12/100)))</f>
        <v>2148.2543950429772</v>
      </c>
      <c r="AC39" s="78">
        <f ca="1">IF(TODAY()&gt;=AC$2,INDEX(HaverPull!$A:$AD,MATCH(AC$2,HaverPull!$B:$B,0),MATCH($A39,HaverPull!$1:$1,0)), AB39*((1+AC12/100)))</f>
        <v>2166.6434526645448</v>
      </c>
      <c r="AD39" s="78">
        <f ca="1">IF(TODAY()&gt;=AD$2,INDEX(HaverPull!$A:$AD,MATCH(AD$2,HaverPull!$B:$B,0),MATCH($A39,HaverPull!$1:$1,0)), AC39*((1+AD12/100)))</f>
        <v>2185.2982527919867</v>
      </c>
      <c r="AE39" s="78">
        <f ca="1">IF(TODAY()&gt;=AE$2,INDEX(HaverPull!$A:$AD,MATCH(AE$2,HaverPull!$B:$B,0),MATCH($A39,HaverPull!$1:$1,0)), AD39*((1+AE12/100)))</f>
        <v>2203.5891991678554</v>
      </c>
      <c r="AF39" s="78">
        <f ca="1">IF(TODAY()&gt;=AF$2,INDEX(HaverPull!$A:$AD,MATCH(AF$2,HaverPull!$B:$B,0),MATCH($A39,HaverPull!$1:$1,0)), AE39*((1+AF12/100)))</f>
        <v>2221.6586306010317</v>
      </c>
      <c r="AG39" s="78">
        <f ca="1">IF(TODAY()&gt;=AG$2,INDEX(HaverPull!$A:$AD,MATCH(AG$2,HaverPull!$B:$B,0),MATCH($A39,HaverPull!$1:$1,0)), AF39*((1+AG12/100)))</f>
        <v>2239.5429825773699</v>
      </c>
      <c r="AH39" s="78">
        <f ca="1">IF(TODAY()&gt;=AH$2,INDEX(HaverPull!$A:$AD,MATCH(AH$2,HaverPull!$B:$B,0),MATCH($A39,HaverPull!$1:$1,0)), AG39*((1+AH12/100)))</f>
        <v>2257.5265127274661</v>
      </c>
      <c r="AI39" s="78">
        <f ca="1">IF(TODAY()&gt;=AI$2,INDEX(HaverPull!$A:$AD,MATCH(AI$2,HaverPull!$B:$B,0),MATCH($A39,HaverPull!$1:$1,0)), AH39*((1+AI12/100)))</f>
        <v>2275.4738485036492</v>
      </c>
      <c r="AJ39" s="78">
        <f ca="1">IF(TODAY()&gt;=AJ$2,INDEX(HaverPull!$A:$AD,MATCH(AJ$2,HaverPull!$B:$B,0),MATCH($A39,HaverPull!$1:$1,0)), AI39*((1+AJ12/100)))</f>
        <v>2293.040506614097</v>
      </c>
      <c r="AK39" s="78">
        <f ca="1">IF(TODAY()&gt;=AK$2,INDEX(HaverPull!$A:$AD,MATCH(AK$2,HaverPull!$B:$B,0),MATCH($A39,HaverPull!$1:$1,0)), AJ39*((1+AK12/100)))</f>
        <v>2310.3071016289014</v>
      </c>
      <c r="AL39" s="78">
        <f ca="1">IF(TODAY()&gt;=AL$2,INDEX(HaverPull!$A:$AD,MATCH(AL$2,HaverPull!$B:$B,0),MATCH($A39,HaverPull!$1:$1,0)), AK39*((1+AL12/100)))</f>
        <v>2327.5419926070531</v>
      </c>
      <c r="AM39" s="78">
        <f ca="1">IF(TODAY()&gt;=AM$2,INDEX(HaverPull!$A:$AD,MATCH(AM$2,HaverPull!$B:$B,0),MATCH($A39,HaverPull!$1:$1,0)), AL39*((1+AM12/100)))</f>
        <v>2344.2770195338981</v>
      </c>
      <c r="AN39" s="78">
        <f ca="1">IF(TODAY()&gt;=AN$2,INDEX(HaverPull!$A:$AD,MATCH(AN$2,HaverPull!$B:$B,0),MATCH($A39,HaverPull!$1:$1,0)), AM39*((1+AN12/100)))</f>
        <v>2360.921386372589</v>
      </c>
      <c r="AO39" s="78">
        <f ca="1">IF(TODAY()&gt;=AO$2,INDEX(HaverPull!$A:$AD,MATCH(AO$2,HaverPull!$B:$B,0),MATCH($A39,HaverPull!$1:$1,0)), AN39*((1+AO12/100)))</f>
        <v>2377.2589623662875</v>
      </c>
      <c r="AP39" s="78">
        <f ca="1">IF(TODAY()&gt;=AP$2,INDEX(HaverPull!$A:$AD,MATCH(AP$2,HaverPull!$B:$B,0),MATCH($A39,HaverPull!$1:$1,0)), AO39*((1+AP12/100)))</f>
        <v>2393.4718684896256</v>
      </c>
      <c r="AQ39" s="78">
        <f ca="1">IF(TODAY()&gt;=AQ$2,INDEX(HaverPull!$A:$AD,MATCH(AQ$2,HaverPull!$B:$B,0),MATCH($A39,HaverPull!$1:$1,0)), AP39*((1+AQ12/100)))</f>
        <v>2409.1969786656023</v>
      </c>
      <c r="AR39" s="78">
        <f ca="1">IF(TODAY()&gt;=AR$2,INDEX(HaverPull!$A:$AD,MATCH(AR$2,HaverPull!$B:$B,0),MATCH($A39,HaverPull!$1:$1,0)), AQ39*((1+AR12/100)))</f>
        <v>2424.6158393290621</v>
      </c>
      <c r="AS39" s="78">
        <f ca="1">IF(TODAY()&gt;=AS$2,INDEX(HaverPull!$A:$AD,MATCH(AS$2,HaverPull!$B:$B,0),MATCH($A39,HaverPull!$1:$1,0)), AR39*((1+AS12/100)))</f>
        <v>2439.7211960080822</v>
      </c>
      <c r="AT39" s="78">
        <f ca="1">IF(TODAY()&gt;=AT$2,INDEX(HaverPull!$A:$AD,MATCH(AT$2,HaverPull!$B:$B,0),MATCH($A39,HaverPull!$1:$1,0)), AS39*((1+AT12/100)))</f>
        <v>2454.6766869396115</v>
      </c>
      <c r="AU39" s="78">
        <f ca="1">IF(TODAY()&gt;=AU$2,INDEX(HaverPull!$A:$AD,MATCH(AU$2,HaverPull!$B:$B,0),MATCH($A39,HaverPull!$1:$1,0)), AT39*((1+AU12/100)))</f>
        <v>2469.1347326256855</v>
      </c>
      <c r="AV39" s="78">
        <f ca="1">IF(TODAY()&gt;=AV$2,INDEX(HaverPull!$A:$AD,MATCH(AV$2,HaverPull!$B:$B,0),MATCH($A39,HaverPull!$1:$1,0)), AU39*((1+AV12/100)))</f>
        <v>2485.1347256930999</v>
      </c>
      <c r="AW39" s="78">
        <f ca="1">IF(TODAY()&gt;=AW$2,INDEX(HaverPull!$A:$AD,MATCH(AW$2,HaverPull!$B:$B,0),MATCH($A39,HaverPull!$1:$1,0)), AV39*((1+AW12/100)))</f>
        <v>2501.73542566073</v>
      </c>
      <c r="AX39" s="78">
        <f ca="1">IF(TODAY()&gt;=AX$2,INDEX(HaverPull!$A:$AD,MATCH(AX$2,HaverPull!$B:$B,0),MATCH($A39,HaverPull!$1:$1,0)), AW39*((1+AX12/100)))</f>
        <v>2518.2969141786043</v>
      </c>
      <c r="AY39" s="78">
        <f ca="1">IF(TODAY()&gt;=AY$2,INDEX(HaverPull!$A:$AD,MATCH(AY$2,HaverPull!$B:$B,0),MATCH($A39,HaverPull!$1:$1,0)), AX39*((1+AY12/100)))</f>
        <v>2534.7665759973324</v>
      </c>
      <c r="AZ39" s="78">
        <f ca="1">IF(TODAY()&gt;=AZ$2,INDEX(HaverPull!$A:$AD,MATCH(AZ$2,HaverPull!$B:$B,0),MATCH($A39,HaverPull!$1:$1,0)), AY39*((1+AZ12/100)))</f>
        <v>2551.242558741315</v>
      </c>
      <c r="BA39" s="78">
        <f ca="1">IF(TODAY()&gt;=BA$2,INDEX(HaverPull!$A:$AD,MATCH(BA$2,HaverPull!$B:$B,0),MATCH($A39,HaverPull!$1:$1,0)), AZ39*((1+BA12/100)))</f>
        <v>2567.7235856707835</v>
      </c>
      <c r="BB39" s="78">
        <f ca="1">IF(TODAY()&gt;=BB$2,INDEX(HaverPull!$A:$AD,MATCH(BB$2,HaverPull!$B:$B,0),MATCH($A39,HaverPull!$1:$1,0)), BA39*((1+BB12/100)))</f>
        <v>2584.3624345059302</v>
      </c>
      <c r="BC39" s="78">
        <f ca="1">IF(TODAY()&gt;=BC$2,INDEX(HaverPull!$A:$AD,MATCH(BC$2,HaverPull!$B:$B,0),MATCH($A39,HaverPull!$1:$1,0)), BB39*((1+BC12/100)))</f>
        <v>2601.3675393249791</v>
      </c>
      <c r="BD39" s="78">
        <f ca="1">IF(TODAY()&gt;=BD$2,INDEX(HaverPull!$A:$AD,MATCH(BD$2,HaverPull!$B:$B,0),MATCH($A39,HaverPull!$1:$1,0)), BC39*((1+BD12/100)))</f>
        <v>2618.4064967075578</v>
      </c>
      <c r="BE39" s="78">
        <f ca="1">IF(TODAY()&gt;=BE$2,INDEX(HaverPull!$A:$AD,MATCH(BE$2,HaverPull!$B:$B,0),MATCH($A39,HaverPull!$1:$1,0)), BD39*((1+BE12/100)))</f>
        <v>2635.4785070660914</v>
      </c>
      <c r="BF39" s="78">
        <f ca="1">IF(TODAY()&gt;=BF$2,INDEX(HaverPull!$A:$AD,MATCH(BF$2,HaverPull!$B:$B,0),MATCH($A39,HaverPull!$1:$1,0)), BE39*((1+BF12/100)))</f>
        <v>2652.5564077918798</v>
      </c>
      <c r="BG39" s="78">
        <f ca="1">IF(TODAY()&gt;=BG$2,INDEX(HaverPull!$A:$AD,MATCH(BG$2,HaverPull!$B:$B,0),MATCH($A39,HaverPull!$1:$1,0)), BF39*((1+BG12/100)))</f>
        <v>2669.7184477502933</v>
      </c>
      <c r="BH39" s="78">
        <f ca="1">IF(TODAY()&gt;=BH$2,INDEX(HaverPull!$A:$AD,MATCH(BH$2,HaverPull!$B:$B,0),MATCH($A39,HaverPull!$1:$1,0)), BG39*((1+BH12/100)))</f>
        <v>2686.5376739711201</v>
      </c>
      <c r="BI39" s="78">
        <f ca="1">IF(TODAY()&gt;=BI$2,INDEX(HaverPull!$A:$AD,MATCH(BI$2,HaverPull!$B:$B,0),MATCH($A39,HaverPull!$1:$1,0)), BH39*((1+BI12/100)))</f>
        <v>2702.8449576521248</v>
      </c>
    </row>
    <row r="40" spans="1:61">
      <c r="A40" s="112" t="s">
        <v>521</v>
      </c>
      <c r="B40" s="78">
        <f ca="1">IF(TODAY()&gt;=B$2,INDEX(HaverPull!$A:$AD,MATCH(B$2,HaverPull!$B:$B,0),MATCH($A40,HaverPull!$1:$1,0)),#REF!*(( 1+B13/100)))</f>
        <v>3139.1</v>
      </c>
      <c r="C40" s="78">
        <f ca="1">IF(TODAY()&gt;=C$2,INDEX(HaverPull!$A:$AD,MATCH(C$2,HaverPull!$B:$B,0),MATCH($A40,HaverPull!$1:$1,0)),#REF!*(( 1+C13/100)))</f>
        <v>3150.9</v>
      </c>
      <c r="D40" s="78">
        <f ca="1">IF(TODAY()&gt;=D$2,INDEX(HaverPull!$A:$AD,MATCH(D$2,HaverPull!$B:$B,0),MATCH($A40,HaverPull!$1:$1,0)),#REF!*(( 1+D13/100)))</f>
        <v>3189.9</v>
      </c>
      <c r="E40" s="78">
        <f ca="1">IF(TODAY()&gt;=E$2,INDEX(HaverPull!$A:$AD,MATCH(E$2,HaverPull!$B:$B,0),MATCH($A40,HaverPull!$1:$1,0)),#REF!*(( 1+E13/100)))</f>
        <v>3188.2</v>
      </c>
      <c r="F40" s="78">
        <f ca="1">IF(TODAY()&gt;=F$2,INDEX(HaverPull!$A:$AD,MATCH(F$2,HaverPull!$B:$B,0),MATCH($A40,HaverPull!$1:$1,0)),#REF!*(( 1+F13/100)))</f>
        <v>3188.5</v>
      </c>
      <c r="G40" s="78">
        <f ca="1">IF(TODAY()&gt;=G$2,INDEX(HaverPull!$A:$AD,MATCH(G$2,HaverPull!$B:$B,0),MATCH($A40,HaverPull!$1:$1,0)),#REF!*(( 1+G13/100)))</f>
        <v>3237.6</v>
      </c>
      <c r="H40" s="78">
        <f ca="1">IF(TODAY()&gt;=H$2,INDEX(HaverPull!$A:$AD,MATCH(H$2,HaverPull!$B:$B,0),MATCH($A40,HaverPull!$1:$1,0)),#REF!*(( 1+H13/100)))</f>
        <v>3257</v>
      </c>
      <c r="I40" s="78">
        <f ca="1">IF(TODAY()&gt;=I$2,INDEX(HaverPull!$A:$AD,MATCH(I$2,HaverPull!$B:$B,0),MATCH($A40,HaverPull!$1:$1,0)),#REF!*(( 1+I13/100)))</f>
        <v>3253.8</v>
      </c>
      <c r="J40" s="78">
        <f ca="1">IF(TODAY()&gt;=J$2,INDEX(HaverPull!$A:$AD,MATCH(J$2,HaverPull!$B:$B,0),MATCH($A40,HaverPull!$1:$1,0)), A40*((1+J13/100)))</f>
        <v>3262.7</v>
      </c>
      <c r="K40" s="78">
        <f ca="1">IF(TODAY()&gt;=K$2,INDEX(HaverPull!$A:$AD,MATCH(K$2,HaverPull!$B:$B,0),MATCH($A40,HaverPull!$1:$1,0)), J40*((1+K13/100)))</f>
        <v>3278.2</v>
      </c>
      <c r="L40" s="78">
        <f ca="1">IF(TODAY()&gt;=L$2,INDEX(HaverPull!$A:$AD,MATCH(L$2,HaverPull!$B:$B,0),MATCH($A40,HaverPull!$1:$1,0)), K40*((1+L13/100)))</f>
        <v>3300.5</v>
      </c>
      <c r="M40" s="78">
        <f ca="1">IF(TODAY()&gt;=M$2,INDEX(HaverPull!$A:$AD,MATCH(M$2,HaverPull!$B:$B,0),MATCH($A40,HaverPull!$1:$1,0)), L40*((1+M13/100)))</f>
        <v>3322.4</v>
      </c>
      <c r="N40" s="78">
        <f ca="1">IF(TODAY()&gt;=N$2,INDEX(HaverPull!$A:$AD,MATCH(N$2,HaverPull!$B:$B,0),MATCH($A40,HaverPull!$1:$1,0)), M40*((1+N13/100)))</f>
        <v>3346.4</v>
      </c>
      <c r="O40" s="78">
        <f ca="1">IF(TODAY()&gt;=O$2,INDEX(HaverPull!$A:$AD,MATCH(O$2,HaverPull!$B:$B,0),MATCH($A40,HaverPull!$1:$1,0)), N40*((1+O13/100)))</f>
        <v>3360</v>
      </c>
      <c r="P40" s="78">
        <f ca="1">IF(TODAY()&gt;=P$2,INDEX(HaverPull!$A:$AD,MATCH(P$2,HaverPull!$B:$B,0),MATCH($A40,HaverPull!$1:$1,0)), O40*((1+P13/100)))</f>
        <v>3372.3</v>
      </c>
      <c r="Q40" s="78">
        <f ca="1">IF(TODAY()&gt;=Q$2,INDEX(HaverPull!$A:$AD,MATCH(Q$2,HaverPull!$B:$B,0),MATCH($A40,HaverPull!$1:$1,0)), P40*((1+Q13/100)))</f>
        <v>3419.1</v>
      </c>
      <c r="R40" s="78">
        <f ca="1">IF(TODAY()&gt;=R$2,INDEX(HaverPull!$A:$AD,MATCH(R$2,HaverPull!$B:$B,0),MATCH($A40,HaverPull!$1:$1,0)), Q40*((1+R13/100)))</f>
        <v>3456.8</v>
      </c>
      <c r="S40" s="78">
        <f ca="1">IF(TODAY()&gt;=S$2,INDEX(HaverPull!$A:$AD,MATCH(S$2,HaverPull!$B:$B,0),MATCH($A40,HaverPull!$1:$1,0)), R40*((1+S13/100)))</f>
        <v>3501.8</v>
      </c>
      <c r="T40" s="78">
        <f ca="1">IF(TODAY()&gt;=T$2,INDEX(HaverPull!$A:$AD,MATCH(T$2,HaverPull!$B:$B,0),MATCH($A40,HaverPull!$1:$1,0)), S40*((1+T13/100)))</f>
        <v>3733.6541780000007</v>
      </c>
      <c r="U40" s="78">
        <f ca="1">IF(TODAY()&gt;=U$2,INDEX(HaverPull!$A:$AD,MATCH(U$2,HaverPull!$B:$B,0),MATCH($A40,HaverPull!$1:$1,0)), T40*((1+U13/100)))</f>
        <v>3930.977801307301</v>
      </c>
      <c r="V40" s="78">
        <f ca="1">IF(TODAY()&gt;=V$2,INDEX(HaverPull!$A:$AD,MATCH(V$2,HaverPull!$B:$B,0),MATCH($A40,HaverPull!$1:$1,0)), U40*((1+V13/100)))</f>
        <v>4112.9034539518034</v>
      </c>
      <c r="W40" s="78">
        <f ca="1">IF(TODAY()&gt;=W$2,INDEX(HaverPull!$A:$AD,MATCH(W$2,HaverPull!$B:$B,0),MATCH($A40,HaverPull!$1:$1,0)), V40*((1+W13/100)))</f>
        <v>4226.2962021772546</v>
      </c>
      <c r="X40" s="78">
        <f ca="1">IF(TODAY()&gt;=X$2,INDEX(HaverPull!$A:$AD,MATCH(X$2,HaverPull!$B:$B,0),MATCH($A40,HaverPull!$1:$1,0)), W40*((1+X13/100)))</f>
        <v>4329.3755665483577</v>
      </c>
      <c r="Y40" s="78">
        <f ca="1">IF(TODAY()&gt;=Y$2,INDEX(HaverPull!$A:$AD,MATCH(Y$2,HaverPull!$B:$B,0),MATCH($A40,HaverPull!$1:$1,0)), X40*((1+Y13/100)))</f>
        <v>4402.7151886456868</v>
      </c>
      <c r="Z40" s="78">
        <f ca="1">IF(TODAY()&gt;=Z$2,INDEX(HaverPull!$A:$AD,MATCH(Z$2,HaverPull!$B:$B,0),MATCH($A40,HaverPull!$1:$1,0)), Y40*((1+Z13/100)))</f>
        <v>4435.339308193551</v>
      </c>
      <c r="AA40" s="78">
        <f ca="1">IF(TODAY()&gt;=AA$2,INDEX(HaverPull!$A:$AD,MATCH(AA$2,HaverPull!$B:$B,0),MATCH($A40,HaverPull!$1:$1,0)), Z40*((1+AA13/100)))</f>
        <v>4520.2760559454573</v>
      </c>
      <c r="AB40" s="78">
        <f ca="1">IF(TODAY()&gt;=AB$2,INDEX(HaverPull!$A:$AD,MATCH(AB$2,HaverPull!$B:$B,0),MATCH($A40,HaverPull!$1:$1,0)), AA40*((1+AB13/100)))</f>
        <v>4633.3733628652126</v>
      </c>
      <c r="AC40" s="78">
        <f ca="1">IF(TODAY()&gt;=AC$2,INDEX(HaverPull!$A:$AD,MATCH(AC$2,HaverPull!$B:$B,0),MATCH($A40,HaverPull!$1:$1,0)), AB40*((1+AC13/100)))</f>
        <v>4754.6287437713954</v>
      </c>
      <c r="AD40" s="78">
        <f ca="1">IF(TODAY()&gt;=AD$2,INDEX(HaverPull!$A:$AD,MATCH(AD$2,HaverPull!$B:$B,0),MATCH($A40,HaverPull!$1:$1,0)), AC40*((1+AD13/100)))</f>
        <v>4956.1774562198643</v>
      </c>
      <c r="AE40" s="78">
        <f ca="1">IF(TODAY()&gt;=AE$2,INDEX(HaverPull!$A:$AD,MATCH(AE$2,HaverPull!$B:$B,0),MATCH($A40,HaverPull!$1:$1,0)), AD40*((1+AE13/100)))</f>
        <v>5084.9389465324557</v>
      </c>
      <c r="AF40" s="78">
        <f ca="1">IF(TODAY()&gt;=AF$2,INDEX(HaverPull!$A:$AD,MATCH(AF$2,HaverPull!$B:$B,0),MATCH($A40,HaverPull!$1:$1,0)), AE40*((1+AF13/100)))</f>
        <v>5216.9948109739034</v>
      </c>
      <c r="AG40" s="78">
        <f ca="1">IF(TODAY()&gt;=AG$2,INDEX(HaverPull!$A:$AD,MATCH(AG$2,HaverPull!$B:$B,0),MATCH($A40,HaverPull!$1:$1,0)), AF40*((1+AG13/100)))</f>
        <v>5343.9764646730082</v>
      </c>
      <c r="AH40" s="78">
        <f ca="1">IF(TODAY()&gt;=AH$2,INDEX(HaverPull!$A:$AD,MATCH(AH$2,HaverPull!$B:$B,0),MATCH($A40,HaverPull!$1:$1,0)), AG40*((1+AH13/100)))</f>
        <v>5573.7140128893016</v>
      </c>
      <c r="AI40" s="78">
        <f ca="1">IF(TODAY()&gt;=AI$2,INDEX(HaverPull!$A:$AD,MATCH(AI$2,HaverPull!$B:$B,0),MATCH($A40,HaverPull!$1:$1,0)), AH40*((1+AI13/100)))</f>
        <v>5706.9257777973562</v>
      </c>
      <c r="AJ40" s="78">
        <f ca="1">IF(TODAY()&gt;=AJ$2,INDEX(HaverPull!$A:$AD,MATCH(AJ$2,HaverPull!$B:$B,0),MATCH($A40,HaverPull!$1:$1,0)), AI40*((1+AJ13/100)))</f>
        <v>5852.6806621623</v>
      </c>
      <c r="AK40" s="78">
        <f ca="1">IF(TODAY()&gt;=AK$2,INDEX(HaverPull!$A:$AD,MATCH(AK$2,HaverPull!$B:$B,0),MATCH($A40,HaverPull!$1:$1,0)), AJ40*((1+AK13/100)))</f>
        <v>6010.5859864274389</v>
      </c>
      <c r="AL40" s="78">
        <f ca="1">IF(TODAY()&gt;=AL$2,INDEX(HaverPull!$A:$AD,MATCH(AL$2,HaverPull!$B:$B,0),MATCH($A40,HaverPull!$1:$1,0)), AK40*((1+AL13/100)))</f>
        <v>6284.7889191282584</v>
      </c>
      <c r="AM40" s="78">
        <f ca="1">IF(TODAY()&gt;=AM$2,INDEX(HaverPull!$A:$AD,MATCH(AM$2,HaverPull!$B:$B,0),MATCH($A40,HaverPull!$1:$1,0)), AL40*((1+AM13/100)))</f>
        <v>6459.3803553016405</v>
      </c>
      <c r="AN40" s="78">
        <f ca="1">IF(TODAY()&gt;=AN$2,INDEX(HaverPull!$A:$AD,MATCH(AN$2,HaverPull!$B:$B,0),MATCH($A40,HaverPull!$1:$1,0)), AM40*((1+AN13/100)))</f>
        <v>6637.3362840902009</v>
      </c>
      <c r="AO40" s="78">
        <f ca="1">IF(TODAY()&gt;=AO$2,INDEX(HaverPull!$A:$AD,MATCH(AO$2,HaverPull!$B:$B,0),MATCH($A40,HaverPull!$1:$1,0)), AN40*((1+AO13/100)))</f>
        <v>6820.3940188054085</v>
      </c>
      <c r="AP40" s="78">
        <f ca="1">IF(TODAY()&gt;=AP$2,INDEX(HaverPull!$A:$AD,MATCH(AP$2,HaverPull!$B:$B,0),MATCH($A40,HaverPull!$1:$1,0)), AO40*((1+AP13/100)))</f>
        <v>7120.6277635132219</v>
      </c>
      <c r="AQ40" s="78">
        <f ca="1">IF(TODAY()&gt;=AQ$2,INDEX(HaverPull!$A:$AD,MATCH(AQ$2,HaverPull!$B:$B,0),MATCH($A40,HaverPull!$1:$1,0)), AP40*((1+AQ13/100)))</f>
        <v>7314.8072826242269</v>
      </c>
      <c r="AR40" s="78">
        <f ca="1">IF(TODAY()&gt;=AR$2,INDEX(HaverPull!$A:$AD,MATCH(AR$2,HaverPull!$B:$B,0),MATCH($A40,HaverPull!$1:$1,0)), AQ40*((1+AR13/100)))</f>
        <v>7515.3061502409564</v>
      </c>
      <c r="AS40" s="78">
        <f ca="1">IF(TODAY()&gt;=AS$2,INDEX(HaverPull!$A:$AD,MATCH(AS$2,HaverPull!$B:$B,0),MATCH($A40,HaverPull!$1:$1,0)), AR40*((1+AS13/100)))</f>
        <v>7719.7224775275117</v>
      </c>
      <c r="AT40" s="78">
        <f ca="1">IF(TODAY()&gt;=AT$2,INDEX(HaverPull!$A:$AD,MATCH(AT$2,HaverPull!$B:$B,0),MATCH($A40,HaverPull!$1:$1,0)), AS40*((1+AT13/100)))</f>
        <v>8056.7655608963632</v>
      </c>
      <c r="AU40" s="78">
        <f ca="1">IF(TODAY()&gt;=AU$2,INDEX(HaverPull!$A:$AD,MATCH(AU$2,HaverPull!$B:$B,0),MATCH($A40,HaverPull!$1:$1,0)), AT40*((1+AU13/100)))</f>
        <v>8274.4593663517826</v>
      </c>
      <c r="AV40" s="78">
        <f ca="1">IF(TODAY()&gt;=AV$2,INDEX(HaverPull!$A:$AD,MATCH(AV$2,HaverPull!$B:$B,0),MATCH($A40,HaverPull!$1:$1,0)), AU40*((1+AV13/100)))</f>
        <v>8501.2622975834838</v>
      </c>
      <c r="AW40" s="78">
        <f ca="1">IF(TODAY()&gt;=AW$2,INDEX(HaverPull!$A:$AD,MATCH(AW$2,HaverPull!$B:$B,0),MATCH($A40,HaverPull!$1:$1,0)), AV40*((1+AW13/100)))</f>
        <v>8734.7069602751271</v>
      </c>
      <c r="AX40" s="78">
        <f ca="1">IF(TODAY()&gt;=AX$2,INDEX(HaverPull!$A:$AD,MATCH(AX$2,HaverPull!$B:$B,0),MATCH($A40,HaverPull!$1:$1,0)), AW40*((1+AX13/100)))</f>
        <v>9112.308342167822</v>
      </c>
      <c r="AY40" s="78">
        <f ca="1">IF(TODAY()&gt;=AY$2,INDEX(HaverPull!$A:$AD,MATCH(AY$2,HaverPull!$B:$B,0),MATCH($A40,HaverPull!$1:$1,0)), AX40*((1+AY13/100)))</f>
        <v>9361.6210984095342</v>
      </c>
      <c r="AZ40" s="78">
        <f ca="1">IF(TODAY()&gt;=AZ$2,INDEX(HaverPull!$A:$AD,MATCH(AZ$2,HaverPull!$B:$B,0),MATCH($A40,HaverPull!$1:$1,0)), AY40*((1+AZ13/100)))</f>
        <v>9614.6657166995428</v>
      </c>
      <c r="BA40" s="78">
        <f ca="1">IF(TODAY()&gt;=BA$2,INDEX(HaverPull!$A:$AD,MATCH(BA$2,HaverPull!$B:$B,0),MATCH($A40,HaverPull!$1:$1,0)), AZ40*((1+BA13/100)))</f>
        <v>9872.1464645927572</v>
      </c>
      <c r="BB40" s="78">
        <f ca="1">IF(TODAY()&gt;=BB$2,INDEX(HaverPull!$A:$AD,MATCH(BB$2,HaverPull!$B:$B,0),MATCH($A40,HaverPull!$1:$1,0)), BA40*((1+BB13/100)))</f>
        <v>10293.489675701576</v>
      </c>
      <c r="BC40" s="78">
        <f ca="1">IF(TODAY()&gt;=BC$2,INDEX(HaverPull!$A:$AD,MATCH(BC$2,HaverPull!$B:$B,0),MATCH($A40,HaverPull!$1:$1,0)), BB40*((1+BC13/100)))</f>
        <v>10570.281613081192</v>
      </c>
      <c r="BD40" s="78">
        <f ca="1">IF(TODAY()&gt;=BD$2,INDEX(HaverPull!$A:$AD,MATCH(BD$2,HaverPull!$B:$B,0),MATCH($A40,HaverPull!$1:$1,0)), BC40*((1+BD13/100)))</f>
        <v>10855.679216634382</v>
      </c>
      <c r="BE40" s="78">
        <f ca="1">IF(TODAY()&gt;=BE$2,INDEX(HaverPull!$A:$AD,MATCH(BE$2,HaverPull!$B:$B,0),MATCH($A40,HaverPull!$1:$1,0)), BD40*((1+BE13/100)))</f>
        <v>11149.759566613007</v>
      </c>
      <c r="BF40" s="78">
        <f ca="1">IF(TODAY()&gt;=BF$2,INDEX(HaverPull!$A:$AD,MATCH(BF$2,HaverPull!$B:$B,0),MATCH($A40,HaverPull!$1:$1,0)), BE40*((1+BF13/100)))</f>
        <v>11630.425701529693</v>
      </c>
      <c r="BG40" s="78">
        <f ca="1">IF(TODAY()&gt;=BG$2,INDEX(HaverPull!$A:$AD,MATCH(BG$2,HaverPull!$B:$B,0),MATCH($A40,HaverPull!$1:$1,0)), BF40*((1+BG13/100)))</f>
        <v>11947.471106153394</v>
      </c>
      <c r="BH40" s="78">
        <f ca="1">IF(TODAY()&gt;=BH$2,INDEX(HaverPull!$A:$AD,MATCH(BH$2,HaverPull!$B:$B,0),MATCH($A40,HaverPull!$1:$1,0)), BG40*((1+BH13/100)))</f>
        <v>12273.995491484568</v>
      </c>
      <c r="BI40" s="78">
        <f ca="1">IF(TODAY()&gt;=BI$2,INDEX(HaverPull!$A:$AD,MATCH(BI$2,HaverPull!$B:$B,0),MATCH($A40,HaverPull!$1:$1,0)), BH40*((1+BI13/100)))</f>
        <v>12605.270629799737</v>
      </c>
    </row>
    <row r="41" spans="1:61">
      <c r="A41" s="112" t="s">
        <v>522</v>
      </c>
      <c r="B41" s="78">
        <f ca="1">IF(TODAY()&gt;=B$2,INDEX(HaverPull!$A:$AD,MATCH(B$2,HaverPull!$B:$B,0),MATCH($A41,HaverPull!$1:$1,0)),#REF!*(( 1+B14/100)))</f>
        <v>1213.2</v>
      </c>
      <c r="C41" s="78">
        <f ca="1">IF(TODAY()&gt;=C$2,INDEX(HaverPull!$A:$AD,MATCH(C$2,HaverPull!$B:$B,0),MATCH($A41,HaverPull!$1:$1,0)),#REF!*(( 1+C14/100)))</f>
        <v>1207.2</v>
      </c>
      <c r="D41" s="78">
        <f ca="1">IF(TODAY()&gt;=D$2,INDEX(HaverPull!$A:$AD,MATCH(D$2,HaverPull!$B:$B,0),MATCH($A41,HaverPull!$1:$1,0)),#REF!*(( 1+D14/100)))</f>
        <v>1226.8</v>
      </c>
      <c r="E41" s="78">
        <f ca="1">IF(TODAY()&gt;=E$2,INDEX(HaverPull!$A:$AD,MATCH(E$2,HaverPull!$B:$B,0),MATCH($A41,HaverPull!$1:$1,0)),#REF!*(( 1+E14/100)))</f>
        <v>1209.5</v>
      </c>
      <c r="F41" s="78">
        <f ca="1">IF(TODAY()&gt;=F$2,INDEX(HaverPull!$A:$AD,MATCH(F$2,HaverPull!$B:$B,0),MATCH($A41,HaverPull!$1:$1,0)),#REF!*(( 1+F14/100)))</f>
        <v>1214.5</v>
      </c>
      <c r="G41" s="78">
        <f ca="1">IF(TODAY()&gt;=G$2,INDEX(HaverPull!$A:$AD,MATCH(G$2,HaverPull!$B:$B,0),MATCH($A41,HaverPull!$1:$1,0)),#REF!*(( 1+G14/100)))</f>
        <v>1221</v>
      </c>
      <c r="H41" s="78">
        <f ca="1">IF(TODAY()&gt;=H$2,INDEX(HaverPull!$A:$AD,MATCH(H$2,HaverPull!$B:$B,0),MATCH($A41,HaverPull!$1:$1,0)),#REF!*(( 1+H14/100)))</f>
        <v>1221.4000000000001</v>
      </c>
      <c r="I41" s="78">
        <f ca="1">IF(TODAY()&gt;=I$2,INDEX(HaverPull!$A:$AD,MATCH(I$2,HaverPull!$B:$B,0),MATCH($A41,HaverPull!$1:$1,0)),#REF!*(( 1+I14/100)))</f>
        <v>1226.5999999999999</v>
      </c>
      <c r="J41" s="78">
        <f ca="1">IF(TODAY()&gt;=J$2,INDEX(HaverPull!$A:$AD,MATCH(J$2,HaverPull!$B:$B,0),MATCH($A41,HaverPull!$1:$1,0)), A41*((1+J14/100)))</f>
        <v>1223.5</v>
      </c>
      <c r="K41" s="78">
        <f ca="1">IF(TODAY()&gt;=K$2,INDEX(HaverPull!$A:$AD,MATCH(K$2,HaverPull!$B:$B,0),MATCH($A41,HaverPull!$1:$1,0)), J41*((1+K14/100)))</f>
        <v>1225.4000000000001</v>
      </c>
      <c r="L41" s="78">
        <f ca="1">IF(TODAY()&gt;=L$2,INDEX(HaverPull!$A:$AD,MATCH(L$2,HaverPull!$B:$B,0),MATCH($A41,HaverPull!$1:$1,0)), K41*((1+L14/100)))</f>
        <v>1235.9000000000001</v>
      </c>
      <c r="M41" s="78">
        <f ca="1">IF(TODAY()&gt;=M$2,INDEX(HaverPull!$A:$AD,MATCH(M$2,HaverPull!$B:$B,0),MATCH($A41,HaverPull!$1:$1,0)), L41*((1+M14/100)))</f>
        <v>1244.0999999999999</v>
      </c>
      <c r="N41" s="78">
        <f ca="1">IF(TODAY()&gt;=N$2,INDEX(HaverPull!$A:$AD,MATCH(N$2,HaverPull!$B:$B,0),MATCH($A41,HaverPull!$1:$1,0)), M41*((1+N14/100)))</f>
        <v>1252.4000000000001</v>
      </c>
      <c r="O41" s="78">
        <f ca="1">IF(TODAY()&gt;=O$2,INDEX(HaverPull!$A:$AD,MATCH(O$2,HaverPull!$B:$B,0),MATCH($A41,HaverPull!$1:$1,0)), N41*((1+O14/100)))</f>
        <v>1264</v>
      </c>
      <c r="P41" s="78">
        <f ca="1">IF(TODAY()&gt;=P$2,INDEX(HaverPull!$A:$AD,MATCH(P$2,HaverPull!$B:$B,0),MATCH($A41,HaverPull!$1:$1,0)), O41*((1+P14/100)))</f>
        <v>1263.8</v>
      </c>
      <c r="Q41" s="78">
        <f ca="1">IF(TODAY()&gt;=Q$2,INDEX(HaverPull!$A:$AD,MATCH(Q$2,HaverPull!$B:$B,0),MATCH($A41,HaverPull!$1:$1,0)), P41*((1+Q14/100)))</f>
        <v>1280.5999999999999</v>
      </c>
      <c r="R41" s="78">
        <f ca="1">IF(TODAY()&gt;=R$2,INDEX(HaverPull!$A:$AD,MATCH(R$2,HaverPull!$B:$B,0),MATCH($A41,HaverPull!$1:$1,0)), Q41*((1+R14/100)))</f>
        <v>1294.8</v>
      </c>
      <c r="S41" s="78">
        <f ca="1">IF(TODAY()&gt;=S$2,INDEX(HaverPull!$A:$AD,MATCH(S$2,HaverPull!$B:$B,0),MATCH($A41,HaverPull!$1:$1,0)), R41*((1+S14/100)))</f>
        <v>1312.5</v>
      </c>
      <c r="T41" s="78">
        <f ca="1">IF(TODAY()&gt;=T$2,INDEX(HaverPull!$A:$AD,MATCH(T$2,HaverPull!$B:$B,0),MATCH($A41,HaverPull!$1:$1,0)), S41*((1+T14/100)))</f>
        <v>1438.434375</v>
      </c>
      <c r="U41" s="78">
        <f ca="1">IF(TODAY()&gt;=U$2,INDEX(HaverPull!$A:$AD,MATCH(U$2,HaverPull!$B:$B,0),MATCH($A41,HaverPull!$1:$1,0)), T41*((1+U14/100)))</f>
        <v>1540.9372085625002</v>
      </c>
      <c r="V41" s="78">
        <f ca="1">IF(TODAY()&gt;=V$2,INDEX(HaverPull!$A:$AD,MATCH(V$2,HaverPull!$B:$B,0),MATCH($A41,HaverPull!$1:$1,0)), U41*((1+V14/100)))</f>
        <v>1630.4194322637247</v>
      </c>
      <c r="W41" s="78">
        <f ca="1">IF(TODAY()&gt;=W$2,INDEX(HaverPull!$A:$AD,MATCH(W$2,HaverPull!$B:$B,0),MATCH($A41,HaverPull!$1:$1,0)), V41*((1+W14/100)))</f>
        <v>1642.9573576978328</v>
      </c>
      <c r="X41" s="78">
        <f ca="1">IF(TODAY()&gt;=X$2,INDEX(HaverPull!$A:$AD,MATCH(X$2,HaverPull!$B:$B,0),MATCH($A41,HaverPull!$1:$1,0)), W41*((1+X14/100)))</f>
        <v>1642.070160724676</v>
      </c>
      <c r="Y41" s="78">
        <f ca="1">IF(TODAY()&gt;=Y$2,INDEX(HaverPull!$A:$AD,MATCH(Y$2,HaverPull!$B:$B,0),MATCH($A41,HaverPull!$1:$1,0)), X41*((1+Y14/100)))</f>
        <v>1609.8199027680434</v>
      </c>
      <c r="Z41" s="78">
        <f ca="1">IF(TODAY()&gt;=Z$2,INDEX(HaverPull!$A:$AD,MATCH(Z$2,HaverPull!$B:$B,0),MATCH($A41,HaverPull!$1:$1,0)), Y41*((1+Z14/100)))</f>
        <v>1541.48304789554</v>
      </c>
      <c r="AA41" s="78">
        <f ca="1">IF(TODAY()&gt;=AA$2,INDEX(HaverPull!$A:$AD,MATCH(AA$2,HaverPull!$B:$B,0),MATCH($A41,HaverPull!$1:$1,0)), Z41*((1+AA14/100)))</f>
        <v>1522.7540288636092</v>
      </c>
      <c r="AB41" s="78">
        <f ca="1">IF(TODAY()&gt;=AB$2,INDEX(HaverPull!$A:$AD,MATCH(AB$2,HaverPull!$B:$B,0),MATCH($A41,HaverPull!$1:$1,0)), AA41*((1+AB14/100)))</f>
        <v>1528.5404941732909</v>
      </c>
      <c r="AC41" s="78">
        <f ca="1">IF(TODAY()&gt;=AC$2,INDEX(HaverPull!$A:$AD,MATCH(AC$2,HaverPull!$B:$B,0),MATCH($A41,HaverPull!$1:$1,0)), AB41*((1+AC14/100)))</f>
        <v>1540.7841035316189</v>
      </c>
      <c r="AD41" s="78">
        <f ca="1">IF(TODAY()&gt;=AD$2,INDEX(HaverPull!$A:$AD,MATCH(AD$2,HaverPull!$B:$B,0),MATCH($A41,HaverPull!$1:$1,0)), AC41*((1+AD14/100)))</f>
        <v>1621.0435474845808</v>
      </c>
      <c r="AE41" s="78">
        <f ca="1">IF(TODAY()&gt;=AE$2,INDEX(HaverPull!$A:$AD,MATCH(AE$2,HaverPull!$B:$B,0),MATCH($A41,HaverPull!$1:$1,0)), AD41*((1+AE14/100)))</f>
        <v>1633.4121097518882</v>
      </c>
      <c r="AF41" s="78">
        <f ca="1">IF(TODAY()&gt;=AF$2,INDEX(HaverPull!$A:$AD,MATCH(AF$2,HaverPull!$B:$B,0),MATCH($A41,HaverPull!$1:$1,0)), AE41*((1+AF14/100)))</f>
        <v>1645.7443711805149</v>
      </c>
      <c r="AG41" s="78">
        <f ca="1">IF(TODAY()&gt;=AG$2,INDEX(HaverPull!$A:$AD,MATCH(AG$2,HaverPull!$B:$B,0),MATCH($A41,HaverPull!$1:$1,0)), AF41*((1+AG14/100)))</f>
        <v>1651.2411573802576</v>
      </c>
      <c r="AH41" s="78">
        <f ca="1">IF(TODAY()&gt;=AH$2,INDEX(HaverPull!$A:$AD,MATCH(AH$2,HaverPull!$B:$B,0),MATCH($A41,HaverPull!$1:$1,0)), AG41*((1+AH14/100)))</f>
        <v>1741.976858978303</v>
      </c>
      <c r="AI41" s="78">
        <f ca="1">IF(TODAY()&gt;=AI$2,INDEX(HaverPull!$A:$AD,MATCH(AI$2,HaverPull!$B:$B,0),MATCH($A41,HaverPull!$1:$1,0)), AH41*((1+AI14/100)))</f>
        <v>1746.0879243654915</v>
      </c>
      <c r="AJ41" s="78">
        <f ca="1">IF(TODAY()&gt;=AJ$2,INDEX(HaverPull!$A:$AD,MATCH(AJ$2,HaverPull!$B:$B,0),MATCH($A41,HaverPull!$1:$1,0)), AI41*((1+AJ14/100)))</f>
        <v>1757.4724176323546</v>
      </c>
      <c r="AK41" s="78">
        <f ca="1">IF(TODAY()&gt;=AK$2,INDEX(HaverPull!$A:$AD,MATCH(AK$2,HaverPull!$B:$B,0),MATCH($A41,HaverPull!$1:$1,0)), AJ41*((1+AK14/100)))</f>
        <v>1774.9065440152674</v>
      </c>
      <c r="AL41" s="78">
        <f ca="1">IF(TODAY()&gt;=AL$2,INDEX(HaverPull!$A:$AD,MATCH(AL$2,HaverPull!$B:$B,0),MATCH($A41,HaverPull!$1:$1,0)), AK41*((1+AL14/100)))</f>
        <v>1885.3234801184574</v>
      </c>
      <c r="AM41" s="78">
        <f ca="1">IF(TODAY()&gt;=AM$2,INDEX(HaverPull!$A:$AD,MATCH(AM$2,HaverPull!$B:$B,0),MATCH($A41,HaverPull!$1:$1,0)), AL41*((1+AM14/100)))</f>
        <v>1908.7957574459324</v>
      </c>
      <c r="AN41" s="78">
        <f ca="1">IF(TODAY()&gt;=AN$2,INDEX(HaverPull!$A:$AD,MATCH(AN$2,HaverPull!$B:$B,0),MATCH($A41,HaverPull!$1:$1,0)), AM41*((1+AN14/100)))</f>
        <v>1931.262283511071</v>
      </c>
      <c r="AO41" s="78">
        <f ca="1">IF(TODAY()&gt;=AO$2,INDEX(HaverPull!$A:$AD,MATCH(AO$2,HaverPull!$B:$B,0),MATCH($A41,HaverPull!$1:$1,0)), AN41*((1+AO14/100)))</f>
        <v>1954.8816212384113</v>
      </c>
      <c r="AP41" s="78">
        <f ca="1">IF(TODAY()&gt;=AP$2,INDEX(HaverPull!$A:$AD,MATCH(AP$2,HaverPull!$B:$B,0),MATCH($A41,HaverPull!$1:$1,0)), AO41*((1+AP14/100)))</f>
        <v>2070.3173809725395</v>
      </c>
      <c r="AQ41" s="78">
        <f ca="1">IF(TODAY()&gt;=AQ$2,INDEX(HaverPull!$A:$AD,MATCH(AQ$2,HaverPull!$B:$B,0),MATCH($A41,HaverPull!$1:$1,0)), AP41*((1+AQ14/100)))</f>
        <v>2095.7201752370725</v>
      </c>
      <c r="AR41" s="78">
        <f ca="1">IF(TODAY()&gt;=AR$2,INDEX(HaverPull!$A:$AD,MATCH(AR$2,HaverPull!$B:$B,0),MATCH($A41,HaverPull!$1:$1,0)), AQ41*((1+AR14/100)))</f>
        <v>2123.0274091204119</v>
      </c>
      <c r="AS41" s="78">
        <f ca="1">IF(TODAY()&gt;=AS$2,INDEX(HaverPull!$A:$AD,MATCH(AS$2,HaverPull!$B:$B,0),MATCH($A41,HaverPull!$1:$1,0)), AR41*((1+AS14/100)))</f>
        <v>2150.6904562612513</v>
      </c>
      <c r="AT41" s="78">
        <f ca="1">IF(TODAY()&gt;=AT$2,INDEX(HaverPull!$A:$AD,MATCH(AT$2,HaverPull!$B:$B,0),MATCH($A41,HaverPull!$1:$1,0)), AS41*((1+AT14/100)))</f>
        <v>2280.42010458293</v>
      </c>
      <c r="AU41" s="78">
        <f ca="1">IF(TODAY()&gt;=AU$2,INDEX(HaverPull!$A:$AD,MATCH(AU$2,HaverPull!$B:$B,0),MATCH($A41,HaverPull!$1:$1,0)), AT41*((1+AU14/100)))</f>
        <v>2311.1829717937535</v>
      </c>
      <c r="AV41" s="78">
        <f ca="1">IF(TODAY()&gt;=AV$2,INDEX(HaverPull!$A:$AD,MATCH(AV$2,HaverPull!$B:$B,0),MATCH($A41,HaverPull!$1:$1,0)), AU41*((1+AV14/100)))</f>
        <v>2342.4070537426869</v>
      </c>
      <c r="AW41" s="78">
        <f ca="1">IF(TODAY()&gt;=AW$2,INDEX(HaverPull!$A:$AD,MATCH(AW$2,HaverPull!$B:$B,0),MATCH($A41,HaverPull!$1:$1,0)), AV41*((1+AW14/100)))</f>
        <v>2374.0998211798255</v>
      </c>
      <c r="AX41" s="78">
        <f ca="1">IF(TODAY()&gt;=AX$2,INDEX(HaverPull!$A:$AD,MATCH(AX$2,HaverPull!$B:$B,0),MATCH($A41,HaverPull!$1:$1,0)), AW41*((1+AX14/100)))</f>
        <v>2514.4803436061884</v>
      </c>
      <c r="AY41" s="78">
        <f ca="1">IF(TODAY()&gt;=AY$2,INDEX(HaverPull!$A:$AD,MATCH(AY$2,HaverPull!$B:$B,0),MATCH($A41,HaverPull!$1:$1,0)), AX41*((1+AY14/100)))</f>
        <v>2549.6579236132388</v>
      </c>
      <c r="AZ41" s="78">
        <f ca="1">IF(TODAY()&gt;=AZ$2,INDEX(HaverPull!$A:$AD,MATCH(AZ$2,HaverPull!$B:$B,0),MATCH($A41,HaverPull!$1:$1,0)), AY41*((1+AZ14/100)))</f>
        <v>2585.4296242815326</v>
      </c>
      <c r="BA41" s="78">
        <f ca="1">IF(TODAY()&gt;=BA$2,INDEX(HaverPull!$A:$AD,MATCH(BA$2,HaverPull!$B:$B,0),MATCH($A41,HaverPull!$1:$1,0)), AZ41*((1+BA14/100)))</f>
        <v>2621.7807647989307</v>
      </c>
      <c r="BB41" s="78">
        <f ca="1">IF(TODAY()&gt;=BB$2,INDEX(HaverPull!$A:$AD,MATCH(BB$2,HaverPull!$B:$B,0),MATCH($A41,HaverPull!$1:$1,0)), BA41*((1+BB14/100)))</f>
        <v>2780.3985010692659</v>
      </c>
      <c r="BC41" s="78">
        <f ca="1">IF(TODAY()&gt;=BC$2,INDEX(HaverPull!$A:$AD,MATCH(BC$2,HaverPull!$B:$B,0),MATCH($A41,HaverPull!$1:$1,0)), BB41*((1+BC14/100)))</f>
        <v>2822.1044785853046</v>
      </c>
      <c r="BD41" s="78">
        <f ca="1">IF(TODAY()&gt;=BD$2,INDEX(HaverPull!$A:$AD,MATCH(BD$2,HaverPull!$B:$B,0),MATCH($A41,HaverPull!$1:$1,0)), BC41*((1+BD14/100)))</f>
        <v>2865.8470980033771</v>
      </c>
      <c r="BE41" s="78">
        <f ca="1">IF(TODAY()&gt;=BE$2,INDEX(HaverPull!$A:$AD,MATCH(BE$2,HaverPull!$B:$B,0),MATCH($A41,HaverPull!$1:$1,0)), BD41*((1+BE14/100)))</f>
        <v>2911.7866269843712</v>
      </c>
      <c r="BF41" s="78">
        <f ca="1">IF(TODAY()&gt;=BF$2,INDEX(HaverPull!$A:$AD,MATCH(BF$2,HaverPull!$B:$B,0),MATCH($A41,HaverPull!$1:$1,0)), BE41*((1+BF14/100)))</f>
        <v>3094.7632986240692</v>
      </c>
      <c r="BG41" s="78">
        <f ca="1">IF(TODAY()&gt;=BG$2,INDEX(HaverPull!$A:$AD,MATCH(BG$2,HaverPull!$B:$B,0),MATCH($A41,HaverPull!$1:$1,0)), BF41*((1+BG14/100)))</f>
        <v>3147.4671175996373</v>
      </c>
      <c r="BH41" s="78">
        <f ca="1">IF(TODAY()&gt;=BH$2,INDEX(HaverPull!$A:$AD,MATCH(BH$2,HaverPull!$B:$B,0),MATCH($A41,HaverPull!$1:$1,0)), BG41*((1+BH14/100)))</f>
        <v>3202.8940135405664</v>
      </c>
      <c r="BI41" s="78">
        <f ca="1">IF(TODAY()&gt;=BI$2,INDEX(HaverPull!$A:$AD,MATCH(BI$2,HaverPull!$B:$B,0),MATCH($A41,HaverPull!$1:$1,0)), BH41*((1+BI14/100)))</f>
        <v>3258.1439352741413</v>
      </c>
    </row>
    <row r="42" spans="1:61">
      <c r="A42" s="112" t="s">
        <v>523</v>
      </c>
      <c r="B42" s="78">
        <f ca="1">IF(TODAY()&gt;=B$2,INDEX(HaverPull!$A:$AD,MATCH(B$2,HaverPull!$B:$B,0),MATCH($A42,HaverPull!$1:$1,0)),#REF!*(( 1+B15/100)))</f>
        <v>1925.9</v>
      </c>
      <c r="C42" s="78">
        <f ca="1">IF(TODAY()&gt;=C$2,INDEX(HaverPull!$A:$AD,MATCH(C$2,HaverPull!$B:$B,0),MATCH($A42,HaverPull!$1:$1,0)),#REF!*(( 1+C15/100)))</f>
        <v>1943.8</v>
      </c>
      <c r="D42" s="78">
        <f ca="1">IF(TODAY()&gt;=D$2,INDEX(HaverPull!$A:$AD,MATCH(D$2,HaverPull!$B:$B,0),MATCH($A42,HaverPull!$1:$1,0)),#REF!*(( 1+D15/100)))</f>
        <v>1963.2</v>
      </c>
      <c r="E42" s="78">
        <f ca="1">IF(TODAY()&gt;=E$2,INDEX(HaverPull!$A:$AD,MATCH(E$2,HaverPull!$B:$B,0),MATCH($A42,HaverPull!$1:$1,0)),#REF!*(( 1+E15/100)))</f>
        <v>1978.6</v>
      </c>
      <c r="F42" s="78">
        <f ca="1">IF(TODAY()&gt;=F$2,INDEX(HaverPull!$A:$AD,MATCH(F$2,HaverPull!$B:$B,0),MATCH($A42,HaverPull!$1:$1,0)),#REF!*(( 1+F15/100)))</f>
        <v>1974</v>
      </c>
      <c r="G42" s="78">
        <f ca="1">IF(TODAY()&gt;=G$2,INDEX(HaverPull!$A:$AD,MATCH(G$2,HaverPull!$B:$B,0),MATCH($A42,HaverPull!$1:$1,0)),#REF!*(( 1+G15/100)))</f>
        <v>2016.6</v>
      </c>
      <c r="H42" s="78">
        <f ca="1">IF(TODAY()&gt;=H$2,INDEX(HaverPull!$A:$AD,MATCH(H$2,HaverPull!$B:$B,0),MATCH($A42,HaverPull!$1:$1,0)),#REF!*(( 1+H15/100)))</f>
        <v>2035.5</v>
      </c>
      <c r="I42" s="78">
        <f ca="1">IF(TODAY()&gt;=I$2,INDEX(HaverPull!$A:$AD,MATCH(I$2,HaverPull!$B:$B,0),MATCH($A42,HaverPull!$1:$1,0)),#REF!*(( 1+I15/100)))</f>
        <v>2027.2</v>
      </c>
      <c r="J42" s="78">
        <f ca="1">IF(TODAY()&gt;=J$2,INDEX(HaverPull!$A:$AD,MATCH(J$2,HaverPull!$B:$B,0),MATCH($A42,HaverPull!$1:$1,0)), A42*((1+J15/100)))</f>
        <v>2039.2</v>
      </c>
      <c r="K42" s="78">
        <f ca="1">IF(TODAY()&gt;=K$2,INDEX(HaverPull!$A:$AD,MATCH(K$2,HaverPull!$B:$B,0),MATCH($A42,HaverPull!$1:$1,0)), J42*((1+K15/100)))</f>
        <v>2052.9</v>
      </c>
      <c r="L42" s="78">
        <f ca="1">IF(TODAY()&gt;=L$2,INDEX(HaverPull!$A:$AD,MATCH(L$2,HaverPull!$B:$B,0),MATCH($A42,HaverPull!$1:$1,0)), K42*((1+L15/100)))</f>
        <v>2064.6999999999998</v>
      </c>
      <c r="M42" s="78">
        <f ca="1">IF(TODAY()&gt;=M$2,INDEX(HaverPull!$A:$AD,MATCH(M$2,HaverPull!$B:$B,0),MATCH($A42,HaverPull!$1:$1,0)), L42*((1+M15/100)))</f>
        <v>2078.3000000000002</v>
      </c>
      <c r="N42" s="78">
        <f ca="1">IF(TODAY()&gt;=N$2,INDEX(HaverPull!$A:$AD,MATCH(N$2,HaverPull!$B:$B,0),MATCH($A42,HaverPull!$1:$1,0)), M42*((1+N15/100)))</f>
        <v>2093.9</v>
      </c>
      <c r="O42" s="78">
        <f ca="1">IF(TODAY()&gt;=O$2,INDEX(HaverPull!$A:$AD,MATCH(O$2,HaverPull!$B:$B,0),MATCH($A42,HaverPull!$1:$1,0)), N42*((1+O15/100)))</f>
        <v>2096</v>
      </c>
      <c r="P42" s="78">
        <f ca="1">IF(TODAY()&gt;=P$2,INDEX(HaverPull!$A:$AD,MATCH(P$2,HaverPull!$B:$B,0),MATCH($A42,HaverPull!$1:$1,0)), O42*((1+P15/100)))</f>
        <v>2108.5</v>
      </c>
      <c r="Q42" s="78">
        <f ca="1">IF(TODAY()&gt;=Q$2,INDEX(HaverPull!$A:$AD,MATCH(Q$2,HaverPull!$B:$B,0),MATCH($A42,HaverPull!$1:$1,0)), P42*((1+Q15/100)))</f>
        <v>2138.5</v>
      </c>
      <c r="R42" s="78">
        <f ca="1">IF(TODAY()&gt;=R$2,INDEX(HaverPull!$A:$AD,MATCH(R$2,HaverPull!$B:$B,0),MATCH($A42,HaverPull!$1:$1,0)), Q42*((1+R15/100)))</f>
        <v>2162</v>
      </c>
      <c r="S42" s="78">
        <f ca="1">IF(TODAY()&gt;=S$2,INDEX(HaverPull!$A:$AD,MATCH(S$2,HaverPull!$B:$B,0),MATCH($A42,HaverPull!$1:$1,0)), R42*((1+S15/100)))</f>
        <v>2189.3000000000002</v>
      </c>
      <c r="T42" s="78">
        <f ca="1">IF(TODAY()&gt;=T$2,INDEX(HaverPull!$A:$AD,MATCH(T$2,HaverPull!$B:$B,0),MATCH($A42,HaverPull!$1:$1,0)), S42*((1+T15/100)))</f>
        <v>2295.4591570000002</v>
      </c>
      <c r="U42" s="78">
        <f ca="1">IF(TODAY()&gt;=U$2,INDEX(HaverPull!$A:$AD,MATCH(U$2,HaverPull!$B:$B,0),MATCH($A42,HaverPull!$1:$1,0)), T42*((1+U15/100)))</f>
        <v>2391.1568492553301</v>
      </c>
      <c r="V42" s="78">
        <f ca="1">IF(TODAY()&gt;=V$2,INDEX(HaverPull!$A:$AD,MATCH(V$2,HaverPull!$B:$B,0),MATCH($A42,HaverPull!$1:$1,0)), U42*((1+V15/100)))</f>
        <v>2484.5554357872434</v>
      </c>
      <c r="W42" s="78">
        <f ca="1">IF(TODAY()&gt;=W$2,INDEX(HaverPull!$A:$AD,MATCH(W$2,HaverPull!$B:$B,0),MATCH($A42,HaverPull!$1:$1,0)), V42*((1+W15/100)))</f>
        <v>2584.0121898818065</v>
      </c>
      <c r="X42" s="78">
        <f ca="1">IF(TODAY()&gt;=X$2,INDEX(HaverPull!$A:$AD,MATCH(X$2,HaverPull!$B:$B,0),MATCH($A42,HaverPull!$1:$1,0)), W42*((1+X15/100)))</f>
        <v>2687.2434768675844</v>
      </c>
      <c r="Y42" s="78">
        <f ca="1">IF(TODAY()&gt;=Y$2,INDEX(HaverPull!$A:$AD,MATCH(Y$2,HaverPull!$B:$B,0),MATCH($A42,HaverPull!$1:$1,0)), X42*((1+Y15/100)))</f>
        <v>2793.9539153339961</v>
      </c>
      <c r="Z42" s="78">
        <f ca="1">IF(TODAY()&gt;=Z$2,INDEX(HaverPull!$A:$AD,MATCH(Z$2,HaverPull!$B:$B,0),MATCH($A42,HaverPull!$1:$1,0)), Y42*((1+Z15/100)))</f>
        <v>2900.7947130563684</v>
      </c>
      <c r="AA42" s="78">
        <f ca="1">IF(TODAY()&gt;=AA$2,INDEX(HaverPull!$A:$AD,MATCH(AA$2,HaverPull!$B:$B,0),MATCH($A42,HaverPull!$1:$1,0)), Z42*((1+AA15/100)))</f>
        <v>3010.7058247340742</v>
      </c>
      <c r="AB42" s="78">
        <f ca="1">IF(TODAY()&gt;=AB$2,INDEX(HaverPull!$A:$AD,MATCH(AB$2,HaverPull!$B:$B,0),MATCH($A42,HaverPull!$1:$1,0)), AA42*((1+AB15/100)))</f>
        <v>3123.5771861033545</v>
      </c>
      <c r="AC42" s="78">
        <f ca="1">IF(TODAY()&gt;=AC$2,INDEX(HaverPull!$A:$AD,MATCH(AC$2,HaverPull!$B:$B,0),MATCH($A42,HaverPull!$1:$1,0)), AB42*((1+AC15/100)))</f>
        <v>3238.3374119207915</v>
      </c>
      <c r="AD42" s="78">
        <f ca="1">IF(TODAY()&gt;=AD$2,INDEX(HaverPull!$A:$AD,MATCH(AD$2,HaverPull!$B:$B,0),MATCH($A42,HaverPull!$1:$1,0)), AC42*((1+AD15/100)))</f>
        <v>3357.734912298311</v>
      </c>
      <c r="AE42" s="78">
        <f ca="1">IF(TODAY()&gt;=AE$2,INDEX(HaverPull!$A:$AD,MATCH(AE$2,HaverPull!$B:$B,0),MATCH($A42,HaverPull!$1:$1,0)), AD42*((1+AE15/100)))</f>
        <v>3480.7287421357978</v>
      </c>
      <c r="AF42" s="78">
        <f ca="1">IF(TODAY()&gt;=AF$2,INDEX(HaverPull!$A:$AD,MATCH(AF$2,HaverPull!$B:$B,0),MATCH($A42,HaverPull!$1:$1,0)), AE42*((1+AF15/100)))</f>
        <v>3608.0537995231257</v>
      </c>
      <c r="AG42" s="78">
        <f ca="1">IF(TODAY()&gt;=AG$2,INDEX(HaverPull!$A:$AD,MATCH(AG$2,HaverPull!$B:$B,0),MATCH($A42,HaverPull!$1:$1,0)), AF42*((1+AG15/100)))</f>
        <v>3739.2426356737865</v>
      </c>
      <c r="AH42" s="78">
        <f ca="1">IF(TODAY()&gt;=AH$2,INDEX(HaverPull!$A:$AD,MATCH(AH$2,HaverPull!$B:$B,0),MATCH($A42,HaverPull!$1:$1,0)), AG42*((1+AH15/100)))</f>
        <v>3875.0519282014579</v>
      </c>
      <c r="AI42" s="78">
        <f ca="1">IF(TODAY()&gt;=AI$2,INDEX(HaverPull!$A:$AD,MATCH(AI$2,HaverPull!$B:$B,0),MATCH($A42,HaverPull!$1:$1,0)), AH42*((1+AI15/100)))</f>
        <v>4015.3288080023508</v>
      </c>
      <c r="AJ42" s="78">
        <f ca="1">IF(TODAY()&gt;=AJ$2,INDEX(HaverPull!$A:$AD,MATCH(AJ$2,HaverPull!$B:$B,0),MATCH($A42,HaverPull!$1:$1,0)), AI42*((1+AJ15/100)))</f>
        <v>4161.0450904447562</v>
      </c>
      <c r="AK42" s="78">
        <f ca="1">IF(TODAY()&gt;=AK$2,INDEX(HaverPull!$A:$AD,MATCH(AK$2,HaverPull!$B:$B,0),MATCH($A42,HaverPull!$1:$1,0)), AJ42*((1+AK15/100)))</f>
        <v>4313.0480675987028</v>
      </c>
      <c r="AL42" s="78">
        <f ca="1">IF(TODAY()&gt;=AL$2,INDEX(HaverPull!$A:$AD,MATCH(AL$2,HaverPull!$B:$B,0),MATCH($A42,HaverPull!$1:$1,0)), AK42*((1+AL15/100)))</f>
        <v>4470.7331049501108</v>
      </c>
      <c r="AM42" s="78">
        <f ca="1">IF(TODAY()&gt;=AM$2,INDEX(HaverPull!$A:$AD,MATCH(AM$2,HaverPull!$B:$B,0),MATCH($A42,HaverPull!$1:$1,0)), AL42*((1+AM15/100)))</f>
        <v>4633.2442533150479</v>
      </c>
      <c r="AN42" s="78">
        <f ca="1">IF(TODAY()&gt;=AN$2,INDEX(HaverPull!$A:$AD,MATCH(AN$2,HaverPull!$B:$B,0),MATCH($A42,HaverPull!$1:$1,0)), AM42*((1+AN15/100)))</f>
        <v>4801.5236845954496</v>
      </c>
      <c r="AO42" s="78">
        <f ca="1">IF(TODAY()&gt;=AO$2,INDEX(HaverPull!$A:$AD,MATCH(AO$2,HaverPull!$B:$B,0),MATCH($A42,HaverPull!$1:$1,0)), AN42*((1+AO15/100)))</f>
        <v>4974.7626591356538</v>
      </c>
      <c r="AP42" s="78">
        <f ca="1">IF(TODAY()&gt;=AP$2,INDEX(HaverPull!$A:$AD,MATCH(AP$2,HaverPull!$B:$B,0),MATCH($A42,HaverPull!$1:$1,0)), AO42*((1+AP15/100)))</f>
        <v>5153.3566385986242</v>
      </c>
      <c r="AQ42" s="78">
        <f ca="1">IF(TODAY()&gt;=AQ$2,INDEX(HaverPull!$A:$AD,MATCH(AQ$2,HaverPull!$B:$B,0),MATCH($A42,HaverPull!$1:$1,0)), AP42*((1+AQ15/100)))</f>
        <v>5336.6615342335781</v>
      </c>
      <c r="AR42" s="78">
        <f ca="1">IF(TODAY()&gt;=AR$2,INDEX(HaverPull!$A:$AD,MATCH(AR$2,HaverPull!$B:$B,0),MATCH($A42,HaverPull!$1:$1,0)), AQ42*((1+AR15/100)))</f>
        <v>5525.0990530073659</v>
      </c>
      <c r="AS42" s="78">
        <f ca="1">IF(TODAY()&gt;=AS$2,INDEX(HaverPull!$A:$AD,MATCH(AS$2,HaverPull!$B:$B,0),MATCH($A42,HaverPull!$1:$1,0)), AR42*((1+AS15/100)))</f>
        <v>5718.2012649099734</v>
      </c>
      <c r="AT42" s="78">
        <f ca="1">IF(TODAY()&gt;=AT$2,INDEX(HaverPull!$A:$AD,MATCH(AT$2,HaverPull!$B:$B,0),MATCH($A42,HaverPull!$1:$1,0)), AS42*((1+AT15/100)))</f>
        <v>5916.9659408782436</v>
      </c>
      <c r="AU42" s="78">
        <f ca="1">IF(TODAY()&gt;=AU$2,INDEX(HaverPull!$A:$AD,MATCH(AU$2,HaverPull!$B:$B,0),MATCH($A42,HaverPull!$1:$1,0)), AT42*((1+AU15/100)))</f>
        <v>6120.6279085632723</v>
      </c>
      <c r="AV42" s="78">
        <f ca="1">IF(TODAY()&gt;=AV$2,INDEX(HaverPull!$A:$AD,MATCH(AV$2,HaverPull!$B:$B,0),MATCH($A42,HaverPull!$1:$1,0)), AU42*((1+AV15/100)))</f>
        <v>6334.66626652573</v>
      </c>
      <c r="AW42" s="78">
        <f ca="1">IF(TODAY()&gt;=AW$2,INDEX(HaverPull!$A:$AD,MATCH(AW$2,HaverPull!$B:$B,0),MATCH($A42,HaverPull!$1:$1,0)), AV42*((1+AW15/100)))</f>
        <v>6556.3795858541298</v>
      </c>
      <c r="AX42" s="78">
        <f ca="1">IF(TODAY()&gt;=AX$2,INDEX(HaverPull!$A:$AD,MATCH(AX$2,HaverPull!$B:$B,0),MATCH($A42,HaverPull!$1:$1,0)), AW42*((1+AX15/100)))</f>
        <v>6784.6727230335709</v>
      </c>
      <c r="AY42" s="78">
        <f ca="1">IF(TODAY()&gt;=AY$2,INDEX(HaverPull!$A:$AD,MATCH(AY$2,HaverPull!$B:$B,0),MATCH($A42,HaverPull!$1:$1,0)), AX42*((1+AY15/100)))</f>
        <v>7019.3545525233012</v>
      </c>
      <c r="AZ42" s="78">
        <f ca="1">IF(TODAY()&gt;=AZ$2,INDEX(HaverPull!$A:$AD,MATCH(AZ$2,HaverPull!$B:$B,0),MATCH($A42,HaverPull!$1:$1,0)), AY42*((1+AZ15/100)))</f>
        <v>7258.2231879456695</v>
      </c>
      <c r="BA42" s="78">
        <f ca="1">IF(TODAY()&gt;=BA$2,INDEX(HaverPull!$A:$AD,MATCH(BA$2,HaverPull!$B:$B,0),MATCH($A42,HaverPull!$1:$1,0)), AZ42*((1+BA15/100)))</f>
        <v>7502.0269048287646</v>
      </c>
      <c r="BB42" s="78">
        <f ca="1">IF(TODAY()&gt;=BB$2,INDEX(HaverPull!$A:$AD,MATCH(BB$2,HaverPull!$B:$B,0),MATCH($A42,HaverPull!$1:$1,0)), BA42*((1+BB15/100)))</f>
        <v>7752.2195021048037</v>
      </c>
      <c r="BC42" s="78">
        <f ca="1">IF(TODAY()&gt;=BC$2,INDEX(HaverPull!$A:$AD,MATCH(BC$2,HaverPull!$B:$B,0),MATCH($A42,HaverPull!$1:$1,0)), BB42*((1+BC15/100)))</f>
        <v>8010.1358449398294</v>
      </c>
      <c r="BD42" s="78">
        <f ca="1">IF(TODAY()&gt;=BD$2,INDEX(HaverPull!$A:$AD,MATCH(BD$2,HaverPull!$B:$B,0),MATCH($A42,HaverPull!$1:$1,0)), BC42*((1+BD15/100)))</f>
        <v>8275.5116454826875</v>
      </c>
      <c r="BE42" s="78">
        <f ca="1">IF(TODAY()&gt;=BE$2,INDEX(HaverPull!$A:$AD,MATCH(BE$2,HaverPull!$B:$B,0),MATCH($A42,HaverPull!$1:$1,0)), BD42*((1+BE15/100)))</f>
        <v>8548.3552644342508</v>
      </c>
      <c r="BF42" s="78">
        <f ca="1">IF(TODAY()&gt;=BF$2,INDEX(HaverPull!$A:$AD,MATCH(BF$2,HaverPull!$B:$B,0),MATCH($A42,HaverPull!$1:$1,0)), BE42*((1+BF15/100)))</f>
        <v>8829.1687348709165</v>
      </c>
      <c r="BG42" s="78">
        <f ca="1">IF(TODAY()&gt;=BG$2,INDEX(HaverPull!$A:$AD,MATCH(BG$2,HaverPull!$B:$B,0),MATCH($A42,HaverPull!$1:$1,0)), BF42*((1+BG15/100)))</f>
        <v>9117.970844188545</v>
      </c>
      <c r="BH42" s="78">
        <f ca="1">IF(TODAY()&gt;=BH$2,INDEX(HaverPull!$A:$AD,MATCH(BH$2,HaverPull!$B:$B,0),MATCH($A42,HaverPull!$1:$1,0)), BG42*((1+BH15/100)))</f>
        <v>9414.1225372077897</v>
      </c>
      <c r="BI42" s="78">
        <f ca="1">IF(TODAY()&gt;=BI$2,INDEX(HaverPull!$A:$AD,MATCH(BI$2,HaverPull!$B:$B,0),MATCH($A42,HaverPull!$1:$1,0)), BH42*((1+BI15/100)))</f>
        <v>9716.6924355536485</v>
      </c>
    </row>
    <row r="43" spans="1:61" s="78" customFormat="1">
      <c r="A43" s="112" t="s">
        <v>13</v>
      </c>
      <c r="B43" s="78">
        <f ca="1">IF(TODAY()&gt;=B$2,INDEX(HaverPull!$A:$AD,MATCH(B$2,HaverPull!$B:$B,0),MATCH($A43,HaverPull!$1:$1,0)),#REF!*(( 1+B17/100)))</f>
        <v>586.70000000000005</v>
      </c>
      <c r="C43" s="78">
        <f ca="1">IF(TODAY()&gt;=C$2,INDEX(HaverPull!$A:$AD,MATCH(C$2,HaverPull!$B:$B,0),MATCH($A43,HaverPull!$1:$1,0)),#REF!*(( 1+C17/100)))</f>
        <v>594</v>
      </c>
      <c r="D43" s="78">
        <f ca="1">IF(TODAY()&gt;=D$2,INDEX(HaverPull!$A:$AD,MATCH(D$2,HaverPull!$B:$B,0),MATCH($A43,HaverPull!$1:$1,0)),#REF!*(( 1+D17/100)))</f>
        <v>602.29999999999995</v>
      </c>
      <c r="E43" s="78">
        <f ca="1">IF(TODAY()&gt;=E$2,INDEX(HaverPull!$A:$AD,MATCH(E$2,HaverPull!$B:$B,0),MATCH($A43,HaverPull!$1:$1,0)),#REF!*(( 1+E17/100)))</f>
        <v>611.5</v>
      </c>
      <c r="F43" s="78">
        <f ca="1">IF(TODAY()&gt;=F$2,INDEX(HaverPull!$A:$AD,MATCH(F$2,HaverPull!$B:$B,0),MATCH($A43,HaverPull!$1:$1,0)),#REF!*(( 1+F17/100)))</f>
        <v>621.5</v>
      </c>
      <c r="G43" s="78">
        <f ca="1">IF(TODAY()&gt;=G$2,INDEX(HaverPull!$A:$AD,MATCH(G$2,HaverPull!$B:$B,0),MATCH($A43,HaverPull!$1:$1,0)),#REF!*(( 1+G17/100)))</f>
        <v>630.6</v>
      </c>
      <c r="H43" s="78">
        <f ca="1">IF(TODAY()&gt;=H$2,INDEX(HaverPull!$A:$AD,MATCH(H$2,HaverPull!$B:$B,0),MATCH($A43,HaverPull!$1:$1,0)),#REF!*(( 1+H17/100)))</f>
        <v>638.5</v>
      </c>
      <c r="I43" s="78">
        <f ca="1">IF(TODAY()&gt;=I$2,INDEX(HaverPull!$A:$AD,MATCH(I$2,HaverPull!$B:$B,0),MATCH($A43,HaverPull!$1:$1,0)),#REF!*(( 1+I17/100)))</f>
        <v>645.29999999999995</v>
      </c>
      <c r="J43" s="78">
        <f ca="1">IF(TODAY()&gt;=J$2,INDEX(HaverPull!$A:$AD,MATCH(J$2,HaverPull!$B:$B,0),MATCH($A43,HaverPull!$1:$1,0)), A43*((1+J17/100)))</f>
        <v>651.29999999999995</v>
      </c>
      <c r="K43" s="78">
        <f ca="1">IF(TODAY()&gt;=K$2,INDEX(HaverPull!$A:$AD,MATCH(K$2,HaverPull!$B:$B,0),MATCH($A43,HaverPull!$1:$1,0)), J43*((1+K17/100)))</f>
        <v>657.9</v>
      </c>
      <c r="L43" s="78">
        <f ca="1">IF(TODAY()&gt;=L$2,INDEX(HaverPull!$A:$AD,MATCH(L$2,HaverPull!$B:$B,0),MATCH($A43,HaverPull!$1:$1,0)), K43*((1+L17/100)))</f>
        <v>665.5</v>
      </c>
      <c r="M43" s="78">
        <f ca="1">IF(TODAY()&gt;=M$2,INDEX(HaverPull!$A:$AD,MATCH(M$2,HaverPull!$B:$B,0),MATCH($A43,HaverPull!$1:$1,0)), L43*((1+M17/100)))</f>
        <v>673.9</v>
      </c>
      <c r="N43" s="78">
        <f ca="1">IF(TODAY()&gt;=N$2,INDEX(HaverPull!$A:$AD,MATCH(N$2,HaverPull!$B:$B,0),MATCH($A43,HaverPull!$1:$1,0)), M43*((1+N17/100)))</f>
        <v>683.1</v>
      </c>
      <c r="O43" s="78">
        <f ca="1">IF(TODAY()&gt;=O$2,INDEX(HaverPull!$A:$AD,MATCH(O$2,HaverPull!$B:$B,0),MATCH($A43,HaverPull!$1:$1,0)), N43*((1+O17/100)))</f>
        <v>691.7</v>
      </c>
      <c r="P43" s="78">
        <f ca="1">IF(TODAY()&gt;=P$2,INDEX(HaverPull!$A:$AD,MATCH(P$2,HaverPull!$B:$B,0),MATCH($A43,HaverPull!$1:$1,0)), O43*((1+P17/100)))</f>
        <v>699.6</v>
      </c>
      <c r="Q43" s="78">
        <f ca="1">IF(TODAY()&gt;=Q$2,INDEX(HaverPull!$A:$AD,MATCH(Q$2,HaverPull!$B:$B,0),MATCH($A43,HaverPull!$1:$1,0)), P43*((1+Q17/100)))</f>
        <v>706.6</v>
      </c>
      <c r="R43" s="78">
        <f ca="1">IF(TODAY()&gt;=R$2,INDEX(HaverPull!$A:$AD,MATCH(R$2,HaverPull!$B:$B,0),MATCH($A43,HaverPull!$1:$1,0)), Q43*((1+R17/100)))</f>
        <v>713.7</v>
      </c>
      <c r="S43" s="78">
        <f ca="1">IF(TODAY()&gt;=S$2,INDEX(HaverPull!$A:$AD,MATCH(S$2,HaverPull!$B:$B,0),MATCH($A43,HaverPull!$1:$1,0)), R43*((1+S17/100)))</f>
        <v>724.5</v>
      </c>
      <c r="T43" s="78">
        <f ca="1">IF(TODAY()&gt;=T$2,INDEX(HaverPull!$A:$AD,MATCH(T$2,HaverPull!$B:$B,0),MATCH($A43,HaverPull!$1:$1,0)), S43*((1+T17/100)))</f>
        <v>729.45184284420543</v>
      </c>
      <c r="U43" s="78">
        <f ca="1">IF(TODAY()&gt;=U$2,INDEX(HaverPull!$A:$AD,MATCH(U$2,HaverPull!$B:$B,0),MATCH($A43,HaverPull!$1:$1,0)), T43*((1+U17/100)))</f>
        <v>734.43753075059681</v>
      </c>
      <c r="V43" s="78">
        <f ca="1">IF(TODAY()&gt;=V$2,INDEX(HaverPull!$A:$AD,MATCH(V$2,HaverPull!$B:$B,0),MATCH($A43,HaverPull!$1:$1,0)), U43*((1+V17/100)))</f>
        <v>805.64769564359335</v>
      </c>
      <c r="W43" s="78">
        <f ca="1">IF(TODAY()&gt;=W$2,INDEX(HaverPull!$A:$AD,MATCH(W$2,HaverPull!$B:$B,0),MATCH($A43,HaverPull!$1:$1,0)), V43*((1+W17/100)))</f>
        <v>883.76231104704414</v>
      </c>
      <c r="X43" s="78">
        <f ca="1">IF(TODAY()&gt;=X$2,INDEX(HaverPull!$A:$AD,MATCH(X$2,HaverPull!$B:$B,0),MATCH($A43,HaverPull!$1:$1,0)), W43*((1+X17/100)))</f>
        <v>969.45082403950812</v>
      </c>
      <c r="Y43" s="78">
        <f ca="1">IF(TODAY()&gt;=Y$2,INDEX(HaverPull!$A:$AD,MATCH(Y$2,HaverPull!$B:$B,0),MATCH($A43,HaverPull!$1:$1,0)), X43*((1+Y17/100)))</f>
        <v>1063.4475904696646</v>
      </c>
      <c r="Z43" s="78">
        <f ca="1">IF(TODAY()&gt;=Z$2,INDEX(HaverPull!$A:$AD,MATCH(Z$2,HaverPull!$B:$B,0),MATCH($A43,HaverPull!$1:$1,0)), Y43*((1+Z17/100)))</f>
        <v>1137.4571218430976</v>
      </c>
      <c r="AA43" s="78">
        <f ca="1">IF(TODAY()&gt;=AA$2,INDEX(HaverPull!$A:$AD,MATCH(AA$2,HaverPull!$B:$B,0),MATCH($A43,HaverPull!$1:$1,0)), Z43*((1+AA17/100)))</f>
        <v>1216.6172697426316</v>
      </c>
      <c r="AB43" s="78">
        <f ca="1">IF(TODAY()&gt;=AB$2,INDEX(HaverPull!$A:$AD,MATCH(AB$2,HaverPull!$B:$B,0),MATCH($A43,HaverPull!$1:$1,0)), AA43*((1+AB17/100)))</f>
        <v>1301.2864859798997</v>
      </c>
      <c r="AC43" s="78">
        <f ca="1">IF(TODAY()&gt;=AC$2,INDEX(HaverPull!$A:$AD,MATCH(AC$2,HaverPull!$B:$B,0),MATCH($A43,HaverPull!$1:$1,0)), AB43*((1+AC17/100)))</f>
        <v>1391.8481684483513</v>
      </c>
      <c r="AD43" s="78">
        <f ca="1">IF(TODAY()&gt;=AD$2,INDEX(HaverPull!$A:$AD,MATCH(AD$2,HaverPull!$B:$B,0),MATCH($A43,HaverPull!$1:$1,0)), AC43*((1+AD17/100)))</f>
        <v>1498.4384969765213</v>
      </c>
      <c r="AE43" s="78">
        <f ca="1">IF(TODAY()&gt;=AE$2,INDEX(HaverPull!$A:$AD,MATCH(AE$2,HaverPull!$B:$B,0),MATCH($A43,HaverPull!$1:$1,0)), AD43*((1+AE17/100)))</f>
        <v>1613.1917116536949</v>
      </c>
      <c r="AF43" s="78">
        <f ca="1">IF(TODAY()&gt;=AF$2,INDEX(HaverPull!$A:$AD,MATCH(AF$2,HaverPull!$B:$B,0),MATCH($A43,HaverPull!$1:$1,0)), AE43*((1+AF17/100)))</f>
        <v>1736.7329415248962</v>
      </c>
      <c r="AG43" s="78">
        <f ca="1">IF(TODAY()&gt;=AG$2,INDEX(HaverPull!$A:$AD,MATCH(AG$2,HaverPull!$B:$B,0),MATCH($A43,HaverPull!$1:$1,0)), AF43*((1+AG17/100)))</f>
        <v>1869.7351891832789</v>
      </c>
      <c r="AH43" s="78">
        <f ca="1">IF(TODAY()&gt;=AH$2,INDEX(HaverPull!$A:$AD,MATCH(AH$2,HaverPull!$B:$B,0),MATCH($A43,HaverPull!$1:$1,0)), AG43*((1+AH17/100)))</f>
        <v>2085.8476177571629</v>
      </c>
      <c r="AI43" s="78">
        <f ca="1">IF(TODAY()&gt;=AI$2,INDEX(HaverPull!$A:$AD,MATCH(AI$2,HaverPull!$B:$B,0),MATCH($A43,HaverPull!$1:$1,0)), AH43*((1+AI17/100)))</f>
        <v>2326.9392958281392</v>
      </c>
      <c r="AJ43" s="78">
        <f ca="1">IF(TODAY()&gt;=AJ$2,INDEX(HaverPull!$A:$AD,MATCH(AJ$2,HaverPull!$B:$B,0),MATCH($A43,HaverPull!$1:$1,0)), AI43*((1+AJ17/100)))</f>
        <v>2595.8974377482718</v>
      </c>
      <c r="AK43" s="78">
        <f ca="1">IF(TODAY()&gt;=AK$2,INDEX(HaverPull!$A:$AD,MATCH(AK$2,HaverPull!$B:$B,0),MATCH($A43,HaverPull!$1:$1,0)), AJ43*((1+AK17/100)))</f>
        <v>2895.9429751302555</v>
      </c>
      <c r="AL43" s="78">
        <f ca="1">IF(TODAY()&gt;=AL$2,INDEX(HaverPull!$A:$AD,MATCH(AL$2,HaverPull!$B:$B,0),MATCH($A43,HaverPull!$1:$1,0)), AK43*((1+AL17/100)))</f>
        <v>2999.4206839248573</v>
      </c>
      <c r="AM43" s="78">
        <f ca="1">IF(TODAY()&gt;=AM$2,INDEX(HaverPull!$A:$AD,MATCH(AM$2,HaverPull!$B:$B,0),MATCH($A43,HaverPull!$1:$1,0)), AL43*((1+AM17/100)))</f>
        <v>3106.5958537224328</v>
      </c>
      <c r="AN43" s="78">
        <f ca="1">IF(TODAY()&gt;=AN$2,INDEX(HaverPull!$A:$AD,MATCH(AN$2,HaverPull!$B:$B,0),MATCH($A43,HaverPull!$1:$1,0)), AM43*((1+AN17/100)))</f>
        <v>3217.6006020391874</v>
      </c>
      <c r="AO43" s="78">
        <f ca="1">IF(TODAY()&gt;=AO$2,INDEX(HaverPull!$A:$AD,MATCH(AO$2,HaverPull!$B:$B,0),MATCH($A43,HaverPull!$1:$1,0)), AN43*((1+AO17/100)))</f>
        <v>3332.5717672086848</v>
      </c>
      <c r="AP43" s="78">
        <f ca="1">IF(TODAY()&gt;=AP$2,INDEX(HaverPull!$A:$AD,MATCH(AP$2,HaverPull!$B:$B,0),MATCH($A43,HaverPull!$1:$1,0)), AO43*((1+AP17/100)))</f>
        <v>3428.8810678298437</v>
      </c>
      <c r="AQ43" s="78">
        <f ca="1">IF(TODAY()&gt;=AQ$2,INDEX(HaverPull!$A:$AD,MATCH(AQ$2,HaverPull!$B:$B,0),MATCH($A43,HaverPull!$1:$1,0)), AP43*((1+AQ17/100)))</f>
        <v>3527.9736487624436</v>
      </c>
      <c r="AR43" s="78">
        <f ca="1">IF(TODAY()&gt;=AR$2,INDEX(HaverPull!$A:$AD,MATCH(AR$2,HaverPull!$B:$B,0),MATCH($A43,HaverPull!$1:$1,0)), AQ43*((1+AR17/100)))</f>
        <v>3629.9299451175498</v>
      </c>
      <c r="AS43" s="78">
        <f ca="1">IF(TODAY()&gt;=AS$2,INDEX(HaverPull!$A:$AD,MATCH(AS$2,HaverPull!$B:$B,0),MATCH($A43,HaverPull!$1:$1,0)), AR43*((1+AS17/100)))</f>
        <v>3734.8327165320989</v>
      </c>
      <c r="AT43" s="78">
        <f ca="1">IF(TODAY()&gt;=AT$2,INDEX(HaverPull!$A:$AD,MATCH(AT$2,HaverPull!$B:$B,0),MATCH($A43,HaverPull!$1:$1,0)), AS43*((1+AT17/100)))</f>
        <v>4154.292554229899</v>
      </c>
      <c r="AU43" s="78">
        <f ca="1">IF(TODAY()&gt;=AU$2,INDEX(HaverPull!$A:$AD,MATCH(AU$2,HaverPull!$B:$B,0),MATCH($A43,HaverPull!$1:$1,0)), AT43*((1+AU17/100)))</f>
        <v>4620.8620133741006</v>
      </c>
      <c r="AV43" s="78">
        <f ca="1">IF(TODAY()&gt;=AV$2,INDEX(HaverPull!$A:$AD,MATCH(AV$2,HaverPull!$B:$B,0),MATCH($A43,HaverPull!$1:$1,0)), AU43*((1+AV17/100)))</f>
        <v>5139.8319853287121</v>
      </c>
      <c r="AW43" s="78">
        <f ca="1">IF(TODAY()&gt;=AW$2,INDEX(HaverPull!$A:$AD,MATCH(AW$2,HaverPull!$B:$B,0),MATCH($A43,HaverPull!$1:$1,0)), AV43*((1+AW17/100)))</f>
        <v>5717.0875825651547</v>
      </c>
      <c r="AX43" s="78">
        <f ca="1">IF(TODAY()&gt;=AX$2,INDEX(HaverPull!$A:$AD,MATCH(AX$2,HaverPull!$B:$B,0),MATCH($A43,HaverPull!$1:$1,0)), AW43*((1+AX17/100)))</f>
        <v>6133.6063483438284</v>
      </c>
      <c r="AY43" s="78">
        <f ca="1">IF(TODAY()&gt;=AY$2,INDEX(HaverPull!$A:$AD,MATCH(AY$2,HaverPull!$B:$B,0),MATCH($A43,HaverPull!$1:$1,0)), AX43*((1+AY17/100)))</f>
        <v>6580.4706142990008</v>
      </c>
      <c r="AZ43" s="78">
        <f ca="1">IF(TODAY()&gt;=AZ$2,INDEX(HaverPull!$A:$AD,MATCH(AZ$2,HaverPull!$B:$B,0),MATCH($A43,HaverPull!$1:$1,0)), AY43*((1+AZ17/100)))</f>
        <v>7059.8912037035216</v>
      </c>
      <c r="BA43" s="78">
        <f ca="1">IF(TODAY()&gt;=BA$2,INDEX(HaverPull!$A:$AD,MATCH(BA$2,HaverPull!$B:$B,0),MATCH($A43,HaverPull!$1:$1,0)), AZ43*((1+BA17/100)))</f>
        <v>7574.2400094951099</v>
      </c>
      <c r="BB43" s="78">
        <f ca="1">IF(TODAY()&gt;=BB$2,INDEX(HaverPull!$A:$AD,MATCH(BB$2,HaverPull!$B:$B,0),MATCH($A43,HaverPull!$1:$1,0)), BA43*((1+BB17/100)))</f>
        <v>8116.2588168208531</v>
      </c>
      <c r="BC43" s="78">
        <f ca="1">IF(TODAY()&gt;=BC$2,INDEX(HaverPull!$A:$AD,MATCH(BC$2,HaverPull!$B:$B,0),MATCH($A43,HaverPull!$1:$1,0)), BB43*((1+BC17/100)))</f>
        <v>8697.0649331210316</v>
      </c>
      <c r="BD43" s="78">
        <f ca="1">IF(TODAY()&gt;=BD$2,INDEX(HaverPull!$A:$AD,MATCH(BD$2,HaverPull!$B:$B,0),MATCH($A43,HaverPull!$1:$1,0)), BC43*((1+BD17/100)))</f>
        <v>9319.4340099360434</v>
      </c>
      <c r="BE43" s="78">
        <f ca="1">IF(TODAY()&gt;=BE$2,INDEX(HaverPull!$A:$AD,MATCH(BE$2,HaverPull!$B:$B,0),MATCH($A43,HaverPull!$1:$1,0)), BD43*((1+BE17/100)))</f>
        <v>9986.3403266997248</v>
      </c>
      <c r="BF43" s="78">
        <f ca="1">IF(TODAY()&gt;=BF$2,INDEX(HaverPull!$A:$AD,MATCH(BF$2,HaverPull!$B:$B,0),MATCH($A43,HaverPull!$1:$1,0)), BE43*((1+BF17/100)))</f>
        <v>11184.750590342888</v>
      </c>
      <c r="BG43" s="78">
        <f ca="1">IF(TODAY()&gt;=BG$2,INDEX(HaverPull!$A:$AD,MATCH(BG$2,HaverPull!$B:$B,0),MATCH($A43,HaverPull!$1:$1,0)), BF43*((1+BG17/100)))</f>
        <v>12526.976016800547</v>
      </c>
      <c r="BH43" s="78">
        <f ca="1">IF(TODAY()&gt;=BH$2,INDEX(HaverPull!$A:$AD,MATCH(BH$2,HaverPull!$B:$B,0),MATCH($A43,HaverPull!$1:$1,0)), BG43*((1+BH17/100)))</f>
        <v>14030.275137381072</v>
      </c>
      <c r="BI43" s="78">
        <f ca="1">IF(TODAY()&gt;=BI$2,INDEX(HaverPull!$A:$AD,MATCH(BI$2,HaverPull!$B:$B,0),MATCH($A43,HaverPull!$1:$1,0)), BH43*((1+BI17/100)))</f>
        <v>15713.977592565838</v>
      </c>
    </row>
    <row r="44" spans="1:61" s="78" customFormat="1">
      <c r="A44" s="112" t="s">
        <v>14</v>
      </c>
      <c r="B44" s="78">
        <f ca="1">IF(TODAY()&gt;=B$2,INDEX(HaverPull!$A:$AD,MATCH(B$2,HaverPull!$B:$B,0),MATCH($A44,HaverPull!$1:$1,0)),#REF!*(( 1+B18/100)))</f>
        <v>459.4</v>
      </c>
      <c r="C44" s="78">
        <f ca="1">IF(TODAY()&gt;=C$2,INDEX(HaverPull!$A:$AD,MATCH(C$2,HaverPull!$B:$B,0),MATCH($A44,HaverPull!$1:$1,0)),#REF!*(( 1+C18/100)))</f>
        <v>481.5</v>
      </c>
      <c r="D44" s="78">
        <f ca="1">IF(TODAY()&gt;=D$2,INDEX(HaverPull!$A:$AD,MATCH(D$2,HaverPull!$B:$B,0),MATCH($A44,HaverPull!$1:$1,0)),#REF!*(( 1+D18/100)))</f>
        <v>507.3</v>
      </c>
      <c r="E44" s="78">
        <f ca="1">IF(TODAY()&gt;=E$2,INDEX(HaverPull!$A:$AD,MATCH(E$2,HaverPull!$B:$B,0),MATCH($A44,HaverPull!$1:$1,0)),#REF!*(( 1+E18/100)))</f>
        <v>515.5</v>
      </c>
      <c r="F44" s="78">
        <f ca="1">IF(TODAY()&gt;=F$2,INDEX(HaverPull!$A:$AD,MATCH(F$2,HaverPull!$B:$B,0),MATCH($A44,HaverPull!$1:$1,0)),#REF!*(( 1+F18/100)))</f>
        <v>523.70000000000005</v>
      </c>
      <c r="G44" s="78">
        <f ca="1">IF(TODAY()&gt;=G$2,INDEX(HaverPull!$A:$AD,MATCH(G$2,HaverPull!$B:$B,0),MATCH($A44,HaverPull!$1:$1,0)),#REF!*(( 1+G18/100)))</f>
        <v>538</v>
      </c>
      <c r="H44" s="78">
        <f ca="1">IF(TODAY()&gt;=H$2,INDEX(HaverPull!$A:$AD,MATCH(H$2,HaverPull!$B:$B,0),MATCH($A44,HaverPull!$1:$1,0)),#REF!*(( 1+H18/100)))</f>
        <v>540.5</v>
      </c>
      <c r="I44" s="78">
        <f ca="1">IF(TODAY()&gt;=I$2,INDEX(HaverPull!$A:$AD,MATCH(I$2,HaverPull!$B:$B,0),MATCH($A44,HaverPull!$1:$1,0)),#REF!*(( 1+I18/100)))</f>
        <v>541.70000000000005</v>
      </c>
      <c r="J44" s="78">
        <f ca="1">IF(TODAY()&gt;=J$2,INDEX(HaverPull!$A:$AD,MATCH(J$2,HaverPull!$B:$B,0),MATCH($A44,HaverPull!$1:$1,0)), A44*((1+J18/100)))</f>
        <v>550.20000000000005</v>
      </c>
      <c r="K44" s="78">
        <f ca="1">IF(TODAY()&gt;=K$2,INDEX(HaverPull!$A:$AD,MATCH(K$2,HaverPull!$B:$B,0),MATCH($A44,HaverPull!$1:$1,0)), J44*((1+K18/100)))</f>
        <v>558.6</v>
      </c>
      <c r="L44" s="78">
        <f ca="1">IF(TODAY()&gt;=L$2,INDEX(HaverPull!$A:$AD,MATCH(L$2,HaverPull!$B:$B,0),MATCH($A44,HaverPull!$1:$1,0)), K44*((1+L18/100)))</f>
        <v>566.5</v>
      </c>
      <c r="M44" s="78">
        <f ca="1">IF(TODAY()&gt;=M$2,INDEX(HaverPull!$A:$AD,MATCH(M$2,HaverPull!$B:$B,0),MATCH($A44,HaverPull!$1:$1,0)), L44*((1+M18/100)))</f>
        <v>575.79999999999995</v>
      </c>
      <c r="N44" s="78">
        <f ca="1">IF(TODAY()&gt;=N$2,INDEX(HaverPull!$A:$AD,MATCH(N$2,HaverPull!$B:$B,0),MATCH($A44,HaverPull!$1:$1,0)), M44*((1+N18/100)))</f>
        <v>573.6</v>
      </c>
      <c r="O44" s="78">
        <f ca="1">IF(TODAY()&gt;=O$2,INDEX(HaverPull!$A:$AD,MATCH(O$2,HaverPull!$B:$B,0),MATCH($A44,HaverPull!$1:$1,0)), N44*((1+O18/100)))</f>
        <v>569.29999999999995</v>
      </c>
      <c r="P44" s="78">
        <f ca="1">IF(TODAY()&gt;=P$2,INDEX(HaverPull!$A:$AD,MATCH(P$2,HaverPull!$B:$B,0),MATCH($A44,HaverPull!$1:$1,0)), O44*((1+P18/100)))</f>
        <v>583.6</v>
      </c>
      <c r="Q44" s="78">
        <f ca="1">IF(TODAY()&gt;=Q$2,INDEX(HaverPull!$A:$AD,MATCH(Q$2,HaverPull!$B:$B,0),MATCH($A44,HaverPull!$1:$1,0)), P44*((1+Q18/100)))</f>
        <v>583.20000000000005</v>
      </c>
      <c r="R44" s="78">
        <f ca="1">IF(TODAY()&gt;=R$2,INDEX(HaverPull!$A:$AD,MATCH(R$2,HaverPull!$B:$B,0),MATCH($A44,HaverPull!$1:$1,0)), Q44*((1+R18/100)))</f>
        <v>590.29999999999995</v>
      </c>
      <c r="S44" s="78">
        <f ca="1">IF(TODAY()&gt;=S$2,INDEX(HaverPull!$A:$AD,MATCH(S$2,HaverPull!$B:$B,0),MATCH($A44,HaverPull!$1:$1,0)), R44*((1+S18/100)))</f>
        <v>602.1</v>
      </c>
      <c r="T44" s="78">
        <f ca="1">IF(TODAY()&gt;=T$2,INDEX(HaverPull!$A:$AD,MATCH(T$2,HaverPull!$B:$B,0),MATCH($A44,HaverPull!$1:$1,0)), S44*((1+T18/100)))</f>
        <v>615.84274504780046</v>
      </c>
      <c r="U44" s="78">
        <f ca="1">IF(TODAY()&gt;=U$2,INDEX(HaverPull!$A:$AD,MATCH(U$2,HaverPull!$B:$B,0),MATCH($A44,HaverPull!$1:$1,0)), T44*((1+U18/100)))</f>
        <v>629.89916397277887</v>
      </c>
      <c r="V44" s="78">
        <f ca="1">IF(TODAY()&gt;=V$2,INDEX(HaverPull!$A:$AD,MATCH(V$2,HaverPull!$B:$B,0),MATCH($A44,HaverPull!$1:$1,0)), U44*((1+V18/100)))</f>
        <v>659.67701028520128</v>
      </c>
      <c r="W44" s="78">
        <f ca="1">IF(TODAY()&gt;=W$2,INDEX(HaverPull!$A:$AD,MATCH(W$2,HaverPull!$B:$B,0),MATCH($A44,HaverPull!$1:$1,0)), V44*((1+W18/100)))</f>
        <v>690.86257418437788</v>
      </c>
      <c r="X44" s="78">
        <f ca="1">IF(TODAY()&gt;=X$2,INDEX(HaverPull!$A:$AD,MATCH(X$2,HaverPull!$B:$B,0),MATCH($A44,HaverPull!$1:$1,0)), W44*((1+X18/100)))</f>
        <v>723.52240409638569</v>
      </c>
      <c r="Y44" s="78">
        <f ca="1">IF(TODAY()&gt;=Y$2,INDEX(HaverPull!$A:$AD,MATCH(Y$2,HaverPull!$B:$B,0),MATCH($A44,HaverPull!$1:$1,0)), X44*((1+Y18/100)))</f>
        <v>757.72619445688156</v>
      </c>
      <c r="Z44" s="78">
        <f ca="1">IF(TODAY()&gt;=Z$2,INDEX(HaverPull!$A:$AD,MATCH(Z$2,HaverPull!$B:$B,0),MATCH($A44,HaverPull!$1:$1,0)), Y44*((1+Z18/100)))</f>
        <v>786.99491234388074</v>
      </c>
      <c r="AA44" s="78">
        <f ca="1">IF(TODAY()&gt;=AA$2,INDEX(HaverPull!$A:$AD,MATCH(AA$2,HaverPull!$B:$B,0),MATCH($A44,HaverPull!$1:$1,0)), Z44*((1+AA18/100)))</f>
        <v>817.39419408496803</v>
      </c>
      <c r="AB44" s="78">
        <f ca="1">IF(TODAY()&gt;=AB$2,INDEX(HaverPull!$A:$AD,MATCH(AB$2,HaverPull!$B:$B,0),MATCH($A44,HaverPull!$1:$1,0)), AA44*((1+AB18/100)))</f>
        <v>848.96771001217201</v>
      </c>
      <c r="AC44" s="78">
        <f ca="1">IF(TODAY()&gt;=AC$2,INDEX(HaverPull!$A:$AD,MATCH(AC$2,HaverPull!$B:$B,0),MATCH($A44,HaverPull!$1:$1,0)), AB44*((1+AC18/100)))</f>
        <v>881.76081731305987</v>
      </c>
      <c r="AD44" s="78">
        <f ca="1">IF(TODAY()&gt;=AD$2,INDEX(HaverPull!$A:$AD,MATCH(AD$2,HaverPull!$B:$B,0),MATCH($A44,HaverPull!$1:$1,0)), AC44*((1+AD18/100)))</f>
        <v>923.61153188108358</v>
      </c>
      <c r="AE44" s="78">
        <f ca="1">IF(TODAY()&gt;=AE$2,INDEX(HaverPull!$A:$AD,MATCH(AE$2,HaverPull!$B:$B,0),MATCH($A44,HaverPull!$1:$1,0)), AD44*((1+AE18/100)))</f>
        <v>967.44859271837265</v>
      </c>
      <c r="AF44" s="78">
        <f ca="1">IF(TODAY()&gt;=AF$2,INDEX(HaverPull!$A:$AD,MATCH(AF$2,HaverPull!$B:$B,0),MATCH($A44,HaverPull!$1:$1,0)), AE44*((1+AF18/100)))</f>
        <v>1013.3662771041122</v>
      </c>
      <c r="AG44" s="78">
        <f ca="1">IF(TODAY()&gt;=AG$2,INDEX(HaverPull!$A:$AD,MATCH(AG$2,HaverPull!$B:$B,0),MATCH($A44,HaverPull!$1:$1,0)), AF44*((1+AG18/100)))</f>
        <v>1061.4633369680091</v>
      </c>
      <c r="AH44" s="78">
        <f ca="1">IF(TODAY()&gt;=AH$2,INDEX(HaverPull!$A:$AD,MATCH(AH$2,HaverPull!$B:$B,0),MATCH($A44,HaverPull!$1:$1,0)), AG44*((1+AH18/100)))</f>
        <v>1129.392381384328</v>
      </c>
      <c r="AI44" s="78">
        <f ca="1">IF(TODAY()&gt;=AI$2,INDEX(HaverPull!$A:$AD,MATCH(AI$2,HaverPull!$B:$B,0),MATCH($A44,HaverPull!$1:$1,0)), AH44*((1+AI18/100)))</f>
        <v>1201.6685896777287</v>
      </c>
      <c r="AJ44" s="78">
        <f ca="1">IF(TODAY()&gt;=AJ$2,INDEX(HaverPull!$A:$AD,MATCH(AJ$2,HaverPull!$B:$B,0),MATCH($A44,HaverPull!$1:$1,0)), AI44*((1+AJ18/100)))</f>
        <v>1278.5701614598295</v>
      </c>
      <c r="AK44" s="78">
        <f ca="1">IF(TODAY()&gt;=AK$2,INDEX(HaverPull!$A:$AD,MATCH(AK$2,HaverPull!$B:$B,0),MATCH($A44,HaverPull!$1:$1,0)), AJ44*((1+AK18/100)))</f>
        <v>1360.393099909377</v>
      </c>
      <c r="AL44" s="78">
        <f ca="1">IF(TODAY()&gt;=AL$2,INDEX(HaverPull!$A:$AD,MATCH(AL$2,HaverPull!$B:$B,0),MATCH($A44,HaverPull!$1:$1,0)), AK44*((1+AL18/100)))</f>
        <v>1444.195507506543</v>
      </c>
      <c r="AM44" s="78">
        <f ca="1">IF(TODAY()&gt;=AM$2,INDEX(HaverPull!$A:$AD,MATCH(AM$2,HaverPull!$B:$B,0),MATCH($A44,HaverPull!$1:$1,0)), AL44*((1+AM18/100)))</f>
        <v>1533.1602784820216</v>
      </c>
      <c r="AN44" s="78">
        <f ca="1">IF(TODAY()&gt;=AN$2,INDEX(HaverPull!$A:$AD,MATCH(AN$2,HaverPull!$B:$B,0),MATCH($A44,HaverPull!$1:$1,0)), AM44*((1+AN18/100)))</f>
        <v>1627.605422740467</v>
      </c>
      <c r="AO44" s="78">
        <f ca="1">IF(TODAY()&gt;=AO$2,INDEX(HaverPull!$A:$AD,MATCH(AO$2,HaverPull!$B:$B,0),MATCH($A44,HaverPull!$1:$1,0)), AN44*((1+AO18/100)))</f>
        <v>1727.8685401092189</v>
      </c>
      <c r="AP44" s="78">
        <f ca="1">IF(TODAY()&gt;=AP$2,INDEX(HaverPull!$A:$AD,MATCH(AP$2,HaverPull!$B:$B,0),MATCH($A44,HaverPull!$1:$1,0)), AO44*((1+AP18/100)))</f>
        <v>1834.4027004945006</v>
      </c>
      <c r="AQ44" s="78">
        <f ca="1">IF(TODAY()&gt;=AQ$2,INDEX(HaverPull!$A:$AD,MATCH(AQ$2,HaverPull!$B:$B,0),MATCH($A44,HaverPull!$1:$1,0)), AP44*((1+AQ18/100)))</f>
        <v>1947.5053740887092</v>
      </c>
      <c r="AR44" s="78">
        <f ca="1">IF(TODAY()&gt;=AR$2,INDEX(HaverPull!$A:$AD,MATCH(AR$2,HaverPull!$B:$B,0),MATCH($A44,HaverPull!$1:$1,0)), AQ44*((1+AR18/100)))</f>
        <v>2067.5815517944793</v>
      </c>
      <c r="AS44" s="78">
        <f ca="1">IF(TODAY()&gt;=AS$2,INDEX(HaverPull!$A:$AD,MATCH(AS$2,HaverPull!$B:$B,0),MATCH($A44,HaverPull!$1:$1,0)), AR44*((1+AS18/100)))</f>
        <v>2195.0611947970651</v>
      </c>
      <c r="AT44" s="78">
        <f ca="1">IF(TODAY()&gt;=AT$2,INDEX(HaverPull!$A:$AD,MATCH(AT$2,HaverPull!$B:$B,0),MATCH($A44,HaverPull!$1:$1,0)), AS44*((1+AT18/100)))</f>
        <v>2324.2009364095693</v>
      </c>
      <c r="AU44" s="78">
        <f ca="1">IF(TODAY()&gt;=AU$2,INDEX(HaverPull!$A:$AD,MATCH(AU$2,HaverPull!$B:$B,0),MATCH($A44,HaverPull!$1:$1,0)), AT44*((1+AU18/100)))</f>
        <v>2460.9382214998018</v>
      </c>
      <c r="AV44" s="78">
        <f ca="1">IF(TODAY()&gt;=AV$2,INDEX(HaverPull!$A:$AD,MATCH(AV$2,HaverPull!$B:$B,0),MATCH($A44,HaverPull!$1:$1,0)), AU44*((1+AV18/100)))</f>
        <v>2605.7200284043706</v>
      </c>
      <c r="AW44" s="78">
        <f ca="1">IF(TODAY()&gt;=AW$2,INDEX(HaverPull!$A:$AD,MATCH(AW$2,HaverPull!$B:$B,0),MATCH($A44,HaverPull!$1:$1,0)), AV44*((1+AW18/100)))</f>
        <v>2759.0196320693053</v>
      </c>
      <c r="AX44" s="78">
        <f ca="1">IF(TODAY()&gt;=AX$2,INDEX(HaverPull!$A:$AD,MATCH(AX$2,HaverPull!$B:$B,0),MATCH($A44,HaverPull!$1:$1,0)), AW44*((1+AX18/100)))</f>
        <v>2919.216598197464</v>
      </c>
      <c r="AY44" s="78">
        <f ca="1">IF(TODAY()&gt;=AY$2,INDEX(HaverPull!$A:$AD,MATCH(AY$2,HaverPull!$B:$B,0),MATCH($A44,HaverPull!$1:$1,0)), AX44*((1+AY18/100)))</f>
        <v>3088.7150813059202</v>
      </c>
      <c r="AZ44" s="78">
        <f ca="1">IF(TODAY()&gt;=AZ$2,INDEX(HaverPull!$A:$AD,MATCH(AZ$2,HaverPull!$B:$B,0),MATCH($A44,HaverPull!$1:$1,0)), AY44*((1+AZ18/100)))</f>
        <v>3268.0551554062222</v>
      </c>
      <c r="BA44" s="78">
        <f ca="1">IF(TODAY()&gt;=BA$2,INDEX(HaverPull!$A:$AD,MATCH(BA$2,HaverPull!$B:$B,0),MATCH($A44,HaverPull!$1:$1,0)), AZ44*((1+BA18/100)))</f>
        <v>3457.8082528290583</v>
      </c>
      <c r="BB44" s="78">
        <f ca="1">IF(TODAY()&gt;=BB$2,INDEX(HaverPull!$A:$AD,MATCH(BB$2,HaverPull!$B:$B,0),MATCH($A44,HaverPull!$1:$1,0)), BA44*((1+BB18/100)))</f>
        <v>3656.3325163842037</v>
      </c>
      <c r="BC44" s="78">
        <f ca="1">IF(TODAY()&gt;=BC$2,INDEX(HaverPull!$A:$AD,MATCH(BC$2,HaverPull!$B:$B,0),MATCH($A44,HaverPull!$1:$1,0)), BB44*((1+BC18/100)))</f>
        <v>3866.2547176901967</v>
      </c>
      <c r="BD44" s="78">
        <f ca="1">IF(TODAY()&gt;=BD$2,INDEX(HaverPull!$A:$AD,MATCH(BD$2,HaverPull!$B:$B,0),MATCH($A44,HaverPull!$1:$1,0)), BC44*((1+BD18/100)))</f>
        <v>4088.2292502334844</v>
      </c>
      <c r="BE44" s="78">
        <f ca="1">IF(TODAY()&gt;=BE$2,INDEX(HaverPull!$A:$AD,MATCH(BE$2,HaverPull!$B:$B,0),MATCH($A44,HaverPull!$1:$1,0)), BD44*((1+BE18/100)))</f>
        <v>4322.9480784053976</v>
      </c>
      <c r="BF44" s="78">
        <f ca="1">IF(TODAY()&gt;=BF$2,INDEX(HaverPull!$A:$AD,MATCH(BF$2,HaverPull!$B:$B,0),MATCH($A44,HaverPull!$1:$1,0)), BE44*((1+BF18/100)))</f>
        <v>4562.2875480179118</v>
      </c>
      <c r="BG44" s="78">
        <f ca="1">IF(TODAY()&gt;=BG$2,INDEX(HaverPull!$A:$AD,MATCH(BG$2,HaverPull!$B:$B,0),MATCH($A44,HaverPull!$1:$1,0)), BF44*((1+BG18/100)))</f>
        <v>4814.8780168734074</v>
      </c>
      <c r="BH44" s="78">
        <f ca="1">IF(TODAY()&gt;=BH$2,INDEX(HaverPull!$A:$AD,MATCH(BH$2,HaverPull!$B:$B,0),MATCH($A44,HaverPull!$1:$1,0)), BG44*((1+BH18/100)))</f>
        <v>5081.453124856781</v>
      </c>
      <c r="BI44" s="78">
        <f ca="1">IF(TODAY()&gt;=BI$2,INDEX(HaverPull!$A:$AD,MATCH(BI$2,HaverPull!$B:$B,0),MATCH($A44,HaverPull!$1:$1,0)), BH44*((1+BI18/100)))</f>
        <v>5362.7871297316879</v>
      </c>
    </row>
    <row r="45" spans="1:61" s="78" customFormat="1">
      <c r="A45" s="12" t="s">
        <v>585</v>
      </c>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row>
    <row r="46" spans="1:61">
      <c r="A46" s="112" t="s">
        <v>18</v>
      </c>
      <c r="B46" s="78">
        <f ca="1">IF(TODAY()&gt;=B$2,INDEX(HaverPull!$A:$AD,MATCH(B$2,HaverPull!$B:$B,0),MATCH($A46,HaverPull!$1:$1,0)), B21*(B$31))</f>
        <v>2433.1</v>
      </c>
      <c r="C46" s="78">
        <f ca="1">IF(TODAY()&gt;=C$2,INDEX(HaverPull!$A:$AD,MATCH(C$2,HaverPull!$B:$B,0),MATCH($A46,HaverPull!$1:$1,0)), C21*(C$31))</f>
        <v>2484.1</v>
      </c>
      <c r="D46" s="78">
        <f ca="1">IF(TODAY()&gt;=D$2,INDEX(HaverPull!$A:$AD,MATCH(D$2,HaverPull!$B:$B,0),MATCH($A46,HaverPull!$1:$1,0)), D21*(D$31))</f>
        <v>2523.6</v>
      </c>
      <c r="E46" s="78">
        <f ca="1">IF(TODAY()&gt;=E$2,INDEX(HaverPull!$A:$AD,MATCH(E$2,HaverPull!$B:$B,0),MATCH($A46,HaverPull!$1:$1,0)), E21*(E$31))</f>
        <v>2548</v>
      </c>
      <c r="F46" s="78">
        <f ca="1">IF(TODAY()&gt;=F$2,INDEX(HaverPull!$A:$AD,MATCH(F$2,HaverPull!$B:$B,0),MATCH($A46,HaverPull!$1:$1,0)), F21*(F$31))</f>
        <v>2596.4</v>
      </c>
      <c r="G46" s="78">
        <f ca="1">IF(TODAY()&gt;=G$2,INDEX(HaverPull!$A:$AD,MATCH(G$2,HaverPull!$B:$B,0),MATCH($A46,HaverPull!$1:$1,0)), G21*(G$31))</f>
        <v>2631.7</v>
      </c>
      <c r="H46" s="78">
        <f ca="1">IF(TODAY()&gt;=H$2,INDEX(HaverPull!$A:$AD,MATCH(H$2,HaverPull!$B:$B,0),MATCH($A46,HaverPull!$1:$1,0)), H21*(H$31))</f>
        <v>2644.8</v>
      </c>
      <c r="I46" s="78">
        <f ca="1">IF(TODAY()&gt;=I$2,INDEX(HaverPull!$A:$AD,MATCH(I$2,HaverPull!$B:$B,0),MATCH($A46,HaverPull!$1:$1,0)), I21*(I$31))</f>
        <v>2656.9</v>
      </c>
      <c r="J46" s="78">
        <f ca="1">IF(TODAY()&gt;=J$2,INDEX(HaverPull!$A:$AD,MATCH(J$2,HaverPull!$B:$B,0),MATCH($A46,HaverPull!$1:$1,0)), J21*(J$31))</f>
        <v>2687.4</v>
      </c>
      <c r="K46" s="78">
        <f ca="1">IF(TODAY()&gt;=K$2,INDEX(HaverPull!$A:$AD,MATCH(K$2,HaverPull!$B:$B,0),MATCH($A46,HaverPull!$1:$1,0)), K21*(K$31))</f>
        <v>2708.3</v>
      </c>
      <c r="L46" s="78">
        <f ca="1">IF(TODAY()&gt;=L$2,INDEX(HaverPull!$A:$AD,MATCH(L$2,HaverPull!$B:$B,0),MATCH($A46,HaverPull!$1:$1,0)), L21*(L$31))</f>
        <v>2726.8</v>
      </c>
      <c r="M46" s="78">
        <f ca="1">IF(TODAY()&gt;=M$2,INDEX(HaverPull!$A:$AD,MATCH(M$2,HaverPull!$B:$B,0),MATCH($A46,HaverPull!$1:$1,0)), M21*(M$31))</f>
        <v>2747.1</v>
      </c>
      <c r="N46" s="78">
        <f ca="1">IF(TODAY()&gt;=N$2,INDEX(HaverPull!$A:$AD,MATCH(N$2,HaverPull!$B:$B,0),MATCH($A46,HaverPull!$1:$1,0)), N21*(N$31))</f>
        <v>2777.4</v>
      </c>
      <c r="O46" s="78">
        <f ca="1">IF(TODAY()&gt;=O$2,INDEX(HaverPull!$A:$AD,MATCH(O$2,HaverPull!$B:$B,0),MATCH($A46,HaverPull!$1:$1,0)), O21*(O$31))</f>
        <v>2786.6</v>
      </c>
      <c r="P46" s="78">
        <f ca="1">IF(TODAY()&gt;=P$2,INDEX(HaverPull!$A:$AD,MATCH(P$2,HaverPull!$B:$B,0),MATCH($A46,HaverPull!$1:$1,0)), P21*(P$31))</f>
        <v>2820.5</v>
      </c>
      <c r="Q46" s="78">
        <f ca="1">IF(TODAY()&gt;=Q$2,INDEX(HaverPull!$A:$AD,MATCH(Q$2,HaverPull!$B:$B,0),MATCH($A46,HaverPull!$1:$1,0)), Q21*(Q$31))</f>
        <v>2831.5</v>
      </c>
      <c r="R46" s="78">
        <f ca="1">IF(TODAY()&gt;=R$2,INDEX(HaverPull!$A:$AD,MATCH(R$2,HaverPull!$B:$B,0),MATCH($A46,HaverPull!$1:$1,0)), R21*(R$31))</f>
        <v>2875.7</v>
      </c>
      <c r="S46" s="78">
        <f ca="1">IF(TODAY()&gt;=S$2,INDEX(HaverPull!$A:$AD,MATCH(S$2,HaverPull!$B:$B,0),MATCH($A46,HaverPull!$1:$1,0)), S21*(S$31))</f>
        <v>2905.2</v>
      </c>
      <c r="T46" s="78">
        <f ca="1">IF(TODAY()&gt;=T$2,INDEX(HaverPull!$A:$AD,MATCH(T$2,HaverPull!$B:$B,0),MATCH($A46,HaverPull!$1:$1,0)), T21*(T$31))</f>
        <v>2373.2082655229856</v>
      </c>
      <c r="U46" s="78">
        <f ca="1">IF(TODAY()&gt;=U$2,INDEX(HaverPull!$A:$AD,MATCH(U$2,HaverPull!$B:$B,0),MATCH($A46,HaverPull!$1:$1,0)), U21*(U$31))</f>
        <v>2492.0585354603763</v>
      </c>
      <c r="V46" s="78">
        <f ca="1">IF(TODAY()&gt;=V$2,INDEX(HaverPull!$A:$AD,MATCH(V$2,HaverPull!$B:$B,0),MATCH($A46,HaverPull!$1:$1,0)), V21*(V$31))</f>
        <v>2764.7307500069569</v>
      </c>
      <c r="W46" s="78">
        <f ca="1">IF(TODAY()&gt;=W$2,INDEX(HaverPull!$A:$AD,MATCH(W$2,HaverPull!$B:$B,0),MATCH($A46,HaverPull!$1:$1,0)), W21*(W$31))</f>
        <v>2894.9772156397848</v>
      </c>
      <c r="X46" s="78">
        <f ca="1">IF(TODAY()&gt;=X$2,INDEX(HaverPull!$A:$AD,MATCH(X$2,HaverPull!$B:$B,0),MATCH($A46,HaverPull!$1:$1,0)), X21*(X$31))</f>
        <v>3027.103975761584</v>
      </c>
      <c r="Y46" s="78">
        <f ca="1">IF(TODAY()&gt;=Y$2,INDEX(HaverPull!$A:$AD,MATCH(Y$2,HaverPull!$B:$B,0),MATCH($A46,HaverPull!$1:$1,0)), Y21*(Y$31))</f>
        <v>3161.1138687685493</v>
      </c>
      <c r="Z46" s="78">
        <f ca="1">IF(TODAY()&gt;=Z$2,INDEX(HaverPull!$A:$AD,MATCH(Z$2,HaverPull!$B:$B,0),MATCH($A46,HaverPull!$1:$1,0)), Z21*(Z$31))</f>
        <v>3475.632891636702</v>
      </c>
      <c r="AA46" s="78">
        <f ca="1">IF(TODAY()&gt;=AA$2,INDEX(HaverPull!$A:$AD,MATCH(AA$2,HaverPull!$B:$B,0),MATCH($A46,HaverPull!$1:$1,0)), AA21*(AA$31))</f>
        <v>3609.3404889779658</v>
      </c>
      <c r="AB46" s="78">
        <f ca="1">IF(TODAY()&gt;=AB$2,INDEX(HaverPull!$A:$AD,MATCH(AB$2,HaverPull!$B:$B,0),MATCH($A46,HaverPull!$1:$1,0)), AB21*(AB$31))</f>
        <v>3746.0623067004512</v>
      </c>
      <c r="AC46" s="78">
        <f ca="1">IF(TODAY()&gt;=AC$2,INDEX(HaverPull!$A:$AD,MATCH(AC$2,HaverPull!$B:$B,0),MATCH($A46,HaverPull!$1:$1,0)), AC21*(AC$31))</f>
        <v>3885.4158245097074</v>
      </c>
      <c r="AD46" s="78">
        <f ca="1">IF(TODAY()&gt;=AD$2,INDEX(HaverPull!$A:$AD,MATCH(AD$2,HaverPull!$B:$B,0),MATCH($A46,HaverPull!$1:$1,0)), AD21*(AD$31))</f>
        <v>4279.8098145463455</v>
      </c>
      <c r="AE46" s="78">
        <f ca="1">IF(TODAY()&gt;=AE$2,INDEX(HaverPull!$A:$AD,MATCH(AE$2,HaverPull!$B:$B,0),MATCH($A46,HaverPull!$1:$1,0)), AE21*(AE$31))</f>
        <v>4438.0771814882692</v>
      </c>
      <c r="AF46" s="78">
        <f ca="1">IF(TODAY()&gt;=AF$2,INDEX(HaverPull!$A:$AD,MATCH(AF$2,HaverPull!$B:$B,0),MATCH($A46,HaverPull!$1:$1,0)), AF21*(AF$31))</f>
        <v>4600.6883294179997</v>
      </c>
      <c r="AG46" s="78">
        <f ca="1">IF(TODAY()&gt;=AG$2,INDEX(HaverPull!$A:$AD,MATCH(AG$2,HaverPull!$B:$B,0),MATCH($A46,HaverPull!$1:$1,0)), AG21*(AG$31))</f>
        <v>4769.1655360412879</v>
      </c>
      <c r="AH46" s="78">
        <f ca="1">IF(TODAY()&gt;=AH$2,INDEX(HaverPull!$A:$AD,MATCH(AH$2,HaverPull!$B:$B,0),MATCH($A46,HaverPull!$1:$1,0)), AH21*(AH$31))</f>
        <v>5259.6090234208359</v>
      </c>
      <c r="AI46" s="78">
        <f ca="1">IF(TODAY()&gt;=AI$2,INDEX(HaverPull!$A:$AD,MATCH(AI$2,HaverPull!$B:$B,0),MATCH($A46,HaverPull!$1:$1,0)), AI21*(AI$31))</f>
        <v>5453.6885963850646</v>
      </c>
      <c r="AJ46" s="78">
        <f ca="1">IF(TODAY()&gt;=AJ$2,INDEX(HaverPull!$A:$AD,MATCH(AJ$2,HaverPull!$B:$B,0),MATCH($A46,HaverPull!$1:$1,0)), AJ21*(AJ$31))</f>
        <v>5656.8384966004087</v>
      </c>
      <c r="AK46" s="78">
        <f ca="1">IF(TODAY()&gt;=AK$2,INDEX(HaverPull!$A:$AD,MATCH(AK$2,HaverPull!$B:$B,0),MATCH($A46,HaverPull!$1:$1,0)), AK21*(AK$31))</f>
        <v>5868.7436666830599</v>
      </c>
      <c r="AL46" s="78">
        <f ca="1">IF(TODAY()&gt;=AL$2,INDEX(HaverPull!$A:$AD,MATCH(AL$2,HaverPull!$B:$B,0),MATCH($A46,HaverPull!$1:$1,0)), AL21*(AL$31))</f>
        <v>6464.0088968799209</v>
      </c>
      <c r="AM46" s="78">
        <f ca="1">IF(TODAY()&gt;=AM$2,INDEX(HaverPull!$A:$AD,MATCH(AM$2,HaverPull!$B:$B,0),MATCH($A46,HaverPull!$1:$1,0)), AM21*(AM$31))</f>
        <v>6708.6069935378582</v>
      </c>
      <c r="AN46" s="78">
        <f ca="1">IF(TODAY()&gt;=AN$2,INDEX(HaverPull!$A:$AD,MATCH(AN$2,HaverPull!$B:$B,0),MATCH($A46,HaverPull!$1:$1,0)), AN21*(AN$31))</f>
        <v>6966.8883627890646</v>
      </c>
      <c r="AO46" s="78">
        <f ca="1">IF(TODAY()&gt;=AO$2,INDEX(HaverPull!$A:$AD,MATCH(AO$2,HaverPull!$B:$B,0),MATCH($A46,HaverPull!$1:$1,0)), AO21*(AO$31))</f>
        <v>7236.4372735453735</v>
      </c>
      <c r="AP46" s="78">
        <f ca="1">IF(TODAY()&gt;=AP$2,INDEX(HaverPull!$A:$AD,MATCH(AP$2,HaverPull!$B:$B,0),MATCH($A46,HaverPull!$1:$1,0)), AP21*(AP$31))</f>
        <v>7967.9217022757284</v>
      </c>
      <c r="AQ46" s="78">
        <f ca="1">IF(TODAY()&gt;=AQ$2,INDEX(HaverPull!$A:$AD,MATCH(AQ$2,HaverPull!$B:$B,0),MATCH($A46,HaverPull!$1:$1,0)), AQ21*(AQ$31))</f>
        <v>8275.2444423325032</v>
      </c>
      <c r="AR46" s="78">
        <f ca="1">IF(TODAY()&gt;=AR$2,INDEX(HaverPull!$A:$AD,MATCH(AR$2,HaverPull!$B:$B,0),MATCH($A46,HaverPull!$1:$1,0)), AR21*(AR$31))</f>
        <v>8596.7376889171228</v>
      </c>
      <c r="AS46" s="78">
        <f ca="1">IF(TODAY()&gt;=AS$2,INDEX(HaverPull!$A:$AD,MATCH(AS$2,HaverPull!$B:$B,0),MATCH($A46,HaverPull!$1:$1,0)), AS21*(AS$31))</f>
        <v>8935.2772191066779</v>
      </c>
      <c r="AT46" s="78">
        <f ca="1">IF(TODAY()&gt;=AT$2,INDEX(HaverPull!$A:$AD,MATCH(AT$2,HaverPull!$B:$B,0),MATCH($A46,HaverPull!$1:$1,0)), AT21*(AT$31))</f>
        <v>9835.4430666351018</v>
      </c>
      <c r="AU46" s="78">
        <f ca="1">IF(TODAY()&gt;=AU$2,INDEX(HaverPull!$A:$AD,MATCH(AU$2,HaverPull!$B:$B,0),MATCH($A46,HaverPull!$1:$1,0)), AU21*(AU$31))</f>
        <v>10216.369776605879</v>
      </c>
      <c r="AV46" s="78">
        <f ca="1">IF(TODAY()&gt;=AV$2,INDEX(HaverPull!$A:$AD,MATCH(AV$2,HaverPull!$B:$B,0),MATCH($A46,HaverPull!$1:$1,0)), AV21*(AV$31))</f>
        <v>10599.279315833066</v>
      </c>
      <c r="AW46" s="78">
        <f ca="1">IF(TODAY()&gt;=AW$2,INDEX(HaverPull!$A:$AD,MATCH(AW$2,HaverPull!$B:$B,0),MATCH($A46,HaverPull!$1:$1,0)), AW21*(AW$31))</f>
        <v>10991.876621691525</v>
      </c>
      <c r="AX46" s="78">
        <f ca="1">IF(TODAY()&gt;=AX$2,INDEX(HaverPull!$A:$AD,MATCH(AX$2,HaverPull!$B:$B,0),MATCH($A46,HaverPull!$1:$1,0)), AX21*(AX$31))</f>
        <v>12074.155584869415</v>
      </c>
      <c r="AY46" s="78">
        <f ca="1">IF(TODAY()&gt;=AY$2,INDEX(HaverPull!$A:$AD,MATCH(AY$2,HaverPull!$B:$B,0),MATCH($A46,HaverPull!$1:$1,0)), AY21*(AY$31))</f>
        <v>12520.657858397886</v>
      </c>
      <c r="AZ46" s="78">
        <f ca="1">IF(TODAY()&gt;=AZ$2,INDEX(HaverPull!$A:$AD,MATCH(AZ$2,HaverPull!$B:$B,0),MATCH($A46,HaverPull!$1:$1,0)), AZ21*(AZ$31))</f>
        <v>12989.556495194885</v>
      </c>
      <c r="BA46" s="78">
        <f ca="1">IF(TODAY()&gt;=BA$2,INDEX(HaverPull!$A:$AD,MATCH(BA$2,HaverPull!$B:$B,0),MATCH($A46,HaverPull!$1:$1,0)), BA21*(BA$31))</f>
        <v>13486.147240006187</v>
      </c>
      <c r="BB46" s="78">
        <f ca="1">IF(TODAY()&gt;=BB$2,INDEX(HaverPull!$A:$AD,MATCH(BB$2,HaverPull!$B:$B,0),MATCH($A46,HaverPull!$1:$1,0)), BB21*(BB$31))</f>
        <v>14785.87738069174</v>
      </c>
      <c r="BC46" s="78">
        <f ca="1">IF(TODAY()&gt;=BC$2,INDEX(HaverPull!$A:$AD,MATCH(BC$2,HaverPull!$B:$B,0),MATCH($A46,HaverPull!$1:$1,0)), BC21*(BC$31))</f>
        <v>15369.328102133837</v>
      </c>
      <c r="BD46" s="78">
        <f ca="1">IF(TODAY()&gt;=BD$2,INDEX(HaverPull!$A:$AD,MATCH(BD$2,HaverPull!$B:$B,0),MATCH($A46,HaverPull!$1:$1,0)), BD21*(BD$31))</f>
        <v>15974.264856233825</v>
      </c>
      <c r="BE46" s="78">
        <f ca="1">IF(TODAY()&gt;=BE$2,INDEX(HaverPull!$A:$AD,MATCH(BE$2,HaverPull!$B:$B,0),MATCH($A46,HaverPull!$1:$1,0)), BE21*(BE$31))</f>
        <v>16596.781957681258</v>
      </c>
      <c r="BF46" s="78">
        <f ca="1">IF(TODAY()&gt;=BF$2,INDEX(HaverPull!$A:$AD,MATCH(BF$2,HaverPull!$B:$B,0),MATCH($A46,HaverPull!$1:$1,0)), BF21*(BF$31))</f>
        <v>18297.935936880458</v>
      </c>
      <c r="BG46" s="78">
        <f ca="1">IF(TODAY()&gt;=BG$2,INDEX(HaverPull!$A:$AD,MATCH(BG$2,HaverPull!$B:$B,0),MATCH($A46,HaverPull!$1:$1,0)), BG21*(BG$31))</f>
        <v>18997.649007106767</v>
      </c>
      <c r="BH46" s="78">
        <f ca="1">IF(TODAY()&gt;=BH$2,INDEX(HaverPull!$A:$AD,MATCH(BH$2,HaverPull!$B:$B,0),MATCH($A46,HaverPull!$1:$1,0)), BH21*(BH$31))</f>
        <v>19724.119105138532</v>
      </c>
      <c r="BI46" s="78">
        <f ca="1">IF(TODAY()&gt;=BI$2,INDEX(HaverPull!$A:$AD,MATCH(BI$2,HaverPull!$B:$B,0),MATCH($A46,HaverPull!$1:$1,0)), BI21*(BI$31))</f>
        <v>20477.77769614588</v>
      </c>
    </row>
    <row r="47" spans="1:61">
      <c r="A47" s="112" t="s">
        <v>36</v>
      </c>
      <c r="B47" s="78">
        <f ca="1">IF(TODAY()&gt;=B$2,INDEX(HaverPull!$A:$AD,MATCH(B$2,HaverPull!$B:$B,0),MATCH($A47,HaverPull!$1:$1,0)),#REF!*(( 1+B22/400)^4))</f>
        <v>1748.3</v>
      </c>
      <c r="C47" s="78">
        <f ca="1">IF(TODAY()&gt;=C$2,INDEX(HaverPull!$A:$AD,MATCH(C$2,HaverPull!$B:$B,0),MATCH($A47,HaverPull!$1:$1,0)),#REF!*(( 1+C22/400)^4))</f>
        <v>1761</v>
      </c>
      <c r="D47" s="78">
        <f ca="1">IF(TODAY()&gt;=D$2,INDEX(HaverPull!$A:$AD,MATCH(D$2,HaverPull!$B:$B,0),MATCH($A47,HaverPull!$1:$1,0)),#REF!*(( 1+D22/400)^4))</f>
        <v>1798.1</v>
      </c>
      <c r="E47" s="78">
        <f ca="1">IF(TODAY()&gt;=E$2,INDEX(HaverPull!$A:$AD,MATCH(E$2,HaverPull!$B:$B,0),MATCH($A47,HaverPull!$1:$1,0)),#REF!*(( 1+E22/400)^4))</f>
        <v>1834.4</v>
      </c>
      <c r="F47" s="78">
        <f ca="1">IF(TODAY()&gt;=F$2,INDEX(HaverPull!$A:$AD,MATCH(F$2,HaverPull!$B:$B,0),MATCH($A47,HaverPull!$1:$1,0)),#REF!*(( 1+F22/400)^4))</f>
        <v>1900.1</v>
      </c>
      <c r="G47" s="78">
        <f ca="1">IF(TODAY()&gt;=G$2,INDEX(HaverPull!$A:$AD,MATCH(G$2,HaverPull!$B:$B,0),MATCH($A47,HaverPull!$1:$1,0)),#REF!*(( 1+G22/400)^4))</f>
        <v>1940</v>
      </c>
      <c r="H47" s="78">
        <f ca="1">IF(TODAY()&gt;=H$2,INDEX(HaverPull!$A:$AD,MATCH(H$2,HaverPull!$B:$B,0),MATCH($A47,HaverPull!$1:$1,0)),#REF!*(( 1+H22/400)^4))</f>
        <v>1943.7</v>
      </c>
      <c r="I47" s="78">
        <f ca="1">IF(TODAY()&gt;=I$2,INDEX(HaverPull!$A:$AD,MATCH(I$2,HaverPull!$B:$B,0),MATCH($A47,HaverPull!$1:$1,0)),#REF!*(( 1+I22/400)^4))</f>
        <v>1957.1</v>
      </c>
      <c r="J47" s="78">
        <f ca="1">IF(TODAY()&gt;=J$2,INDEX(HaverPull!$A:$AD,MATCH(J$2,HaverPull!$B:$B,0),MATCH($A47,HaverPull!$1:$1,0)), A47*((1+J22/400)^4))</f>
        <v>1919.9</v>
      </c>
      <c r="K47" s="78">
        <f ca="1">IF(TODAY()&gt;=K$2,INDEX(HaverPull!$A:$AD,MATCH(K$2,HaverPull!$B:$B,0),MATCH($A47,HaverPull!$1:$1,0)), J47*((1+K22/400)^4))</f>
        <v>1944.2</v>
      </c>
      <c r="L47" s="78">
        <f ca="1">IF(TODAY()&gt;=L$2,INDEX(HaverPull!$A:$AD,MATCH(L$2,HaverPull!$B:$B,0),MATCH($A47,HaverPull!$1:$1,0)), K47*((1+L22/400)^4))</f>
        <v>1968.7</v>
      </c>
      <c r="M47" s="78">
        <f ca="1">IF(TODAY()&gt;=M$2,INDEX(HaverPull!$A:$AD,MATCH(M$2,HaverPull!$B:$B,0),MATCH($A47,HaverPull!$1:$1,0)), L47*((1+M22/400)^4))</f>
        <v>1984.3</v>
      </c>
      <c r="N47" s="78">
        <f ca="1">IF(TODAY()&gt;=N$2,INDEX(HaverPull!$A:$AD,MATCH(N$2,HaverPull!$B:$B,0),MATCH($A47,HaverPull!$1:$1,0)), M47*((1+N22/400)^4))</f>
        <v>2004.9</v>
      </c>
      <c r="O47" s="78">
        <f ca="1">IF(TODAY()&gt;=O$2,INDEX(HaverPull!$A:$AD,MATCH(O$2,HaverPull!$B:$B,0),MATCH($A47,HaverPull!$1:$1,0)), N47*((1+O22/400)^4))</f>
        <v>2014.2</v>
      </c>
      <c r="P47" s="78">
        <f ca="1">IF(TODAY()&gt;=P$2,INDEX(HaverPull!$A:$AD,MATCH(P$2,HaverPull!$B:$B,0),MATCH($A47,HaverPull!$1:$1,0)), O47*((1+P22/400)^4))</f>
        <v>2048.5</v>
      </c>
      <c r="Q47" s="78">
        <f ca="1">IF(TODAY()&gt;=Q$2,INDEX(HaverPull!$A:$AD,MATCH(Q$2,HaverPull!$B:$B,0),MATCH($A47,HaverPull!$1:$1,0)), P47*((1+Q22/400)^4))</f>
        <v>2070.9</v>
      </c>
      <c r="R47" s="78">
        <f ca="1">IF(TODAY()&gt;=R$2,INDEX(HaverPull!$A:$AD,MATCH(R$2,HaverPull!$B:$B,0),MATCH($A47,HaverPull!$1:$1,0)), Q47*((1+R22/400)^4))</f>
        <v>2029.9</v>
      </c>
      <c r="S47" s="78">
        <f ca="1">IF(TODAY()&gt;=S$2,INDEX(HaverPull!$A:$AD,MATCH(S$2,HaverPull!$B:$B,0),MATCH($A47,HaverPull!$1:$1,0)), R47*((1+S22/400)^4))</f>
        <v>2046.3</v>
      </c>
      <c r="T47" s="116">
        <f ca="1">IF(TODAY()&gt;=T$2,INDEX(HaverPull!$A:$AD,MATCH(T$2,HaverPull!$B:$B,0),MATCH($A47,HaverPull!$1:$1,0)), S47*((1+T22/400)^4))</f>
        <v>2048.0027382676849</v>
      </c>
      <c r="U47" s="116">
        <f ca="1">IF(TODAY()&gt;=U$2,INDEX(HaverPull!$A:$AD,MATCH(U$2,HaverPull!$B:$B,0),MATCH($A47,HaverPull!$1:$1,0)), T47*((1+U22/400)^4))</f>
        <v>2049.7068933938986</v>
      </c>
      <c r="V47" s="116">
        <f ca="1">IF(TODAY()&gt;=V$2,INDEX(HaverPull!$A:$AD,MATCH(V$2,HaverPull!$B:$B,0),MATCH($A47,HaverPull!$1:$1,0)), U47*((1+V22/400)^4))</f>
        <v>2051.5055476555481</v>
      </c>
      <c r="W47" s="116">
        <f ca="1">IF(TODAY()&gt;=W$2,INDEX(HaverPull!$A:$AD,MATCH(W$2,HaverPull!$B:$B,0),MATCH($A47,HaverPull!$1:$1,0)), V47*((1+W22/400)^4))</f>
        <v>2053.3057802683088</v>
      </c>
      <c r="X47" s="116">
        <f ca="1">IF(TODAY()&gt;=X$2,INDEX(HaverPull!$A:$AD,MATCH(X$2,HaverPull!$B:$B,0),MATCH($A47,HaverPull!$1:$1,0)), W47*((1+X22/400)^4))</f>
        <v>2055.107592617212</v>
      </c>
      <c r="Y47" s="116">
        <f ca="1">IF(TODAY()&gt;=Y$2,INDEX(HaverPull!$A:$AD,MATCH(Y$2,HaverPull!$B:$B,0),MATCH($A47,HaverPull!$1:$1,0)), X47*((1+Y22/400)^4))</f>
        <v>2056.9109860885042</v>
      </c>
      <c r="Z47" s="116">
        <f ca="1">IF(TODAY()&gt;=Z$2,INDEX(HaverPull!$A:$AD,MATCH(Z$2,HaverPull!$B:$B,0),MATCH($A47,HaverPull!$1:$1,0)), Y47*((1+Z22/400)^4))</f>
        <v>2058.8072504755601</v>
      </c>
      <c r="AA47" s="116">
        <f ca="1">IF(TODAY()&gt;=AA$2,INDEX(HaverPull!$A:$AD,MATCH(AA$2,HaverPull!$B:$B,0),MATCH($A47,HaverPull!$1:$1,0)), Z47*((1+AA22/400)^4))</f>
        <v>2060.7052630270482</v>
      </c>
      <c r="AB47" s="116">
        <f ca="1">IF(TODAY()&gt;=AB$2,INDEX(HaverPull!$A:$AD,MATCH(AB$2,HaverPull!$B:$B,0),MATCH($A47,HaverPull!$1:$1,0)), AA47*((1+AB22/400)^4))</f>
        <v>2062.6050253545995</v>
      </c>
      <c r="AC47" s="116">
        <f ca="1">IF(TODAY()&gt;=AC$2,INDEX(HaverPull!$A:$AD,MATCH(AC$2,HaverPull!$B:$B,0),MATCH($A47,HaverPull!$1:$1,0)), AB47*((1+AC22/400)^4))</f>
        <v>2064.5065390713307</v>
      </c>
      <c r="AD47" s="116">
        <f ca="1">IF(TODAY()&gt;=AD$2,INDEX(HaverPull!$A:$AD,MATCH(AD$2,HaverPull!$B:$B,0),MATCH($A47,HaverPull!$1:$1,0)), AC47*((1+AD22/400)^4))</f>
        <v>2066.4779941928832</v>
      </c>
      <c r="AE47" s="116">
        <f ca="1">IF(TODAY()&gt;=AE$2,INDEX(HaverPull!$A:$AD,MATCH(AE$2,HaverPull!$B:$B,0),MATCH($A47,HaverPull!$1:$1,0)), AD47*((1+AE22/400)^4))</f>
        <v>2068.451331912152</v>
      </c>
      <c r="AF47" s="116">
        <f ca="1">IF(TODAY()&gt;=AF$2,INDEX(HaverPull!$A:$AD,MATCH(AF$2,HaverPull!$B:$B,0),MATCH($A47,HaverPull!$1:$1,0)), AE47*((1+AF22/400)^4))</f>
        <v>2070.4265540268825</v>
      </c>
      <c r="AG47" s="116">
        <f ca="1">IF(TODAY()&gt;=AG$2,INDEX(HaverPull!$A:$AD,MATCH(AG$2,HaverPull!$B:$B,0),MATCH($A47,HaverPull!$1:$1,0)), AF47*((1+AG22/400)^4))</f>
        <v>2072.4036623365373</v>
      </c>
      <c r="AH47" s="116">
        <f ca="1">IF(TODAY()&gt;=AH$2,INDEX(HaverPull!$A:$AD,MATCH(AH$2,HaverPull!$B:$B,0),MATCH($A47,HaverPull!$1:$1,0)), AG47*((1+AH22/400)^4))</f>
        <v>2074.4767791056438</v>
      </c>
      <c r="AI47" s="116">
        <f ca="1">IF(TODAY()&gt;=AI$2,INDEX(HaverPull!$A:$AD,MATCH(AI$2,HaverPull!$B:$B,0),MATCH($A47,HaverPull!$1:$1,0)), AH47*((1+AI22/400)^4))</f>
        <v>2076.5519697048717</v>
      </c>
      <c r="AJ47" s="116">
        <f ca="1">IF(TODAY()&gt;=AJ$2,INDEX(HaverPull!$A:$AD,MATCH(AJ$2,HaverPull!$B:$B,0),MATCH($A47,HaverPull!$1:$1,0)), AI47*((1+AJ22/400)^4))</f>
        <v>2078.6292362087647</v>
      </c>
      <c r="AK47" s="116">
        <f ca="1">IF(TODAY()&gt;=AK$2,INDEX(HaverPull!$A:$AD,MATCH(AK$2,HaverPull!$B:$B,0),MATCH($A47,HaverPull!$1:$1,0)), AJ47*((1+AK22/400)^4))</f>
        <v>2080.7085806939417</v>
      </c>
      <c r="AL47" s="116">
        <f ca="1">IF(TODAY()&gt;=AL$2,INDEX(HaverPull!$A:$AD,MATCH(AL$2,HaverPull!$B:$B,0),MATCH($A47,HaverPull!$1:$1,0)), AK47*((1+AL22/400)^4))</f>
        <v>2082.8973928245196</v>
      </c>
      <c r="AM47" s="116">
        <f ca="1">IF(TODAY()&gt;=AM$2,INDEX(HaverPull!$A:$AD,MATCH(AM$2,HaverPull!$B:$B,0),MATCH($A47,HaverPull!$1:$1,0)), AL47*((1+AM22/400)^4))</f>
        <v>2085.0885074873149</v>
      </c>
      <c r="AN47" s="116">
        <f ca="1">IF(TODAY()&gt;=AN$2,INDEX(HaverPull!$A:$AD,MATCH(AN$2,HaverPull!$B:$B,0),MATCH($A47,HaverPull!$1:$1,0)), AM47*((1+AN22/400)^4))</f>
        <v>2087.2819271044891</v>
      </c>
      <c r="AO47" s="116">
        <f ca="1">IF(TODAY()&gt;=AO$2,INDEX(HaverPull!$A:$AD,MATCH(AO$2,HaverPull!$B:$B,0),MATCH($A47,HaverPull!$1:$1,0)), AN47*((1+AO22/400)^4))</f>
        <v>2089.4776541007504</v>
      </c>
      <c r="AP47" s="116">
        <f ca="1">IF(TODAY()&gt;=AP$2,INDEX(HaverPull!$A:$AD,MATCH(AP$2,HaverPull!$B:$B,0),MATCH($A47,HaverPull!$1:$1,0)), AO47*((1+AP22/400)^4))</f>
        <v>2091.7878491002857</v>
      </c>
      <c r="AQ47" s="116">
        <f ca="1">IF(TODAY()&gt;=AQ$2,INDEX(HaverPull!$A:$AD,MATCH(AQ$2,HaverPull!$B:$B,0),MATCH($A47,HaverPull!$1:$1,0)), AP47*((1+AQ22/400)^4))</f>
        <v>2094.1005983271539</v>
      </c>
      <c r="AR47" s="116">
        <f ca="1">IF(TODAY()&gt;=AR$2,INDEX(HaverPull!$A:$AD,MATCH(AR$2,HaverPull!$B:$B,0),MATCH($A47,HaverPull!$1:$1,0)), AQ47*((1+AR22/400)^4))</f>
        <v>2096.4159046053928</v>
      </c>
      <c r="AS47" s="116">
        <f ca="1">IF(TODAY()&gt;=AS$2,INDEX(HaverPull!$A:$AD,MATCH(AS$2,HaverPull!$B:$B,0),MATCH($A47,HaverPull!$1:$1,0)), AR47*((1+AS22/400)^4))</f>
        <v>2098.7337707621618</v>
      </c>
      <c r="AT47" s="116">
        <f ca="1">IF(TODAY()&gt;=AT$2,INDEX(HaverPull!$A:$AD,MATCH(AT$2,HaverPull!$B:$B,0),MATCH($A47,HaverPull!$1:$1,0)), AS47*((1+AT22/400)^4))</f>
        <v>2101.1766088006802</v>
      </c>
      <c r="AU47" s="116">
        <f ca="1">IF(TODAY()&gt;=AU$2,INDEX(HaverPull!$A:$AD,MATCH(AU$2,HaverPull!$B:$B,0),MATCH($A47,HaverPull!$1:$1,0)), AT47*((1+AU22/400)^4))</f>
        <v>2103.622290200165</v>
      </c>
      <c r="AV47" s="116">
        <f ca="1">IF(TODAY()&gt;=AV$2,INDEX(HaverPull!$A:$AD,MATCH(AV$2,HaverPull!$B:$B,0),MATCH($A47,HaverPull!$1:$1,0)), AU47*((1+AV22/400)^4))</f>
        <v>2106.0708182701692</v>
      </c>
      <c r="AW47" s="116">
        <f ca="1">IF(TODAY()&gt;=AW$2,INDEX(HaverPull!$A:$AD,MATCH(AW$2,HaverPull!$B:$B,0),MATCH($A47,HaverPull!$1:$1,0)), AV47*((1+AW22/400)^4))</f>
        <v>2108.5221963240974</v>
      </c>
      <c r="AX47" s="116">
        <f ca="1">IF(TODAY()&gt;=AX$2,INDEX(HaverPull!$A:$AD,MATCH(AX$2,HaverPull!$B:$B,0),MATCH($A47,HaverPull!$1:$1,0)), AW47*((1+AX22/400)^4))</f>
        <v>2111.2474381613556</v>
      </c>
      <c r="AY47" s="116">
        <f ca="1">IF(TODAY()&gt;=AY$2,INDEX(HaverPull!$A:$AD,MATCH(AY$2,HaverPull!$B:$B,0),MATCH($A47,HaverPull!$1:$1,0)), AX47*((1+AY22/400)^4))</f>
        <v>2113.9762023438302</v>
      </c>
      <c r="AZ47" s="116">
        <f ca="1">IF(TODAY()&gt;=AZ$2,INDEX(HaverPull!$A:$AD,MATCH(AZ$2,HaverPull!$B:$B,0),MATCH($A47,HaverPull!$1:$1,0)), AY47*((1+AZ22/400)^4))</f>
        <v>2116.7084934241134</v>
      </c>
      <c r="BA47" s="116">
        <f ca="1">IF(TODAY()&gt;=BA$2,INDEX(HaverPull!$A:$AD,MATCH(BA$2,HaverPull!$B:$B,0),MATCH($A47,HaverPull!$1:$1,0)), AZ47*((1+BA22/400)^4))</f>
        <v>2119.4443159606822</v>
      </c>
      <c r="BB47" s="116">
        <f ca="1">IF(TODAY()&gt;=BB$2,INDEX(HaverPull!$A:$AD,MATCH(BB$2,HaverPull!$B:$B,0),MATCH($A47,HaverPull!$1:$1,0)), BA47*((1+BB22/400)^4))</f>
        <v>2122.4331371339958</v>
      </c>
      <c r="BC47" s="116">
        <f ca="1">IF(TODAY()&gt;=BC$2,INDEX(HaverPull!$A:$AD,MATCH(BC$2,HaverPull!$B:$B,0),MATCH($A47,HaverPull!$1:$1,0)), BB47*((1+BC22/400)^4))</f>
        <v>2125.4261731158508</v>
      </c>
      <c r="BD47" s="116">
        <f ca="1">IF(TODAY()&gt;=BD$2,INDEX(HaverPull!$A:$AD,MATCH(BD$2,HaverPull!$B:$B,0),MATCH($A47,HaverPull!$1:$1,0)), BC47*((1+BD22/400)^4))</f>
        <v>2128.4234298499323</v>
      </c>
      <c r="BE47" s="116">
        <f ca="1">IF(TODAY()&gt;=BE$2,INDEX(HaverPull!$A:$AD,MATCH(BE$2,HaverPull!$B:$B,0),MATCH($A47,HaverPull!$1:$1,0)), BD47*((1+BE22/400)^4))</f>
        <v>2131.4249132883065</v>
      </c>
      <c r="BF47" s="116">
        <f ca="1">IF(TODAY()&gt;=BF$2,INDEX(HaverPull!$A:$AD,MATCH(BF$2,HaverPull!$B:$B,0),MATCH($A47,HaverPull!$1:$1,0)), BE47*((1+BF22/400)^4))</f>
        <v>2134.5593753129865</v>
      </c>
      <c r="BG47" s="116">
        <f ca="1">IF(TODAY()&gt;=BG$2,INDEX(HaverPull!$A:$AD,MATCH(BG$2,HaverPull!$B:$B,0),MATCH($A47,HaverPull!$1:$1,0)), BF47*((1+BG22/400)^4))</f>
        <v>2137.6984468606779</v>
      </c>
      <c r="BH47" s="116">
        <f ca="1">IF(TODAY()&gt;=BH$2,INDEX(HaverPull!$A:$AD,MATCH(BH$2,HaverPull!$B:$B,0),MATCH($A47,HaverPull!$1:$1,0)), BG47*((1+BH22/400)^4))</f>
        <v>2140.8421347101198</v>
      </c>
      <c r="BI47" s="116">
        <f ca="1">IF(TODAY()&gt;=BI$2,INDEX(HaverPull!$A:$AD,MATCH(BI$2,HaverPull!$B:$B,0),MATCH($A47,HaverPull!$1:$1,0)), BH47*((1+BI22/400)^4))</f>
        <v>2143.9904456500212</v>
      </c>
    </row>
    <row r="48" spans="1:61">
      <c r="A48" s="112" t="s">
        <v>37</v>
      </c>
      <c r="B48" s="78">
        <f ca="1">IF(TODAY()&gt;=B$2,INDEX(HaverPull!$A:$AD,MATCH(B$2,HaverPull!$B:$B,0),MATCH($A48,HaverPull!$1:$1,0)),#REF!*(( 1+B23/400)^4))</f>
        <v>1162.0999999999999</v>
      </c>
      <c r="C48" s="78">
        <f ca="1">IF(TODAY()&gt;=C$2,INDEX(HaverPull!$A:$AD,MATCH(C$2,HaverPull!$B:$B,0),MATCH($A48,HaverPull!$1:$1,0)),#REF!*(( 1+C23/400)^4))</f>
        <v>1180.2</v>
      </c>
      <c r="D48" s="78">
        <f ca="1">IF(TODAY()&gt;=D$2,INDEX(HaverPull!$A:$AD,MATCH(D$2,HaverPull!$B:$B,0),MATCH($A48,HaverPull!$1:$1,0)),#REF!*(( 1+D23/400)^4))</f>
        <v>1190.2</v>
      </c>
      <c r="E48" s="78">
        <f ca="1">IF(TODAY()&gt;=E$2,INDEX(HaverPull!$A:$AD,MATCH(E$2,HaverPull!$B:$B,0),MATCH($A48,HaverPull!$1:$1,0)),#REF!*(( 1+E23/400)^4))</f>
        <v>1198.7</v>
      </c>
      <c r="F48" s="78">
        <f ca="1">IF(TODAY()&gt;=F$2,INDEX(HaverPull!$A:$AD,MATCH(F$2,HaverPull!$B:$B,0),MATCH($A48,HaverPull!$1:$1,0)),#REF!*(( 1+F23/400)^4))</f>
        <v>1201.2</v>
      </c>
      <c r="G48" s="78">
        <f ca="1">IF(TODAY()&gt;=G$2,INDEX(HaverPull!$A:$AD,MATCH(G$2,HaverPull!$B:$B,0),MATCH($A48,HaverPull!$1:$1,0)),#REF!*(( 1+G23/400)^4))</f>
        <v>1211.3</v>
      </c>
      <c r="H48" s="78">
        <f ca="1">IF(TODAY()&gt;=H$2,INDEX(HaverPull!$A:$AD,MATCH(H$2,HaverPull!$B:$B,0),MATCH($A48,HaverPull!$1:$1,0)),#REF!*(( 1+H23/400)^4))</f>
        <v>1213.7</v>
      </c>
      <c r="I48" s="78">
        <f ca="1">IF(TODAY()&gt;=I$2,INDEX(HaverPull!$A:$AD,MATCH(I$2,HaverPull!$B:$B,0),MATCH($A48,HaverPull!$1:$1,0)),#REF!*(( 1+I23/400)^4))</f>
        <v>1224.4000000000001</v>
      </c>
      <c r="J48" s="78">
        <f ca="1">IF(TODAY()&gt;=J$2,INDEX(HaverPull!$A:$AD,MATCH(J$2,HaverPull!$B:$B,0),MATCH($A48,HaverPull!$1:$1,0)), A48*((1+J23/400)^4))</f>
        <v>1228</v>
      </c>
      <c r="K48" s="78">
        <f ca="1">IF(TODAY()&gt;=K$2,INDEX(HaverPull!$A:$AD,MATCH(K$2,HaverPull!$B:$B,0),MATCH($A48,HaverPull!$1:$1,0)), J48*((1+K23/400)^4))</f>
        <v>1232.0999999999999</v>
      </c>
      <c r="L48" s="78">
        <f ca="1">IF(TODAY()&gt;=L$2,INDEX(HaverPull!$A:$AD,MATCH(L$2,HaverPull!$B:$B,0),MATCH($A48,HaverPull!$1:$1,0)), K48*((1+L23/400)^4))</f>
        <v>1247.5999999999999</v>
      </c>
      <c r="M48" s="78">
        <f ca="1">IF(TODAY()&gt;=M$2,INDEX(HaverPull!$A:$AD,MATCH(M$2,HaverPull!$B:$B,0),MATCH($A48,HaverPull!$1:$1,0)), L48*((1+M23/400)^4))</f>
        <v>1259.8</v>
      </c>
      <c r="N48" s="78">
        <f ca="1">IF(TODAY()&gt;=N$2,INDEX(HaverPull!$A:$AD,MATCH(N$2,HaverPull!$B:$B,0),MATCH($A48,HaverPull!$1:$1,0)), M48*((1+N23/400)^4))</f>
        <v>1266.5</v>
      </c>
      <c r="O48" s="78">
        <f ca="1">IF(TODAY()&gt;=O$2,INDEX(HaverPull!$A:$AD,MATCH(O$2,HaverPull!$B:$B,0),MATCH($A48,HaverPull!$1:$1,0)), N48*((1+O23/400)^4))</f>
        <v>1280.5</v>
      </c>
      <c r="P48" s="78">
        <f ca="1">IF(TODAY()&gt;=P$2,INDEX(HaverPull!$A:$AD,MATCH(P$2,HaverPull!$B:$B,0),MATCH($A48,HaverPull!$1:$1,0)), O48*((1+P23/400)^4))</f>
        <v>1290.7</v>
      </c>
      <c r="Q48" s="78">
        <f ca="1">IF(TODAY()&gt;=Q$2,INDEX(HaverPull!$A:$AD,MATCH(Q$2,HaverPull!$B:$B,0),MATCH($A48,HaverPull!$1:$1,0)), P48*((1+Q23/400)^4))</f>
        <v>1305.8</v>
      </c>
      <c r="R48" s="78">
        <f ca="1">IF(TODAY()&gt;=R$2,INDEX(HaverPull!$A:$AD,MATCH(R$2,HaverPull!$B:$B,0),MATCH($A48,HaverPull!$1:$1,0)), Q48*((1+R23/400)^4))</f>
        <v>1337.4</v>
      </c>
      <c r="S48" s="78">
        <f ca="1">IF(TODAY()&gt;=S$2,INDEX(HaverPull!$A:$AD,MATCH(S$2,HaverPull!$B:$B,0),MATCH($A48,HaverPull!$1:$1,0)), R48*((1+S23/400)^4))</f>
        <v>1353</v>
      </c>
      <c r="T48" s="116">
        <f ca="1">IF(TODAY()&gt;=T$2,INDEX(HaverPull!$A:$AD,MATCH(T$2,HaverPull!$B:$B,0),MATCH($A48,HaverPull!$1:$1,0)), S48*((1+T23/400)^4))</f>
        <v>1353.1004803491662</v>
      </c>
      <c r="U48" s="116">
        <f ca="1">IF(TODAY()&gt;=U$2,INDEX(HaverPull!$A:$AD,MATCH(U$2,HaverPull!$B:$B,0),MATCH($A48,HaverPull!$1:$1,0)), T48*((1+U23/400)^4))</f>
        <v>1353.2009681604911</v>
      </c>
      <c r="V48" s="116">
        <f ca="1">IF(TODAY()&gt;=V$2,INDEX(HaverPull!$A:$AD,MATCH(V$2,HaverPull!$B:$B,0),MATCH($A48,HaverPull!$1:$1,0)), U48*((1+V23/400)^4))</f>
        <v>1353.2930886145743</v>
      </c>
      <c r="W48" s="116">
        <f ca="1">IF(TODAY()&gt;=W$2,INDEX(HaverPull!$A:$AD,MATCH(W$2,HaverPull!$B:$B,0),MATCH($A48,HaverPull!$1:$1,0)), V48*((1+W23/400)^4))</f>
        <v>1353.3852153398459</v>
      </c>
      <c r="X48" s="116">
        <f ca="1">IF(TODAY()&gt;=X$2,INDEX(HaverPull!$A:$AD,MATCH(X$2,HaverPull!$B:$B,0),MATCH($A48,HaverPull!$1:$1,0)), W48*((1+X23/400)^4))</f>
        <v>1353.4773483367326</v>
      </c>
      <c r="Y48" s="116">
        <f ca="1">IF(TODAY()&gt;=Y$2,INDEX(HaverPull!$A:$AD,MATCH(Y$2,HaverPull!$B:$B,0),MATCH($A48,HaverPull!$1:$1,0)), X48*((1+Y23/400)^4))</f>
        <v>1353.5694876056616</v>
      </c>
      <c r="Z48" s="116">
        <f ca="1">IF(TODAY()&gt;=Z$2,INDEX(HaverPull!$A:$AD,MATCH(Z$2,HaverPull!$B:$B,0),MATCH($A48,HaverPull!$1:$1,0)), Y48*((1+Z23/400)^4))</f>
        <v>1353.676991194679</v>
      </c>
      <c r="AA48" s="116">
        <f ca="1">IF(TODAY()&gt;=AA$2,INDEX(HaverPull!$A:$AD,MATCH(AA$2,HaverPull!$B:$B,0),MATCH($A48,HaverPull!$1:$1,0)), Z48*((1+AA23/400)^4))</f>
        <v>1353.7845033218775</v>
      </c>
      <c r="AB48" s="116">
        <f ca="1">IF(TODAY()&gt;=AB$2,INDEX(HaverPull!$A:$AD,MATCH(AB$2,HaverPull!$B:$B,0),MATCH($A48,HaverPull!$1:$1,0)), AA48*((1+AB23/400)^4))</f>
        <v>1353.8920239879355</v>
      </c>
      <c r="AC48" s="116">
        <f ca="1">IF(TODAY()&gt;=AC$2,INDEX(HaverPull!$A:$AD,MATCH(AC$2,HaverPull!$B:$B,0),MATCH($A48,HaverPull!$1:$1,0)), AB48*((1+AC23/400)^4))</f>
        <v>1353.999553193531</v>
      </c>
      <c r="AD48" s="116">
        <f ca="1">IF(TODAY()&gt;=AD$2,INDEX(HaverPull!$A:$AD,MATCH(AD$2,HaverPull!$B:$B,0),MATCH($A48,HaverPull!$1:$1,0)), AC48*((1+AD23/400)^4))</f>
        <v>1354.1112808512908</v>
      </c>
      <c r="AE48" s="116">
        <f ca="1">IF(TODAY()&gt;=AE$2,INDEX(HaverPull!$A:$AD,MATCH(AE$2,HaverPull!$B:$B,0),MATCH($A48,HaverPull!$1:$1,0)), AD48*((1+AE23/400)^4))</f>
        <v>1354.2230177284548</v>
      </c>
      <c r="AF48" s="116">
        <f ca="1">IF(TODAY()&gt;=AF$2,INDEX(HaverPull!$A:$AD,MATCH(AF$2,HaverPull!$B:$B,0),MATCH($A48,HaverPull!$1:$1,0)), AE48*((1+AF23/400)^4))</f>
        <v>1354.3347638257842</v>
      </c>
      <c r="AG48" s="116">
        <f ca="1">IF(TODAY()&gt;=AG$2,INDEX(HaverPull!$A:$AD,MATCH(AG$2,HaverPull!$B:$B,0),MATCH($A48,HaverPull!$1:$1,0)), AF48*((1+AG23/400)^4))</f>
        <v>1354.4465191440395</v>
      </c>
      <c r="AH48" s="116">
        <f ca="1">IF(TODAY()&gt;=AH$2,INDEX(HaverPull!$A:$AD,MATCH(AH$2,HaverPull!$B:$B,0),MATCH($A48,HaverPull!$1:$1,0)), AG48*((1+AH23/400)^4))</f>
        <v>1354.5617764373046</v>
      </c>
      <c r="AI48" s="116">
        <f ca="1">IF(TODAY()&gt;=AI$2,INDEX(HaverPull!$A:$AD,MATCH(AI$2,HaverPull!$B:$B,0),MATCH($A48,HaverPull!$1:$1,0)), AH48*((1+AI23/400)^4))</f>
        <v>1354.6770435384458</v>
      </c>
      <c r="AJ48" s="116">
        <f ca="1">IF(TODAY()&gt;=AJ$2,INDEX(HaverPull!$A:$AD,MATCH(AJ$2,HaverPull!$B:$B,0),MATCH($A48,HaverPull!$1:$1,0)), AI48*((1+AJ23/400)^4))</f>
        <v>1354.7923204482977</v>
      </c>
      <c r="AK48" s="116">
        <f ca="1">IF(TODAY()&gt;=AK$2,INDEX(HaverPull!$A:$AD,MATCH(AK$2,HaverPull!$B:$B,0),MATCH($A48,HaverPull!$1:$1,0)), AJ48*((1+AK23/400)^4))</f>
        <v>1354.907607167695</v>
      </c>
      <c r="AL48" s="116">
        <f ca="1">IF(TODAY()&gt;=AL$2,INDEX(HaverPull!$A:$AD,MATCH(AL$2,HaverPull!$B:$B,0),MATCH($A48,HaverPull!$1:$1,0)), AK48*((1+AL23/400)^4))</f>
        <v>1355.0270964372037</v>
      </c>
      <c r="AM48" s="116">
        <f ca="1">IF(TODAY()&gt;=AM$2,INDEX(HaverPull!$A:$AD,MATCH(AM$2,HaverPull!$B:$B,0),MATCH($A48,HaverPull!$1:$1,0)), AL48*((1+AM23/400)^4))</f>
        <v>1355.1465962444681</v>
      </c>
      <c r="AN48" s="116">
        <f ca="1">IF(TODAY()&gt;=AN$2,INDEX(HaverPull!$A:$AD,MATCH(AN$2,HaverPull!$B:$B,0),MATCH($A48,HaverPull!$1:$1,0)), AM48*((1+AN23/400)^4))</f>
        <v>1355.2661065904178</v>
      </c>
      <c r="AO48" s="116">
        <f ca="1">IF(TODAY()&gt;=AO$2,INDEX(HaverPull!$A:$AD,MATCH(AO$2,HaverPull!$B:$B,0),MATCH($A48,HaverPull!$1:$1,0)), AN48*((1+AO23/400)^4))</f>
        <v>1355.3856274759821</v>
      </c>
      <c r="AP48" s="116">
        <f ca="1">IF(TODAY()&gt;=AP$2,INDEX(HaverPull!$A:$AD,MATCH(AP$2,HaverPull!$B:$B,0),MATCH($A48,HaverPull!$1:$1,0)), AO48*((1+AP23/400)^4))</f>
        <v>1355.5079550534711</v>
      </c>
      <c r="AQ48" s="116">
        <f ca="1">IF(TODAY()&gt;=AQ$2,INDEX(HaverPull!$A:$AD,MATCH(AQ$2,HaverPull!$B:$B,0),MATCH($A48,HaverPull!$1:$1,0)), AP48*((1+AQ23/400)^4))</f>
        <v>1355.6302936713871</v>
      </c>
      <c r="AR48" s="116">
        <f ca="1">IF(TODAY()&gt;=AR$2,INDEX(HaverPull!$A:$AD,MATCH(AR$2,HaverPull!$B:$B,0),MATCH($A48,HaverPull!$1:$1,0)), AQ48*((1+AR23/400)^4))</f>
        <v>1355.7526433307266</v>
      </c>
      <c r="AS48" s="116">
        <f ca="1">IF(TODAY()&gt;=AS$2,INDEX(HaverPull!$A:$AD,MATCH(AS$2,HaverPull!$B:$B,0),MATCH($A48,HaverPull!$1:$1,0)), AR48*((1+AS23/400)^4))</f>
        <v>1355.8750040324862</v>
      </c>
      <c r="AT48" s="116">
        <f ca="1">IF(TODAY()&gt;=AT$2,INDEX(HaverPull!$A:$AD,MATCH(AT$2,HaverPull!$B:$B,0),MATCH($A48,HaverPull!$1:$1,0)), AS48*((1+AT23/400)^4))</f>
        <v>1356.0001729429505</v>
      </c>
      <c r="AU48" s="116">
        <f ca="1">IF(TODAY()&gt;=AU$2,INDEX(HaverPull!$A:$AD,MATCH(AU$2,HaverPull!$B:$B,0),MATCH($A48,HaverPull!$1:$1,0)), AT48*((1+AU23/400)^4))</f>
        <v>1356.1253534085035</v>
      </c>
      <c r="AV48" s="116">
        <f ca="1">IF(TODAY()&gt;=AV$2,INDEX(HaverPull!$A:$AD,MATCH(AV$2,HaverPull!$B:$B,0),MATCH($A48,HaverPull!$1:$1,0)), AU48*((1+AV23/400)^4))</f>
        <v>1356.2505454302122</v>
      </c>
      <c r="AW48" s="116">
        <f ca="1">IF(TODAY()&gt;=AW$2,INDEX(HaverPull!$A:$AD,MATCH(AW$2,HaverPull!$B:$B,0),MATCH($A48,HaverPull!$1:$1,0)), AV48*((1+AW23/400)^4))</f>
        <v>1356.3757490091432</v>
      </c>
      <c r="AX48" s="116">
        <f ca="1">IF(TODAY()&gt;=AX$2,INDEX(HaverPull!$A:$AD,MATCH(AX$2,HaverPull!$B:$B,0),MATCH($A48,HaverPull!$1:$1,0)), AW48*((1+AX23/400)^4))</f>
        <v>1356.504461900355</v>
      </c>
      <c r="AY48" s="116">
        <f ca="1">IF(TODAY()&gt;=AY$2,INDEX(HaverPull!$A:$AD,MATCH(AY$2,HaverPull!$B:$B,0),MATCH($A48,HaverPull!$1:$1,0)), AX48*((1+AY23/400)^4))</f>
        <v>1356.63318700574</v>
      </c>
      <c r="AZ48" s="116">
        <f ca="1">IF(TODAY()&gt;=AZ$2,INDEX(HaverPull!$A:$AD,MATCH(AZ$2,HaverPull!$B:$B,0),MATCH($A48,HaverPull!$1:$1,0)), AY48*((1+AZ23/400)^4))</f>
        <v>1356.7619243264571</v>
      </c>
      <c r="BA48" s="116">
        <f ca="1">IF(TODAY()&gt;=BA$2,INDEX(HaverPull!$A:$AD,MATCH(BA$2,HaverPull!$B:$B,0),MATCH($A48,HaverPull!$1:$1,0)), AZ48*((1+BA23/400)^4))</f>
        <v>1356.8906738636658</v>
      </c>
      <c r="BB48" s="116">
        <f ca="1">IF(TODAY()&gt;=BB$2,INDEX(HaverPull!$A:$AD,MATCH(BB$2,HaverPull!$B:$B,0),MATCH($A48,HaverPull!$1:$1,0)), BA48*((1+BB23/400)^4))</f>
        <v>1357.0208352531606</v>
      </c>
      <c r="BC48" s="116">
        <f ca="1">IF(TODAY()&gt;=BC$2,INDEX(HaverPull!$A:$AD,MATCH(BC$2,HaverPull!$B:$B,0),MATCH($A48,HaverPull!$1:$1,0)), BB48*((1+BC23/400)^4))</f>
        <v>1357.151009128545</v>
      </c>
      <c r="BD48" s="116">
        <f ca="1">IF(TODAY()&gt;=BD$2,INDEX(HaverPull!$A:$AD,MATCH(BD$2,HaverPull!$B:$B,0),MATCH($A48,HaverPull!$1:$1,0)), BC48*((1+BD23/400)^4))</f>
        <v>1357.2811954910169</v>
      </c>
      <c r="BE48" s="116">
        <f ca="1">IF(TODAY()&gt;=BE$2,INDEX(HaverPull!$A:$AD,MATCH(BE$2,HaverPull!$B:$B,0),MATCH($A48,HaverPull!$1:$1,0)), BD48*((1+BE23/400)^4))</f>
        <v>1357.411394341774</v>
      </c>
      <c r="BF48" s="116">
        <f ca="1">IF(TODAY()&gt;=BF$2,INDEX(HaverPull!$A:$AD,MATCH(BF$2,HaverPull!$B:$B,0),MATCH($A48,HaverPull!$1:$1,0)), BE48*((1+BF23/400)^4))</f>
        <v>1357.5416056820143</v>
      </c>
      <c r="BG48" s="116">
        <f ca="1">IF(TODAY()&gt;=BG$2,INDEX(HaverPull!$A:$AD,MATCH(BG$2,HaverPull!$B:$B,0),MATCH($A48,HaverPull!$1:$1,0)), BF48*((1+BG23/400)^4))</f>
        <v>1357.671829512936</v>
      </c>
      <c r="BH48" s="116">
        <f ca="1">IF(TODAY()&gt;=BH$2,INDEX(HaverPull!$A:$AD,MATCH(BH$2,HaverPull!$B:$B,0),MATCH($A48,HaverPull!$1:$1,0)), BG48*((1+BH23/400)^4))</f>
        <v>1357.8020658357373</v>
      </c>
      <c r="BI48" s="116">
        <f ca="1">IF(TODAY()&gt;=BI$2,INDEX(HaverPull!$A:$AD,MATCH(BI$2,HaverPull!$B:$B,0),MATCH($A48,HaverPull!$1:$1,0)), BH48*((1+BI23/400)^4))</f>
        <v>1357.9323146516163</v>
      </c>
    </row>
    <row r="49" spans="1:61">
      <c r="A49" s="112" t="s">
        <v>219</v>
      </c>
      <c r="B49" s="78">
        <f ca="1">IF(TODAY()&gt;=B$2,INDEX(HaverPull!$A:$AD,MATCH(B$2,HaverPull!$B:$B,0),MATCH($A49,HaverPull!$1:$1,0)),#REF!*(( 1+B24/400)^4))</f>
        <v>405.7</v>
      </c>
      <c r="C49" s="78">
        <f ca="1">IF(TODAY()&gt;=C$2,INDEX(HaverPull!$A:$AD,MATCH(C$2,HaverPull!$B:$B,0),MATCH($A49,HaverPull!$1:$1,0)),#REF!*(( 1+C24/400)^4))</f>
        <v>425.8</v>
      </c>
      <c r="D49" s="78">
        <f ca="1">IF(TODAY()&gt;=D$2,INDEX(HaverPull!$A:$AD,MATCH(D$2,HaverPull!$B:$B,0),MATCH($A49,HaverPull!$1:$1,0)),#REF!*(( 1+D24/400)^4))</f>
        <v>396.3</v>
      </c>
      <c r="E49" s="78">
        <f ca="1">IF(TODAY()&gt;=E$2,INDEX(HaverPull!$A:$AD,MATCH(E$2,HaverPull!$B:$B,0),MATCH($A49,HaverPull!$1:$1,0)),#REF!*(( 1+E24/400)^4))</f>
        <v>401.7</v>
      </c>
      <c r="F49" s="78">
        <f ca="1">IF(TODAY()&gt;=F$2,INDEX(HaverPull!$A:$AD,MATCH(F$2,HaverPull!$B:$B,0),MATCH($A49,HaverPull!$1:$1,0)),#REF!*(( 1+F24/400)^4))</f>
        <v>417.5</v>
      </c>
      <c r="G49" s="78">
        <f ca="1">IF(TODAY()&gt;=G$2,INDEX(HaverPull!$A:$AD,MATCH(G$2,HaverPull!$B:$B,0),MATCH($A49,HaverPull!$1:$1,0)),#REF!*(( 1+G24/400)^4))</f>
        <v>421.9</v>
      </c>
      <c r="H49" s="78">
        <f ca="1">IF(TODAY()&gt;=H$2,INDEX(HaverPull!$A:$AD,MATCH(H$2,HaverPull!$B:$B,0),MATCH($A49,HaverPull!$1:$1,0)),#REF!*(( 1+H24/400)^4))</f>
        <v>391.5</v>
      </c>
      <c r="I49" s="78">
        <f ca="1">IF(TODAY()&gt;=I$2,INDEX(HaverPull!$A:$AD,MATCH(I$2,HaverPull!$B:$B,0),MATCH($A49,HaverPull!$1:$1,0)),#REF!*(( 1+I24/400)^4))</f>
        <v>358</v>
      </c>
      <c r="J49" s="78">
        <f ca="1">IF(TODAY()&gt;=J$2,INDEX(HaverPull!$A:$AD,MATCH(J$2,HaverPull!$B:$B,0),MATCH($A49,HaverPull!$1:$1,0)), A49*((1+J24/400)^4))</f>
        <v>384.4</v>
      </c>
      <c r="K49" s="78">
        <f ca="1">IF(TODAY()&gt;=K$2,INDEX(HaverPull!$A:$AD,MATCH(K$2,HaverPull!$B:$B,0),MATCH($A49,HaverPull!$1:$1,0)), J49*((1+K24/400)^4))</f>
        <v>385.5</v>
      </c>
      <c r="L49" s="78">
        <f ca="1">IF(TODAY()&gt;=L$2,INDEX(HaverPull!$A:$AD,MATCH(L$2,HaverPull!$B:$B,0),MATCH($A49,HaverPull!$1:$1,0)), K49*((1+L24/400)^4))</f>
        <v>413</v>
      </c>
      <c r="M49" s="78">
        <f ca="1">IF(TODAY()&gt;=M$2,INDEX(HaverPull!$A:$AD,MATCH(M$2,HaverPull!$B:$B,0),MATCH($A49,HaverPull!$1:$1,0)), L49*((1+M24/400)^4))</f>
        <v>388.5</v>
      </c>
      <c r="N49" s="78">
        <f ca="1">IF(TODAY()&gt;=N$2,INDEX(HaverPull!$A:$AD,MATCH(N$2,HaverPull!$B:$B,0),MATCH($A49,HaverPull!$1:$1,0)), M49*((1+N24/400)^4))</f>
        <v>348</v>
      </c>
      <c r="O49" s="78">
        <f ca="1">IF(TODAY()&gt;=O$2,INDEX(HaverPull!$A:$AD,MATCH(O$2,HaverPull!$B:$B,0),MATCH($A49,HaverPull!$1:$1,0)), N49*((1+O24/400)^4))</f>
        <v>355.8</v>
      </c>
      <c r="P49" s="78">
        <f ca="1">IF(TODAY()&gt;=P$2,INDEX(HaverPull!$A:$AD,MATCH(P$2,HaverPull!$B:$B,0),MATCH($A49,HaverPull!$1:$1,0)), O49*((1+P24/400)^4))</f>
        <v>365.2</v>
      </c>
      <c r="Q49" s="78">
        <f ca="1">IF(TODAY()&gt;=Q$2,INDEX(HaverPull!$A:$AD,MATCH(Q$2,HaverPull!$B:$B,0),MATCH($A49,HaverPull!$1:$1,0)), P49*((1+Q24/400)^4))</f>
        <v>333.8</v>
      </c>
      <c r="R49" s="78">
        <f ca="1">IF(TODAY()&gt;=R$2,INDEX(HaverPull!$A:$AD,MATCH(R$2,HaverPull!$B:$B,0),MATCH($A49,HaverPull!$1:$1,0)), Q49*((1+R24/400)^4))</f>
        <v>212</v>
      </c>
      <c r="S49" s="78">
        <f ca="1">IF(TODAY()&gt;=S$2,INDEX(HaverPull!$A:$AD,MATCH(S$2,HaverPull!$B:$B,0),MATCH($A49,HaverPull!$1:$1,0)), R49*((1+S24/400)^4))</f>
        <v>212</v>
      </c>
      <c r="T49" s="116">
        <f ca="1">IF(TODAY()&gt;=T$2,INDEX(HaverPull!$A:$AD,MATCH(T$2,HaverPull!$B:$B,0),MATCH($A49,HaverPull!$1:$1,0)), S49*((1+T24/400)^4))</f>
        <v>212.0321452373316</v>
      </c>
      <c r="U49" s="116">
        <f ca="1">IF(TODAY()&gt;=U$2,INDEX(HaverPull!$A:$AD,MATCH(U$2,HaverPull!$B:$B,0),MATCH($A49,HaverPull!$1:$1,0)), T49*((1+U24/400)^4))</f>
        <v>212.06429534879661</v>
      </c>
      <c r="V49" s="116">
        <f ca="1">IF(TODAY()&gt;=V$2,INDEX(HaverPull!$A:$AD,MATCH(V$2,HaverPull!$B:$B,0),MATCH($A49,HaverPull!$1:$1,0)), U49*((1+V24/400)^4))</f>
        <v>212.09634095823512</v>
      </c>
      <c r="W49" s="116">
        <f ca="1">IF(TODAY()&gt;=W$2,INDEX(HaverPull!$A:$AD,MATCH(W$2,HaverPull!$B:$B,0),MATCH($A49,HaverPull!$1:$1,0)), V49*((1+W24/400)^4))</f>
        <v>212.12839141017238</v>
      </c>
      <c r="X49" s="116">
        <f ca="1">IF(TODAY()&gt;=X$2,INDEX(HaverPull!$A:$AD,MATCH(X$2,HaverPull!$B:$B,0),MATCH($A49,HaverPull!$1:$1,0)), W49*((1+X24/400)^4))</f>
        <v>212.16044670534015</v>
      </c>
      <c r="Y49" s="116">
        <f ca="1">IF(TODAY()&gt;=Y$2,INDEX(HaverPull!$A:$AD,MATCH(Y$2,HaverPull!$B:$B,0),MATCH($A49,HaverPull!$1:$1,0)), X49*((1+Y24/400)^4))</f>
        <v>212.1925068444703</v>
      </c>
      <c r="Z49" s="116">
        <f ca="1">IF(TODAY()&gt;=Z$2,INDEX(HaverPull!$A:$AD,MATCH(Z$2,HaverPull!$B:$B,0),MATCH($A49,HaverPull!$1:$1,0)), Y49*((1+Z24/400)^4))</f>
        <v>212.22708902862792</v>
      </c>
      <c r="AA49" s="116">
        <f ca="1">IF(TODAY()&gt;=AA$2,INDEX(HaverPull!$A:$AD,MATCH(AA$2,HaverPull!$B:$B,0),MATCH($A49,HaverPull!$1:$1,0)), Z49*((1+AA24/400)^4))</f>
        <v>212.26167684883498</v>
      </c>
      <c r="AB49" s="116">
        <f ca="1">IF(TODAY()&gt;=AB$2,INDEX(HaverPull!$A:$AD,MATCH(AB$2,HaverPull!$B:$B,0),MATCH($A49,HaverPull!$1:$1,0)), AA49*((1+AB24/400)^4))</f>
        <v>212.29627030601003</v>
      </c>
      <c r="AC49" s="116">
        <f ca="1">IF(TODAY()&gt;=AC$2,INDEX(HaverPull!$A:$AD,MATCH(AC$2,HaverPull!$B:$B,0),MATCH($A49,HaverPull!$1:$1,0)), AB49*((1+AC24/400)^4))</f>
        <v>212.33086940107177</v>
      </c>
      <c r="AD49" s="116">
        <f ca="1">IF(TODAY()&gt;=AD$2,INDEX(HaverPull!$A:$AD,MATCH(AD$2,HaverPull!$B:$B,0),MATCH($A49,HaverPull!$1:$1,0)), AC49*((1+AD24/400)^4))</f>
        <v>212.36832154819285</v>
      </c>
      <c r="AE49" s="116">
        <f ca="1">IF(TODAY()&gt;=AE$2,INDEX(HaverPull!$A:$AD,MATCH(AE$2,HaverPull!$B:$B,0),MATCH($A49,HaverPull!$1:$1,0)), AD49*((1+AE24/400)^4))</f>
        <v>212.40578030134031</v>
      </c>
      <c r="AF49" s="116">
        <f ca="1">IF(TODAY()&gt;=AF$2,INDEX(HaverPull!$A:$AD,MATCH(AF$2,HaverPull!$B:$B,0),MATCH($A49,HaverPull!$1:$1,0)), AE49*((1+AF24/400)^4))</f>
        <v>212.44324566167936</v>
      </c>
      <c r="AG49" s="116">
        <f ca="1">IF(TODAY()&gt;=AG$2,INDEX(HaverPull!$A:$AD,MATCH(AG$2,HaverPull!$B:$B,0),MATCH($A49,HaverPull!$1:$1,0)), AF49*((1+AG24/400)^4))</f>
        <v>212.48071763037541</v>
      </c>
      <c r="AH49" s="116">
        <f ca="1">IF(TODAY()&gt;=AH$2,INDEX(HaverPull!$A:$AD,MATCH(AH$2,HaverPull!$B:$B,0),MATCH($A49,HaverPull!$1:$1,0)), AG49*((1+AH24/400)^4))</f>
        <v>212.52148403968988</v>
      </c>
      <c r="AI49" s="116">
        <f ca="1">IF(TODAY()&gt;=AI$2,INDEX(HaverPull!$A:$AD,MATCH(AI$2,HaverPull!$B:$B,0),MATCH($A49,HaverPull!$1:$1,0)), AH49*((1+AI24/400)^4))</f>
        <v>212.56225827042056</v>
      </c>
      <c r="AJ49" s="116">
        <f ca="1">IF(TODAY()&gt;=AJ$2,INDEX(HaverPull!$A:$AD,MATCH(AJ$2,HaverPull!$B:$B,0),MATCH($A49,HaverPull!$1:$1,0)), AI49*((1+AJ24/400)^4))</f>
        <v>212.60304032406805</v>
      </c>
      <c r="AK49" s="116">
        <f ca="1">IF(TODAY()&gt;=AK$2,INDEX(HaverPull!$A:$AD,MATCH(AK$2,HaverPull!$B:$B,0),MATCH($A49,HaverPull!$1:$1,0)), AJ49*((1+AK24/400)^4))</f>
        <v>212.64383020213324</v>
      </c>
      <c r="AL49" s="116">
        <f ca="1">IF(TODAY()&gt;=AL$2,INDEX(HaverPull!$A:$AD,MATCH(AL$2,HaverPull!$B:$B,0),MATCH($A49,HaverPull!$1:$1,0)), AK49*((1+AL24/400)^4))</f>
        <v>212.68857638254423</v>
      </c>
      <c r="AM49" s="116">
        <f ca="1">IF(TODAY()&gt;=AM$2,INDEX(HaverPull!$A:$AD,MATCH(AM$2,HaverPull!$B:$B,0),MATCH($A49,HaverPull!$1:$1,0)), AL49*((1+AM24/400)^4))</f>
        <v>212.733331978797</v>
      </c>
      <c r="AN49" s="116">
        <f ca="1">IF(TODAY()&gt;=AN$2,INDEX(HaverPull!$A:$AD,MATCH(AN$2,HaverPull!$B:$B,0),MATCH($A49,HaverPull!$1:$1,0)), AM49*((1+AN24/400)^4))</f>
        <v>212.77809699287289</v>
      </c>
      <c r="AO49" s="116">
        <f ca="1">IF(TODAY()&gt;=AO$2,INDEX(HaverPull!$A:$AD,MATCH(AO$2,HaverPull!$B:$B,0),MATCH($A49,HaverPull!$1:$1,0)), AN49*((1+AO24/400)^4))</f>
        <v>212.82287142675369</v>
      </c>
      <c r="AP49" s="116">
        <f ca="1">IF(TODAY()&gt;=AP$2,INDEX(HaverPull!$A:$AD,MATCH(AP$2,HaverPull!$B:$B,0),MATCH($A49,HaverPull!$1:$1,0)), AO49*((1+AP24/400)^4))</f>
        <v>212.86974097733059</v>
      </c>
      <c r="AQ49" s="116">
        <f ca="1">IF(TODAY()&gt;=AQ$2,INDEX(HaverPull!$A:$AD,MATCH(AQ$2,HaverPull!$B:$B,0),MATCH($A49,HaverPull!$1:$1,0)), AP49*((1+AQ24/400)^4))</f>
        <v>212.91662084989383</v>
      </c>
      <c r="AR49" s="116">
        <f ca="1">IF(TODAY()&gt;=AR$2,INDEX(HaverPull!$A:$AD,MATCH(AR$2,HaverPull!$B:$B,0),MATCH($A49,HaverPull!$1:$1,0)), AQ49*((1+AR24/400)^4))</f>
        <v>212.96351104671658</v>
      </c>
      <c r="AS49" s="116">
        <f ca="1">IF(TODAY()&gt;=AS$2,INDEX(HaverPull!$A:$AD,MATCH(AS$2,HaverPull!$B:$B,0),MATCH($A49,HaverPull!$1:$1,0)), AR49*((1+AS24/400)^4))</f>
        <v>213.01041157007256</v>
      </c>
      <c r="AT49" s="116">
        <f ca="1">IF(TODAY()&gt;=AT$2,INDEX(HaverPull!$A:$AD,MATCH(AT$2,HaverPull!$B:$B,0),MATCH($A49,HaverPull!$1:$1,0)), AS49*((1+AT24/400)^4))</f>
        <v>213.059080356517</v>
      </c>
      <c r="AU49" s="116">
        <f ca="1">IF(TODAY()&gt;=AU$2,INDEX(HaverPull!$A:$AD,MATCH(AU$2,HaverPull!$B:$B,0),MATCH($A49,HaverPull!$1:$1,0)), AT49*((1+AU24/400)^4))</f>
        <v>213.10776026284404</v>
      </c>
      <c r="AV49" s="116">
        <f ca="1">IF(TODAY()&gt;=AV$2,INDEX(HaverPull!$A:$AD,MATCH(AV$2,HaverPull!$B:$B,0),MATCH($A49,HaverPull!$1:$1,0)), AU49*((1+AV24/400)^4))</f>
        <v>213.15645129159438</v>
      </c>
      <c r="AW49" s="116">
        <f ca="1">IF(TODAY()&gt;=AW$2,INDEX(HaverPull!$A:$AD,MATCH(AW$2,HaverPull!$B:$B,0),MATCH($A49,HaverPull!$1:$1,0)), AV49*((1+AW24/400)^4))</f>
        <v>213.20515344530929</v>
      </c>
      <c r="AX49" s="116">
        <f ca="1">IF(TODAY()&gt;=AX$2,INDEX(HaverPull!$A:$AD,MATCH(AX$2,HaverPull!$B:$B,0),MATCH($A49,HaverPull!$1:$1,0)), AW49*((1+AX24/400)^4))</f>
        <v>213.25771576141</v>
      </c>
      <c r="AY49" s="116">
        <f ca="1">IF(TODAY()&gt;=AY$2,INDEX(HaverPull!$A:$AD,MATCH(AY$2,HaverPull!$B:$B,0),MATCH($A49,HaverPull!$1:$1,0)), AX49*((1+AY24/400)^4))</f>
        <v>213.31029103590794</v>
      </c>
      <c r="AZ49" s="116">
        <f ca="1">IF(TODAY()&gt;=AZ$2,INDEX(HaverPull!$A:$AD,MATCH(AZ$2,HaverPull!$B:$B,0),MATCH($A49,HaverPull!$1:$1,0)), AY49*((1+AZ24/400)^4))</f>
        <v>213.3628792719978</v>
      </c>
      <c r="BA49" s="116">
        <f ca="1">IF(TODAY()&gt;=BA$2,INDEX(HaverPull!$A:$AD,MATCH(BA$2,HaverPull!$B:$B,0),MATCH($A49,HaverPull!$1:$1,0)), AZ49*((1+BA24/400)^4))</f>
        <v>213.41548047287509</v>
      </c>
      <c r="BB49" s="116">
        <f ca="1">IF(TODAY()&gt;=BB$2,INDEX(HaverPull!$A:$AD,MATCH(BB$2,HaverPull!$B:$B,0),MATCH($A49,HaverPull!$1:$1,0)), BA49*((1+BB24/400)^4))</f>
        <v>213.47161727659267</v>
      </c>
      <c r="BC49" s="116">
        <f ca="1">IF(TODAY()&gt;=BC$2,INDEX(HaverPull!$A:$AD,MATCH(BC$2,HaverPull!$B:$B,0),MATCH($A49,HaverPull!$1:$1,0)), BB49*((1+BC24/400)^4))</f>
        <v>213.52776884653397</v>
      </c>
      <c r="BD49" s="116">
        <f ca="1">IF(TODAY()&gt;=BD$2,INDEX(HaverPull!$A:$AD,MATCH(BD$2,HaverPull!$B:$B,0),MATCH($A49,HaverPull!$1:$1,0)), BC49*((1+BD24/400)^4))</f>
        <v>213.58393518658312</v>
      </c>
      <c r="BE49" s="116">
        <f ca="1">IF(TODAY()&gt;=BE$2,INDEX(HaverPull!$A:$AD,MATCH(BE$2,HaverPull!$B:$B,0),MATCH($A49,HaverPull!$1:$1,0)), BD49*((1+BE24/400)^4))</f>
        <v>213.64011630062521</v>
      </c>
      <c r="BF49" s="116">
        <f ca="1">IF(TODAY()&gt;=BF$2,INDEX(HaverPull!$A:$AD,MATCH(BF$2,HaverPull!$B:$B,0),MATCH($A49,HaverPull!$1:$1,0)), BE49*((1+BF24/400)^4))</f>
        <v>213.69851617889319</v>
      </c>
      <c r="BG49" s="116">
        <f ca="1">IF(TODAY()&gt;=BG$2,INDEX(HaverPull!$A:$AD,MATCH(BG$2,HaverPull!$B:$B,0),MATCH($A49,HaverPull!$1:$1,0)), BF49*((1+BG24/400)^4))</f>
        <v>213.7569320211376</v>
      </c>
      <c r="BH49" s="116">
        <f ca="1">IF(TODAY()&gt;=BH$2,INDEX(HaverPull!$A:$AD,MATCH(BH$2,HaverPull!$B:$B,0),MATCH($A49,HaverPull!$1:$1,0)), BG49*((1+BH24/400)^4))</f>
        <v>213.81536383172229</v>
      </c>
      <c r="BI49" s="116">
        <f ca="1">IF(TODAY()&gt;=BI$2,INDEX(HaverPull!$A:$AD,MATCH(BI$2,HaverPull!$B:$B,0),MATCH($A49,HaverPull!$1:$1,0)), BH49*((1+BI24/400)^4))</f>
        <v>213.87381161501233</v>
      </c>
    </row>
    <row r="50" spans="1:61">
      <c r="A50" s="112" t="s">
        <v>227</v>
      </c>
      <c r="B50" s="78">
        <f ca="1">IF(TODAY()&gt;=B$2,INDEX(HaverPull!$A:$AD,MATCH(B$2,HaverPull!$B:$B,0),MATCH($A50,HaverPull!$1:$1,0)),#REF!*(( 1+B25/400)^4))</f>
        <v>101.8</v>
      </c>
      <c r="C50" s="78">
        <f ca="1">IF(TODAY()&gt;=C$2,INDEX(HaverPull!$A:$AD,MATCH(C$2,HaverPull!$B:$B,0),MATCH($A50,HaverPull!$1:$1,0)),#REF!*(( 1+C25/400)^4))</f>
        <v>101.9</v>
      </c>
      <c r="D50" s="78">
        <f ca="1">IF(TODAY()&gt;=D$2,INDEX(HaverPull!$A:$AD,MATCH(D$2,HaverPull!$B:$B,0),MATCH($A50,HaverPull!$1:$1,0)),#REF!*(( 1+D25/400)^4))</f>
        <v>92.6</v>
      </c>
      <c r="E50" s="78">
        <f ca="1">IF(TODAY()&gt;=E$2,INDEX(HaverPull!$A:$AD,MATCH(E$2,HaverPull!$B:$B,0),MATCH($A50,HaverPull!$1:$1,0)),#REF!*(( 1+E25/400)^4))</f>
        <v>91.4</v>
      </c>
      <c r="F50" s="78">
        <f ca="1">IF(TODAY()&gt;=F$2,INDEX(HaverPull!$A:$AD,MATCH(F$2,HaverPull!$B:$B,0),MATCH($A50,HaverPull!$1:$1,0)),#REF!*(( 1+F25/400)^4))</f>
        <v>86.4</v>
      </c>
      <c r="G50" s="78">
        <f ca="1">IF(TODAY()&gt;=G$2,INDEX(HaverPull!$A:$AD,MATCH(G$2,HaverPull!$B:$B,0),MATCH($A50,HaverPull!$1:$1,0)),#REF!*(( 1+G25/400)^4))</f>
        <v>91.5</v>
      </c>
      <c r="H50" s="78">
        <f ca="1">IF(TODAY()&gt;=H$2,INDEX(HaverPull!$A:$AD,MATCH(H$2,HaverPull!$B:$B,0),MATCH($A50,HaverPull!$1:$1,0)),#REF!*(( 1+H25/400)^4))</f>
        <v>94.2</v>
      </c>
      <c r="I50" s="78">
        <f ca="1">IF(TODAY()&gt;=I$2,INDEX(HaverPull!$A:$AD,MATCH(I$2,HaverPull!$B:$B,0),MATCH($A50,HaverPull!$1:$1,0)),#REF!*(( 1+I25/400)^4))</f>
        <v>169.8</v>
      </c>
      <c r="J50" s="78">
        <f ca="1">IF(TODAY()&gt;=J$2,INDEX(HaverPull!$A:$AD,MATCH(J$2,HaverPull!$B:$B,0),MATCH($A50,HaverPull!$1:$1,0)), A50*((1+J25/400)^4))</f>
        <v>101</v>
      </c>
      <c r="K50" s="78">
        <f ca="1">IF(TODAY()&gt;=K$2,INDEX(HaverPull!$A:$AD,MATCH(K$2,HaverPull!$B:$B,0),MATCH($A50,HaverPull!$1:$1,0)), J50*((1+K25/400)^4))</f>
        <v>101</v>
      </c>
      <c r="L50" s="78">
        <f ca="1">IF(TODAY()&gt;=L$2,INDEX(HaverPull!$A:$AD,MATCH(L$2,HaverPull!$B:$B,0),MATCH($A50,HaverPull!$1:$1,0)), K50*((1+L25/400)^4))</f>
        <v>90.8</v>
      </c>
      <c r="M50" s="78">
        <f ca="1">IF(TODAY()&gt;=M$2,INDEX(HaverPull!$A:$AD,MATCH(M$2,HaverPull!$B:$B,0),MATCH($A50,HaverPull!$1:$1,0)), L50*((1+M25/400)^4))</f>
        <v>73.099999999999994</v>
      </c>
      <c r="N50" s="78">
        <f ca="1">IF(TODAY()&gt;=N$2,INDEX(HaverPull!$A:$AD,MATCH(N$2,HaverPull!$B:$B,0),MATCH($A50,HaverPull!$1:$1,0)), M50*((1+N25/400)^4))</f>
        <v>92.4</v>
      </c>
      <c r="O50" s="78">
        <f ca="1">IF(TODAY()&gt;=O$2,INDEX(HaverPull!$A:$AD,MATCH(O$2,HaverPull!$B:$B,0),MATCH($A50,HaverPull!$1:$1,0)), N50*((1+O25/400)^4))</f>
        <v>88.6</v>
      </c>
      <c r="P50" s="78">
        <f ca="1">IF(TODAY()&gt;=P$2,INDEX(HaverPull!$A:$AD,MATCH(P$2,HaverPull!$B:$B,0),MATCH($A50,HaverPull!$1:$1,0)), O50*((1+P25/400)^4))</f>
        <v>76.5</v>
      </c>
      <c r="Q50" s="78">
        <f ca="1">IF(TODAY()&gt;=Q$2,INDEX(HaverPull!$A:$AD,MATCH(Q$2,HaverPull!$B:$B,0),MATCH($A50,HaverPull!$1:$1,0)), P50*((1+Q25/400)^4))</f>
        <v>76.5</v>
      </c>
      <c r="R50" s="78">
        <f ca="1">IF(TODAY()&gt;=R$2,INDEX(HaverPull!$A:$AD,MATCH(R$2,HaverPull!$B:$B,0),MATCH($A50,HaverPull!$1:$1,0)), Q50*((1+R25/400)^4))</f>
        <v>89.8</v>
      </c>
      <c r="S50" s="78">
        <f ca="1">IF(TODAY()&gt;=S$2,INDEX(HaverPull!$A:$AD,MATCH(S$2,HaverPull!$B:$B,0),MATCH($A50,HaverPull!$1:$1,0)), R50*((1+S25/400)^4))</f>
        <v>89.8</v>
      </c>
      <c r="T50" s="116">
        <f ca="1">IF(TODAY()&gt;=T$2,INDEX(HaverPull!$A:$AD,MATCH(T$2,HaverPull!$B:$B,0),MATCH($A50,HaverPull!$1:$1,0)), S50*((1+T25/400)^4))</f>
        <v>89.804209752920769</v>
      </c>
      <c r="U50" s="116">
        <f ca="1">IF(TODAY()&gt;=U$2,INDEX(HaverPull!$A:$AD,MATCH(U$2,HaverPull!$B:$B,0),MATCH($A50,HaverPull!$1:$1,0)), T50*((1+U25/400)^4))</f>
        <v>89.808419703191419</v>
      </c>
      <c r="V50" s="116">
        <f ca="1">IF(TODAY()&gt;=V$2,INDEX(HaverPull!$A:$AD,MATCH(V$2,HaverPull!$B:$B,0),MATCH($A50,HaverPull!$1:$1,0)), U50*((1+V25/400)^4))</f>
        <v>89.81262985082121</v>
      </c>
      <c r="W50" s="116">
        <f ca="1">IF(TODAY()&gt;=W$2,INDEX(HaverPull!$A:$AD,MATCH(W$2,HaverPull!$B:$B,0),MATCH($A50,HaverPull!$1:$1,0)), V50*((1+W25/400)^4))</f>
        <v>89.816840195819381</v>
      </c>
      <c r="X50" s="116">
        <f ca="1">IF(TODAY()&gt;=X$2,INDEX(HaverPull!$A:$AD,MATCH(X$2,HaverPull!$B:$B,0),MATCH($A50,HaverPull!$1:$1,0)), W50*((1+X25/400)^4))</f>
        <v>89.821050738195197</v>
      </c>
      <c r="Y50" s="116">
        <f ca="1">IF(TODAY()&gt;=Y$2,INDEX(HaverPull!$A:$AD,MATCH(Y$2,HaverPull!$B:$B,0),MATCH($A50,HaverPull!$1:$1,0)), X50*((1+Y25/400)^4))</f>
        <v>89.825261477957909</v>
      </c>
      <c r="Z50" s="116">
        <f ca="1">IF(TODAY()&gt;=Z$2,INDEX(HaverPull!$A:$AD,MATCH(Z$2,HaverPull!$B:$B,0),MATCH($A50,HaverPull!$1:$1,0)), Y50*((1+Z25/400)^4))</f>
        <v>89.829472415116769</v>
      </c>
      <c r="AA50" s="116">
        <f ca="1">IF(TODAY()&gt;=AA$2,INDEX(HaverPull!$A:$AD,MATCH(AA$2,HaverPull!$B:$B,0),MATCH($A50,HaverPull!$1:$1,0)), Z50*((1+AA25/400)^4))</f>
        <v>89.833683549681027</v>
      </c>
      <c r="AB50" s="116">
        <f ca="1">IF(TODAY()&gt;=AB$2,INDEX(HaverPull!$A:$AD,MATCH(AB$2,HaverPull!$B:$B,0),MATCH($A50,HaverPull!$1:$1,0)), AA50*((1+AB25/400)^4))</f>
        <v>89.837894881659935</v>
      </c>
      <c r="AC50" s="116">
        <f ca="1">IF(TODAY()&gt;=AC$2,INDEX(HaverPull!$A:$AD,MATCH(AC$2,HaverPull!$B:$B,0),MATCH($A50,HaverPull!$1:$1,0)), AB50*((1+AC25/400)^4))</f>
        <v>89.842106411062758</v>
      </c>
      <c r="AD50" s="116">
        <f ca="1">IF(TODAY()&gt;=AD$2,INDEX(HaverPull!$A:$AD,MATCH(AD$2,HaverPull!$B:$B,0),MATCH($A50,HaverPull!$1:$1,0)), AC50*((1+AD25/400)^4))</f>
        <v>89.846318137898749</v>
      </c>
      <c r="AE50" s="116">
        <f ca="1">IF(TODAY()&gt;=AE$2,INDEX(HaverPull!$A:$AD,MATCH(AE$2,HaverPull!$B:$B,0),MATCH($A50,HaverPull!$1:$1,0)), AD50*((1+AE25/400)^4))</f>
        <v>89.850530062177157</v>
      </c>
      <c r="AF50" s="116">
        <f ca="1">IF(TODAY()&gt;=AF$2,INDEX(HaverPull!$A:$AD,MATCH(AF$2,HaverPull!$B:$B,0),MATCH($A50,HaverPull!$1:$1,0)), AE50*((1+AF25/400)^4))</f>
        <v>89.854742183907248</v>
      </c>
      <c r="AG50" s="116">
        <f ca="1">IF(TODAY()&gt;=AG$2,INDEX(HaverPull!$A:$AD,MATCH(AG$2,HaverPull!$B:$B,0),MATCH($A50,HaverPull!$1:$1,0)), AF50*((1+AG25/400)^4))</f>
        <v>89.858954503098261</v>
      </c>
      <c r="AH50" s="116">
        <f ca="1">IF(TODAY()&gt;=AH$2,INDEX(HaverPull!$A:$AD,MATCH(AH$2,HaverPull!$B:$B,0),MATCH($A50,HaverPull!$1:$1,0)), AG50*((1+AH25/400)^4))</f>
        <v>89.863167019759473</v>
      </c>
      <c r="AI50" s="116">
        <f ca="1">IF(TODAY()&gt;=AI$2,INDEX(HaverPull!$A:$AD,MATCH(AI$2,HaverPull!$B:$B,0),MATCH($A50,HaverPull!$1:$1,0)), AH50*((1+AI25/400)^4))</f>
        <v>89.867379733900123</v>
      </c>
      <c r="AJ50" s="116">
        <f ca="1">IF(TODAY()&gt;=AJ$2,INDEX(HaverPull!$A:$AD,MATCH(AJ$2,HaverPull!$B:$B,0),MATCH($A50,HaverPull!$1:$1,0)), AI50*((1+AJ25/400)^4))</f>
        <v>89.871592645529489</v>
      </c>
      <c r="AK50" s="116">
        <f ca="1">IF(TODAY()&gt;=AK$2,INDEX(HaverPull!$A:$AD,MATCH(AK$2,HaverPull!$B:$B,0),MATCH($A50,HaverPull!$1:$1,0)), AJ50*((1+AK25/400)^4))</f>
        <v>89.87580575465681</v>
      </c>
      <c r="AL50" s="116">
        <f ca="1">IF(TODAY()&gt;=AL$2,INDEX(HaverPull!$A:$AD,MATCH(AL$2,HaverPull!$B:$B,0),MATCH($A50,HaverPull!$1:$1,0)), AK50*((1+AL25/400)^4))</f>
        <v>89.88001906129135</v>
      </c>
      <c r="AM50" s="116">
        <f ca="1">IF(TODAY()&gt;=AM$2,INDEX(HaverPull!$A:$AD,MATCH(AM$2,HaverPull!$B:$B,0),MATCH($A50,HaverPull!$1:$1,0)), AL50*((1+AM25/400)^4))</f>
        <v>89.884232565442375</v>
      </c>
      <c r="AN50" s="116">
        <f ca="1">IF(TODAY()&gt;=AN$2,INDEX(HaverPull!$A:$AD,MATCH(AN$2,HaverPull!$B:$B,0),MATCH($A50,HaverPull!$1:$1,0)), AM50*((1+AN25/400)^4))</f>
        <v>89.888446267119136</v>
      </c>
      <c r="AO50" s="116">
        <f ca="1">IF(TODAY()&gt;=AO$2,INDEX(HaverPull!$A:$AD,MATCH(AO$2,HaverPull!$B:$B,0),MATCH($A50,HaverPull!$1:$1,0)), AN50*((1+AO25/400)^4))</f>
        <v>89.892660166330899</v>
      </c>
      <c r="AP50" s="116">
        <f ca="1">IF(TODAY()&gt;=AP$2,INDEX(HaverPull!$A:$AD,MATCH(AP$2,HaverPull!$B:$B,0),MATCH($A50,HaverPull!$1:$1,0)), AO50*((1+AP25/400)^4))</f>
        <v>89.896874263086914</v>
      </c>
      <c r="AQ50" s="116">
        <f ca="1">IF(TODAY()&gt;=AQ$2,INDEX(HaverPull!$A:$AD,MATCH(AQ$2,HaverPull!$B:$B,0),MATCH($A50,HaverPull!$1:$1,0)), AP50*((1+AQ25/400)^4))</f>
        <v>89.901088557396463</v>
      </c>
      <c r="AR50" s="116">
        <f ca="1">IF(TODAY()&gt;=AR$2,INDEX(HaverPull!$A:$AD,MATCH(AR$2,HaverPull!$B:$B,0),MATCH($A50,HaverPull!$1:$1,0)), AQ50*((1+AR25/400)^4))</f>
        <v>89.905303049268781</v>
      </c>
      <c r="AS50" s="116">
        <f ca="1">IF(TODAY()&gt;=AS$2,INDEX(HaverPull!$A:$AD,MATCH(AS$2,HaverPull!$B:$B,0),MATCH($A50,HaverPull!$1:$1,0)), AR50*((1+AS25/400)^4))</f>
        <v>89.909517738713149</v>
      </c>
      <c r="AT50" s="116">
        <f ca="1">IF(TODAY()&gt;=AT$2,INDEX(HaverPull!$A:$AD,MATCH(AT$2,HaverPull!$B:$B,0),MATCH($A50,HaverPull!$1:$1,0)), AS50*((1+AT25/400)^4))</f>
        <v>89.913732625738817</v>
      </c>
      <c r="AU50" s="116">
        <f ca="1">IF(TODAY()&gt;=AU$2,INDEX(HaverPull!$A:$AD,MATCH(AU$2,HaverPull!$B:$B,0),MATCH($A50,HaverPull!$1:$1,0)), AT50*((1+AU25/400)^4))</f>
        <v>89.917947710355051</v>
      </c>
      <c r="AV50" s="116">
        <f ca="1">IF(TODAY()&gt;=AV$2,INDEX(HaverPull!$A:$AD,MATCH(AV$2,HaverPull!$B:$B,0),MATCH($A50,HaverPull!$1:$1,0)), AU50*((1+AV25/400)^4))</f>
        <v>89.922162992571117</v>
      </c>
      <c r="AW50" s="116">
        <f ca="1">IF(TODAY()&gt;=AW$2,INDEX(HaverPull!$A:$AD,MATCH(AW$2,HaverPull!$B:$B,0),MATCH($A50,HaverPull!$1:$1,0)), AV50*((1+AW25/400)^4))</f>
        <v>89.92637847239628</v>
      </c>
      <c r="AX50" s="116">
        <f ca="1">IF(TODAY()&gt;=AX$2,INDEX(HaverPull!$A:$AD,MATCH(AX$2,HaverPull!$B:$B,0),MATCH($A50,HaverPull!$1:$1,0)), AW50*((1+AX25/400)^4))</f>
        <v>89.930594149839806</v>
      </c>
      <c r="AY50" s="116">
        <f ca="1">IF(TODAY()&gt;=AY$2,INDEX(HaverPull!$A:$AD,MATCH(AY$2,HaverPull!$B:$B,0),MATCH($A50,HaverPull!$1:$1,0)), AX50*((1+AY25/400)^4))</f>
        <v>89.934810024910945</v>
      </c>
      <c r="AZ50" s="116">
        <f ca="1">IF(TODAY()&gt;=AZ$2,INDEX(HaverPull!$A:$AD,MATCH(AZ$2,HaverPull!$B:$B,0),MATCH($A50,HaverPull!$1:$1,0)), AY50*((1+AZ25/400)^4))</f>
        <v>89.939026097618978</v>
      </c>
      <c r="BA50" s="116">
        <f ca="1">IF(TODAY()&gt;=BA$2,INDEX(HaverPull!$A:$AD,MATCH(BA$2,HaverPull!$B:$B,0),MATCH($A50,HaverPull!$1:$1,0)), AZ50*((1+BA25/400)^4))</f>
        <v>89.943242367973156</v>
      </c>
      <c r="BB50" s="116">
        <f ca="1">IF(TODAY()&gt;=BB$2,INDEX(HaverPull!$A:$AD,MATCH(BB$2,HaverPull!$B:$B,0),MATCH($A50,HaverPull!$1:$1,0)), BA50*((1+BB25/400)^4))</f>
        <v>89.947458835982758</v>
      </c>
      <c r="BC50" s="116">
        <f ca="1">IF(TODAY()&gt;=BC$2,INDEX(HaverPull!$A:$AD,MATCH(BC$2,HaverPull!$B:$B,0),MATCH($A50,HaverPull!$1:$1,0)), BB50*((1+BC25/400)^4))</f>
        <v>89.951675501657036</v>
      </c>
      <c r="BD50" s="116">
        <f ca="1">IF(TODAY()&gt;=BD$2,INDEX(HaverPull!$A:$AD,MATCH(BD$2,HaverPull!$B:$B,0),MATCH($A50,HaverPull!$1:$1,0)), BC50*((1+BD25/400)^4))</f>
        <v>89.955892365005269</v>
      </c>
      <c r="BE50" s="116">
        <f ca="1">IF(TODAY()&gt;=BE$2,INDEX(HaverPull!$A:$AD,MATCH(BE$2,HaverPull!$B:$B,0),MATCH($A50,HaverPull!$1:$1,0)), BD50*((1+BE25/400)^4))</f>
        <v>89.960109426036709</v>
      </c>
      <c r="BF50" s="116">
        <f ca="1">IF(TODAY()&gt;=BF$2,INDEX(HaverPull!$A:$AD,MATCH(BF$2,HaverPull!$B:$B,0),MATCH($A50,HaverPull!$1:$1,0)), BE50*((1+BF25/400)^4))</f>
        <v>89.964326684760636</v>
      </c>
      <c r="BG50" s="116">
        <f ca="1">IF(TODAY()&gt;=BG$2,INDEX(HaverPull!$A:$AD,MATCH(BG$2,HaverPull!$B:$B,0),MATCH($A50,HaverPull!$1:$1,0)), BF50*((1+BG25/400)^4))</f>
        <v>89.968544141186314</v>
      </c>
      <c r="BH50" s="116">
        <f ca="1">IF(TODAY()&gt;=BH$2,INDEX(HaverPull!$A:$AD,MATCH(BH$2,HaverPull!$B:$B,0),MATCH($A50,HaverPull!$1:$1,0)), BG50*((1+BH25/400)^4))</f>
        <v>89.972761795323009</v>
      </c>
      <c r="BI50" s="116">
        <f ca="1">IF(TODAY()&gt;=BI$2,INDEX(HaverPull!$A:$AD,MATCH(BI$2,HaverPull!$B:$B,0),MATCH($A50,HaverPull!$1:$1,0)), BH50*((1+BI25/400)^4))</f>
        <v>89.976979647180002</v>
      </c>
    </row>
    <row r="51" spans="1:61">
      <c r="A51" s="112" t="s">
        <v>35</v>
      </c>
      <c r="B51" s="78">
        <f ca="1">IF(TODAY()&gt;=B$2,INDEX(HaverPull!$A:$AD,MATCH(B$2,HaverPull!$B:$B,0),MATCH($A51,HaverPull!$1:$1,0)),#REF!*(( 1+B26/400)^4))</f>
        <v>1142.0999999999999</v>
      </c>
      <c r="C51" s="78">
        <f ca="1">IF(TODAY()&gt;=C$2,INDEX(HaverPull!$A:$AD,MATCH(C$2,HaverPull!$B:$B,0),MATCH($A51,HaverPull!$1:$1,0)),#REF!*(( 1+C26/400)^4))</f>
        <v>1144.9000000000001</v>
      </c>
      <c r="D51" s="78">
        <f ca="1">IF(TODAY()&gt;=D$2,INDEX(HaverPull!$A:$AD,MATCH(D$2,HaverPull!$B:$B,0),MATCH($A51,HaverPull!$1:$1,0)),#REF!*(( 1+D26/400)^4))</f>
        <v>1155.5999999999999</v>
      </c>
      <c r="E51" s="78">
        <f ca="1">IF(TODAY()&gt;=E$2,INDEX(HaverPull!$A:$AD,MATCH(E$2,HaverPull!$B:$B,0),MATCH($A51,HaverPull!$1:$1,0)),#REF!*(( 1+E26/400)^4))</f>
        <v>1172.5999999999999</v>
      </c>
      <c r="F51" s="78">
        <f ca="1">IF(TODAY()&gt;=F$2,INDEX(HaverPull!$A:$AD,MATCH(F$2,HaverPull!$B:$B,0),MATCH($A51,HaverPull!$1:$1,0)),#REF!*(( 1+F26/400)^4))</f>
        <v>1187.8</v>
      </c>
      <c r="G51" s="78">
        <f ca="1">IF(TODAY()&gt;=G$2,INDEX(HaverPull!$A:$AD,MATCH(G$2,HaverPull!$B:$B,0),MATCH($A51,HaverPull!$1:$1,0)),#REF!*(( 1+G26/400)^4))</f>
        <v>1201.4000000000001</v>
      </c>
      <c r="H51" s="78">
        <f ca="1">IF(TODAY()&gt;=H$2,INDEX(HaverPull!$A:$AD,MATCH(H$2,HaverPull!$B:$B,0),MATCH($A51,HaverPull!$1:$1,0)),#REF!*(( 1+H26/400)^4))</f>
        <v>1211.8</v>
      </c>
      <c r="I51" s="78">
        <f ca="1">IF(TODAY()&gt;=I$2,INDEX(HaverPull!$A:$AD,MATCH(I$2,HaverPull!$B:$B,0),MATCH($A51,HaverPull!$1:$1,0)),#REF!*(( 1+I26/400)^4))</f>
        <v>1220.2</v>
      </c>
      <c r="J51" s="78">
        <f ca="1">IF(TODAY()&gt;=J$2,INDEX(HaverPull!$A:$AD,MATCH(J$2,HaverPull!$B:$B,0),MATCH($A51,HaverPull!$1:$1,0)), A51*((1+J26/400)^4))</f>
        <v>1225.9000000000001</v>
      </c>
      <c r="K51" s="78">
        <f ca="1">IF(TODAY()&gt;=K$2,INDEX(HaverPull!$A:$AD,MATCH(K$2,HaverPull!$B:$B,0),MATCH($A51,HaverPull!$1:$1,0)), J51*((1+K26/400)^4))</f>
        <v>1232.4000000000001</v>
      </c>
      <c r="L51" s="78">
        <f ca="1">IF(TODAY()&gt;=L$2,INDEX(HaverPull!$A:$AD,MATCH(L$2,HaverPull!$B:$B,0),MATCH($A51,HaverPull!$1:$1,0)), K51*((1+L26/400)^4))</f>
        <v>1243.5999999999999</v>
      </c>
      <c r="M51" s="78">
        <f ca="1">IF(TODAY()&gt;=M$2,INDEX(HaverPull!$A:$AD,MATCH(M$2,HaverPull!$B:$B,0),MATCH($A51,HaverPull!$1:$1,0)), L51*((1+M26/400)^4))</f>
        <v>1257.5999999999999</v>
      </c>
      <c r="N51" s="78">
        <f ca="1">IF(TODAY()&gt;=N$2,INDEX(HaverPull!$A:$AD,MATCH(N$2,HaverPull!$B:$B,0),MATCH($A51,HaverPull!$1:$1,0)), M51*((1+N26/400)^4))</f>
        <v>1280.5</v>
      </c>
      <c r="O51" s="78">
        <f ca="1">IF(TODAY()&gt;=O$2,INDEX(HaverPull!$A:$AD,MATCH(O$2,HaverPull!$B:$B,0),MATCH($A51,HaverPull!$1:$1,0)), N51*((1+O26/400)^4))</f>
        <v>1290.5999999999999</v>
      </c>
      <c r="P51" s="78">
        <f ca="1">IF(TODAY()&gt;=P$2,INDEX(HaverPull!$A:$AD,MATCH(P$2,HaverPull!$B:$B,0),MATCH($A51,HaverPull!$1:$1,0)), O51*((1+P26/400)^4))</f>
        <v>1306</v>
      </c>
      <c r="Q51" s="78">
        <f ca="1">IF(TODAY()&gt;=Q$2,INDEX(HaverPull!$A:$AD,MATCH(Q$2,HaverPull!$B:$B,0),MATCH($A51,HaverPull!$1:$1,0)), P51*((1+Q26/400)^4))</f>
        <v>1317.3</v>
      </c>
      <c r="R51" s="78">
        <f ca="1">IF(TODAY()&gt;=R$2,INDEX(HaverPull!$A:$AD,MATCH(R$2,HaverPull!$B:$B,0),MATCH($A51,HaverPull!$1:$1,0)), Q51*((1+R26/400)^4))</f>
        <v>1343.4</v>
      </c>
      <c r="S51" s="78">
        <f ca="1">IF(TODAY()&gt;=S$2,INDEX(HaverPull!$A:$AD,MATCH(S$2,HaverPull!$B:$B,0),MATCH($A51,HaverPull!$1:$1,0)), R51*((1+S26/400)^4))</f>
        <v>1356.7</v>
      </c>
      <c r="T51" s="116">
        <f ca="1">IF(TODAY()&gt;=T$2,INDEX(HaverPull!$A:$AD,MATCH(T$2,HaverPull!$B:$B,0),MATCH($A51,HaverPull!$1:$1,0)), S51*((1+T26/400)^4))</f>
        <v>1357.6272988902092</v>
      </c>
      <c r="U51" s="116">
        <f ca="1">IF(TODAY()&gt;=U$2,INDEX(HaverPull!$A:$AD,MATCH(U$2,HaverPull!$B:$B,0),MATCH($A51,HaverPull!$1:$1,0)), T51*((1+U26/400)^4))</f>
        <v>1358.5552315854097</v>
      </c>
      <c r="V51" s="116">
        <f ca="1">IF(TODAY()&gt;=V$2,INDEX(HaverPull!$A:$AD,MATCH(V$2,HaverPull!$B:$B,0),MATCH($A51,HaverPull!$1:$1,0)), U51*((1+V26/400)^4))</f>
        <v>1359.5167451040859</v>
      </c>
      <c r="W51" s="116">
        <f ca="1">IF(TODAY()&gt;=W$2,INDEX(HaverPull!$A:$AD,MATCH(W$2,HaverPull!$B:$B,0),MATCH($A51,HaverPull!$1:$1,0)), V51*((1+W26/400)^4))</f>
        <v>1360.4789391311617</v>
      </c>
      <c r="X51" s="116">
        <f ca="1">IF(TODAY()&gt;=X$2,INDEX(HaverPull!$A:$AD,MATCH(X$2,HaverPull!$B:$B,0),MATCH($A51,HaverPull!$1:$1,0)), W51*((1+X26/400)^4))</f>
        <v>1361.4418141482652</v>
      </c>
      <c r="Y51" s="116">
        <f ca="1">IF(TODAY()&gt;=Y$2,INDEX(HaverPull!$A:$AD,MATCH(Y$2,HaverPull!$B:$B,0),MATCH($A51,HaverPull!$1:$1,0)), X51*((1+Y26/400)^4))</f>
        <v>1362.4053706373647</v>
      </c>
      <c r="Z51" s="116">
        <f ca="1">IF(TODAY()&gt;=Z$2,INDEX(HaverPull!$A:$AD,MATCH(Z$2,HaverPull!$B:$B,0),MATCH($A51,HaverPull!$1:$1,0)), Y51*((1+Z26/400)^4))</f>
        <v>1363.4138976230081</v>
      </c>
      <c r="AA51" s="116">
        <f ca="1">IF(TODAY()&gt;=AA$2,INDEX(HaverPull!$A:$AD,MATCH(AA$2,HaverPull!$B:$B,0),MATCH($A51,HaverPull!$1:$1,0)), Z51*((1+AA26/400)^4))</f>
        <v>1364.4231711754978</v>
      </c>
      <c r="AB51" s="116">
        <f ca="1">IF(TODAY()&gt;=AB$2,INDEX(HaverPull!$A:$AD,MATCH(AB$2,HaverPull!$B:$B,0),MATCH($A51,HaverPull!$1:$1,0)), AA51*((1+AB26/400)^4))</f>
        <v>1365.4331918474832</v>
      </c>
      <c r="AC51" s="116">
        <f ca="1">IF(TODAY()&gt;=AC$2,INDEX(HaverPull!$A:$AD,MATCH(AC$2,HaverPull!$B:$B,0),MATCH($A51,HaverPull!$1:$1,0)), AB51*((1+AC26/400)^4))</f>
        <v>1366.443960192023</v>
      </c>
      <c r="AD51" s="116">
        <f ca="1">IF(TODAY()&gt;=AD$2,INDEX(HaverPull!$A:$AD,MATCH(AD$2,HaverPull!$B:$B,0),MATCH($A51,HaverPull!$1:$1,0)), AC51*((1+AD26/400)^4))</f>
        <v>1367.4991925696772</v>
      </c>
      <c r="AE51" s="116">
        <f ca="1">IF(TODAY()&gt;=AE$2,INDEX(HaverPull!$A:$AD,MATCH(AE$2,HaverPull!$B:$B,0),MATCH($A51,HaverPull!$1:$1,0)), AD51*((1+AE26/400)^4))</f>
        <v>1368.5552398474688</v>
      </c>
      <c r="AF51" s="116">
        <f ca="1">IF(TODAY()&gt;=AF$2,INDEX(HaverPull!$A:$AD,MATCH(AF$2,HaverPull!$B:$B,0),MATCH($A51,HaverPull!$1:$1,0)), AE51*((1+AF26/400)^4))</f>
        <v>1369.6121026547019</v>
      </c>
      <c r="AG51" s="116">
        <f ca="1">IF(TODAY()&gt;=AG$2,INDEX(HaverPull!$A:$AD,MATCH(AG$2,HaverPull!$B:$B,0),MATCH($A51,HaverPull!$1:$1,0)), AF51*((1+AG26/400)^4))</f>
        <v>1370.669781621167</v>
      </c>
      <c r="AH51" s="116">
        <f ca="1">IF(TODAY()&gt;=AH$2,INDEX(HaverPull!$A:$AD,MATCH(AH$2,HaverPull!$B:$B,0),MATCH($A51,HaverPull!$1:$1,0)), AG51*((1+AH26/400)^4))</f>
        <v>1371.7777878356965</v>
      </c>
      <c r="AI51" s="116">
        <f ca="1">IF(TODAY()&gt;=AI$2,INDEX(HaverPull!$A:$AD,MATCH(AI$2,HaverPull!$B:$B,0),MATCH($A51,HaverPull!$1:$1,0)), AH51*((1+AI26/400)^4))</f>
        <v>1372.8866897274984</v>
      </c>
      <c r="AJ51" s="116">
        <f ca="1">IF(TODAY()&gt;=AJ$2,INDEX(HaverPull!$A:$AD,MATCH(AJ$2,HaverPull!$B:$B,0),MATCH($A51,HaverPull!$1:$1,0)), AI51*((1+AJ26/400)^4))</f>
        <v>1373.9964880206101</v>
      </c>
      <c r="AK51" s="116">
        <f ca="1">IF(TODAY()&gt;=AK$2,INDEX(HaverPull!$A:$AD,MATCH(AK$2,HaverPull!$B:$B,0),MATCH($A51,HaverPull!$1:$1,0)), AJ51*((1+AK26/400)^4))</f>
        <v>1375.1071834396539</v>
      </c>
      <c r="AL51" s="116">
        <f ca="1">IF(TODAY()&gt;=AL$2,INDEX(HaverPull!$A:$AD,MATCH(AL$2,HaverPull!$B:$B,0),MATCH($A51,HaverPull!$1:$1,0)), AK51*((1+AL26/400)^4))</f>
        <v>1376.2705776317941</v>
      </c>
      <c r="AM51" s="116">
        <f ca="1">IF(TODAY()&gt;=AM$2,INDEX(HaverPull!$A:$AD,MATCH(AM$2,HaverPull!$B:$B,0),MATCH($A51,HaverPull!$1:$1,0)), AL51*((1+AM26/400)^4))</f>
        <v>1377.4349561006968</v>
      </c>
      <c r="AN51" s="116">
        <f ca="1">IF(TODAY()&gt;=AN$2,INDEX(HaverPull!$A:$AD,MATCH(AN$2,HaverPull!$B:$B,0),MATCH($A51,HaverPull!$1:$1,0)), AM51*((1+AN26/400)^4))</f>
        <v>1378.600319679098</v>
      </c>
      <c r="AO51" s="116">
        <f ca="1">IF(TODAY()&gt;=AO$2,INDEX(HaverPull!$A:$AD,MATCH(AO$2,HaverPull!$B:$B,0),MATCH($A51,HaverPull!$1:$1,0)), AN51*((1+AO26/400)^4))</f>
        <v>1379.7666692004391</v>
      </c>
      <c r="AP51" s="116">
        <f ca="1">IF(TODAY()&gt;=AP$2,INDEX(HaverPull!$A:$AD,MATCH(AP$2,HaverPull!$B:$B,0),MATCH($A51,HaverPull!$1:$1,0)), AO51*((1+AP26/400)^4))</f>
        <v>1380.9866954494926</v>
      </c>
      <c r="AQ51" s="116">
        <f ca="1">IF(TODAY()&gt;=AQ$2,INDEX(HaverPull!$A:$AD,MATCH(AQ$2,HaverPull!$B:$B,0),MATCH($A51,HaverPull!$1:$1,0)), AP51*((1+AQ26/400)^4))</f>
        <v>1382.2078004780828</v>
      </c>
      <c r="AR51" s="116">
        <f ca="1">IF(TODAY()&gt;=AR$2,INDEX(HaverPull!$A:$AD,MATCH(AR$2,HaverPull!$B:$B,0),MATCH($A51,HaverPull!$1:$1,0)), AQ51*((1+AR26/400)^4))</f>
        <v>1383.4299852400954</v>
      </c>
      <c r="AS51" s="116">
        <f ca="1">IF(TODAY()&gt;=AS$2,INDEX(HaverPull!$A:$AD,MATCH(AS$2,HaverPull!$B:$B,0),MATCH($A51,HaverPull!$1:$1,0)), AR51*((1+AS26/400)^4))</f>
        <v>1384.6532506902593</v>
      </c>
      <c r="AT51" s="116">
        <f ca="1">IF(TODAY()&gt;=AT$2,INDEX(HaverPull!$A:$AD,MATCH(AT$2,HaverPull!$B:$B,0),MATCH($A51,HaverPull!$1:$1,0)), AS51*((1+AT26/400)^4))</f>
        <v>1385.9326195920989</v>
      </c>
      <c r="AU51" s="116">
        <f ca="1">IF(TODAY()&gt;=AU$2,INDEX(HaverPull!$A:$AD,MATCH(AU$2,HaverPull!$B:$B,0),MATCH($A51,HaverPull!$1:$1,0)), AT51*((1+AU26/400)^4))</f>
        <v>1387.2131705839572</v>
      </c>
      <c r="AV51" s="116">
        <f ca="1">IF(TODAY()&gt;=AV$2,INDEX(HaverPull!$A:$AD,MATCH(AV$2,HaverPull!$B:$B,0),MATCH($A51,HaverPull!$1:$1,0)), AU51*((1+AV26/400)^4))</f>
        <v>1388.4949047580421</v>
      </c>
      <c r="AW51" s="116">
        <f ca="1">IF(TODAY()&gt;=AW$2,INDEX(HaverPull!$A:$AD,MATCH(AW$2,HaverPull!$B:$B,0),MATCH($A51,HaverPull!$1:$1,0)), AV51*((1+AW26/400)^4))</f>
        <v>1389.7778232075707</v>
      </c>
      <c r="AX51" s="116">
        <f ca="1">IF(TODAY()&gt;=AX$2,INDEX(HaverPull!$A:$AD,MATCH(AX$2,HaverPull!$B:$B,0),MATCH($A51,HaverPull!$1:$1,0)), AW51*((1+AX26/400)^4))</f>
        <v>1391.1185886053693</v>
      </c>
      <c r="AY51" s="116">
        <f ca="1">IF(TODAY()&gt;=AY$2,INDEX(HaverPull!$A:$AD,MATCH(AY$2,HaverPull!$B:$B,0),MATCH($A51,HaverPull!$1:$1,0)), AX51*((1+AY26/400)^4))</f>
        <v>1392.460647484631</v>
      </c>
      <c r="AZ51" s="116">
        <f ca="1">IF(TODAY()&gt;=AZ$2,INDEX(HaverPull!$A:$AD,MATCH(AZ$2,HaverPull!$B:$B,0),MATCH($A51,HaverPull!$1:$1,0)), AY51*((1+AZ26/400)^4))</f>
        <v>1393.8040010932204</v>
      </c>
      <c r="BA51" s="116">
        <f ca="1">IF(TODAY()&gt;=BA$2,INDEX(HaverPull!$A:$AD,MATCH(BA$2,HaverPull!$B:$B,0),MATCH($A51,HaverPull!$1:$1,0)), AZ51*((1+BA26/400)^4))</f>
        <v>1395.1486506802069</v>
      </c>
      <c r="BB51" s="116">
        <f ca="1">IF(TODAY()&gt;=BB$2,INDEX(HaverPull!$A:$AD,MATCH(BB$2,HaverPull!$B:$B,0),MATCH($A51,HaverPull!$1:$1,0)), BA51*((1+BB26/400)^4))</f>
        <v>1396.5521998221288</v>
      </c>
      <c r="BC51" s="116">
        <f ca="1">IF(TODAY()&gt;=BC$2,INDEX(HaverPull!$A:$AD,MATCH(BC$2,HaverPull!$B:$B,0),MATCH($A51,HaverPull!$1:$1,0)), BB51*((1+BC26/400)^4))</f>
        <v>1397.9571609642651</v>
      </c>
      <c r="BD51" s="116">
        <f ca="1">IF(TODAY()&gt;=BD$2,INDEX(HaverPull!$A:$AD,MATCH(BD$2,HaverPull!$B:$B,0),MATCH($A51,HaverPull!$1:$1,0)), BC51*((1+BD26/400)^4))</f>
        <v>1399.3635355271178</v>
      </c>
      <c r="BE51" s="116">
        <f ca="1">IF(TODAY()&gt;=BE$2,INDEX(HaverPull!$A:$AD,MATCH(BE$2,HaverPull!$B:$B,0),MATCH($A51,HaverPull!$1:$1,0)), BD51*((1+BE26/400)^4))</f>
        <v>1400.7713249326184</v>
      </c>
      <c r="BF51" s="116">
        <f ca="1">IF(TODAY()&gt;=BF$2,INDEX(HaverPull!$A:$AD,MATCH(BF$2,HaverPull!$B:$B,0),MATCH($A51,HaverPull!$1:$1,0)), BE51*((1+BF26/400)^4))</f>
        <v>1402.241981691991</v>
      </c>
      <c r="BG51" s="116">
        <f ca="1">IF(TODAY()&gt;=BG$2,INDEX(HaverPull!$A:$AD,MATCH(BG$2,HaverPull!$B:$B,0),MATCH($A51,HaverPull!$1:$1,0)), BF51*((1+BG26/400)^4))</f>
        <v>1403.7141824801893</v>
      </c>
      <c r="BH51" s="116">
        <f ca="1">IF(TODAY()&gt;=BH$2,INDEX(HaverPull!$A:$AD,MATCH(BH$2,HaverPull!$B:$B,0),MATCH($A51,HaverPull!$1:$1,0)), BG51*((1+BH26/400)^4))</f>
        <v>1405.1879289182746</v>
      </c>
      <c r="BI51" s="116">
        <f ca="1">IF(TODAY()&gt;=BI$2,INDEX(HaverPull!$A:$AD,MATCH(BI$2,HaverPull!$B:$B,0),MATCH($A51,HaverPull!$1:$1,0)), BH51*((1+BI26/400)^4))</f>
        <v>1406.6632226290105</v>
      </c>
    </row>
    <row r="52" spans="1:61" s="78" customFormat="1">
      <c r="A52" s="112"/>
      <c r="B52" s="112"/>
      <c r="C52" s="112"/>
      <c r="D52" s="112"/>
      <c r="E52" s="112"/>
      <c r="F52" s="112"/>
      <c r="G52" s="112"/>
      <c r="H52" s="112"/>
      <c r="I52" s="112"/>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row>
    <row r="53" spans="1:61" s="78" customFormat="1">
      <c r="A53" s="75" t="s">
        <v>162</v>
      </c>
      <c r="B53" s="78">
        <f ca="1">IF(TODAY()&gt;=B$2,INDEX(HaverPull!$A:$AD,MATCH(B$2,HaverPull!$B:$B,0),MATCH($A53,HaverPull!$1:$1,0)),B10*B40/B31)</f>
        <v>-0.26</v>
      </c>
      <c r="C53" s="78">
        <f ca="1">IF(TODAY()&gt;=C$2,INDEX(HaverPull!$A:$AD,MATCH(C$2,HaverPull!$B:$B,0),MATCH($A53,HaverPull!$1:$1,0)),C10*C40/C31)</f>
        <v>0</v>
      </c>
      <c r="D53" s="78">
        <f ca="1">IF(TODAY()&gt;=D$2,INDEX(HaverPull!$A:$AD,MATCH(D$2,HaverPull!$B:$B,0),MATCH($A53,HaverPull!$1:$1,0)),D10*D40/D31)</f>
        <v>0.51</v>
      </c>
      <c r="E53" s="78">
        <f ca="1">IF(TODAY()&gt;=E$2,INDEX(HaverPull!$A:$AD,MATCH(E$2,HaverPull!$B:$B,0),MATCH($A53,HaverPull!$1:$1,0)),E10*E40/E31)</f>
        <v>-7.0000000000000007E-2</v>
      </c>
      <c r="F53" s="78">
        <f ca="1">IF(TODAY()&gt;=F$2,INDEX(HaverPull!$A:$AD,MATCH(F$2,HaverPull!$B:$B,0),MATCH($A53,HaverPull!$1:$1,0)),F10*F40/F31)</f>
        <v>0.4</v>
      </c>
      <c r="G53" s="78">
        <f ca="1">IF(TODAY()&gt;=G$2,INDEX(HaverPull!$A:$AD,MATCH(G$2,HaverPull!$B:$B,0),MATCH($A53,HaverPull!$1:$1,0)),G10*G40/G31)</f>
        <v>0.7</v>
      </c>
      <c r="H53" s="78">
        <f ca="1">IF(TODAY()&gt;=H$2,INDEX(HaverPull!$A:$AD,MATCH(H$2,HaverPull!$B:$B,0),MATCH($A53,HaverPull!$1:$1,0)),H10*H40/H31)</f>
        <v>0.33</v>
      </c>
      <c r="I53" s="78">
        <f ca="1">IF(TODAY()&gt;=I$2,INDEX(HaverPull!$A:$AD,MATCH(I$2,HaverPull!$B:$B,0),MATCH($A53,HaverPull!$1:$1,0)),I10*I40/I31)</f>
        <v>0.12</v>
      </c>
      <c r="J53" s="78">
        <f ca="1">IF(TODAY()&gt;=J$2,INDEX(HaverPull!$A:$AD,MATCH(J$2,HaverPull!$B:$B,0),MATCH($A53,HaverPull!$1:$1,0)),J10*J40/J31)</f>
        <v>0.6</v>
      </c>
      <c r="K53" s="78">
        <f ca="1">IF(TODAY()&gt;=K$2,INDEX(HaverPull!$A:$AD,MATCH(K$2,HaverPull!$B:$B,0),MATCH($A53,HaverPull!$1:$1,0)),K10*K40/K31)</f>
        <v>-0.15</v>
      </c>
      <c r="L53" s="78">
        <f ca="1">IF(TODAY()&gt;=L$2,INDEX(HaverPull!$A:$AD,MATCH(L$2,HaverPull!$B:$B,0),MATCH($A53,HaverPull!$1:$1,0)),L10*L40/L31)</f>
        <v>0.17</v>
      </c>
      <c r="M53" s="78">
        <f ca="1">IF(TODAY()&gt;=M$2,INDEX(HaverPull!$A:$AD,MATCH(M$2,HaverPull!$B:$B,0),MATCH($A53,HaverPull!$1:$1,0)),M10*M40/M31)</f>
        <v>0.03</v>
      </c>
      <c r="N53" s="78">
        <f ca="1">IF(TODAY()&gt;=N$2,INDEX(HaverPull!$A:$AD,MATCH(N$2,HaverPull!$B:$B,0),MATCH($A53,HaverPull!$1:$1,0)),N10*N40/N31)</f>
        <v>-0.13</v>
      </c>
      <c r="O53" s="78">
        <f ca="1">IF(TODAY()&gt;=O$2,INDEX(HaverPull!$A:$AD,MATCH(O$2,HaverPull!$B:$B,0),MATCH($A53,HaverPull!$1:$1,0)),O10*O40/O31)</f>
        <v>0.01</v>
      </c>
      <c r="P53" s="78">
        <f ca="1">IF(TODAY()&gt;=P$2,INDEX(HaverPull!$A:$AD,MATCH(P$2,HaverPull!$B:$B,0),MATCH($A53,HaverPull!$1:$1,0)),P10*P40/P31)</f>
        <v>-0.18</v>
      </c>
      <c r="Q53" s="78">
        <f ca="1">IF(TODAY()&gt;=Q$2,INDEX(HaverPull!$A:$AD,MATCH(Q$2,HaverPull!$B:$B,0),MATCH($A53,HaverPull!$1:$1,0)),Q10*Q40/Q31)</f>
        <v>0.41</v>
      </c>
      <c r="R53" s="78">
        <f ca="1">IF(TODAY()&gt;=R$2,INDEX(HaverPull!$A:$AD,MATCH(R$2,HaverPull!$B:$B,0),MATCH($A53,HaverPull!$1:$1,0)),R10*R40/R31)</f>
        <v>0.27</v>
      </c>
      <c r="S53" s="78">
        <f ca="1">IF(TODAY()&gt;=S$2,INDEX(HaverPull!$A:$AD,MATCH(S$2,HaverPull!$B:$B,0),MATCH($A53,HaverPull!$1:$1,0)),S10*S40/S31)</f>
        <v>0.37</v>
      </c>
      <c r="T53" s="78">
        <f ca="1">IF(TODAY()&gt;=T$2,INDEX(HaverPull!$A:$AD,MATCH(T$2,HaverPull!$B:$B,0),MATCH($A53,HaverPull!$1:$1,0)),T10*T40/T31)</f>
        <v>0.67708844874203689</v>
      </c>
      <c r="U53" s="78">
        <f ca="1">IF(TODAY()&gt;=U$2,INDEX(HaverPull!$A:$AD,MATCH(U$2,HaverPull!$B:$B,0),MATCH($A53,HaverPull!$1:$1,0)),U10*U40/U31)</f>
        <v>0.52309583123398795</v>
      </c>
      <c r="V53" s="78">
        <f ca="1">IF(TODAY()&gt;=V$2,INDEX(HaverPull!$A:$AD,MATCH(V$2,HaverPull!$B:$B,0),MATCH($A53,HaverPull!$1:$1,0)),V10*V40/V31)</f>
        <v>0.27472899715074695</v>
      </c>
      <c r="W53" s="78">
        <f ca="1">IF(TODAY()&gt;=W$2,INDEX(HaverPull!$A:$AD,MATCH(W$2,HaverPull!$B:$B,0),MATCH($A53,HaverPull!$1:$1,0)),W10*W40/W31)</f>
        <v>0.10009902365983024</v>
      </c>
      <c r="X53" s="78">
        <f ca="1">IF(TODAY()&gt;=X$2,INDEX(HaverPull!$A:$AD,MATCH(X$2,HaverPull!$B:$B,0),MATCH($A53,HaverPull!$1:$1,0)),X10*X40/X31)</f>
        <v>3.9092256484202538E-2</v>
      </c>
      <c r="Y53" s="78">
        <f ca="1">IF(TODAY()&gt;=Y$2,INDEX(HaverPull!$A:$AD,MATCH(Y$2,HaverPull!$B:$B,0),MATCH($A53,HaverPull!$1:$1,0)),Y10*Y40/Y31)</f>
        <v>-9.468482812008186E-2</v>
      </c>
      <c r="Z53" s="78">
        <f ca="1">IF(TODAY()&gt;=Z$2,INDEX(HaverPull!$A:$AD,MATCH(Z$2,HaverPull!$B:$B,0),MATCH($A53,HaverPull!$1:$1,0)),Z10*Z40/Z31)</f>
        <v>-0.36285558193363981</v>
      </c>
      <c r="AA53" s="78">
        <f ca="1">IF(TODAY()&gt;=AA$2,INDEX(HaverPull!$A:$AD,MATCH(AA$2,HaverPull!$B:$B,0),MATCH($A53,HaverPull!$1:$1,0)),AA10*AA40/AA31)</f>
        <v>-3.9859031188419505E-2</v>
      </c>
      <c r="AB53" s="78">
        <f ca="1">IF(TODAY()&gt;=AB$2,INDEX(HaverPull!$A:$AD,MATCH(AB$2,HaverPull!$B:$B,0),MATCH($A53,HaverPull!$1:$1,0)),AB10*AB40/AB31)</f>
        <v>5.340233823413968E-2</v>
      </c>
      <c r="AC53" s="78">
        <f ca="1">IF(TODAY()&gt;=AC$2,INDEX(HaverPull!$A:$AD,MATCH(AC$2,HaverPull!$B:$B,0),MATCH($A53,HaverPull!$1:$1,0)),AC10*AC40/AC31)</f>
        <v>6.7779034114240216E-2</v>
      </c>
      <c r="AD53" s="78">
        <f ca="1">IF(TODAY()&gt;=AD$2,INDEX(HaverPull!$A:$AD,MATCH(AD$2,HaverPull!$B:$B,0),MATCH($A53,HaverPull!$1:$1,0)),AD10*AD40/AD31)</f>
        <v>0.12308344386211671</v>
      </c>
      <c r="AE53" s="78">
        <f ca="1">IF(TODAY()&gt;=AE$2,INDEX(HaverPull!$A:$AD,MATCH(AE$2,HaverPull!$B:$B,0),MATCH($A53,HaverPull!$1:$1,0)),AE10*AE40/AE31)</f>
        <v>6.2911044919438663E-2</v>
      </c>
      <c r="AF53" s="78">
        <f ca="1">IF(TODAY()&gt;=AF$2,INDEX(HaverPull!$A:$AD,MATCH(AF$2,HaverPull!$B:$B,0),MATCH($A53,HaverPull!$1:$1,0)),AF10*AF40/AF31)</f>
        <v>5.9891566529553776E-2</v>
      </c>
      <c r="AG53" s="78">
        <f ca="1">IF(TODAY()&gt;=AG$2,INDEX(HaverPull!$A:$AD,MATCH(AG$2,HaverPull!$B:$B,0),MATCH($A53,HaverPull!$1:$1,0)),AG10*AG40/AG31)</f>
        <v>3.6769064248362723E-2</v>
      </c>
      <c r="AH53" s="78">
        <f ca="1">IF(TODAY()&gt;=AH$2,INDEX(HaverPull!$A:$AD,MATCH(AH$2,HaverPull!$B:$B,0),MATCH($A53,HaverPull!$1:$1,0)),AH10*AH40/AH31)</f>
        <v>0.11511025447181468</v>
      </c>
      <c r="AI53" s="78">
        <f ca="1">IF(TODAY()&gt;=AI$2,INDEX(HaverPull!$A:$AD,MATCH(AI$2,HaverPull!$B:$B,0),MATCH($A53,HaverPull!$1:$1,0)),AI10*AI40/AI31)</f>
        <v>2.7001374020220327E-2</v>
      </c>
      <c r="AJ53" s="78">
        <f ca="1">IF(TODAY()&gt;=AJ$2,INDEX(HaverPull!$A:$AD,MATCH(AJ$2,HaverPull!$B:$B,0),MATCH($A53,HaverPull!$1:$1,0)),AJ10*AJ40/AJ31)</f>
        <v>4.5068357352007496E-2</v>
      </c>
      <c r="AK53" s="78">
        <f ca="1">IF(TODAY()&gt;=AK$2,INDEX(HaverPull!$A:$AD,MATCH(AK$2,HaverPull!$B:$B,0),MATCH($A53,HaverPull!$1:$1,0)),AK10*AK40/AK31)</f>
        <v>5.5269089141703552E-2</v>
      </c>
      <c r="AL53" s="78">
        <f ca="1">IF(TODAY()&gt;=AL$2,INDEX(HaverPull!$A:$AD,MATCH(AL$2,HaverPull!$B:$B,0),MATCH($A53,HaverPull!$1:$1,0)),AL10*AL40/AL31)</f>
        <v>0.13699621214377777</v>
      </c>
      <c r="AM53" s="78">
        <f ca="1">IF(TODAY()&gt;=AM$2,INDEX(HaverPull!$A:$AD,MATCH(AM$2,HaverPull!$B:$B,0),MATCH($A53,HaverPull!$1:$1,0)),AM10*AM40/AM31)</f>
        <v>6.634872049984665E-2</v>
      </c>
      <c r="AN53" s="78">
        <f ca="1">IF(TODAY()&gt;=AN$2,INDEX(HaverPull!$A:$AD,MATCH(AN$2,HaverPull!$B:$B,0),MATCH($A53,HaverPull!$1:$1,0)),AN10*AN40/AN31)</f>
        <v>6.1309854101798129E-2</v>
      </c>
      <c r="AO53" s="78">
        <f ca="1">IF(TODAY()&gt;=AO$2,INDEX(HaverPull!$A:$AD,MATCH(AO$2,HaverPull!$B:$B,0),MATCH($A53,HaverPull!$1:$1,0)),AO10*AO40/AO31)</f>
        <v>6.079255338446244E-2</v>
      </c>
      <c r="AP53" s="78">
        <f ca="1">IF(TODAY()&gt;=AP$2,INDEX(HaverPull!$A:$AD,MATCH(AP$2,HaverPull!$B:$B,0),MATCH($A53,HaverPull!$1:$1,0)),AP10*AP40/AP31)</f>
        <v>0.12227902481172774</v>
      </c>
      <c r="AQ53" s="78">
        <f ca="1">IF(TODAY()&gt;=AQ$2,INDEX(HaverPull!$A:$AD,MATCH(AQ$2,HaverPull!$B:$B,0),MATCH($A53,HaverPull!$1:$1,0)),AQ10*AQ40/AQ31)</f>
        <v>5.8137786621332607E-2</v>
      </c>
      <c r="AR53" s="78">
        <f ca="1">IF(TODAY()&gt;=AR$2,INDEX(HaverPull!$A:$AD,MATCH(AR$2,HaverPull!$B:$B,0),MATCH($A53,HaverPull!$1:$1,0)),AR10*AR40/AR31)</f>
        <v>5.9536483703734079E-2</v>
      </c>
      <c r="AS53" s="78">
        <f ca="1">IF(TODAY()&gt;=AS$2,INDEX(HaverPull!$A:$AD,MATCH(AS$2,HaverPull!$B:$B,0),MATCH($A53,HaverPull!$1:$1,0)),AS10*AS40/AS31)</f>
        <v>5.6823776427616539E-2</v>
      </c>
      <c r="AT53" s="78">
        <f ca="1">IF(TODAY()&gt;=AT$2,INDEX(HaverPull!$A:$AD,MATCH(AT$2,HaverPull!$B:$B,0),MATCH($A53,HaverPull!$1:$1,0)),AT10*AT40/AT31)</f>
        <v>0.11972797132896862</v>
      </c>
      <c r="AU53" s="78">
        <f ca="1">IF(TODAY()&gt;=AU$2,INDEX(HaverPull!$A:$AD,MATCH(AU$2,HaverPull!$B:$B,0),MATCH($A53,HaverPull!$1:$1,0)),AU10*AU40/AU31)</f>
        <v>5.5660406132759369E-2</v>
      </c>
      <c r="AV53" s="78">
        <f ca="1">IF(TODAY()&gt;=AV$2,INDEX(HaverPull!$A:$AD,MATCH(AV$2,HaverPull!$B:$B,0),MATCH($A53,HaverPull!$1:$1,0)),AV10*AV40/AV31)</f>
        <v>6.0658543202296626E-2</v>
      </c>
      <c r="AW53" s="78">
        <f ca="1">IF(TODAY()&gt;=AW$2,INDEX(HaverPull!$A:$AD,MATCH(AW$2,HaverPull!$B:$B,0),MATCH($A53,HaverPull!$1:$1,0)),AW10*AW40/AW31)</f>
        <v>6.2449858145059073E-2</v>
      </c>
      <c r="AX53" s="78">
        <f ca="1">IF(TODAY()&gt;=AX$2,INDEX(HaverPull!$A:$AD,MATCH(AX$2,HaverPull!$B:$B,0),MATCH($A53,HaverPull!$1:$1,0)),AX10*AX40/AX31)</f>
        <v>0.11795024188962326</v>
      </c>
      <c r="AY53" s="78">
        <f ca="1">IF(TODAY()&gt;=AY$2,INDEX(HaverPull!$A:$AD,MATCH(AY$2,HaverPull!$B:$B,0),MATCH($A53,HaverPull!$1:$1,0)),AY10*AY40/AY31)</f>
        <v>6.2652507132430313E-2</v>
      </c>
      <c r="AZ53" s="78">
        <f ca="1">IF(TODAY()&gt;=AZ$2,INDEX(HaverPull!$A:$AD,MATCH(AZ$2,HaverPull!$B:$B,0),MATCH($A53,HaverPull!$1:$1,0)),AZ10*AZ40/AZ31)</f>
        <v>6.2280592095137588E-2</v>
      </c>
      <c r="BA53" s="78">
        <f ca="1">IF(TODAY()&gt;=BA$2,INDEX(HaverPull!$A:$AD,MATCH(BA$2,HaverPull!$B:$B,0),MATCH($A53,HaverPull!$1:$1,0)),BA10*BA40/BA31)</f>
        <v>6.2357296489520181E-2</v>
      </c>
      <c r="BB53" s="78">
        <f ca="1">IF(TODAY()&gt;=BB$2,INDEX(HaverPull!$A:$AD,MATCH(BB$2,HaverPull!$B:$B,0),MATCH($A53,HaverPull!$1:$1,0)),BB10*BB40/BB31)</f>
        <v>0.12060521691495844</v>
      </c>
      <c r="BC53" s="78">
        <f ca="1">IF(TODAY()&gt;=BC$2,INDEX(HaverPull!$A:$AD,MATCH(BC$2,HaverPull!$B:$B,0),MATCH($A53,HaverPull!$1:$1,0)),BC10*BC40/BC31)</f>
        <v>6.7759996728274902E-2</v>
      </c>
      <c r="BD53" s="78">
        <f ca="1">IF(TODAY()&gt;=BD$2,INDEX(HaverPull!$A:$AD,MATCH(BD$2,HaverPull!$B:$B,0),MATCH($A53,HaverPull!$1:$1,0)),BD10*BD40/BD31)</f>
        <v>6.9194302677480002E-2</v>
      </c>
      <c r="BE53" s="78">
        <f ca="1">IF(TODAY()&gt;=BE$2,INDEX(HaverPull!$A:$AD,MATCH(BE$2,HaverPull!$B:$B,0),MATCH($A53,HaverPull!$1:$1,0)),BE10*BE40/BE31)</f>
        <v>7.0740623502438107E-2</v>
      </c>
      <c r="BF53" s="78">
        <f ca="1">IF(TODAY()&gt;=BF$2,INDEX(HaverPull!$A:$AD,MATCH(BF$2,HaverPull!$B:$B,0),MATCH($A53,HaverPull!$1:$1,0)),BF10*BF40/BF31)</f>
        <v>0.12720686246288945</v>
      </c>
      <c r="BG53" s="78">
        <f ca="1">IF(TODAY()&gt;=BG$2,INDEX(HaverPull!$A:$AD,MATCH(BG$2,HaverPull!$B:$B,0),MATCH($A53,HaverPull!$1:$1,0)),BG10*BG40/BG31)</f>
        <v>7.4711235542552351E-2</v>
      </c>
      <c r="BH53" s="78">
        <f ca="1">IF(TODAY()&gt;=BH$2,INDEX(HaverPull!$A:$AD,MATCH(BH$2,HaverPull!$B:$B,0),MATCH($A53,HaverPull!$1:$1,0)),BH10*BH40/BH31)</f>
        <v>7.525489547511427E-2</v>
      </c>
      <c r="BI53" s="78">
        <f ca="1">IF(TODAY()&gt;=BI$2,INDEX(HaverPull!$A:$AD,MATCH(BI$2,HaverPull!$B:$B,0),MATCH($A53,HaverPull!$1:$1,0)),BI10*BI40/BI31)</f>
        <v>7.1454387581157353E-2</v>
      </c>
    </row>
    <row r="54" spans="1:61" s="78" customFormat="1">
      <c r="A54" s="12"/>
      <c r="B54" s="12"/>
      <c r="C54" s="12"/>
      <c r="D54" s="12"/>
      <c r="E54" s="12"/>
      <c r="F54" s="12"/>
      <c r="G54" s="12"/>
      <c r="H54" s="12"/>
      <c r="I54" s="12"/>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row>
    <row r="55" spans="1:61">
      <c r="A55" s="112"/>
      <c r="B55" s="112"/>
      <c r="C55" s="112"/>
      <c r="D55" s="112"/>
      <c r="E55" s="112"/>
      <c r="F55" s="112"/>
      <c r="G55" s="112"/>
      <c r="H55" s="112"/>
      <c r="I55" s="112"/>
      <c r="J55" s="78"/>
      <c r="K55" s="78"/>
      <c r="L55" s="78"/>
      <c r="M55" s="78"/>
      <c r="N55" s="78"/>
      <c r="O55" s="78"/>
      <c r="P55" s="78"/>
      <c r="Q55" s="78"/>
      <c r="R55" s="78"/>
      <c r="S55" s="78"/>
      <c r="T55" s="116"/>
      <c r="U55" s="116"/>
      <c r="V55" s="116"/>
      <c r="W55" s="116"/>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row>
    <row r="56" spans="1:61">
      <c r="A56" s="112"/>
      <c r="B56" s="112"/>
      <c r="C56" s="112"/>
      <c r="D56" s="112"/>
      <c r="E56" s="112"/>
      <c r="F56" s="112"/>
      <c r="G56" s="112"/>
      <c r="H56" s="112"/>
      <c r="I56" s="112"/>
      <c r="J56" s="78"/>
      <c r="K56" s="78"/>
      <c r="L56" s="78"/>
      <c r="M56" s="78"/>
      <c r="N56" s="78"/>
      <c r="O56" s="78"/>
      <c r="P56" s="78"/>
      <c r="Q56" s="78"/>
      <c r="R56" s="78"/>
      <c r="S56" s="78"/>
    </row>
    <row r="57" spans="1:61">
      <c r="A57" s="112"/>
      <c r="B57" s="112"/>
      <c r="C57" s="112"/>
      <c r="D57" s="112"/>
      <c r="E57" s="112"/>
      <c r="F57" s="112"/>
      <c r="G57" s="112"/>
      <c r="H57" s="112"/>
      <c r="I57" s="112"/>
      <c r="J57" s="78"/>
      <c r="K57" s="78"/>
      <c r="L57" s="78"/>
      <c r="M57" s="78"/>
      <c r="N57" s="78"/>
      <c r="O57" s="78"/>
      <c r="P57" s="78"/>
      <c r="Q57" s="78"/>
      <c r="R57" s="78"/>
      <c r="S57" s="78"/>
    </row>
    <row r="58" spans="1:61">
      <c r="A58" s="112"/>
      <c r="B58" s="112"/>
      <c r="C58" s="112"/>
      <c r="D58" s="112"/>
      <c r="E58" s="112"/>
      <c r="F58" s="112"/>
      <c r="G58" s="112"/>
      <c r="H58" s="112"/>
      <c r="I58" s="11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WhiteSpace="0" zoomScaleNormal="100" zoomScaleSheetLayoutView="130" workbookViewId="0">
      <selection activeCell="W110" sqref="W110"/>
    </sheetView>
  </sheetViews>
  <sheetFormatPr defaultRowHeight="15"/>
  <sheetData/>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25"/>
  <sheetViews>
    <sheetView zoomScale="85" zoomScaleNormal="85" workbookViewId="0">
      <pane xSplit="2" ySplit="10" topLeftCell="FT11" activePane="bottomRight" state="frozen"/>
      <selection pane="topRight" activeCell="C1" sqref="C1"/>
      <selection pane="bottomLeft" activeCell="A11" sqref="A11"/>
      <selection pane="bottomRight" activeCell="GD9" sqref="FW9:GD9"/>
    </sheetView>
  </sheetViews>
  <sheetFormatPr defaultRowHeight="15"/>
  <cols>
    <col min="1" max="1" width="55.85546875" style="7" customWidth="1"/>
    <col min="2" max="2" width="48.28515625" style="78" bestFit="1" customWidth="1"/>
    <col min="3" max="120" width="13.28515625" style="78" customWidth="1"/>
    <col min="121" max="134" width="14.140625" style="78" customWidth="1"/>
    <col min="135" max="206" width="11" style="78" customWidth="1"/>
    <col min="207" max="16384" width="9.140625" style="78"/>
  </cols>
  <sheetData>
    <row r="1" spans="1:206">
      <c r="A1" s="16"/>
      <c r="B1" s="25"/>
      <c r="C1" s="21" t="s">
        <v>161</v>
      </c>
      <c r="D1" s="21" t="s">
        <v>160</v>
      </c>
      <c r="E1" s="21" t="s">
        <v>159</v>
      </c>
      <c r="F1" s="22" t="s">
        <v>158</v>
      </c>
    </row>
    <row r="2" spans="1:206">
      <c r="A2" s="33" t="s">
        <v>233</v>
      </c>
      <c r="B2" s="17" t="s">
        <v>234</v>
      </c>
      <c r="C2" s="34"/>
      <c r="D2" s="34"/>
      <c r="E2" s="34"/>
      <c r="F2" s="35"/>
    </row>
    <row r="3" spans="1:206">
      <c r="A3" s="23" t="s">
        <v>27</v>
      </c>
      <c r="B3" s="17" t="s">
        <v>210</v>
      </c>
      <c r="C3" s="17">
        <v>0.9</v>
      </c>
      <c r="D3" s="17"/>
      <c r="E3" s="17"/>
      <c r="F3" s="18"/>
    </row>
    <row r="4" spans="1:206">
      <c r="A4" s="23" t="s">
        <v>26</v>
      </c>
      <c r="B4" s="17" t="s">
        <v>210</v>
      </c>
      <c r="C4" s="17">
        <v>0.9</v>
      </c>
      <c r="D4" s="17"/>
      <c r="E4" s="17"/>
      <c r="F4" s="18"/>
    </row>
    <row r="5" spans="1:206">
      <c r="A5" s="23" t="s">
        <v>28</v>
      </c>
      <c r="B5" s="17" t="s">
        <v>211</v>
      </c>
      <c r="C5" s="17">
        <v>-0.6</v>
      </c>
      <c r="D5" s="17">
        <v>0.2</v>
      </c>
      <c r="E5" s="17">
        <v>0.2</v>
      </c>
      <c r="F5" s="18">
        <v>0.6</v>
      </c>
    </row>
    <row r="6" spans="1:206" ht="15.75" thickBot="1">
      <c r="A6" s="24" t="s">
        <v>219</v>
      </c>
      <c r="B6" s="19" t="s">
        <v>218</v>
      </c>
      <c r="C6" s="19">
        <v>-0.4</v>
      </c>
      <c r="D6" s="19"/>
      <c r="E6" s="19"/>
      <c r="F6" s="20"/>
    </row>
    <row r="9" spans="1:206">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c r="A10" s="11" t="s">
        <v>241</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c r="A11" s="7" t="s">
        <v>173</v>
      </c>
      <c r="B11" s="79" t="s">
        <v>13</v>
      </c>
      <c r="C11" s="78">
        <f>INDEX(HaverPull!$B:$YE,MATCH(Calculations_actual!C$9,HaverPull!$B:$B,0),MATCH(Calculations_actual!$B11,HaverPull!$B$1:$YE$1,0))</f>
        <v>7</v>
      </c>
      <c r="D11" s="78">
        <f>INDEX(HaverPull!$B:$YE,MATCH(Calculations_actual!D$9,HaverPull!$B:$B,0),MATCH(Calculations_actual!$B11,HaverPull!$B$1:$YE$1,0))</f>
        <v>7.2</v>
      </c>
      <c r="E11" s="78">
        <f>INDEX(HaverPull!$B:$YE,MATCH(Calculations_actual!E$9,HaverPull!$B:$B,0),MATCH(Calculations_actual!$B11,HaverPull!$B$1:$YE$1,0))</f>
        <v>7.3</v>
      </c>
      <c r="F11" s="78">
        <f>INDEX(HaverPull!$B:$YE,MATCH(Calculations_actual!F$9,HaverPull!$B:$B,0),MATCH(Calculations_actual!$B11,HaverPull!$B$1:$YE$1,0))</f>
        <v>7.5</v>
      </c>
      <c r="G11" s="78">
        <f>INDEX(HaverPull!$B:$YE,MATCH(Calculations_actual!G$9,HaverPull!$B:$B,0),MATCH(Calculations_actual!$B11,HaverPull!$B$1:$YE$1,0))</f>
        <v>7.8</v>
      </c>
      <c r="H11" s="78">
        <f>INDEX(HaverPull!$B:$YE,MATCH(Calculations_actual!H$9,HaverPull!$B:$B,0),MATCH(Calculations_actual!$B11,HaverPull!$B$1:$YE$1,0))</f>
        <v>8</v>
      </c>
      <c r="I11" s="78">
        <f>INDEX(HaverPull!$B:$YE,MATCH(Calculations_actual!I$9,HaverPull!$B:$B,0),MATCH(Calculations_actual!$B11,HaverPull!$B$1:$YE$1,0))</f>
        <v>8.1</v>
      </c>
      <c r="J11" s="78">
        <f>INDEX(HaverPull!$B:$YE,MATCH(Calculations_actual!J$9,HaverPull!$B:$B,0),MATCH(Calculations_actual!$B11,HaverPull!$B$1:$YE$1,0))</f>
        <v>8.3000000000000007</v>
      </c>
      <c r="K11" s="78">
        <f>INDEX(HaverPull!$B:$YE,MATCH(Calculations_actual!K$9,HaverPull!$B:$B,0),MATCH(Calculations_actual!$B11,HaverPull!$B$1:$YE$1,0))</f>
        <v>8.5</v>
      </c>
      <c r="L11" s="78">
        <f>INDEX(HaverPull!$B:$YE,MATCH(Calculations_actual!L$9,HaverPull!$B:$B,0),MATCH(Calculations_actual!$B11,HaverPull!$B$1:$YE$1,0))</f>
        <v>8.6999999999999993</v>
      </c>
      <c r="M11" s="78">
        <f>INDEX(HaverPull!$B:$YE,MATCH(Calculations_actual!M$9,HaverPull!$B:$B,0),MATCH(Calculations_actual!$B11,HaverPull!$B$1:$YE$1,0))</f>
        <v>8.9</v>
      </c>
      <c r="N11" s="78">
        <f>INDEX(HaverPull!$B:$YE,MATCH(Calculations_actual!N$9,HaverPull!$B:$B,0),MATCH(Calculations_actual!$B11,HaverPull!$B$1:$YE$1,0))</f>
        <v>9.1999999999999993</v>
      </c>
      <c r="O11" s="78">
        <f>INDEX(HaverPull!$B:$YE,MATCH(Calculations_actual!O$9,HaverPull!$B:$B,0),MATCH(Calculations_actual!$B11,HaverPull!$B$1:$YE$1,0))</f>
        <v>9.5</v>
      </c>
      <c r="P11" s="78">
        <f>INDEX(HaverPull!$B:$YE,MATCH(Calculations_actual!P$9,HaverPull!$B:$B,0),MATCH(Calculations_actual!$B11,HaverPull!$B$1:$YE$1,0))</f>
        <v>10</v>
      </c>
      <c r="Q11" s="78">
        <f>INDEX(HaverPull!$B:$YE,MATCH(Calculations_actual!Q$9,HaverPull!$B:$B,0),MATCH(Calculations_actual!$B11,HaverPull!$B$1:$YE$1,0))</f>
        <v>10.5</v>
      </c>
      <c r="R11" s="78">
        <f>INDEX(HaverPull!$B:$YE,MATCH(Calculations_actual!R$9,HaverPull!$B:$B,0),MATCH(Calculations_actual!$B11,HaverPull!$B$1:$YE$1,0))</f>
        <v>11</v>
      </c>
      <c r="S11" s="78">
        <f>INDEX(HaverPull!$B:$YE,MATCH(Calculations_actual!S$9,HaverPull!$B:$B,0),MATCH(Calculations_actual!$B11,HaverPull!$B$1:$YE$1,0))</f>
        <v>11.7</v>
      </c>
      <c r="T11" s="78">
        <f>INDEX(HaverPull!$B:$YE,MATCH(Calculations_actual!T$9,HaverPull!$B:$B,0),MATCH(Calculations_actual!$B11,HaverPull!$B$1:$YE$1,0))</f>
        <v>12.4</v>
      </c>
      <c r="U11" s="78">
        <f>INDEX(HaverPull!$B:$YE,MATCH(Calculations_actual!U$9,HaverPull!$B:$B,0),MATCH(Calculations_actual!$B11,HaverPull!$B$1:$YE$1,0))</f>
        <v>13.1</v>
      </c>
      <c r="V11" s="78">
        <f>INDEX(HaverPull!$B:$YE,MATCH(Calculations_actual!V$9,HaverPull!$B:$B,0),MATCH(Calculations_actual!$B11,HaverPull!$B$1:$YE$1,0))</f>
        <v>13.8</v>
      </c>
      <c r="W11" s="78">
        <f>INDEX(HaverPull!$B:$YE,MATCH(Calculations_actual!W$9,HaverPull!$B:$B,0),MATCH(Calculations_actual!$B11,HaverPull!$B$1:$YE$1,0))</f>
        <v>14.5</v>
      </c>
      <c r="X11" s="78">
        <f>INDEX(HaverPull!$B:$YE,MATCH(Calculations_actual!X$9,HaverPull!$B:$B,0),MATCH(Calculations_actual!$B11,HaverPull!$B$1:$YE$1,0))</f>
        <v>15.2</v>
      </c>
      <c r="Y11" s="78">
        <f>INDEX(HaverPull!$B:$YE,MATCH(Calculations_actual!Y$9,HaverPull!$B:$B,0),MATCH(Calculations_actual!$B11,HaverPull!$B$1:$YE$1,0))</f>
        <v>16</v>
      </c>
      <c r="Z11" s="78">
        <f>INDEX(HaverPull!$B:$YE,MATCH(Calculations_actual!Z$9,HaverPull!$B:$B,0),MATCH(Calculations_actual!$B11,HaverPull!$B$1:$YE$1,0))</f>
        <v>16.8</v>
      </c>
      <c r="AA11" s="78">
        <f>INDEX(HaverPull!$B:$YE,MATCH(Calculations_actual!AA$9,HaverPull!$B:$B,0),MATCH(Calculations_actual!$B11,HaverPull!$B$1:$YE$1,0))</f>
        <v>17.600000000000001</v>
      </c>
      <c r="AB11" s="78">
        <f>INDEX(HaverPull!$B:$YE,MATCH(Calculations_actual!AB$9,HaverPull!$B:$B,0),MATCH(Calculations_actual!$B11,HaverPull!$B$1:$YE$1,0))</f>
        <v>18.399999999999999</v>
      </c>
      <c r="AC11" s="78">
        <f>INDEX(HaverPull!$B:$YE,MATCH(Calculations_actual!AC$9,HaverPull!$B:$B,0),MATCH(Calculations_actual!$B11,HaverPull!$B$1:$YE$1,0))</f>
        <v>19.2</v>
      </c>
      <c r="AD11" s="78">
        <f>INDEX(HaverPull!$B:$YE,MATCH(Calculations_actual!AD$9,HaverPull!$B:$B,0),MATCH(Calculations_actual!$B11,HaverPull!$B$1:$YE$1,0))</f>
        <v>20</v>
      </c>
      <c r="AE11" s="78">
        <f>INDEX(HaverPull!$B:$YE,MATCH(Calculations_actual!AE$9,HaverPull!$B:$B,0),MATCH(Calculations_actual!$B11,HaverPull!$B$1:$YE$1,0))</f>
        <v>20.9</v>
      </c>
      <c r="AF11" s="78">
        <f>INDEX(HaverPull!$B:$YE,MATCH(Calculations_actual!AF$9,HaverPull!$B:$B,0),MATCH(Calculations_actual!$B11,HaverPull!$B$1:$YE$1,0))</f>
        <v>21.7</v>
      </c>
      <c r="AG11" s="78">
        <f>INDEX(HaverPull!$B:$YE,MATCH(Calculations_actual!AG$9,HaverPull!$B:$B,0),MATCH(Calculations_actual!$B11,HaverPull!$B$1:$YE$1,0))</f>
        <v>22.5</v>
      </c>
      <c r="AH11" s="78">
        <f>INDEX(HaverPull!$B:$YE,MATCH(Calculations_actual!AH$9,HaverPull!$B:$B,0),MATCH(Calculations_actual!$B11,HaverPull!$B$1:$YE$1,0))</f>
        <v>23.3</v>
      </c>
      <c r="AI11" s="78">
        <f>INDEX(HaverPull!$B:$YE,MATCH(Calculations_actual!AI$9,HaverPull!$B:$B,0),MATCH(Calculations_actual!$B11,HaverPull!$B$1:$YE$1,0))</f>
        <v>24.2</v>
      </c>
      <c r="AJ11" s="78">
        <f>INDEX(HaverPull!$B:$YE,MATCH(Calculations_actual!AJ$9,HaverPull!$B:$B,0),MATCH(Calculations_actual!$B11,HaverPull!$B$1:$YE$1,0))</f>
        <v>25</v>
      </c>
      <c r="AK11" s="78">
        <f>INDEX(HaverPull!$B:$YE,MATCH(Calculations_actual!AK$9,HaverPull!$B:$B,0),MATCH(Calculations_actual!$B11,HaverPull!$B$1:$YE$1,0))</f>
        <v>26</v>
      </c>
      <c r="AL11" s="78">
        <f>INDEX(HaverPull!$B:$YE,MATCH(Calculations_actual!AL$9,HaverPull!$B:$B,0),MATCH(Calculations_actual!$B11,HaverPull!$B$1:$YE$1,0))</f>
        <v>27</v>
      </c>
      <c r="AM11" s="78">
        <f>INDEX(HaverPull!$B:$YE,MATCH(Calculations_actual!AM$9,HaverPull!$B:$B,0),MATCH(Calculations_actual!$B11,HaverPull!$B$1:$YE$1,0))</f>
        <v>28</v>
      </c>
      <c r="AN11" s="78">
        <f>INDEX(HaverPull!$B:$YE,MATCH(Calculations_actual!AN$9,HaverPull!$B:$B,0),MATCH(Calculations_actual!$B11,HaverPull!$B$1:$YE$1,0))</f>
        <v>29.2</v>
      </c>
      <c r="AO11" s="78">
        <f>INDEX(HaverPull!$B:$YE,MATCH(Calculations_actual!AO$9,HaverPull!$B:$B,0),MATCH(Calculations_actual!$B11,HaverPull!$B$1:$YE$1,0))</f>
        <v>30.5</v>
      </c>
      <c r="AP11" s="78">
        <f>INDEX(HaverPull!$B:$YE,MATCH(Calculations_actual!AP$9,HaverPull!$B:$B,0),MATCH(Calculations_actual!$B11,HaverPull!$B$1:$YE$1,0))</f>
        <v>32</v>
      </c>
      <c r="AQ11" s="78">
        <f>INDEX(HaverPull!$B:$YE,MATCH(Calculations_actual!AQ$9,HaverPull!$B:$B,0),MATCH(Calculations_actual!$B11,HaverPull!$B$1:$YE$1,0))</f>
        <v>33.6</v>
      </c>
      <c r="AR11" s="78">
        <f>INDEX(HaverPull!$B:$YE,MATCH(Calculations_actual!AR$9,HaverPull!$B:$B,0),MATCH(Calculations_actual!$B11,HaverPull!$B$1:$YE$1,0))</f>
        <v>35.299999999999997</v>
      </c>
      <c r="AS11" s="78">
        <f>INDEX(HaverPull!$B:$YE,MATCH(Calculations_actual!AS$9,HaverPull!$B:$B,0),MATCH(Calculations_actual!$B11,HaverPull!$B$1:$YE$1,0))</f>
        <v>37</v>
      </c>
      <c r="AT11" s="78">
        <f>INDEX(HaverPull!$B:$YE,MATCH(Calculations_actual!AT$9,HaverPull!$B:$B,0),MATCH(Calculations_actual!$B11,HaverPull!$B$1:$YE$1,0))</f>
        <v>38.799999999999997</v>
      </c>
      <c r="AU11" s="78">
        <f>INDEX(HaverPull!$B:$YE,MATCH(Calculations_actual!AU$9,HaverPull!$B:$B,0),MATCH(Calculations_actual!$B11,HaverPull!$B$1:$YE$1,0))</f>
        <v>40.700000000000003</v>
      </c>
      <c r="AV11" s="78">
        <f>INDEX(HaverPull!$B:$YE,MATCH(Calculations_actual!AV$9,HaverPull!$B:$B,0),MATCH(Calculations_actual!$B11,HaverPull!$B$1:$YE$1,0))</f>
        <v>42.6</v>
      </c>
      <c r="AW11" s="78">
        <f>INDEX(HaverPull!$B:$YE,MATCH(Calculations_actual!AW$9,HaverPull!$B:$B,0),MATCH(Calculations_actual!$B11,HaverPull!$B$1:$YE$1,0))</f>
        <v>44.4</v>
      </c>
      <c r="AX11" s="78">
        <f>INDEX(HaverPull!$B:$YE,MATCH(Calculations_actual!AX$9,HaverPull!$B:$B,0),MATCH(Calculations_actual!$B11,HaverPull!$B$1:$YE$1,0))</f>
        <v>46.3</v>
      </c>
      <c r="AY11" s="78">
        <f>INDEX(HaverPull!$B:$YE,MATCH(Calculations_actual!AY$9,HaverPull!$B:$B,0),MATCH(Calculations_actual!$B11,HaverPull!$B$1:$YE$1,0))</f>
        <v>48.2</v>
      </c>
      <c r="AZ11" s="78">
        <f>INDEX(HaverPull!$B:$YE,MATCH(Calculations_actual!AZ$9,HaverPull!$B:$B,0),MATCH(Calculations_actual!$B11,HaverPull!$B$1:$YE$1,0))</f>
        <v>50.1</v>
      </c>
      <c r="BA11" s="78">
        <f>INDEX(HaverPull!$B:$YE,MATCH(Calculations_actual!BA$9,HaverPull!$B:$B,0),MATCH(Calculations_actual!$B11,HaverPull!$B$1:$YE$1,0))</f>
        <v>51.8</v>
      </c>
      <c r="BB11" s="78">
        <f>INDEX(HaverPull!$B:$YE,MATCH(Calculations_actual!BB$9,HaverPull!$B:$B,0),MATCH(Calculations_actual!$B11,HaverPull!$B$1:$YE$1,0))</f>
        <v>53.6</v>
      </c>
      <c r="BC11" s="78">
        <f>INDEX(HaverPull!$B:$YE,MATCH(Calculations_actual!BC$9,HaverPull!$B:$B,0),MATCH(Calculations_actual!$B11,HaverPull!$B$1:$YE$1,0))</f>
        <v>55.2</v>
      </c>
      <c r="BD11" s="78">
        <f>INDEX(HaverPull!$B:$YE,MATCH(Calculations_actual!BD$9,HaverPull!$B:$B,0),MATCH(Calculations_actual!$B11,HaverPull!$B$1:$YE$1,0))</f>
        <v>56.9</v>
      </c>
      <c r="BE11" s="78">
        <f>INDEX(HaverPull!$B:$YE,MATCH(Calculations_actual!BE$9,HaverPull!$B:$B,0),MATCH(Calculations_actual!$B11,HaverPull!$B$1:$YE$1,0))</f>
        <v>58.7</v>
      </c>
      <c r="BF11" s="78">
        <f>INDEX(HaverPull!$B:$YE,MATCH(Calculations_actual!BF$9,HaverPull!$B:$B,0),MATCH(Calculations_actual!$B11,HaverPull!$B$1:$YE$1,0))</f>
        <v>60.4</v>
      </c>
      <c r="BG11" s="78">
        <f>INDEX(HaverPull!$B:$YE,MATCH(Calculations_actual!BG$9,HaverPull!$B:$B,0),MATCH(Calculations_actual!$B11,HaverPull!$B$1:$YE$1,0))</f>
        <v>62.5</v>
      </c>
      <c r="BH11" s="78">
        <f>INDEX(HaverPull!$B:$YE,MATCH(Calculations_actual!BH$9,HaverPull!$B:$B,0),MATCH(Calculations_actual!$B11,HaverPull!$B$1:$YE$1,0))</f>
        <v>64.099999999999994</v>
      </c>
      <c r="BI11" s="78">
        <f>INDEX(HaverPull!$B:$YE,MATCH(Calculations_actual!BI$9,HaverPull!$B:$B,0),MATCH(Calculations_actual!$B11,HaverPull!$B$1:$YE$1,0))</f>
        <v>65.599999999999994</v>
      </c>
      <c r="BJ11" s="78">
        <f>INDEX(HaverPull!$B:$YE,MATCH(Calculations_actual!BJ$9,HaverPull!$B:$B,0),MATCH(Calculations_actual!$B11,HaverPull!$B$1:$YE$1,0))</f>
        <v>66.900000000000006</v>
      </c>
      <c r="BK11" s="78">
        <f>INDEX(HaverPull!$B:$YE,MATCH(Calculations_actual!BK$9,HaverPull!$B:$B,0),MATCH(Calculations_actual!$B11,HaverPull!$B$1:$YE$1,0))</f>
        <v>67.900000000000006</v>
      </c>
      <c r="BL11" s="78">
        <f>INDEX(HaverPull!$B:$YE,MATCH(Calculations_actual!BL$9,HaverPull!$B:$B,0),MATCH(Calculations_actual!$B11,HaverPull!$B$1:$YE$1,0))</f>
        <v>69.099999999999994</v>
      </c>
      <c r="BM11" s="78">
        <f>INDEX(HaverPull!$B:$YE,MATCH(Calculations_actual!BM$9,HaverPull!$B:$B,0),MATCH(Calculations_actual!$B11,HaverPull!$B$1:$YE$1,0))</f>
        <v>70.3</v>
      </c>
      <c r="BN11" s="78">
        <f>INDEX(HaverPull!$B:$YE,MATCH(Calculations_actual!BN$9,HaverPull!$B:$B,0),MATCH(Calculations_actual!$B11,HaverPull!$B$1:$YE$1,0))</f>
        <v>71.599999999999994</v>
      </c>
      <c r="BO11" s="78">
        <f>INDEX(HaverPull!$B:$YE,MATCH(Calculations_actual!BO$9,HaverPull!$B:$B,0),MATCH(Calculations_actual!$B11,HaverPull!$B$1:$YE$1,0))</f>
        <v>73</v>
      </c>
      <c r="BP11" s="78">
        <f>INDEX(HaverPull!$B:$YE,MATCH(Calculations_actual!BP$9,HaverPull!$B:$B,0),MATCH(Calculations_actual!$B11,HaverPull!$B$1:$YE$1,0))</f>
        <v>74.5</v>
      </c>
      <c r="BQ11" s="78">
        <f>INDEX(HaverPull!$B:$YE,MATCH(Calculations_actual!BQ$9,HaverPull!$B:$B,0),MATCH(Calculations_actual!$B11,HaverPull!$B$1:$YE$1,0))</f>
        <v>76</v>
      </c>
      <c r="BR11" s="78">
        <f>INDEX(HaverPull!$B:$YE,MATCH(Calculations_actual!BR$9,HaverPull!$B:$B,0),MATCH(Calculations_actual!$B11,HaverPull!$B$1:$YE$1,0))</f>
        <v>77.599999999999994</v>
      </c>
      <c r="BS11" s="78">
        <f>INDEX(HaverPull!$B:$YE,MATCH(Calculations_actual!BS$9,HaverPull!$B:$B,0),MATCH(Calculations_actual!$B11,HaverPull!$B$1:$YE$1,0))</f>
        <v>79.599999999999994</v>
      </c>
      <c r="BT11" s="78">
        <f>INDEX(HaverPull!$B:$YE,MATCH(Calculations_actual!BT$9,HaverPull!$B:$B,0),MATCH(Calculations_actual!$B11,HaverPull!$B$1:$YE$1,0))</f>
        <v>81.099999999999994</v>
      </c>
      <c r="BU11" s="78">
        <f>INDEX(HaverPull!$B:$YE,MATCH(Calculations_actual!BU$9,HaverPull!$B:$B,0),MATCH(Calculations_actual!$B11,HaverPull!$B$1:$YE$1,0))</f>
        <v>82.3</v>
      </c>
      <c r="BV11" s="78">
        <f>INDEX(HaverPull!$B:$YE,MATCH(Calculations_actual!BV$9,HaverPull!$B:$B,0),MATCH(Calculations_actual!$B11,HaverPull!$B$1:$YE$1,0))</f>
        <v>83.3</v>
      </c>
      <c r="BW11" s="78">
        <f>INDEX(HaverPull!$B:$YE,MATCH(Calculations_actual!BW$9,HaverPull!$B:$B,0),MATCH(Calculations_actual!$B11,HaverPull!$B$1:$YE$1,0))</f>
        <v>83.4</v>
      </c>
      <c r="BX11" s="78">
        <f>INDEX(HaverPull!$B:$YE,MATCH(Calculations_actual!BX$9,HaverPull!$B:$B,0),MATCH(Calculations_actual!$B11,HaverPull!$B$1:$YE$1,0))</f>
        <v>85</v>
      </c>
      <c r="BY11" s="78">
        <f>INDEX(HaverPull!$B:$YE,MATCH(Calculations_actual!BY$9,HaverPull!$B:$B,0),MATCH(Calculations_actual!$B11,HaverPull!$B$1:$YE$1,0))</f>
        <v>87</v>
      </c>
      <c r="BZ11" s="78">
        <f>INDEX(HaverPull!$B:$YE,MATCH(Calculations_actual!BZ$9,HaverPull!$B:$B,0),MATCH(Calculations_actual!$B11,HaverPull!$B$1:$YE$1,0))</f>
        <v>89.7</v>
      </c>
      <c r="CA11" s="78">
        <f>INDEX(HaverPull!$B:$YE,MATCH(Calculations_actual!CA$9,HaverPull!$B:$B,0),MATCH(Calculations_actual!$B11,HaverPull!$B$1:$YE$1,0))</f>
        <v>93.8</v>
      </c>
      <c r="CB11" s="78">
        <f>INDEX(HaverPull!$B:$YE,MATCH(Calculations_actual!CB$9,HaverPull!$B:$B,0),MATCH(Calculations_actual!$B11,HaverPull!$B$1:$YE$1,0))</f>
        <v>96.9</v>
      </c>
      <c r="CC11" s="78">
        <f>INDEX(HaverPull!$B:$YE,MATCH(Calculations_actual!CC$9,HaverPull!$B:$B,0),MATCH(Calculations_actual!$B11,HaverPull!$B$1:$YE$1,0))</f>
        <v>99.7</v>
      </c>
      <c r="CD11" s="78">
        <f>INDEX(HaverPull!$B:$YE,MATCH(Calculations_actual!CD$9,HaverPull!$B:$B,0),MATCH(Calculations_actual!$B11,HaverPull!$B$1:$YE$1,0))</f>
        <v>102.3</v>
      </c>
      <c r="CE11" s="78">
        <f>INDEX(HaverPull!$B:$YE,MATCH(Calculations_actual!CE$9,HaverPull!$B:$B,0),MATCH(Calculations_actual!$B11,HaverPull!$B$1:$YE$1,0))</f>
        <v>104.3</v>
      </c>
      <c r="CF11" s="78">
        <f>INDEX(HaverPull!$B:$YE,MATCH(Calculations_actual!CF$9,HaverPull!$B:$B,0),MATCH(Calculations_actual!$B11,HaverPull!$B$1:$YE$1,0))</f>
        <v>106.5</v>
      </c>
      <c r="CG11" s="78">
        <f>INDEX(HaverPull!$B:$YE,MATCH(Calculations_actual!CG$9,HaverPull!$B:$B,0),MATCH(Calculations_actual!$B11,HaverPull!$B$1:$YE$1,0))</f>
        <v>108.7</v>
      </c>
      <c r="CH11" s="78">
        <f>INDEX(HaverPull!$B:$YE,MATCH(Calculations_actual!CH$9,HaverPull!$B:$B,0),MATCH(Calculations_actual!$B11,HaverPull!$B$1:$YE$1,0))</f>
        <v>111</v>
      </c>
      <c r="CI11" s="78">
        <f>INDEX(HaverPull!$B:$YE,MATCH(Calculations_actual!CI$9,HaverPull!$B:$B,0),MATCH(Calculations_actual!$B11,HaverPull!$B$1:$YE$1,0))</f>
        <v>112.9</v>
      </c>
      <c r="CJ11" s="78">
        <f>INDEX(HaverPull!$B:$YE,MATCH(Calculations_actual!CJ$9,HaverPull!$B:$B,0),MATCH(Calculations_actual!$B11,HaverPull!$B$1:$YE$1,0))</f>
        <v>115.7</v>
      </c>
      <c r="CK11" s="78">
        <f>INDEX(HaverPull!$B:$YE,MATCH(Calculations_actual!CK$9,HaverPull!$B:$B,0),MATCH(Calculations_actual!$B11,HaverPull!$B$1:$YE$1,0))</f>
        <v>118.9</v>
      </c>
      <c r="CL11" s="78">
        <f>INDEX(HaverPull!$B:$YE,MATCH(Calculations_actual!CL$9,HaverPull!$B:$B,0),MATCH(Calculations_actual!$B11,HaverPull!$B$1:$YE$1,0))</f>
        <v>122.5</v>
      </c>
      <c r="CM11" s="78">
        <f>INDEX(HaverPull!$B:$YE,MATCH(Calculations_actual!CM$9,HaverPull!$B:$B,0),MATCH(Calculations_actual!$B11,HaverPull!$B$1:$YE$1,0))</f>
        <v>127.2</v>
      </c>
      <c r="CN11" s="78">
        <f>INDEX(HaverPull!$B:$YE,MATCH(Calculations_actual!CN$9,HaverPull!$B:$B,0),MATCH(Calculations_actual!$B11,HaverPull!$B$1:$YE$1,0))</f>
        <v>131</v>
      </c>
      <c r="CO11" s="78">
        <f>INDEX(HaverPull!$B:$YE,MATCH(Calculations_actual!CO$9,HaverPull!$B:$B,0),MATCH(Calculations_actual!$B11,HaverPull!$B$1:$YE$1,0))</f>
        <v>134.5</v>
      </c>
      <c r="CP11" s="78">
        <f>INDEX(HaverPull!$B:$YE,MATCH(Calculations_actual!CP$9,HaverPull!$B:$B,0),MATCH(Calculations_actual!$B11,HaverPull!$B$1:$YE$1,0))</f>
        <v>137.69999999999999</v>
      </c>
      <c r="CQ11" s="78">
        <f>INDEX(HaverPull!$B:$YE,MATCH(Calculations_actual!CQ$9,HaverPull!$B:$B,0),MATCH(Calculations_actual!$B11,HaverPull!$B$1:$YE$1,0))</f>
        <v>143.4</v>
      </c>
      <c r="CR11" s="78">
        <f>INDEX(HaverPull!$B:$YE,MATCH(Calculations_actual!CR$9,HaverPull!$B:$B,0),MATCH(Calculations_actual!$B11,HaverPull!$B$1:$YE$1,0))</f>
        <v>144.69999999999999</v>
      </c>
      <c r="CS11" s="78">
        <f>INDEX(HaverPull!$B:$YE,MATCH(Calculations_actual!CS$9,HaverPull!$B:$B,0),MATCH(Calculations_actual!$B11,HaverPull!$B$1:$YE$1,0))</f>
        <v>147.5</v>
      </c>
      <c r="CT11" s="78">
        <f>INDEX(HaverPull!$B:$YE,MATCH(Calculations_actual!CT$9,HaverPull!$B:$B,0),MATCH(Calculations_actual!$B11,HaverPull!$B$1:$YE$1,0))</f>
        <v>151.6</v>
      </c>
      <c r="CU11" s="78">
        <f>INDEX(HaverPull!$B:$YE,MATCH(Calculations_actual!CU$9,HaverPull!$B:$B,0),MATCH(Calculations_actual!$B11,HaverPull!$B$1:$YE$1,0))</f>
        <v>156.9</v>
      </c>
      <c r="CV11" s="78">
        <f>INDEX(HaverPull!$B:$YE,MATCH(Calculations_actual!CV$9,HaverPull!$B:$B,0),MATCH(Calculations_actual!$B11,HaverPull!$B$1:$YE$1,0))</f>
        <v>162.19999999999999</v>
      </c>
      <c r="CW11" s="78">
        <f>INDEX(HaverPull!$B:$YE,MATCH(Calculations_actual!CW$9,HaverPull!$B:$B,0),MATCH(Calculations_actual!$B11,HaverPull!$B$1:$YE$1,0))</f>
        <v>167.1</v>
      </c>
      <c r="CX11" s="78">
        <f>INDEX(HaverPull!$B:$YE,MATCH(Calculations_actual!CX$9,HaverPull!$B:$B,0),MATCH(Calculations_actual!$B11,HaverPull!$B$1:$YE$1,0))</f>
        <v>171.6</v>
      </c>
      <c r="CY11" s="78">
        <f>INDEX(HaverPull!$B:$YE,MATCH(Calculations_actual!CY$9,HaverPull!$B:$B,0),MATCH(Calculations_actual!$B11,HaverPull!$B$1:$YE$1,0))</f>
        <v>175.7</v>
      </c>
      <c r="CZ11" s="78">
        <f>INDEX(HaverPull!$B:$YE,MATCH(Calculations_actual!CZ$9,HaverPull!$B:$B,0),MATCH(Calculations_actual!$B11,HaverPull!$B$1:$YE$1,0))</f>
        <v>179.6</v>
      </c>
      <c r="DA11" s="78">
        <f>INDEX(HaverPull!$B:$YE,MATCH(Calculations_actual!DA$9,HaverPull!$B:$B,0),MATCH(Calculations_actual!$B11,HaverPull!$B$1:$YE$1,0))</f>
        <v>183.2</v>
      </c>
      <c r="DB11" s="78">
        <f>INDEX(HaverPull!$B:$YE,MATCH(Calculations_actual!DB$9,HaverPull!$B:$B,0),MATCH(Calculations_actual!$B11,HaverPull!$B$1:$YE$1,0))</f>
        <v>186.5</v>
      </c>
      <c r="DC11" s="78">
        <f>INDEX(HaverPull!$B:$YE,MATCH(Calculations_actual!DC$9,HaverPull!$B:$B,0),MATCH(Calculations_actual!$B11,HaverPull!$B$1:$YE$1,0))</f>
        <v>189.6</v>
      </c>
      <c r="DD11" s="78">
        <f>INDEX(HaverPull!$B:$YE,MATCH(Calculations_actual!DD$9,HaverPull!$B:$B,0),MATCH(Calculations_actual!$B11,HaverPull!$B$1:$YE$1,0))</f>
        <v>192.9</v>
      </c>
      <c r="DE11" s="78">
        <f>INDEX(HaverPull!$B:$YE,MATCH(Calculations_actual!DE$9,HaverPull!$B:$B,0),MATCH(Calculations_actual!$B11,HaverPull!$B$1:$YE$1,0))</f>
        <v>196.5</v>
      </c>
      <c r="DF11" s="78">
        <f>INDEX(HaverPull!$B:$YE,MATCH(Calculations_actual!DF$9,HaverPull!$B:$B,0),MATCH(Calculations_actual!$B11,HaverPull!$B$1:$YE$1,0))</f>
        <v>200.4</v>
      </c>
      <c r="DG11" s="78">
        <f>INDEX(HaverPull!$B:$YE,MATCH(Calculations_actual!DG$9,HaverPull!$B:$B,0),MATCH(Calculations_actual!$B11,HaverPull!$B$1:$YE$1,0))</f>
        <v>204.4</v>
      </c>
      <c r="DH11" s="78">
        <f>INDEX(HaverPull!$B:$YE,MATCH(Calculations_actual!DH$9,HaverPull!$B:$B,0),MATCH(Calculations_actual!$B11,HaverPull!$B$1:$YE$1,0))</f>
        <v>207.1</v>
      </c>
      <c r="DI11" s="78">
        <f>INDEX(HaverPull!$B:$YE,MATCH(Calculations_actual!DI$9,HaverPull!$B:$B,0),MATCH(Calculations_actual!$B11,HaverPull!$B$1:$YE$1,0))</f>
        <v>208.3</v>
      </c>
      <c r="DJ11" s="78">
        <f>INDEX(HaverPull!$B:$YE,MATCH(Calculations_actual!DJ$9,HaverPull!$B:$B,0),MATCH(Calculations_actual!$B11,HaverPull!$B$1:$YE$1,0))</f>
        <v>207.9</v>
      </c>
      <c r="DK11" s="78">
        <f>INDEX(HaverPull!$B:$YE,MATCH(Calculations_actual!DK$9,HaverPull!$B:$B,0),MATCH(Calculations_actual!$B11,HaverPull!$B$1:$YE$1,0))</f>
        <v>206.4</v>
      </c>
      <c r="DL11" s="78">
        <f>INDEX(HaverPull!$B:$YE,MATCH(Calculations_actual!DL$9,HaverPull!$B:$B,0),MATCH(Calculations_actual!$B11,HaverPull!$B$1:$YE$1,0))</f>
        <v>205.3</v>
      </c>
      <c r="DM11" s="78">
        <f>INDEX(HaverPull!$B:$YE,MATCH(Calculations_actual!DM$9,HaverPull!$B:$B,0),MATCH(Calculations_actual!$B11,HaverPull!$B$1:$YE$1,0))</f>
        <v>205</v>
      </c>
      <c r="DN11" s="78">
        <f>INDEX(HaverPull!$B:$YE,MATCH(Calculations_actual!DN$9,HaverPull!$B:$B,0),MATCH(Calculations_actual!$B11,HaverPull!$B$1:$YE$1,0))</f>
        <v>205.5</v>
      </c>
      <c r="DO11" s="78">
        <f>INDEX(HaverPull!$B:$YE,MATCH(Calculations_actual!DO$9,HaverPull!$B:$B,0),MATCH(Calculations_actual!$B11,HaverPull!$B$1:$YE$1,0))</f>
        <v>206.6</v>
      </c>
      <c r="DP11" s="78">
        <f>INDEX(HaverPull!$B:$YE,MATCH(Calculations_actual!DP$9,HaverPull!$B:$B,0),MATCH(Calculations_actual!$B11,HaverPull!$B$1:$YE$1,0))</f>
        <v>207.9</v>
      </c>
      <c r="DQ11" s="78">
        <f>INDEX(HaverPull!$B:$YE,MATCH(Calculations_actual!DQ$9,HaverPull!$B:$B,0),MATCH(Calculations_actual!$B11,HaverPull!$B$1:$YE$1,0))</f>
        <v>209.4</v>
      </c>
      <c r="DR11" s="78">
        <f>INDEX(HaverPull!$B:$YE,MATCH(Calculations_actual!DR$9,HaverPull!$B:$B,0),MATCH(Calculations_actual!$B11,HaverPull!$B$1:$YE$1,0))</f>
        <v>211</v>
      </c>
      <c r="DS11" s="78">
        <f>INDEX(HaverPull!$B:$YE,MATCH(Calculations_actual!DS$9,HaverPull!$B:$B,0),MATCH(Calculations_actual!$B11,HaverPull!$B$1:$YE$1,0))</f>
        <v>213</v>
      </c>
      <c r="DT11" s="78">
        <f>INDEX(HaverPull!$B:$YE,MATCH(Calculations_actual!DT$9,HaverPull!$B:$B,0),MATCH(Calculations_actual!$B11,HaverPull!$B$1:$YE$1,0))</f>
        <v>216.1</v>
      </c>
      <c r="DU11" s="78">
        <f>INDEX(HaverPull!$B:$YE,MATCH(Calculations_actual!DU$9,HaverPull!$B:$B,0),MATCH(Calculations_actual!$B11,HaverPull!$B$1:$YE$1,0))</f>
        <v>220.7</v>
      </c>
      <c r="DV11" s="78">
        <f>INDEX(HaverPull!$B:$YE,MATCH(Calculations_actual!DV$9,HaverPull!$B:$B,0),MATCH(Calculations_actual!$B11,HaverPull!$B$1:$YE$1,0))</f>
        <v>226.7</v>
      </c>
      <c r="DW11" s="78">
        <f>INDEX(HaverPull!$B:$YE,MATCH(Calculations_actual!DW$9,HaverPull!$B:$B,0),MATCH(Calculations_actual!$B11,HaverPull!$B$1:$YE$1,0))</f>
        <v>233.8</v>
      </c>
      <c r="DX11" s="78">
        <f>INDEX(HaverPull!$B:$YE,MATCH(Calculations_actual!DX$9,HaverPull!$B:$B,0),MATCH(Calculations_actual!$B11,HaverPull!$B$1:$YE$1,0))</f>
        <v>240.4</v>
      </c>
      <c r="DY11" s="78">
        <f>INDEX(HaverPull!$B:$YE,MATCH(Calculations_actual!DY$9,HaverPull!$B:$B,0),MATCH(Calculations_actual!$B11,HaverPull!$B$1:$YE$1,0))</f>
        <v>245.8</v>
      </c>
      <c r="DZ11" s="78">
        <f>INDEX(HaverPull!$B:$YE,MATCH(Calculations_actual!DZ$9,HaverPull!$B:$B,0),MATCH(Calculations_actual!$B11,HaverPull!$B$1:$YE$1,0))</f>
        <v>250.3</v>
      </c>
      <c r="EA11" s="78">
        <f>INDEX(HaverPull!$B:$YE,MATCH(Calculations_actual!EA$9,HaverPull!$B:$B,0),MATCH(Calculations_actual!$B11,HaverPull!$B$1:$YE$1,0))</f>
        <v>254.1</v>
      </c>
      <c r="EB11" s="78">
        <f>INDEX(HaverPull!$B:$YE,MATCH(Calculations_actual!EB$9,HaverPull!$B:$B,0),MATCH(Calculations_actual!$B11,HaverPull!$B$1:$YE$1,0))</f>
        <v>257.89999999999998</v>
      </c>
      <c r="EC11" s="78">
        <f>INDEX(HaverPull!$B:$YE,MATCH(Calculations_actual!EC$9,HaverPull!$B:$B,0),MATCH(Calculations_actual!$B11,HaverPull!$B$1:$YE$1,0))</f>
        <v>261.60000000000002</v>
      </c>
      <c r="ED11" s="78">
        <f>INDEX(HaverPull!$B:$YE,MATCH(Calculations_actual!ED$9,HaverPull!$B:$B,0),MATCH(Calculations_actual!$B11,HaverPull!$B$1:$YE$1,0))</f>
        <v>265.2</v>
      </c>
      <c r="EE11" s="78">
        <f>INDEX(HaverPull!$B:$YE,MATCH(Calculations_actual!EE$9,HaverPull!$B:$B,0),MATCH(Calculations_actual!$B11,HaverPull!$B$1:$YE$1,0))</f>
        <v>268.89999999999998</v>
      </c>
      <c r="EF11" s="78">
        <f>INDEX(HaverPull!$B:$YE,MATCH(Calculations_actual!EF$9,HaverPull!$B:$B,0),MATCH(Calculations_actual!$B11,HaverPull!$B$1:$YE$1,0))</f>
        <v>273.39999999999998</v>
      </c>
      <c r="EG11" s="78">
        <f>INDEX(HaverPull!$B:$YE,MATCH(Calculations_actual!EG$9,HaverPull!$B:$B,0),MATCH(Calculations_actual!$B11,HaverPull!$B$1:$YE$1,0))</f>
        <v>279</v>
      </c>
      <c r="EH11" s="78">
        <f>INDEX(HaverPull!$B:$YE,MATCH(Calculations_actual!EH$9,HaverPull!$B:$B,0),MATCH(Calculations_actual!$B11,HaverPull!$B$1:$YE$1,0))</f>
        <v>285.5</v>
      </c>
      <c r="EI11" s="78">
        <f>INDEX(HaverPull!$B:$YE,MATCH(Calculations_actual!EI$9,HaverPull!$B:$B,0),MATCH(Calculations_actual!$B11,HaverPull!$B$1:$YE$1,0))</f>
        <v>293</v>
      </c>
      <c r="EJ11" s="78">
        <f>INDEX(HaverPull!$B:$YE,MATCH(Calculations_actual!EJ$9,HaverPull!$B:$B,0),MATCH(Calculations_actual!$B11,HaverPull!$B$1:$YE$1,0))</f>
        <v>300.39999999999998</v>
      </c>
      <c r="EK11" s="78">
        <f>INDEX(HaverPull!$B:$YE,MATCH(Calculations_actual!EK$9,HaverPull!$B:$B,0),MATCH(Calculations_actual!$B11,HaverPull!$B$1:$YE$1,0))</f>
        <v>308.60000000000002</v>
      </c>
      <c r="EL11" s="78">
        <f>INDEX(HaverPull!$B:$YE,MATCH(Calculations_actual!EL$9,HaverPull!$B:$B,0),MATCH(Calculations_actual!$B11,HaverPull!$B$1:$YE$1,0))</f>
        <v>315.39999999999998</v>
      </c>
      <c r="EM11" s="78">
        <f>INDEX(HaverPull!$B:$YE,MATCH(Calculations_actual!EM$9,HaverPull!$B:$B,0),MATCH(Calculations_actual!$B11,HaverPull!$B$1:$YE$1,0))</f>
        <v>323.2</v>
      </c>
      <c r="EN11" s="78">
        <f>INDEX(HaverPull!$B:$YE,MATCH(Calculations_actual!EN$9,HaverPull!$B:$B,0),MATCH(Calculations_actual!$B11,HaverPull!$B$1:$YE$1,0))</f>
        <v>329.2</v>
      </c>
      <c r="EO11" s="78">
        <f>INDEX(HaverPull!$B:$YE,MATCH(Calculations_actual!EO$9,HaverPull!$B:$B,0),MATCH(Calculations_actual!$B11,HaverPull!$B$1:$YE$1,0))</f>
        <v>335.1</v>
      </c>
      <c r="EP11" s="78">
        <f>INDEX(HaverPull!$B:$YE,MATCH(Calculations_actual!EP$9,HaverPull!$B:$B,0),MATCH(Calculations_actual!$B11,HaverPull!$B$1:$YE$1,0))</f>
        <v>341</v>
      </c>
      <c r="EQ11" s="78">
        <f>INDEX(HaverPull!$B:$YE,MATCH(Calculations_actual!EQ$9,HaverPull!$B:$B,0),MATCH(Calculations_actual!$B11,HaverPull!$B$1:$YE$1,0))</f>
        <v>389.6</v>
      </c>
      <c r="ER11" s="78">
        <f>INDEX(HaverPull!$B:$YE,MATCH(Calculations_actual!ER$9,HaverPull!$B:$B,0),MATCH(Calculations_actual!$B11,HaverPull!$B$1:$YE$1,0))</f>
        <v>395.6</v>
      </c>
      <c r="ES11" s="78">
        <f>INDEX(HaverPull!$B:$YE,MATCH(Calculations_actual!ES$9,HaverPull!$B:$B,0),MATCH(Calculations_actual!$B11,HaverPull!$B$1:$YE$1,0))</f>
        <v>402.1</v>
      </c>
      <c r="ET11" s="78">
        <f>INDEX(HaverPull!$B:$YE,MATCH(Calculations_actual!ET$9,HaverPull!$B:$B,0),MATCH(Calculations_actual!$B11,HaverPull!$B$1:$YE$1,0))</f>
        <v>409.1</v>
      </c>
      <c r="EU11" s="78">
        <f>INDEX(HaverPull!$B:$YE,MATCH(Calculations_actual!EU$9,HaverPull!$B:$B,0),MATCH(Calculations_actual!$B11,HaverPull!$B$1:$YE$1,0))</f>
        <v>416.4</v>
      </c>
      <c r="EV11" s="78">
        <f>INDEX(HaverPull!$B:$YE,MATCH(Calculations_actual!EV$9,HaverPull!$B:$B,0),MATCH(Calculations_actual!$B11,HaverPull!$B$1:$YE$1,0))</f>
        <v>424.1</v>
      </c>
      <c r="EW11" s="78">
        <f>INDEX(HaverPull!$B:$YE,MATCH(Calculations_actual!EW$9,HaverPull!$B:$B,0),MATCH(Calculations_actual!$B11,HaverPull!$B$1:$YE$1,0))</f>
        <v>432</v>
      </c>
      <c r="EX11" s="78">
        <f>INDEX(HaverPull!$B:$YE,MATCH(Calculations_actual!EX$9,HaverPull!$B:$B,0),MATCH(Calculations_actual!$B11,HaverPull!$B$1:$YE$1,0))</f>
        <v>440.3</v>
      </c>
      <c r="EY11" s="78">
        <f>INDEX(HaverPull!$B:$YE,MATCH(Calculations_actual!EY$9,HaverPull!$B:$B,0),MATCH(Calculations_actual!$B11,HaverPull!$B$1:$YE$1,0))</f>
        <v>448.8</v>
      </c>
      <c r="EZ11" s="78">
        <f>INDEX(HaverPull!$B:$YE,MATCH(Calculations_actual!EZ$9,HaverPull!$B:$B,0),MATCH(Calculations_actual!$B11,HaverPull!$B$1:$YE$1,0))</f>
        <v>457.3</v>
      </c>
      <c r="FA11" s="78">
        <f>INDEX(HaverPull!$B:$YE,MATCH(Calculations_actual!FA$9,HaverPull!$B:$B,0),MATCH(Calculations_actual!$B11,HaverPull!$B$1:$YE$1,0))</f>
        <v>465.9</v>
      </c>
      <c r="FB11" s="78">
        <f>INDEX(HaverPull!$B:$YE,MATCH(Calculations_actual!FB$9,HaverPull!$B:$B,0),MATCH(Calculations_actual!$B11,HaverPull!$B$1:$YE$1,0))</f>
        <v>474.5</v>
      </c>
      <c r="FC11" s="78">
        <f>INDEX(HaverPull!$B:$YE,MATCH(Calculations_actual!FC$9,HaverPull!$B:$B,0),MATCH(Calculations_actual!$B11,HaverPull!$B$1:$YE$1,0))</f>
        <v>482.9</v>
      </c>
      <c r="FD11" s="78">
        <f>INDEX(HaverPull!$B:$YE,MATCH(Calculations_actual!FD$9,HaverPull!$B:$B,0),MATCH(Calculations_actual!$B11,HaverPull!$B$1:$YE$1,0))</f>
        <v>490.4</v>
      </c>
      <c r="FE11" s="78">
        <f>INDEX(HaverPull!$B:$YE,MATCH(Calculations_actual!FE$9,HaverPull!$B:$B,0),MATCH(Calculations_actual!$B11,HaverPull!$B$1:$YE$1,0))</f>
        <v>496.7</v>
      </c>
      <c r="FF11" s="78">
        <f>INDEX(HaverPull!$B:$YE,MATCH(Calculations_actual!FF$9,HaverPull!$B:$B,0),MATCH(Calculations_actual!$B11,HaverPull!$B$1:$YE$1,0))</f>
        <v>501.8</v>
      </c>
      <c r="FG11" s="78">
        <f>INDEX(HaverPull!$B:$YE,MATCH(Calculations_actual!FG$9,HaverPull!$B:$B,0),MATCH(Calculations_actual!$B11,HaverPull!$B$1:$YE$1,0))</f>
        <v>506</v>
      </c>
      <c r="FH11" s="78">
        <f>INDEX(HaverPull!$B:$YE,MATCH(Calculations_actual!FH$9,HaverPull!$B:$B,0),MATCH(Calculations_actual!$B11,HaverPull!$B$1:$YE$1,0))</f>
        <v>510.5</v>
      </c>
      <c r="FI11" s="78">
        <f>INDEX(HaverPull!$B:$YE,MATCH(Calculations_actual!FI$9,HaverPull!$B:$B,0),MATCH(Calculations_actual!$B11,HaverPull!$B$1:$YE$1,0))</f>
        <v>515.70000000000005</v>
      </c>
      <c r="FJ11" s="78">
        <f>INDEX(HaverPull!$B:$YE,MATCH(Calculations_actual!FJ$9,HaverPull!$B:$B,0),MATCH(Calculations_actual!$B11,HaverPull!$B$1:$YE$1,0))</f>
        <v>521.4</v>
      </c>
      <c r="FK11" s="78">
        <f>INDEX(HaverPull!$B:$YE,MATCH(Calculations_actual!FK$9,HaverPull!$B:$B,0),MATCH(Calculations_actual!$B11,HaverPull!$B$1:$YE$1,0))</f>
        <v>527.6</v>
      </c>
      <c r="FL11" s="78">
        <f>INDEX(HaverPull!$B:$YE,MATCH(Calculations_actual!FL$9,HaverPull!$B:$B,0),MATCH(Calculations_actual!$B11,HaverPull!$B$1:$YE$1,0))</f>
        <v>533.4</v>
      </c>
      <c r="FM11" s="78">
        <f>INDEX(HaverPull!$B:$YE,MATCH(Calculations_actual!FM$9,HaverPull!$B:$B,0),MATCH(Calculations_actual!$B11,HaverPull!$B$1:$YE$1,0))</f>
        <v>538.5</v>
      </c>
      <c r="FN11" s="78">
        <f>INDEX(HaverPull!$B:$YE,MATCH(Calculations_actual!FN$9,HaverPull!$B:$B,0),MATCH(Calculations_actual!$B11,HaverPull!$B$1:$YE$1,0))</f>
        <v>542.9</v>
      </c>
      <c r="FO11" s="78">
        <f>INDEX(HaverPull!$B:$YE,MATCH(Calculations_actual!FO$9,HaverPull!$B:$B,0),MATCH(Calculations_actual!$B11,HaverPull!$B$1:$YE$1,0))</f>
        <v>547</v>
      </c>
      <c r="FP11" s="78">
        <f>INDEX(HaverPull!$B:$YE,MATCH(Calculations_actual!FP$9,HaverPull!$B:$B,0),MATCH(Calculations_actual!$B11,HaverPull!$B$1:$YE$1,0))</f>
        <v>551.6</v>
      </c>
      <c r="FQ11" s="78">
        <f>INDEX(HaverPull!$B:$YE,MATCH(Calculations_actual!FQ$9,HaverPull!$B:$B,0),MATCH(Calculations_actual!$B11,HaverPull!$B$1:$YE$1,0))</f>
        <v>557.1</v>
      </c>
      <c r="FR11" s="78">
        <f>INDEX(HaverPull!$B:$YE,MATCH(Calculations_actual!FR$9,HaverPull!$B:$B,0),MATCH(Calculations_actual!$B11,HaverPull!$B$1:$YE$1,0))</f>
        <v>563.4</v>
      </c>
      <c r="FS11" s="78">
        <f>INDEX(HaverPull!$B:$YE,MATCH(Calculations_actual!FS$9,HaverPull!$B:$B,0),MATCH(Calculations_actual!$B11,HaverPull!$B$1:$YE$1,0))</f>
        <v>570.29999999999995</v>
      </c>
      <c r="FT11" s="78">
        <f>INDEX(HaverPull!$B:$YE,MATCH(Calculations_actual!FT$9,HaverPull!$B:$B,0),MATCH(Calculations_actual!$B11,HaverPull!$B$1:$YE$1,0))</f>
        <v>567.1</v>
      </c>
      <c r="FU11" s="78">
        <f>INDEX(HaverPull!$B:$YE,MATCH(Calculations_actual!FU$9,HaverPull!$B:$B,0),MATCH(Calculations_actual!$B11,HaverPull!$B$1:$YE$1,0))</f>
        <v>573.70000000000005</v>
      </c>
      <c r="FV11" s="78">
        <f>INDEX(HaverPull!$B:$YE,MATCH(Calculations_actual!FV$9,HaverPull!$B:$B,0),MATCH(Calculations_actual!$B11,HaverPull!$B$1:$YE$1,0))</f>
        <v>580.20000000000005</v>
      </c>
      <c r="FW11" s="78">
        <f>INDEX(HaverPull!$B:$YE,MATCH(Calculations_actual!FW$9,HaverPull!$B:$B,0),MATCH(Calculations_actual!$B11,HaverPull!$B$1:$YE$1,0))</f>
        <v>586.70000000000005</v>
      </c>
      <c r="FX11" s="78">
        <f>INDEX(HaverPull!$B:$YE,MATCH(Calculations_actual!FX$9,HaverPull!$B:$B,0),MATCH(Calculations_actual!$B11,HaverPull!$B$1:$YE$1,0))</f>
        <v>594</v>
      </c>
      <c r="FY11" s="78">
        <f>INDEX(HaverPull!$B:$YE,MATCH(Calculations_actual!FY$9,HaverPull!$B:$B,0),MATCH(Calculations_actual!$B11,HaverPull!$B$1:$YE$1,0))</f>
        <v>602.29999999999995</v>
      </c>
      <c r="FZ11" s="78">
        <f>INDEX(HaverPull!$B:$YE,MATCH(Calculations_actual!FZ$9,HaverPull!$B:$B,0),MATCH(Calculations_actual!$B11,HaverPull!$B$1:$YE$1,0))</f>
        <v>611.5</v>
      </c>
      <c r="GA11" s="78">
        <f>INDEX(HaverPull!$B:$YE,MATCH(Calculations_actual!GA$9,HaverPull!$B:$B,0),MATCH(Calculations_actual!$B11,HaverPull!$B$1:$YE$1,0))</f>
        <v>621.5</v>
      </c>
      <c r="GB11" s="78">
        <f>INDEX(HaverPull!$B:$YE,MATCH(Calculations_actual!GB$9,HaverPull!$B:$B,0),MATCH(Calculations_actual!$B11,HaverPull!$B$1:$YE$1,0))</f>
        <v>630.6</v>
      </c>
      <c r="GC11" s="78">
        <f>INDEX(HaverPull!$B:$YE,MATCH(Calculations_actual!GC$9,HaverPull!$B:$B,0),MATCH(Calculations_actual!$B11,HaverPull!$B$1:$YE$1,0))</f>
        <v>638.5</v>
      </c>
      <c r="GD11" s="78">
        <f>INDEX(HaverPull!$B:$YE,MATCH(Calculations_actual!GD$9,HaverPull!$B:$B,0),MATCH(Calculations_actual!$B11,HaverPull!$B$1:$YE$1,0))</f>
        <v>645.29999999999995</v>
      </c>
      <c r="GE11" s="78">
        <f>INDEX(HaverPull!$B:$YE,MATCH(Calculations_actual!GE$9,HaverPull!$B:$B,0),MATCH(Calculations_actual!$B11,HaverPull!$B$1:$YE$1,0))</f>
        <v>651.29999999999995</v>
      </c>
      <c r="GF11" s="78">
        <f>INDEX(HaverPull!$B:$YE,MATCH(Calculations_actual!GF$9,HaverPull!$B:$B,0),MATCH(Calculations_actual!$B11,HaverPull!$B$1:$YE$1,0))</f>
        <v>657.9</v>
      </c>
      <c r="GG11" s="78">
        <f>INDEX(HaverPull!$B:$YE,MATCH(Calculations_actual!GG$9,HaverPull!$B:$B,0),MATCH(Calculations_actual!$B11,HaverPull!$B$1:$YE$1,0))</f>
        <v>665.5</v>
      </c>
      <c r="GH11" s="78">
        <f>INDEX(HaverPull!$B:$YE,MATCH(Calculations_actual!GH$9,HaverPull!$B:$B,0),MATCH(Calculations_actual!$B11,HaverPull!$B$1:$YE$1,0))</f>
        <v>673.9</v>
      </c>
      <c r="GI11" s="78">
        <f>INDEX(HaverPull!$B:$YE,MATCH(Calculations_actual!GI$9,HaverPull!$B:$B,0),MATCH(Calculations_actual!$B11,HaverPull!$B$1:$YE$1,0))</f>
        <v>683.1</v>
      </c>
      <c r="GJ11" s="78">
        <f>INDEX(HaverPull!$B:$YE,MATCH(Calculations_actual!GJ$9,HaverPull!$B:$B,0),MATCH(Calculations_actual!$B11,HaverPull!$B$1:$YE$1,0))</f>
        <v>691.7</v>
      </c>
      <c r="GK11" s="78">
        <f>INDEX(HaverPull!$B:$YE,MATCH(Calculations_actual!GK$9,HaverPull!$B:$B,0),MATCH(Calculations_actual!$B11,HaverPull!$B$1:$YE$1,0))</f>
        <v>699.6</v>
      </c>
      <c r="GL11" s="78">
        <f>INDEX(HaverPull!$B:$YE,MATCH(Calculations_actual!GL$9,HaverPull!$B:$B,0),MATCH(Calculations_actual!$B11,HaverPull!$B$1:$YE$1,0))</f>
        <v>706.6</v>
      </c>
      <c r="GM11" s="78">
        <f>INDEX(HaverPull!$B:$YE,MATCH(Calculations_actual!GM$9,HaverPull!$B:$B,0),MATCH(Calculations_actual!$B11,HaverPull!$B$1:$YE$1,0))</f>
        <v>713.7</v>
      </c>
      <c r="GN11" s="78">
        <f>INDEX(HaverPull!$B:$YE,MATCH(Calculations_actual!GN$9,HaverPull!$B:$B,0),MATCH(Calculations_actual!$B11,HaverPull!$B$1:$YE$1,0))</f>
        <v>724.5</v>
      </c>
      <c r="GO11" s="78" t="e">
        <f>INDEX(HaverPull!$B:$YE,MATCH(Calculations_actual!GO$9,HaverPull!$B:$B,0),MATCH(Calculations_actual!$B11,HaverPull!$B$1:$YE$1,0))</f>
        <v>#N/A</v>
      </c>
      <c r="GP11" s="78" t="e">
        <f>INDEX(HaverPull!$B:$YE,MATCH(Calculations_actual!GP$9,HaverPull!$B:$B,0),MATCH(Calculations_actual!$B11,HaverPull!$B$1:$YE$1,0))</f>
        <v>#N/A</v>
      </c>
      <c r="GQ11" s="78" t="e">
        <f>INDEX(HaverPull!$B:$YE,MATCH(Calculations_actual!GQ$9,HaverPull!$B:$B,0),MATCH(Calculations_actual!$B11,HaverPull!$B$1:$YE$1,0))</f>
        <v>#N/A</v>
      </c>
      <c r="GR11" s="78" t="e">
        <f>INDEX(HaverPull!$B:$YE,MATCH(Calculations_actual!GR$9,HaverPull!$B:$B,0),MATCH(Calculations_actual!$B11,HaverPull!$B$1:$YE$1,0))</f>
        <v>#N/A</v>
      </c>
      <c r="GS11" s="78" t="e">
        <f>INDEX(HaverPull!$B:$YE,MATCH(Calculations_actual!GS$9,HaverPull!$B:$B,0),MATCH(Calculations_actual!$B11,HaverPull!$B$1:$YE$1,0))</f>
        <v>#N/A</v>
      </c>
      <c r="GT11" s="78" t="e">
        <f>INDEX(HaverPull!$B:$YE,MATCH(Calculations_actual!GT$9,HaverPull!$B:$B,0),MATCH(Calculations_actual!$B11,HaverPull!$B$1:$YE$1,0))</f>
        <v>#N/A</v>
      </c>
      <c r="GU11" s="78" t="e">
        <f>INDEX(HaverPull!$B:$YE,MATCH(Calculations_actual!GU$9,HaverPull!$B:$B,0),MATCH(Calculations_actual!$B11,HaverPull!$B$1:$YE$1,0))</f>
        <v>#N/A</v>
      </c>
      <c r="GV11" s="78" t="e">
        <f>INDEX(HaverPull!$B:$YE,MATCH(Calculations_actual!GV$9,HaverPull!$B:$B,0),MATCH(Calculations_actual!$B11,HaverPull!$B$1:$YE$1,0))</f>
        <v>#N/A</v>
      </c>
    </row>
    <row r="12" spans="1:206">
      <c r="A12" s="7" t="s">
        <v>174</v>
      </c>
      <c r="B12" s="79" t="s">
        <v>14</v>
      </c>
      <c r="C12" s="78">
        <f>INDEX(HaverPull!$B:$YE,MATCH(Calculations_actual!C$9,HaverPull!$B:$B,0),MATCH(Calculations_actual!$B12,HaverPull!$B$1:$YE$1,0))</f>
        <v>5</v>
      </c>
      <c r="D12" s="78">
        <f>INDEX(HaverPull!$B:$YE,MATCH(Calculations_actual!D$9,HaverPull!$B:$B,0),MATCH(Calculations_actual!$B12,HaverPull!$B$1:$YE$1,0))</f>
        <v>5.3</v>
      </c>
      <c r="E12" s="78">
        <f>INDEX(HaverPull!$B:$YE,MATCH(Calculations_actual!E$9,HaverPull!$B:$B,0),MATCH(Calculations_actual!$B12,HaverPull!$B$1:$YE$1,0))</f>
        <v>5.6</v>
      </c>
      <c r="F12" s="78">
        <f>INDEX(HaverPull!$B:$YE,MATCH(Calculations_actual!F$9,HaverPull!$B:$B,0),MATCH(Calculations_actual!$B12,HaverPull!$B$1:$YE$1,0))</f>
        <v>5.9</v>
      </c>
      <c r="G12" s="78">
        <f>INDEX(HaverPull!$B:$YE,MATCH(Calculations_actual!G$9,HaverPull!$B:$B,0),MATCH(Calculations_actual!$B12,HaverPull!$B$1:$YE$1,0))</f>
        <v>6.2</v>
      </c>
      <c r="H12" s="78">
        <f>INDEX(HaverPull!$B:$YE,MATCH(Calculations_actual!H$9,HaverPull!$B:$B,0),MATCH(Calculations_actual!$B12,HaverPull!$B$1:$YE$1,0))</f>
        <v>6.6</v>
      </c>
      <c r="I12" s="78">
        <f>INDEX(HaverPull!$B:$YE,MATCH(Calculations_actual!I$9,HaverPull!$B:$B,0),MATCH(Calculations_actual!$B12,HaverPull!$B$1:$YE$1,0))</f>
        <v>6.9</v>
      </c>
      <c r="J12" s="78">
        <f>INDEX(HaverPull!$B:$YE,MATCH(Calculations_actual!J$9,HaverPull!$B:$B,0),MATCH(Calculations_actual!$B12,HaverPull!$B$1:$YE$1,0))</f>
        <v>7.3</v>
      </c>
      <c r="K12" s="78">
        <f>INDEX(HaverPull!$B:$YE,MATCH(Calculations_actual!K$9,HaverPull!$B:$B,0),MATCH(Calculations_actual!$B12,HaverPull!$B$1:$YE$1,0))</f>
        <v>7.8</v>
      </c>
      <c r="L12" s="78">
        <f>INDEX(HaverPull!$B:$YE,MATCH(Calculations_actual!L$9,HaverPull!$B:$B,0),MATCH(Calculations_actual!$B12,HaverPull!$B$1:$YE$1,0))</f>
        <v>8</v>
      </c>
      <c r="M12" s="78">
        <f>INDEX(HaverPull!$B:$YE,MATCH(Calculations_actual!M$9,HaverPull!$B:$B,0),MATCH(Calculations_actual!$B12,HaverPull!$B$1:$YE$1,0))</f>
        <v>8.6</v>
      </c>
      <c r="N12" s="78">
        <f>INDEX(HaverPull!$B:$YE,MATCH(Calculations_actual!N$9,HaverPull!$B:$B,0),MATCH(Calculations_actual!$B12,HaverPull!$B$1:$YE$1,0))</f>
        <v>8.5</v>
      </c>
      <c r="O12" s="78">
        <f>INDEX(HaverPull!$B:$YE,MATCH(Calculations_actual!O$9,HaverPull!$B:$B,0),MATCH(Calculations_actual!$B12,HaverPull!$B$1:$YE$1,0))</f>
        <v>9</v>
      </c>
      <c r="P12" s="78">
        <f>INDEX(HaverPull!$B:$YE,MATCH(Calculations_actual!P$9,HaverPull!$B:$B,0),MATCH(Calculations_actual!$B12,HaverPull!$B$1:$YE$1,0))</f>
        <v>9.6</v>
      </c>
      <c r="Q12" s="78">
        <f>INDEX(HaverPull!$B:$YE,MATCH(Calculations_actual!Q$9,HaverPull!$B:$B,0),MATCH(Calculations_actual!$B12,HaverPull!$B$1:$YE$1,0))</f>
        <v>9.6999999999999993</v>
      </c>
      <c r="R12" s="78">
        <f>INDEX(HaverPull!$B:$YE,MATCH(Calculations_actual!R$9,HaverPull!$B:$B,0),MATCH(Calculations_actual!$B12,HaverPull!$B$1:$YE$1,0))</f>
        <v>10.1</v>
      </c>
      <c r="S12" s="78">
        <f>INDEX(HaverPull!$B:$YE,MATCH(Calculations_actual!S$9,HaverPull!$B:$B,0),MATCH(Calculations_actual!$B12,HaverPull!$B$1:$YE$1,0))</f>
        <v>10.199999999999999</v>
      </c>
      <c r="T12" s="78">
        <f>INDEX(HaverPull!$B:$YE,MATCH(Calculations_actual!T$9,HaverPull!$B:$B,0),MATCH(Calculations_actual!$B12,HaverPull!$B$1:$YE$1,0))</f>
        <v>11.1</v>
      </c>
      <c r="U12" s="78">
        <f>INDEX(HaverPull!$B:$YE,MATCH(Calculations_actual!U$9,HaverPull!$B:$B,0),MATCH(Calculations_actual!$B12,HaverPull!$B$1:$YE$1,0))</f>
        <v>11.4</v>
      </c>
      <c r="V12" s="78">
        <f>INDEX(HaverPull!$B:$YE,MATCH(Calculations_actual!V$9,HaverPull!$B:$B,0),MATCH(Calculations_actual!$B12,HaverPull!$B$1:$YE$1,0))</f>
        <v>12</v>
      </c>
      <c r="W12" s="78">
        <f>INDEX(HaverPull!$B:$YE,MATCH(Calculations_actual!W$9,HaverPull!$B:$B,0),MATCH(Calculations_actual!$B12,HaverPull!$B$1:$YE$1,0))</f>
        <v>13.3</v>
      </c>
      <c r="X12" s="78">
        <f>INDEX(HaverPull!$B:$YE,MATCH(Calculations_actual!X$9,HaverPull!$B:$B,0),MATCH(Calculations_actual!$B12,HaverPull!$B$1:$YE$1,0))</f>
        <v>13.8</v>
      </c>
      <c r="Y12" s="78">
        <f>INDEX(HaverPull!$B:$YE,MATCH(Calculations_actual!Y$9,HaverPull!$B:$B,0),MATCH(Calculations_actual!$B12,HaverPull!$B$1:$YE$1,0))</f>
        <v>13.8</v>
      </c>
      <c r="Z12" s="78">
        <f>INDEX(HaverPull!$B:$YE,MATCH(Calculations_actual!Z$9,HaverPull!$B:$B,0),MATCH(Calculations_actual!$B12,HaverPull!$B$1:$YE$1,0))</f>
        <v>14.6</v>
      </c>
      <c r="AA12" s="78">
        <f>INDEX(HaverPull!$B:$YE,MATCH(Calculations_actual!AA$9,HaverPull!$B:$B,0),MATCH(Calculations_actual!$B12,HaverPull!$B$1:$YE$1,0))</f>
        <v>15.2</v>
      </c>
      <c r="AB12" s="78">
        <f>INDEX(HaverPull!$B:$YE,MATCH(Calculations_actual!AB$9,HaverPull!$B:$B,0),MATCH(Calculations_actual!$B12,HaverPull!$B$1:$YE$1,0))</f>
        <v>14.9</v>
      </c>
      <c r="AC12" s="78">
        <f>INDEX(HaverPull!$B:$YE,MATCH(Calculations_actual!AC$9,HaverPull!$B:$B,0),MATCH(Calculations_actual!$B12,HaverPull!$B$1:$YE$1,0))</f>
        <v>15.9</v>
      </c>
      <c r="AD12" s="78">
        <f>INDEX(HaverPull!$B:$YE,MATCH(Calculations_actual!AD$9,HaverPull!$B:$B,0),MATCH(Calculations_actual!$B12,HaverPull!$B$1:$YE$1,0))</f>
        <v>15.9</v>
      </c>
      <c r="AE12" s="78">
        <f>INDEX(HaverPull!$B:$YE,MATCH(Calculations_actual!AE$9,HaverPull!$B:$B,0),MATCH(Calculations_actual!$B12,HaverPull!$B$1:$YE$1,0))</f>
        <v>16.2</v>
      </c>
      <c r="AF12" s="78">
        <f>INDEX(HaverPull!$B:$YE,MATCH(Calculations_actual!AF$9,HaverPull!$B:$B,0),MATCH(Calculations_actual!$B12,HaverPull!$B$1:$YE$1,0))</f>
        <v>17.5</v>
      </c>
      <c r="AG12" s="78">
        <f>INDEX(HaverPull!$B:$YE,MATCH(Calculations_actual!AG$9,HaverPull!$B:$B,0),MATCH(Calculations_actual!$B12,HaverPull!$B$1:$YE$1,0))</f>
        <v>16.7</v>
      </c>
      <c r="AH12" s="78">
        <f>INDEX(HaverPull!$B:$YE,MATCH(Calculations_actual!AH$9,HaverPull!$B:$B,0),MATCH(Calculations_actual!$B12,HaverPull!$B$1:$YE$1,0))</f>
        <v>16.5</v>
      </c>
      <c r="AI12" s="78">
        <f>INDEX(HaverPull!$B:$YE,MATCH(Calculations_actual!AI$9,HaverPull!$B:$B,0),MATCH(Calculations_actual!$B12,HaverPull!$B$1:$YE$1,0))</f>
        <v>17.5</v>
      </c>
      <c r="AJ12" s="78">
        <f>INDEX(HaverPull!$B:$YE,MATCH(Calculations_actual!AJ$9,HaverPull!$B:$B,0),MATCH(Calculations_actual!$B12,HaverPull!$B$1:$YE$1,0))</f>
        <v>18.600000000000001</v>
      </c>
      <c r="AK12" s="78">
        <f>INDEX(HaverPull!$B:$YE,MATCH(Calculations_actual!AK$9,HaverPull!$B:$B,0),MATCH(Calculations_actual!$B12,HaverPull!$B$1:$YE$1,0))</f>
        <v>18.899999999999999</v>
      </c>
      <c r="AL12" s="78">
        <f>INDEX(HaverPull!$B:$YE,MATCH(Calculations_actual!AL$9,HaverPull!$B:$B,0),MATCH(Calculations_actual!$B12,HaverPull!$B$1:$YE$1,0))</f>
        <v>19.5</v>
      </c>
      <c r="AM12" s="78">
        <f>INDEX(HaverPull!$B:$YE,MATCH(Calculations_actual!AM$9,HaverPull!$B:$B,0),MATCH(Calculations_actual!$B12,HaverPull!$B$1:$YE$1,0))</f>
        <v>20</v>
      </c>
      <c r="AN12" s="78">
        <f>INDEX(HaverPull!$B:$YE,MATCH(Calculations_actual!AN$9,HaverPull!$B:$B,0),MATCH(Calculations_actual!$B12,HaverPull!$B$1:$YE$1,0))</f>
        <v>20.8</v>
      </c>
      <c r="AO12" s="78">
        <f>INDEX(HaverPull!$B:$YE,MATCH(Calculations_actual!AO$9,HaverPull!$B:$B,0),MATCH(Calculations_actual!$B12,HaverPull!$B$1:$YE$1,0))</f>
        <v>21.1</v>
      </c>
      <c r="AP12" s="78">
        <f>INDEX(HaverPull!$B:$YE,MATCH(Calculations_actual!AP$9,HaverPull!$B:$B,0),MATCH(Calculations_actual!$B12,HaverPull!$B$1:$YE$1,0))</f>
        <v>22.4</v>
      </c>
      <c r="AQ12" s="78">
        <f>INDEX(HaverPull!$B:$YE,MATCH(Calculations_actual!AQ$9,HaverPull!$B:$B,0),MATCH(Calculations_actual!$B12,HaverPull!$B$1:$YE$1,0))</f>
        <v>23.4</v>
      </c>
      <c r="AR12" s="78">
        <f>INDEX(HaverPull!$B:$YE,MATCH(Calculations_actual!AR$9,HaverPull!$B:$B,0),MATCH(Calculations_actual!$B12,HaverPull!$B$1:$YE$1,0))</f>
        <v>22.2</v>
      </c>
      <c r="AS12" s="78">
        <f>INDEX(HaverPull!$B:$YE,MATCH(Calculations_actual!AS$9,HaverPull!$B:$B,0),MATCH(Calculations_actual!$B12,HaverPull!$B$1:$YE$1,0))</f>
        <v>24.2</v>
      </c>
      <c r="AT12" s="78">
        <f>INDEX(HaverPull!$B:$YE,MATCH(Calculations_actual!AT$9,HaverPull!$B:$B,0),MATCH(Calculations_actual!$B12,HaverPull!$B$1:$YE$1,0))</f>
        <v>25.6</v>
      </c>
      <c r="AU12" s="78">
        <f>INDEX(HaverPull!$B:$YE,MATCH(Calculations_actual!AU$9,HaverPull!$B:$B,0),MATCH(Calculations_actual!$B12,HaverPull!$B$1:$YE$1,0))</f>
        <v>26.5</v>
      </c>
      <c r="AV12" s="78">
        <f>INDEX(HaverPull!$B:$YE,MATCH(Calculations_actual!AV$9,HaverPull!$B:$B,0),MATCH(Calculations_actual!$B12,HaverPull!$B$1:$YE$1,0))</f>
        <v>28.1</v>
      </c>
      <c r="AW12" s="78">
        <f>INDEX(HaverPull!$B:$YE,MATCH(Calculations_actual!AW$9,HaverPull!$B:$B,0),MATCH(Calculations_actual!$B12,HaverPull!$B$1:$YE$1,0))</f>
        <v>28.3</v>
      </c>
      <c r="AX12" s="78">
        <f>INDEX(HaverPull!$B:$YE,MATCH(Calculations_actual!AX$9,HaverPull!$B:$B,0),MATCH(Calculations_actual!$B12,HaverPull!$B$1:$YE$1,0))</f>
        <v>28</v>
      </c>
      <c r="AY12" s="78">
        <f>INDEX(HaverPull!$B:$YE,MATCH(Calculations_actual!AY$9,HaverPull!$B:$B,0),MATCH(Calculations_actual!$B12,HaverPull!$B$1:$YE$1,0))</f>
        <v>28.8</v>
      </c>
      <c r="AZ12" s="78">
        <f>INDEX(HaverPull!$B:$YE,MATCH(Calculations_actual!AZ$9,HaverPull!$B:$B,0),MATCH(Calculations_actual!$B12,HaverPull!$B$1:$YE$1,0))</f>
        <v>30.2</v>
      </c>
      <c r="BA12" s="78">
        <f>INDEX(HaverPull!$B:$YE,MATCH(Calculations_actual!BA$9,HaverPull!$B:$B,0),MATCH(Calculations_actual!$B12,HaverPull!$B$1:$YE$1,0))</f>
        <v>30.8</v>
      </c>
      <c r="BB12" s="78">
        <f>INDEX(HaverPull!$B:$YE,MATCH(Calculations_actual!BB$9,HaverPull!$B:$B,0),MATCH(Calculations_actual!$B12,HaverPull!$B$1:$YE$1,0))</f>
        <v>30.8</v>
      </c>
      <c r="BC12" s="78">
        <f>INDEX(HaverPull!$B:$YE,MATCH(Calculations_actual!BC$9,HaverPull!$B:$B,0),MATCH(Calculations_actual!$B12,HaverPull!$B$1:$YE$1,0))</f>
        <v>33.200000000000003</v>
      </c>
      <c r="BD12" s="78">
        <f>INDEX(HaverPull!$B:$YE,MATCH(Calculations_actual!BD$9,HaverPull!$B:$B,0),MATCH(Calculations_actual!$B12,HaverPull!$B$1:$YE$1,0))</f>
        <v>33.4</v>
      </c>
      <c r="BE12" s="78">
        <f>INDEX(HaverPull!$B:$YE,MATCH(Calculations_actual!BE$9,HaverPull!$B:$B,0),MATCH(Calculations_actual!$B12,HaverPull!$B$1:$YE$1,0))</f>
        <v>34</v>
      </c>
      <c r="BF12" s="78">
        <f>INDEX(HaverPull!$B:$YE,MATCH(Calculations_actual!BF$9,HaverPull!$B:$B,0),MATCH(Calculations_actual!$B12,HaverPull!$B$1:$YE$1,0))</f>
        <v>34.9</v>
      </c>
      <c r="BG12" s="78">
        <f>INDEX(HaverPull!$B:$YE,MATCH(Calculations_actual!BG$9,HaverPull!$B:$B,0),MATCH(Calculations_actual!$B12,HaverPull!$B$1:$YE$1,0))</f>
        <v>35.700000000000003</v>
      </c>
      <c r="BH12" s="78">
        <f>INDEX(HaverPull!$B:$YE,MATCH(Calculations_actual!BH$9,HaverPull!$B:$B,0),MATCH(Calculations_actual!$B12,HaverPull!$B$1:$YE$1,0))</f>
        <v>36.200000000000003</v>
      </c>
      <c r="BI12" s="78">
        <f>INDEX(HaverPull!$B:$YE,MATCH(Calculations_actual!BI$9,HaverPull!$B:$B,0),MATCH(Calculations_actual!$B12,HaverPull!$B$1:$YE$1,0))</f>
        <v>36.799999999999997</v>
      </c>
      <c r="BJ12" s="78">
        <f>INDEX(HaverPull!$B:$YE,MATCH(Calculations_actual!BJ$9,HaverPull!$B:$B,0),MATCH(Calculations_actual!$B12,HaverPull!$B$1:$YE$1,0))</f>
        <v>37.6</v>
      </c>
      <c r="BK12" s="78">
        <f>INDEX(HaverPull!$B:$YE,MATCH(Calculations_actual!BK$9,HaverPull!$B:$B,0),MATCH(Calculations_actual!$B12,HaverPull!$B$1:$YE$1,0))</f>
        <v>38.4</v>
      </c>
      <c r="BL12" s="78">
        <f>INDEX(HaverPull!$B:$YE,MATCH(Calculations_actual!BL$9,HaverPull!$B:$B,0),MATCH(Calculations_actual!$B12,HaverPull!$B$1:$YE$1,0))</f>
        <v>39.200000000000003</v>
      </c>
      <c r="BM12" s="78">
        <f>INDEX(HaverPull!$B:$YE,MATCH(Calculations_actual!BM$9,HaverPull!$B:$B,0),MATCH(Calculations_actual!$B12,HaverPull!$B$1:$YE$1,0))</f>
        <v>40.1</v>
      </c>
      <c r="BN12" s="78">
        <f>INDEX(HaverPull!$B:$YE,MATCH(Calculations_actual!BN$9,HaverPull!$B:$B,0),MATCH(Calculations_actual!$B12,HaverPull!$B$1:$YE$1,0))</f>
        <v>41.1</v>
      </c>
      <c r="BO12" s="78">
        <f>INDEX(HaverPull!$B:$YE,MATCH(Calculations_actual!BO$9,HaverPull!$B:$B,0),MATCH(Calculations_actual!$B12,HaverPull!$B$1:$YE$1,0))</f>
        <v>42.1</v>
      </c>
      <c r="BP12" s="78">
        <f>INDEX(HaverPull!$B:$YE,MATCH(Calculations_actual!BP$9,HaverPull!$B:$B,0),MATCH(Calculations_actual!$B12,HaverPull!$B$1:$YE$1,0))</f>
        <v>43.1</v>
      </c>
      <c r="BQ12" s="78">
        <f>INDEX(HaverPull!$B:$YE,MATCH(Calculations_actual!BQ$9,HaverPull!$B:$B,0),MATCH(Calculations_actual!$B12,HaverPull!$B$1:$YE$1,0))</f>
        <v>44.1</v>
      </c>
      <c r="BR12" s="78">
        <f>INDEX(HaverPull!$B:$YE,MATCH(Calculations_actual!BR$9,HaverPull!$B:$B,0),MATCH(Calculations_actual!$B12,HaverPull!$B$1:$YE$1,0))</f>
        <v>45.2</v>
      </c>
      <c r="BS12" s="78">
        <f>INDEX(HaverPull!$B:$YE,MATCH(Calculations_actual!BS$9,HaverPull!$B:$B,0),MATCH(Calculations_actual!$B12,HaverPull!$B$1:$YE$1,0))</f>
        <v>46.2</v>
      </c>
      <c r="BT12" s="78">
        <f>INDEX(HaverPull!$B:$YE,MATCH(Calculations_actual!BT$9,HaverPull!$B:$B,0),MATCH(Calculations_actual!$B12,HaverPull!$B$1:$YE$1,0))</f>
        <v>47.3</v>
      </c>
      <c r="BU12" s="78">
        <f>INDEX(HaverPull!$B:$YE,MATCH(Calculations_actual!BU$9,HaverPull!$B:$B,0),MATCH(Calculations_actual!$B12,HaverPull!$B$1:$YE$1,0))</f>
        <v>48.4</v>
      </c>
      <c r="BV12" s="78">
        <f>INDEX(HaverPull!$B:$YE,MATCH(Calculations_actual!BV$9,HaverPull!$B:$B,0),MATCH(Calculations_actual!$B12,HaverPull!$B$1:$YE$1,0))</f>
        <v>49.4</v>
      </c>
      <c r="BW12" s="78">
        <f>INDEX(HaverPull!$B:$YE,MATCH(Calculations_actual!BW$9,HaverPull!$B:$B,0),MATCH(Calculations_actual!$B12,HaverPull!$B$1:$YE$1,0))</f>
        <v>50.9</v>
      </c>
      <c r="BX12" s="78">
        <f>INDEX(HaverPull!$B:$YE,MATCH(Calculations_actual!BX$9,HaverPull!$B:$B,0),MATCH(Calculations_actual!$B12,HaverPull!$B$1:$YE$1,0))</f>
        <v>52.2</v>
      </c>
      <c r="BY12" s="78">
        <f>INDEX(HaverPull!$B:$YE,MATCH(Calculations_actual!BY$9,HaverPull!$B:$B,0),MATCH(Calculations_actual!$B12,HaverPull!$B$1:$YE$1,0))</f>
        <v>53.7</v>
      </c>
      <c r="BZ12" s="78">
        <f>INDEX(HaverPull!$B:$YE,MATCH(Calculations_actual!BZ$9,HaverPull!$B:$B,0),MATCH(Calculations_actual!$B12,HaverPull!$B$1:$YE$1,0))</f>
        <v>55.4</v>
      </c>
      <c r="CA12" s="78">
        <f>INDEX(HaverPull!$B:$YE,MATCH(Calculations_actual!CA$9,HaverPull!$B:$B,0),MATCH(Calculations_actual!$B12,HaverPull!$B$1:$YE$1,0))</f>
        <v>57.4</v>
      </c>
      <c r="CB12" s="78">
        <f>INDEX(HaverPull!$B:$YE,MATCH(Calculations_actual!CB$9,HaverPull!$B:$B,0),MATCH(Calculations_actual!$B12,HaverPull!$B$1:$YE$1,0))</f>
        <v>59.6</v>
      </c>
      <c r="CC12" s="78">
        <f>INDEX(HaverPull!$B:$YE,MATCH(Calculations_actual!CC$9,HaverPull!$B:$B,0),MATCH(Calculations_actual!$B12,HaverPull!$B$1:$YE$1,0))</f>
        <v>61.9</v>
      </c>
      <c r="CD12" s="78">
        <f>INDEX(HaverPull!$B:$YE,MATCH(Calculations_actual!CD$9,HaverPull!$B:$B,0),MATCH(Calculations_actual!$B12,HaverPull!$B$1:$YE$1,0))</f>
        <v>64.400000000000006</v>
      </c>
      <c r="CE12" s="78">
        <f>INDEX(HaverPull!$B:$YE,MATCH(Calculations_actual!CE$9,HaverPull!$B:$B,0),MATCH(Calculations_actual!$B12,HaverPull!$B$1:$YE$1,0))</f>
        <v>66.599999999999994</v>
      </c>
      <c r="CF12" s="78">
        <f>INDEX(HaverPull!$B:$YE,MATCH(Calculations_actual!CF$9,HaverPull!$B:$B,0),MATCH(Calculations_actual!$B12,HaverPull!$B$1:$YE$1,0))</f>
        <v>70.3</v>
      </c>
      <c r="CG12" s="78">
        <f>INDEX(HaverPull!$B:$YE,MATCH(Calculations_actual!CG$9,HaverPull!$B:$B,0),MATCH(Calculations_actual!$B12,HaverPull!$B$1:$YE$1,0))</f>
        <v>74.900000000000006</v>
      </c>
      <c r="CH12" s="78">
        <f>INDEX(HaverPull!$B:$YE,MATCH(Calculations_actual!CH$9,HaverPull!$B:$B,0),MATCH(Calculations_actual!$B12,HaverPull!$B$1:$YE$1,0))</f>
        <v>80.7</v>
      </c>
      <c r="CI12" s="78">
        <f>INDEX(HaverPull!$B:$YE,MATCH(Calculations_actual!CI$9,HaverPull!$B:$B,0),MATCH(Calculations_actual!$B12,HaverPull!$B$1:$YE$1,0))</f>
        <v>83.7</v>
      </c>
      <c r="CJ12" s="78">
        <f>INDEX(HaverPull!$B:$YE,MATCH(Calculations_actual!CJ$9,HaverPull!$B:$B,0),MATCH(Calculations_actual!$B12,HaverPull!$B$1:$YE$1,0))</f>
        <v>93.1</v>
      </c>
      <c r="CK12" s="78">
        <f>INDEX(HaverPull!$B:$YE,MATCH(Calculations_actual!CK$9,HaverPull!$B:$B,0),MATCH(Calculations_actual!$B12,HaverPull!$B$1:$YE$1,0))</f>
        <v>98.4</v>
      </c>
      <c r="CL12" s="78">
        <f>INDEX(HaverPull!$B:$YE,MATCH(Calculations_actual!CL$9,HaverPull!$B:$B,0),MATCH(Calculations_actual!$B12,HaverPull!$B$1:$YE$1,0))</f>
        <v>112.5</v>
      </c>
      <c r="CM12" s="78">
        <f>INDEX(HaverPull!$B:$YE,MATCH(Calculations_actual!CM$9,HaverPull!$B:$B,0),MATCH(Calculations_actual!$B12,HaverPull!$B$1:$YE$1,0))</f>
        <v>108.3</v>
      </c>
      <c r="CN12" s="78">
        <f>INDEX(HaverPull!$B:$YE,MATCH(Calculations_actual!CN$9,HaverPull!$B:$B,0),MATCH(Calculations_actual!$B12,HaverPull!$B$1:$YE$1,0))</f>
        <v>115.4</v>
      </c>
      <c r="CO12" s="78">
        <f>INDEX(HaverPull!$B:$YE,MATCH(Calculations_actual!CO$9,HaverPull!$B:$B,0),MATCH(Calculations_actual!$B12,HaverPull!$B$1:$YE$1,0))</f>
        <v>120.6</v>
      </c>
      <c r="CP12" s="78">
        <f>INDEX(HaverPull!$B:$YE,MATCH(Calculations_actual!CP$9,HaverPull!$B:$B,0),MATCH(Calculations_actual!$B12,HaverPull!$B$1:$YE$1,0))</f>
        <v>120.8</v>
      </c>
      <c r="CQ12" s="78">
        <f>INDEX(HaverPull!$B:$YE,MATCH(Calculations_actual!CQ$9,HaverPull!$B:$B,0),MATCH(Calculations_actual!$B12,HaverPull!$B$1:$YE$1,0))</f>
        <v>124.4</v>
      </c>
      <c r="CR12" s="78">
        <f>INDEX(HaverPull!$B:$YE,MATCH(Calculations_actual!CR$9,HaverPull!$B:$B,0),MATCH(Calculations_actual!$B12,HaverPull!$B$1:$YE$1,0))</f>
        <v>124.8</v>
      </c>
      <c r="CS12" s="78">
        <f>INDEX(HaverPull!$B:$YE,MATCH(Calculations_actual!CS$9,HaverPull!$B:$B,0),MATCH(Calculations_actual!$B12,HaverPull!$B$1:$YE$1,0))</f>
        <v>135.19999999999999</v>
      </c>
      <c r="CT12" s="78">
        <f>INDEX(HaverPull!$B:$YE,MATCH(Calculations_actual!CT$9,HaverPull!$B:$B,0),MATCH(Calculations_actual!$B12,HaverPull!$B$1:$YE$1,0))</f>
        <v>136</v>
      </c>
      <c r="CU12" s="78">
        <f>INDEX(HaverPull!$B:$YE,MATCH(Calculations_actual!CU$9,HaverPull!$B:$B,0),MATCH(Calculations_actual!$B12,HaverPull!$B$1:$YE$1,0))</f>
        <v>136.6</v>
      </c>
      <c r="CV12" s="78">
        <f>INDEX(HaverPull!$B:$YE,MATCH(Calculations_actual!CV$9,HaverPull!$B:$B,0),MATCH(Calculations_actual!$B12,HaverPull!$B$1:$YE$1,0))</f>
        <v>137.1</v>
      </c>
      <c r="CW12" s="78">
        <f>INDEX(HaverPull!$B:$YE,MATCH(Calculations_actual!CW$9,HaverPull!$B:$B,0),MATCH(Calculations_actual!$B12,HaverPull!$B$1:$YE$1,0))</f>
        <v>136.19999999999999</v>
      </c>
      <c r="CX12" s="78">
        <f>INDEX(HaverPull!$B:$YE,MATCH(Calculations_actual!CX$9,HaverPull!$B:$B,0),MATCH(Calculations_actual!$B12,HaverPull!$B$1:$YE$1,0))</f>
        <v>147.80000000000001</v>
      </c>
      <c r="CY12" s="78">
        <f>INDEX(HaverPull!$B:$YE,MATCH(Calculations_actual!CY$9,HaverPull!$B:$B,0),MATCH(Calculations_actual!$B12,HaverPull!$B$1:$YE$1,0))</f>
        <v>152.5</v>
      </c>
      <c r="CZ12" s="78">
        <f>INDEX(HaverPull!$B:$YE,MATCH(Calculations_actual!CZ$9,HaverPull!$B:$B,0),MATCH(Calculations_actual!$B12,HaverPull!$B$1:$YE$1,0))</f>
        <v>152.5</v>
      </c>
      <c r="DA12" s="78">
        <f>INDEX(HaverPull!$B:$YE,MATCH(Calculations_actual!DA$9,HaverPull!$B:$B,0),MATCH(Calculations_actual!$B12,HaverPull!$B$1:$YE$1,0))</f>
        <v>152.69999999999999</v>
      </c>
      <c r="DB12" s="78">
        <f>INDEX(HaverPull!$B:$YE,MATCH(Calculations_actual!DB$9,HaverPull!$B:$B,0),MATCH(Calculations_actual!$B12,HaverPull!$B$1:$YE$1,0))</f>
        <v>140.69999999999999</v>
      </c>
      <c r="DC12" s="78">
        <f>INDEX(HaverPull!$B:$YE,MATCH(Calculations_actual!DC$9,HaverPull!$B:$B,0),MATCH(Calculations_actual!$B12,HaverPull!$B$1:$YE$1,0))</f>
        <v>151.30000000000001</v>
      </c>
      <c r="DD12" s="78">
        <f>INDEX(HaverPull!$B:$YE,MATCH(Calculations_actual!DD$9,HaverPull!$B:$B,0),MATCH(Calculations_actual!$B12,HaverPull!$B$1:$YE$1,0))</f>
        <v>165.8</v>
      </c>
      <c r="DE12" s="78">
        <f>INDEX(HaverPull!$B:$YE,MATCH(Calculations_actual!DE$9,HaverPull!$B:$B,0),MATCH(Calculations_actual!$B12,HaverPull!$B$1:$YE$1,0))</f>
        <v>158.80000000000001</v>
      </c>
      <c r="DF12" s="78">
        <f>INDEX(HaverPull!$B:$YE,MATCH(Calculations_actual!DF$9,HaverPull!$B:$B,0),MATCH(Calculations_actual!$B12,HaverPull!$B$1:$YE$1,0))</f>
        <v>156.9</v>
      </c>
      <c r="DG12" s="78">
        <f>INDEX(HaverPull!$B:$YE,MATCH(Calculations_actual!DG$9,HaverPull!$B:$B,0),MATCH(Calculations_actual!$B12,HaverPull!$B$1:$YE$1,0))</f>
        <v>161.4</v>
      </c>
      <c r="DH12" s="78">
        <f>INDEX(HaverPull!$B:$YE,MATCH(Calculations_actual!DH$9,HaverPull!$B:$B,0),MATCH(Calculations_actual!$B12,HaverPull!$B$1:$YE$1,0))</f>
        <v>159.4</v>
      </c>
      <c r="DI12" s="78">
        <f>INDEX(HaverPull!$B:$YE,MATCH(Calculations_actual!DI$9,HaverPull!$B:$B,0),MATCH(Calculations_actual!$B12,HaverPull!$B$1:$YE$1,0))</f>
        <v>163.69999999999999</v>
      </c>
      <c r="DJ12" s="78">
        <f>INDEX(HaverPull!$B:$YE,MATCH(Calculations_actual!DJ$9,HaverPull!$B:$B,0),MATCH(Calculations_actual!$B12,HaverPull!$B$1:$YE$1,0))</f>
        <v>168</v>
      </c>
      <c r="DK12" s="78">
        <f>INDEX(HaverPull!$B:$YE,MATCH(Calculations_actual!DK$9,HaverPull!$B:$B,0),MATCH(Calculations_actual!$B12,HaverPull!$B$1:$YE$1,0))</f>
        <v>167.2</v>
      </c>
      <c r="DL12" s="78">
        <f>INDEX(HaverPull!$B:$YE,MATCH(Calculations_actual!DL$9,HaverPull!$B:$B,0),MATCH(Calculations_actual!$B12,HaverPull!$B$1:$YE$1,0))</f>
        <v>170</v>
      </c>
      <c r="DM12" s="78">
        <f>INDEX(HaverPull!$B:$YE,MATCH(Calculations_actual!DM$9,HaverPull!$B:$B,0),MATCH(Calculations_actual!$B12,HaverPull!$B$1:$YE$1,0))</f>
        <v>168.1</v>
      </c>
      <c r="DN12" s="78">
        <f>INDEX(HaverPull!$B:$YE,MATCH(Calculations_actual!DN$9,HaverPull!$B:$B,0),MATCH(Calculations_actual!$B12,HaverPull!$B$1:$YE$1,0))</f>
        <v>175.4</v>
      </c>
      <c r="DO12" s="78">
        <f>INDEX(HaverPull!$B:$YE,MATCH(Calculations_actual!DO$9,HaverPull!$B:$B,0),MATCH(Calculations_actual!$B12,HaverPull!$B$1:$YE$1,0))</f>
        <v>181.1</v>
      </c>
      <c r="DP12" s="78">
        <f>INDEX(HaverPull!$B:$YE,MATCH(Calculations_actual!DP$9,HaverPull!$B:$B,0),MATCH(Calculations_actual!$B12,HaverPull!$B$1:$YE$1,0))</f>
        <v>179.1</v>
      </c>
      <c r="DQ12" s="78">
        <f>INDEX(HaverPull!$B:$YE,MATCH(Calculations_actual!DQ$9,HaverPull!$B:$B,0),MATCH(Calculations_actual!$B12,HaverPull!$B$1:$YE$1,0))</f>
        <v>186.7</v>
      </c>
      <c r="DR12" s="78">
        <f>INDEX(HaverPull!$B:$YE,MATCH(Calculations_actual!DR$9,HaverPull!$B:$B,0),MATCH(Calculations_actual!$B12,HaverPull!$B$1:$YE$1,0))</f>
        <v>191.3</v>
      </c>
      <c r="DS12" s="78">
        <f>INDEX(HaverPull!$B:$YE,MATCH(Calculations_actual!DS$9,HaverPull!$B:$B,0),MATCH(Calculations_actual!$B12,HaverPull!$B$1:$YE$1,0))</f>
        <v>190.2</v>
      </c>
      <c r="DT12" s="78">
        <f>INDEX(HaverPull!$B:$YE,MATCH(Calculations_actual!DT$9,HaverPull!$B:$B,0),MATCH(Calculations_actual!$B12,HaverPull!$B$1:$YE$1,0))</f>
        <v>198.3</v>
      </c>
      <c r="DU12" s="78">
        <f>INDEX(HaverPull!$B:$YE,MATCH(Calculations_actual!DU$9,HaverPull!$B:$B,0),MATCH(Calculations_actual!$B12,HaverPull!$B$1:$YE$1,0))</f>
        <v>204.8</v>
      </c>
      <c r="DV12" s="78">
        <f>INDEX(HaverPull!$B:$YE,MATCH(Calculations_actual!DV$9,HaverPull!$B:$B,0),MATCH(Calculations_actual!$B12,HaverPull!$B$1:$YE$1,0))</f>
        <v>204.8</v>
      </c>
      <c r="DW12" s="78">
        <f>INDEX(HaverPull!$B:$YE,MATCH(Calculations_actual!DW$9,HaverPull!$B:$B,0),MATCH(Calculations_actual!$B12,HaverPull!$B$1:$YE$1,0))</f>
        <v>215</v>
      </c>
      <c r="DX12" s="78">
        <f>INDEX(HaverPull!$B:$YE,MATCH(Calculations_actual!DX$9,HaverPull!$B:$B,0),MATCH(Calculations_actual!$B12,HaverPull!$B$1:$YE$1,0))</f>
        <v>230.1</v>
      </c>
      <c r="DY12" s="78">
        <f>INDEX(HaverPull!$B:$YE,MATCH(Calculations_actual!DY$9,HaverPull!$B:$B,0),MATCH(Calculations_actual!$B12,HaverPull!$B$1:$YE$1,0))</f>
        <v>217.4</v>
      </c>
      <c r="DZ12" s="78">
        <f>INDEX(HaverPull!$B:$YE,MATCH(Calculations_actual!DZ$9,HaverPull!$B:$B,0),MATCH(Calculations_actual!$B12,HaverPull!$B$1:$YE$1,0))</f>
        <v>246.5</v>
      </c>
      <c r="EA12" s="78">
        <f>INDEX(HaverPull!$B:$YE,MATCH(Calculations_actual!EA$9,HaverPull!$B:$B,0),MATCH(Calculations_actual!$B12,HaverPull!$B$1:$YE$1,0))</f>
        <v>244.9</v>
      </c>
      <c r="EB12" s="78">
        <f>INDEX(HaverPull!$B:$YE,MATCH(Calculations_actual!EB$9,HaverPull!$B:$B,0),MATCH(Calculations_actual!$B12,HaverPull!$B$1:$YE$1,0))</f>
        <v>243.8</v>
      </c>
      <c r="EC12" s="78">
        <f>INDEX(HaverPull!$B:$YE,MATCH(Calculations_actual!EC$9,HaverPull!$B:$B,0),MATCH(Calculations_actual!$B12,HaverPull!$B$1:$YE$1,0))</f>
        <v>251.1</v>
      </c>
      <c r="ED12" s="78">
        <f>INDEX(HaverPull!$B:$YE,MATCH(Calculations_actual!ED$9,HaverPull!$B:$B,0),MATCH(Calculations_actual!$B12,HaverPull!$B$1:$YE$1,0))</f>
        <v>260.3</v>
      </c>
      <c r="EE12" s="78">
        <f>INDEX(HaverPull!$B:$YE,MATCH(Calculations_actual!EE$9,HaverPull!$B:$B,0),MATCH(Calculations_actual!$B12,HaverPull!$B$1:$YE$1,0))</f>
        <v>260.7</v>
      </c>
      <c r="EF12" s="78">
        <f>INDEX(HaverPull!$B:$YE,MATCH(Calculations_actual!EF$9,HaverPull!$B:$B,0),MATCH(Calculations_actual!$B12,HaverPull!$B$1:$YE$1,0))</f>
        <v>260.10000000000002</v>
      </c>
      <c r="EG12" s="78">
        <f>INDEX(HaverPull!$B:$YE,MATCH(Calculations_actual!EG$9,HaverPull!$B:$B,0),MATCH(Calculations_actual!$B12,HaverPull!$B$1:$YE$1,0))</f>
        <v>271.7</v>
      </c>
      <c r="EH12" s="78">
        <f>INDEX(HaverPull!$B:$YE,MATCH(Calculations_actual!EH$9,HaverPull!$B:$B,0),MATCH(Calculations_actual!$B12,HaverPull!$B$1:$YE$1,0))</f>
        <v>265.7</v>
      </c>
      <c r="EI12" s="78">
        <f>INDEX(HaverPull!$B:$YE,MATCH(Calculations_actual!EI$9,HaverPull!$B:$B,0),MATCH(Calculations_actual!$B12,HaverPull!$B$1:$YE$1,0))</f>
        <v>283.39999999999998</v>
      </c>
      <c r="EJ12" s="78">
        <f>INDEX(HaverPull!$B:$YE,MATCH(Calculations_actual!EJ$9,HaverPull!$B:$B,0),MATCH(Calculations_actual!$B12,HaverPull!$B$1:$YE$1,0))</f>
        <v>293</v>
      </c>
      <c r="EK12" s="78">
        <f>INDEX(HaverPull!$B:$YE,MATCH(Calculations_actual!EK$9,HaverPull!$B:$B,0),MATCH(Calculations_actual!$B12,HaverPull!$B$1:$YE$1,0))</f>
        <v>288.3</v>
      </c>
      <c r="EL12" s="78">
        <f>INDEX(HaverPull!$B:$YE,MATCH(Calculations_actual!EL$9,HaverPull!$B:$B,0),MATCH(Calculations_actual!$B12,HaverPull!$B$1:$YE$1,0))</f>
        <v>294.5</v>
      </c>
      <c r="EM12" s="78">
        <f>INDEX(HaverPull!$B:$YE,MATCH(Calculations_actual!EM$9,HaverPull!$B:$B,0),MATCH(Calculations_actual!$B12,HaverPull!$B$1:$YE$1,0))</f>
        <v>301.3</v>
      </c>
      <c r="EN12" s="78">
        <f>INDEX(HaverPull!$B:$YE,MATCH(Calculations_actual!EN$9,HaverPull!$B:$B,0),MATCH(Calculations_actual!$B12,HaverPull!$B$1:$YE$1,0))</f>
        <v>310.8</v>
      </c>
      <c r="EO12" s="78">
        <f>INDEX(HaverPull!$B:$YE,MATCH(Calculations_actual!EO$9,HaverPull!$B:$B,0),MATCH(Calculations_actual!$B12,HaverPull!$B$1:$YE$1,0))</f>
        <v>300.10000000000002</v>
      </c>
      <c r="EP12" s="78">
        <f>INDEX(HaverPull!$B:$YE,MATCH(Calculations_actual!EP$9,HaverPull!$B:$B,0),MATCH(Calculations_actual!$B12,HaverPull!$B$1:$YE$1,0))</f>
        <v>305.39999999999998</v>
      </c>
      <c r="EQ12" s="78">
        <f>INDEX(HaverPull!$B:$YE,MATCH(Calculations_actual!EQ$9,HaverPull!$B:$B,0),MATCH(Calculations_actual!$B12,HaverPull!$B$1:$YE$1,0))</f>
        <v>291.3</v>
      </c>
      <c r="ER12" s="78">
        <f>INDEX(HaverPull!$B:$YE,MATCH(Calculations_actual!ER$9,HaverPull!$B:$B,0),MATCH(Calculations_actual!$B12,HaverPull!$B$1:$YE$1,0))</f>
        <v>294.89999999999998</v>
      </c>
      <c r="ES12" s="78">
        <f>INDEX(HaverPull!$B:$YE,MATCH(Calculations_actual!ES$9,HaverPull!$B:$B,0),MATCH(Calculations_actual!$B12,HaverPull!$B$1:$YE$1,0))</f>
        <v>308.7</v>
      </c>
      <c r="ET12" s="78">
        <f>INDEX(HaverPull!$B:$YE,MATCH(Calculations_actual!ET$9,HaverPull!$B:$B,0),MATCH(Calculations_actual!$B12,HaverPull!$B$1:$YE$1,0))</f>
        <v>301.39999999999998</v>
      </c>
      <c r="EU12" s="78">
        <f>INDEX(HaverPull!$B:$YE,MATCH(Calculations_actual!EU$9,HaverPull!$B:$B,0),MATCH(Calculations_actual!$B12,HaverPull!$B$1:$YE$1,0))</f>
        <v>332.5</v>
      </c>
      <c r="EV12" s="78">
        <f>INDEX(HaverPull!$B:$YE,MATCH(Calculations_actual!EV$9,HaverPull!$B:$B,0),MATCH(Calculations_actual!$B12,HaverPull!$B$1:$YE$1,0))</f>
        <v>314.7</v>
      </c>
      <c r="EW12" s="78">
        <f>INDEX(HaverPull!$B:$YE,MATCH(Calculations_actual!EW$9,HaverPull!$B:$B,0),MATCH(Calculations_actual!$B12,HaverPull!$B$1:$YE$1,0))</f>
        <v>319.60000000000002</v>
      </c>
      <c r="EX12" s="78">
        <f>INDEX(HaverPull!$B:$YE,MATCH(Calculations_actual!EX$9,HaverPull!$B:$B,0),MATCH(Calculations_actual!$B12,HaverPull!$B$1:$YE$1,0))</f>
        <v>329.9</v>
      </c>
      <c r="EY12" s="78">
        <f>INDEX(HaverPull!$B:$YE,MATCH(Calculations_actual!EY$9,HaverPull!$B:$B,0),MATCH(Calculations_actual!$B12,HaverPull!$B$1:$YE$1,0))</f>
        <v>331.6</v>
      </c>
      <c r="EZ12" s="78">
        <f>INDEX(HaverPull!$B:$YE,MATCH(Calculations_actual!EZ$9,HaverPull!$B:$B,0),MATCH(Calculations_actual!$B12,HaverPull!$B$1:$YE$1,0))</f>
        <v>339.2</v>
      </c>
      <c r="FA12" s="78">
        <f>INDEX(HaverPull!$B:$YE,MATCH(Calculations_actual!FA$9,HaverPull!$B:$B,0),MATCH(Calculations_actual!$B12,HaverPull!$B$1:$YE$1,0))</f>
        <v>340.8</v>
      </c>
      <c r="FB12" s="78">
        <f>INDEX(HaverPull!$B:$YE,MATCH(Calculations_actual!FB$9,HaverPull!$B:$B,0),MATCH(Calculations_actual!$B12,HaverPull!$B$1:$YE$1,0))</f>
        <v>341.8</v>
      </c>
      <c r="FC12" s="78">
        <f>INDEX(HaverPull!$B:$YE,MATCH(Calculations_actual!FC$9,HaverPull!$B:$B,0),MATCH(Calculations_actual!$B12,HaverPull!$B$1:$YE$1,0))</f>
        <v>358.4</v>
      </c>
      <c r="FD12" s="78">
        <f>INDEX(HaverPull!$B:$YE,MATCH(Calculations_actual!FD$9,HaverPull!$B:$B,0),MATCH(Calculations_actual!$B12,HaverPull!$B$1:$YE$1,0))</f>
        <v>368.9</v>
      </c>
      <c r="FE12" s="78">
        <f>INDEX(HaverPull!$B:$YE,MATCH(Calculations_actual!FE$9,HaverPull!$B:$B,0),MATCH(Calculations_actual!$B12,HaverPull!$B$1:$YE$1,0))</f>
        <v>378.2</v>
      </c>
      <c r="FF12" s="78">
        <f>INDEX(HaverPull!$B:$YE,MATCH(Calculations_actual!FF$9,HaverPull!$B:$B,0),MATCH(Calculations_actual!$B12,HaverPull!$B$1:$YE$1,0))</f>
        <v>372.8</v>
      </c>
      <c r="FG12" s="78">
        <f>INDEX(HaverPull!$B:$YE,MATCH(Calculations_actual!FG$9,HaverPull!$B:$B,0),MATCH(Calculations_actual!$B12,HaverPull!$B$1:$YE$1,0))</f>
        <v>382.1</v>
      </c>
      <c r="FH12" s="78">
        <f>INDEX(HaverPull!$B:$YE,MATCH(Calculations_actual!FH$9,HaverPull!$B:$B,0),MATCH(Calculations_actual!$B12,HaverPull!$B$1:$YE$1,0))</f>
        <v>385.7</v>
      </c>
      <c r="FI12" s="78">
        <f>INDEX(HaverPull!$B:$YE,MATCH(Calculations_actual!FI$9,HaverPull!$B:$B,0),MATCH(Calculations_actual!$B12,HaverPull!$B$1:$YE$1,0))</f>
        <v>405.6</v>
      </c>
      <c r="FJ12" s="78">
        <f>INDEX(HaverPull!$B:$YE,MATCH(Calculations_actual!FJ$9,HaverPull!$B:$B,0),MATCH(Calculations_actual!$B12,HaverPull!$B$1:$YE$1,0))</f>
        <v>414.1</v>
      </c>
      <c r="FK12" s="78">
        <f>INDEX(HaverPull!$B:$YE,MATCH(Calculations_actual!FK$9,HaverPull!$B:$B,0),MATCH(Calculations_actual!$B12,HaverPull!$B$1:$YE$1,0))</f>
        <v>418.8</v>
      </c>
      <c r="FL12" s="78">
        <f>INDEX(HaverPull!$B:$YE,MATCH(Calculations_actual!FL$9,HaverPull!$B:$B,0),MATCH(Calculations_actual!$B12,HaverPull!$B$1:$YE$1,0))</f>
        <v>409.7</v>
      </c>
      <c r="FM12" s="78">
        <f>INDEX(HaverPull!$B:$YE,MATCH(Calculations_actual!FM$9,HaverPull!$B:$B,0),MATCH(Calculations_actual!$B12,HaverPull!$B$1:$YE$1,0))</f>
        <v>396.4</v>
      </c>
      <c r="FN12" s="78">
        <f>INDEX(HaverPull!$B:$YE,MATCH(Calculations_actual!FN$9,HaverPull!$B:$B,0),MATCH(Calculations_actual!$B12,HaverPull!$B$1:$YE$1,0))</f>
        <v>399.3</v>
      </c>
      <c r="FO12" s="78">
        <f>INDEX(HaverPull!$B:$YE,MATCH(Calculations_actual!FO$9,HaverPull!$B:$B,0),MATCH(Calculations_actual!$B12,HaverPull!$B$1:$YE$1,0))</f>
        <v>400.6</v>
      </c>
      <c r="FP12" s="78">
        <f>INDEX(HaverPull!$B:$YE,MATCH(Calculations_actual!FP$9,HaverPull!$B:$B,0),MATCH(Calculations_actual!$B12,HaverPull!$B$1:$YE$1,0))</f>
        <v>421.7</v>
      </c>
      <c r="FQ12" s="78">
        <f>INDEX(HaverPull!$B:$YE,MATCH(Calculations_actual!FQ$9,HaverPull!$B:$B,0),MATCH(Calculations_actual!$B12,HaverPull!$B$1:$YE$1,0))</f>
        <v>419</v>
      </c>
      <c r="FR12" s="78">
        <f>INDEX(HaverPull!$B:$YE,MATCH(Calculations_actual!FR$9,HaverPull!$B:$B,0),MATCH(Calculations_actual!$B12,HaverPull!$B$1:$YE$1,0))</f>
        <v>428.9</v>
      </c>
      <c r="FS12" s="78">
        <f>INDEX(HaverPull!$B:$YE,MATCH(Calculations_actual!FS$9,HaverPull!$B:$B,0),MATCH(Calculations_actual!$B12,HaverPull!$B$1:$YE$1,0))</f>
        <v>424.8</v>
      </c>
      <c r="FT12" s="78">
        <f>INDEX(HaverPull!$B:$YE,MATCH(Calculations_actual!FT$9,HaverPull!$B:$B,0),MATCH(Calculations_actual!$B12,HaverPull!$B$1:$YE$1,0))</f>
        <v>438.4</v>
      </c>
      <c r="FU12" s="78">
        <f>INDEX(HaverPull!$B:$YE,MATCH(Calculations_actual!FU$9,HaverPull!$B:$B,0),MATCH(Calculations_actual!$B12,HaverPull!$B$1:$YE$1,0))</f>
        <v>448.2</v>
      </c>
      <c r="FV12" s="78">
        <f>INDEX(HaverPull!$B:$YE,MATCH(Calculations_actual!FV$9,HaverPull!$B:$B,0),MATCH(Calculations_actual!$B12,HaverPull!$B$1:$YE$1,0))</f>
        <v>448.6</v>
      </c>
      <c r="FW12" s="78">
        <f>INDEX(HaverPull!$B:$YE,MATCH(Calculations_actual!FW$9,HaverPull!$B:$B,0),MATCH(Calculations_actual!$B12,HaverPull!$B$1:$YE$1,0))</f>
        <v>459.4</v>
      </c>
      <c r="FX12" s="78">
        <f>INDEX(HaverPull!$B:$YE,MATCH(Calculations_actual!FX$9,HaverPull!$B:$B,0),MATCH(Calculations_actual!$B12,HaverPull!$B$1:$YE$1,0))</f>
        <v>481.5</v>
      </c>
      <c r="FY12" s="78">
        <f>INDEX(HaverPull!$B:$YE,MATCH(Calculations_actual!FY$9,HaverPull!$B:$B,0),MATCH(Calculations_actual!$B12,HaverPull!$B$1:$YE$1,0))</f>
        <v>507.3</v>
      </c>
      <c r="FZ12" s="78">
        <f>INDEX(HaverPull!$B:$YE,MATCH(Calculations_actual!FZ$9,HaverPull!$B:$B,0),MATCH(Calculations_actual!$B12,HaverPull!$B$1:$YE$1,0))</f>
        <v>515.5</v>
      </c>
      <c r="GA12" s="78">
        <f>INDEX(HaverPull!$B:$YE,MATCH(Calculations_actual!GA$9,HaverPull!$B:$B,0),MATCH(Calculations_actual!$B12,HaverPull!$B$1:$YE$1,0))</f>
        <v>523.70000000000005</v>
      </c>
      <c r="GB12" s="78">
        <f>INDEX(HaverPull!$B:$YE,MATCH(Calculations_actual!GB$9,HaverPull!$B:$B,0),MATCH(Calculations_actual!$B12,HaverPull!$B$1:$YE$1,0))</f>
        <v>538</v>
      </c>
      <c r="GC12" s="78">
        <f>INDEX(HaverPull!$B:$YE,MATCH(Calculations_actual!GC$9,HaverPull!$B:$B,0),MATCH(Calculations_actual!$B12,HaverPull!$B$1:$YE$1,0))</f>
        <v>540.5</v>
      </c>
      <c r="GD12" s="78">
        <f>INDEX(HaverPull!$B:$YE,MATCH(Calculations_actual!GD$9,HaverPull!$B:$B,0),MATCH(Calculations_actual!$B12,HaverPull!$B$1:$YE$1,0))</f>
        <v>541.70000000000005</v>
      </c>
      <c r="GE12" s="78">
        <f>INDEX(HaverPull!$B:$YE,MATCH(Calculations_actual!GE$9,HaverPull!$B:$B,0),MATCH(Calculations_actual!$B12,HaverPull!$B$1:$YE$1,0))</f>
        <v>550.20000000000005</v>
      </c>
      <c r="GF12" s="78">
        <f>INDEX(HaverPull!$B:$YE,MATCH(Calculations_actual!GF$9,HaverPull!$B:$B,0),MATCH(Calculations_actual!$B12,HaverPull!$B$1:$YE$1,0))</f>
        <v>558.6</v>
      </c>
      <c r="GG12" s="78">
        <f>INDEX(HaverPull!$B:$YE,MATCH(Calculations_actual!GG$9,HaverPull!$B:$B,0),MATCH(Calculations_actual!$B12,HaverPull!$B$1:$YE$1,0))</f>
        <v>566.5</v>
      </c>
      <c r="GH12" s="78">
        <f>INDEX(HaverPull!$B:$YE,MATCH(Calculations_actual!GH$9,HaverPull!$B:$B,0),MATCH(Calculations_actual!$B12,HaverPull!$B$1:$YE$1,0))</f>
        <v>575.79999999999995</v>
      </c>
      <c r="GI12" s="78">
        <f>INDEX(HaverPull!$B:$YE,MATCH(Calculations_actual!GI$9,HaverPull!$B:$B,0),MATCH(Calculations_actual!$B12,HaverPull!$B$1:$YE$1,0))</f>
        <v>573.6</v>
      </c>
      <c r="GJ12" s="78">
        <f>INDEX(HaverPull!$B:$YE,MATCH(Calculations_actual!GJ$9,HaverPull!$B:$B,0),MATCH(Calculations_actual!$B12,HaverPull!$B$1:$YE$1,0))</f>
        <v>569.29999999999995</v>
      </c>
      <c r="GK12" s="78">
        <f>INDEX(HaverPull!$B:$YE,MATCH(Calculations_actual!GK$9,HaverPull!$B:$B,0),MATCH(Calculations_actual!$B12,HaverPull!$B$1:$YE$1,0))</f>
        <v>583.6</v>
      </c>
      <c r="GL12" s="78">
        <f>INDEX(HaverPull!$B:$YE,MATCH(Calculations_actual!GL$9,HaverPull!$B:$B,0),MATCH(Calculations_actual!$B12,HaverPull!$B$1:$YE$1,0))</f>
        <v>583.20000000000005</v>
      </c>
      <c r="GM12" s="78">
        <f>INDEX(HaverPull!$B:$YE,MATCH(Calculations_actual!GM$9,HaverPull!$B:$B,0),MATCH(Calculations_actual!$B12,HaverPull!$B$1:$YE$1,0))</f>
        <v>590.29999999999995</v>
      </c>
      <c r="GN12" s="78">
        <f>INDEX(HaverPull!$B:$YE,MATCH(Calculations_actual!GN$9,HaverPull!$B:$B,0),MATCH(Calculations_actual!$B12,HaverPull!$B$1:$YE$1,0))</f>
        <v>602.1</v>
      </c>
      <c r="GO12" s="78" t="e">
        <f>INDEX(HaverPull!$B:$YE,MATCH(Calculations_actual!GO$9,HaverPull!$B:$B,0),MATCH(Calculations_actual!$B12,HaverPull!$B$1:$YE$1,0))</f>
        <v>#N/A</v>
      </c>
      <c r="GP12" s="78" t="e">
        <f>INDEX(HaverPull!$B:$YE,MATCH(Calculations_actual!GP$9,HaverPull!$B:$B,0),MATCH(Calculations_actual!$B12,HaverPull!$B$1:$YE$1,0))</f>
        <v>#N/A</v>
      </c>
      <c r="GQ12" s="78" t="e">
        <f>INDEX(HaverPull!$B:$YE,MATCH(Calculations_actual!GQ$9,HaverPull!$B:$B,0),MATCH(Calculations_actual!$B12,HaverPull!$B$1:$YE$1,0))</f>
        <v>#N/A</v>
      </c>
      <c r="GR12" s="78" t="e">
        <f>INDEX(HaverPull!$B:$YE,MATCH(Calculations_actual!GR$9,HaverPull!$B:$B,0),MATCH(Calculations_actual!$B12,HaverPull!$B$1:$YE$1,0))</f>
        <v>#N/A</v>
      </c>
      <c r="GS12" s="78" t="e">
        <f>INDEX(HaverPull!$B:$YE,MATCH(Calculations_actual!GS$9,HaverPull!$B:$B,0),MATCH(Calculations_actual!$B12,HaverPull!$B$1:$YE$1,0))</f>
        <v>#N/A</v>
      </c>
      <c r="GT12" s="78" t="e">
        <f>INDEX(HaverPull!$B:$YE,MATCH(Calculations_actual!GT$9,HaverPull!$B:$B,0),MATCH(Calculations_actual!$B12,HaverPull!$B$1:$YE$1,0))</f>
        <v>#N/A</v>
      </c>
      <c r="GU12" s="78" t="e">
        <f>INDEX(HaverPull!$B:$YE,MATCH(Calculations_actual!GU$9,HaverPull!$B:$B,0),MATCH(Calculations_actual!$B12,HaverPull!$B$1:$YE$1,0))</f>
        <v>#N/A</v>
      </c>
      <c r="GV12" s="78" t="e">
        <f>INDEX(HaverPull!$B:$YE,MATCH(Calculations_actual!GV$9,HaverPull!$B:$B,0),MATCH(Calculations_actual!$B12,HaverPull!$B$1:$YE$1,0))</f>
        <v>#N/A</v>
      </c>
    </row>
    <row r="13" spans="1:206">
      <c r="A13" s="7" t="s">
        <v>175</v>
      </c>
      <c r="B13" s="79" t="s">
        <v>18</v>
      </c>
      <c r="C13" s="78">
        <f>INDEX(HaverPull!$B:$YE,MATCH(Calculations_actual!C$9,HaverPull!$B:$B,0),MATCH(Calculations_actual!$B13,HaverPull!$B$1:$YE$1,0))</f>
        <v>63</v>
      </c>
      <c r="D13" s="78">
        <f>INDEX(HaverPull!$B:$YE,MATCH(Calculations_actual!D$9,HaverPull!$B:$B,0),MATCH(Calculations_actual!$B13,HaverPull!$B$1:$YE$1,0))</f>
        <v>73.099999999999994</v>
      </c>
      <c r="E13" s="78">
        <f>INDEX(HaverPull!$B:$YE,MATCH(Calculations_actual!E$9,HaverPull!$B:$B,0),MATCH(Calculations_actual!$B13,HaverPull!$B$1:$YE$1,0))</f>
        <v>73.5</v>
      </c>
      <c r="F13" s="78">
        <f>INDEX(HaverPull!$B:$YE,MATCH(Calculations_actual!F$9,HaverPull!$B:$B,0),MATCH(Calculations_actual!$B13,HaverPull!$B$1:$YE$1,0))</f>
        <v>77.400000000000006</v>
      </c>
      <c r="G13" s="78">
        <f>INDEX(HaverPull!$B:$YE,MATCH(Calculations_actual!G$9,HaverPull!$B:$B,0),MATCH(Calculations_actual!$B13,HaverPull!$B$1:$YE$1,0))</f>
        <v>79.3</v>
      </c>
      <c r="H13" s="78">
        <f>INDEX(HaverPull!$B:$YE,MATCH(Calculations_actual!H$9,HaverPull!$B:$B,0),MATCH(Calculations_actual!$B13,HaverPull!$B$1:$YE$1,0))</f>
        <v>86.9</v>
      </c>
      <c r="I13" s="78">
        <f>INDEX(HaverPull!$B:$YE,MATCH(Calculations_actual!I$9,HaverPull!$B:$B,0),MATCH(Calculations_actual!$B13,HaverPull!$B$1:$YE$1,0))</f>
        <v>86.9</v>
      </c>
      <c r="J13" s="78">
        <f>INDEX(HaverPull!$B:$YE,MATCH(Calculations_actual!J$9,HaverPull!$B:$B,0),MATCH(Calculations_actual!$B13,HaverPull!$B$1:$YE$1,0))</f>
        <v>88.5</v>
      </c>
      <c r="K13" s="78">
        <f>INDEX(HaverPull!$B:$YE,MATCH(Calculations_actual!K$9,HaverPull!$B:$B,0),MATCH(Calculations_actual!$B13,HaverPull!$B$1:$YE$1,0))</f>
        <v>91.4</v>
      </c>
      <c r="L13" s="78">
        <f>INDEX(HaverPull!$B:$YE,MATCH(Calculations_actual!L$9,HaverPull!$B:$B,0),MATCH(Calculations_actual!$B13,HaverPull!$B$1:$YE$1,0))</f>
        <v>91.9</v>
      </c>
      <c r="M13" s="78">
        <f>INDEX(HaverPull!$B:$YE,MATCH(Calculations_actual!M$9,HaverPull!$B:$B,0),MATCH(Calculations_actual!$B13,HaverPull!$B$1:$YE$1,0))</f>
        <v>92.9</v>
      </c>
      <c r="N13" s="78">
        <f>INDEX(HaverPull!$B:$YE,MATCH(Calculations_actual!N$9,HaverPull!$B:$B,0),MATCH(Calculations_actual!$B13,HaverPull!$B$1:$YE$1,0))</f>
        <v>103.1</v>
      </c>
      <c r="O13" s="78">
        <f>INDEX(HaverPull!$B:$YE,MATCH(Calculations_actual!O$9,HaverPull!$B:$B,0),MATCH(Calculations_actual!$B13,HaverPull!$B$1:$YE$1,0))</f>
        <v>105.4</v>
      </c>
      <c r="P13" s="78">
        <f>INDEX(HaverPull!$B:$YE,MATCH(Calculations_actual!P$9,HaverPull!$B:$B,0),MATCH(Calculations_actual!$B13,HaverPull!$B$1:$YE$1,0))</f>
        <v>107.6</v>
      </c>
      <c r="Q13" s="78">
        <f>INDEX(HaverPull!$B:$YE,MATCH(Calculations_actual!Q$9,HaverPull!$B:$B,0),MATCH(Calculations_actual!$B13,HaverPull!$B$1:$YE$1,0))</f>
        <v>109.2</v>
      </c>
      <c r="R13" s="78">
        <f>INDEX(HaverPull!$B:$YE,MATCH(Calculations_actual!R$9,HaverPull!$B:$B,0),MATCH(Calculations_actual!$B13,HaverPull!$B$1:$YE$1,0))</f>
        <v>112.3</v>
      </c>
      <c r="S13" s="78">
        <f>INDEX(HaverPull!$B:$YE,MATCH(Calculations_actual!S$9,HaverPull!$B:$B,0),MATCH(Calculations_actual!$B13,HaverPull!$B$1:$YE$1,0))</f>
        <v>117.5</v>
      </c>
      <c r="T13" s="78">
        <f>INDEX(HaverPull!$B:$YE,MATCH(Calculations_actual!T$9,HaverPull!$B:$B,0),MATCH(Calculations_actual!$B13,HaverPull!$B$1:$YE$1,0))</f>
        <v>125.4</v>
      </c>
      <c r="U13" s="78">
        <f>INDEX(HaverPull!$B:$YE,MATCH(Calculations_actual!U$9,HaverPull!$B:$B,0),MATCH(Calculations_actual!$B13,HaverPull!$B$1:$YE$1,0))</f>
        <v>132.19999999999999</v>
      </c>
      <c r="V13" s="78">
        <f>INDEX(HaverPull!$B:$YE,MATCH(Calculations_actual!V$9,HaverPull!$B:$B,0),MATCH(Calculations_actual!$B13,HaverPull!$B$1:$YE$1,0))</f>
        <v>139.1</v>
      </c>
      <c r="W13" s="78">
        <f>INDEX(HaverPull!$B:$YE,MATCH(Calculations_actual!W$9,HaverPull!$B:$B,0),MATCH(Calculations_actual!$B13,HaverPull!$B$1:$YE$1,0))</f>
        <v>149.80000000000001</v>
      </c>
      <c r="X13" s="78">
        <f>INDEX(HaverPull!$B:$YE,MATCH(Calculations_actual!X$9,HaverPull!$B:$B,0),MATCH(Calculations_actual!$B13,HaverPull!$B$1:$YE$1,0))</f>
        <v>164.6</v>
      </c>
      <c r="Y13" s="78">
        <f>INDEX(HaverPull!$B:$YE,MATCH(Calculations_actual!Y$9,HaverPull!$B:$B,0),MATCH(Calculations_actual!$B13,HaverPull!$B$1:$YE$1,0))</f>
        <v>167.7</v>
      </c>
      <c r="Z13" s="78">
        <f>INDEX(HaverPull!$B:$YE,MATCH(Calculations_actual!Z$9,HaverPull!$B:$B,0),MATCH(Calculations_actual!$B13,HaverPull!$B$1:$YE$1,0))</f>
        <v>170.4</v>
      </c>
      <c r="AA13" s="78">
        <f>INDEX(HaverPull!$B:$YE,MATCH(Calculations_actual!AA$9,HaverPull!$B:$B,0),MATCH(Calculations_actual!$B13,HaverPull!$B$1:$YE$1,0))</f>
        <v>174.7</v>
      </c>
      <c r="AB13" s="78">
        <f>INDEX(HaverPull!$B:$YE,MATCH(Calculations_actual!AB$9,HaverPull!$B:$B,0),MATCH(Calculations_actual!$B13,HaverPull!$B$1:$YE$1,0))</f>
        <v>173.1</v>
      </c>
      <c r="AC13" s="78">
        <f>INDEX(HaverPull!$B:$YE,MATCH(Calculations_actual!AC$9,HaverPull!$B:$B,0),MATCH(Calculations_actual!$B13,HaverPull!$B$1:$YE$1,0))</f>
        <v>180.1</v>
      </c>
      <c r="AD13" s="78">
        <f>INDEX(HaverPull!$B:$YE,MATCH(Calculations_actual!AD$9,HaverPull!$B:$B,0),MATCH(Calculations_actual!$B13,HaverPull!$B$1:$YE$1,0))</f>
        <v>182.7</v>
      </c>
      <c r="AE13" s="78">
        <f>INDEX(HaverPull!$B:$YE,MATCH(Calculations_actual!AE$9,HaverPull!$B:$B,0),MATCH(Calculations_actual!$B13,HaverPull!$B$1:$YE$1,0))</f>
        <v>185.5</v>
      </c>
      <c r="AF13" s="78">
        <f>INDEX(HaverPull!$B:$YE,MATCH(Calculations_actual!AF$9,HaverPull!$B:$B,0),MATCH(Calculations_actual!$B13,HaverPull!$B$1:$YE$1,0))</f>
        <v>186.4</v>
      </c>
      <c r="AG13" s="78">
        <f>INDEX(HaverPull!$B:$YE,MATCH(Calculations_actual!AG$9,HaverPull!$B:$B,0),MATCH(Calculations_actual!$B13,HaverPull!$B$1:$YE$1,0))</f>
        <v>191.7</v>
      </c>
      <c r="AH13" s="78">
        <f>INDEX(HaverPull!$B:$YE,MATCH(Calculations_actual!AH$9,HaverPull!$B:$B,0),MATCH(Calculations_actual!$B13,HaverPull!$B$1:$YE$1,0))</f>
        <v>194.3</v>
      </c>
      <c r="AI13" s="78">
        <f>INDEX(HaverPull!$B:$YE,MATCH(Calculations_actual!AI$9,HaverPull!$B:$B,0),MATCH(Calculations_actual!$B13,HaverPull!$B$1:$YE$1,0))</f>
        <v>197.7</v>
      </c>
      <c r="AJ13" s="78">
        <f>INDEX(HaverPull!$B:$YE,MATCH(Calculations_actual!AJ$9,HaverPull!$B:$B,0),MATCH(Calculations_actual!$B13,HaverPull!$B$1:$YE$1,0))</f>
        <v>199</v>
      </c>
      <c r="AK13" s="78">
        <f>INDEX(HaverPull!$B:$YE,MATCH(Calculations_actual!AK$9,HaverPull!$B:$B,0),MATCH(Calculations_actual!$B13,HaverPull!$B$1:$YE$1,0))</f>
        <v>207.1</v>
      </c>
      <c r="AL13" s="78">
        <f>INDEX(HaverPull!$B:$YE,MATCH(Calculations_actual!AL$9,HaverPull!$B:$B,0),MATCH(Calculations_actual!$B13,HaverPull!$B$1:$YE$1,0))</f>
        <v>209.9</v>
      </c>
      <c r="AM13" s="78">
        <f>INDEX(HaverPull!$B:$YE,MATCH(Calculations_actual!AM$9,HaverPull!$B:$B,0),MATCH(Calculations_actual!$B13,HaverPull!$B$1:$YE$1,0))</f>
        <v>214.9</v>
      </c>
      <c r="AN13" s="78">
        <f>INDEX(HaverPull!$B:$YE,MATCH(Calculations_actual!AN$9,HaverPull!$B:$B,0),MATCH(Calculations_actual!$B13,HaverPull!$B$1:$YE$1,0))</f>
        <v>219.2</v>
      </c>
      <c r="AO13" s="78">
        <f>INDEX(HaverPull!$B:$YE,MATCH(Calculations_actual!AO$9,HaverPull!$B:$B,0),MATCH(Calculations_actual!$B13,HaverPull!$B$1:$YE$1,0))</f>
        <v>234.6</v>
      </c>
      <c r="AP13" s="78">
        <f>INDEX(HaverPull!$B:$YE,MATCH(Calculations_actual!AP$9,HaverPull!$B:$B,0),MATCH(Calculations_actual!$B13,HaverPull!$B$1:$YE$1,0))</f>
        <v>240.7</v>
      </c>
      <c r="AQ13" s="78">
        <f>INDEX(HaverPull!$B:$YE,MATCH(Calculations_actual!AQ$9,HaverPull!$B:$B,0),MATCH(Calculations_actual!$B13,HaverPull!$B$1:$YE$1,0))</f>
        <v>251.2</v>
      </c>
      <c r="AR13" s="78">
        <f>INDEX(HaverPull!$B:$YE,MATCH(Calculations_actual!AR$9,HaverPull!$B:$B,0),MATCH(Calculations_actual!$B13,HaverPull!$B$1:$YE$1,0))</f>
        <v>256.2</v>
      </c>
      <c r="AS13" s="78">
        <f>INDEX(HaverPull!$B:$YE,MATCH(Calculations_actual!AS$9,HaverPull!$B:$B,0),MATCH(Calculations_actual!$B13,HaverPull!$B$1:$YE$1,0))</f>
        <v>287.89999999999998</v>
      </c>
      <c r="AT13" s="78">
        <f>INDEX(HaverPull!$B:$YE,MATCH(Calculations_actual!AT$9,HaverPull!$B:$B,0),MATCH(Calculations_actual!$B13,HaverPull!$B$1:$YE$1,0))</f>
        <v>290.7</v>
      </c>
      <c r="AU13" s="78">
        <f>INDEX(HaverPull!$B:$YE,MATCH(Calculations_actual!AU$9,HaverPull!$B:$B,0),MATCH(Calculations_actual!$B13,HaverPull!$B$1:$YE$1,0))</f>
        <v>296.10000000000002</v>
      </c>
      <c r="AV13" s="78">
        <f>INDEX(HaverPull!$B:$YE,MATCH(Calculations_actual!AV$9,HaverPull!$B:$B,0),MATCH(Calculations_actual!$B13,HaverPull!$B$1:$YE$1,0))</f>
        <v>299</v>
      </c>
      <c r="AW13" s="78">
        <f>INDEX(HaverPull!$B:$YE,MATCH(Calculations_actual!AW$9,HaverPull!$B:$B,0),MATCH(Calculations_actual!$B13,HaverPull!$B$1:$YE$1,0))</f>
        <v>317</v>
      </c>
      <c r="AX13" s="78">
        <f>INDEX(HaverPull!$B:$YE,MATCH(Calculations_actual!AX$9,HaverPull!$B:$B,0),MATCH(Calculations_actual!$B13,HaverPull!$B$1:$YE$1,0))</f>
        <v>319.2</v>
      </c>
      <c r="AY13" s="78">
        <f>INDEX(HaverPull!$B:$YE,MATCH(Calculations_actual!AY$9,HaverPull!$B:$B,0),MATCH(Calculations_actual!$B13,HaverPull!$B$1:$YE$1,0))</f>
        <v>324.3</v>
      </c>
      <c r="AZ13" s="78">
        <f>INDEX(HaverPull!$B:$YE,MATCH(Calculations_actual!AZ$9,HaverPull!$B:$B,0),MATCH(Calculations_actual!$B13,HaverPull!$B$1:$YE$1,0))</f>
        <v>333.2</v>
      </c>
      <c r="BA13" s="78">
        <f>INDEX(HaverPull!$B:$YE,MATCH(Calculations_actual!BA$9,HaverPull!$B:$B,0),MATCH(Calculations_actual!$B13,HaverPull!$B$1:$YE$1,0))</f>
        <v>349.7</v>
      </c>
      <c r="BB13" s="78">
        <f>INDEX(HaverPull!$B:$YE,MATCH(Calculations_actual!BB$9,HaverPull!$B:$B,0),MATCH(Calculations_actual!$B13,HaverPull!$B$1:$YE$1,0))</f>
        <v>365.2</v>
      </c>
      <c r="BC13" s="78">
        <f>INDEX(HaverPull!$B:$YE,MATCH(Calculations_actual!BC$9,HaverPull!$B:$B,0),MATCH(Calculations_actual!$B13,HaverPull!$B$1:$YE$1,0))</f>
        <v>368</v>
      </c>
      <c r="BD13" s="78">
        <f>INDEX(HaverPull!$B:$YE,MATCH(Calculations_actual!BD$9,HaverPull!$B:$B,0),MATCH(Calculations_actual!$B13,HaverPull!$B$1:$YE$1,0))</f>
        <v>373.7</v>
      </c>
      <c r="BE13" s="78">
        <f>INDEX(HaverPull!$B:$YE,MATCH(Calculations_actual!BE$9,HaverPull!$B:$B,0),MATCH(Calculations_actual!$B13,HaverPull!$B$1:$YE$1,0))</f>
        <v>368.5</v>
      </c>
      <c r="BF13" s="78">
        <f>INDEX(HaverPull!$B:$YE,MATCH(Calculations_actual!BF$9,HaverPull!$B:$B,0),MATCH(Calculations_actual!$B13,HaverPull!$B$1:$YE$1,0))</f>
        <v>371.8</v>
      </c>
      <c r="BG13" s="78">
        <f>INDEX(HaverPull!$B:$YE,MATCH(Calculations_actual!BG$9,HaverPull!$B:$B,0),MATCH(Calculations_actual!$B13,HaverPull!$B$1:$YE$1,0))</f>
        <v>376.3</v>
      </c>
      <c r="BH13" s="78">
        <f>INDEX(HaverPull!$B:$YE,MATCH(Calculations_actual!BH$9,HaverPull!$B:$B,0),MATCH(Calculations_actual!$B13,HaverPull!$B$1:$YE$1,0))</f>
        <v>379</v>
      </c>
      <c r="BI13" s="78">
        <f>INDEX(HaverPull!$B:$YE,MATCH(Calculations_actual!BI$9,HaverPull!$B:$B,0),MATCH(Calculations_actual!$B13,HaverPull!$B$1:$YE$1,0))</f>
        <v>380.4</v>
      </c>
      <c r="BJ13" s="78">
        <f>INDEX(HaverPull!$B:$YE,MATCH(Calculations_actual!BJ$9,HaverPull!$B:$B,0),MATCH(Calculations_actual!$B13,HaverPull!$B$1:$YE$1,0))</f>
        <v>387.9</v>
      </c>
      <c r="BK13" s="78">
        <f>INDEX(HaverPull!$B:$YE,MATCH(Calculations_actual!BK$9,HaverPull!$B:$B,0),MATCH(Calculations_actual!$B13,HaverPull!$B$1:$YE$1,0))</f>
        <v>398.1</v>
      </c>
      <c r="BL13" s="78">
        <f>INDEX(HaverPull!$B:$YE,MATCH(Calculations_actual!BL$9,HaverPull!$B:$B,0),MATCH(Calculations_actual!$B13,HaverPull!$B$1:$YE$1,0))</f>
        <v>400.5</v>
      </c>
      <c r="BM13" s="78">
        <f>INDEX(HaverPull!$B:$YE,MATCH(Calculations_actual!BM$9,HaverPull!$B:$B,0),MATCH(Calculations_actual!$B13,HaverPull!$B$1:$YE$1,0))</f>
        <v>405.6</v>
      </c>
      <c r="BN13" s="78">
        <f>INDEX(HaverPull!$B:$YE,MATCH(Calculations_actual!BN$9,HaverPull!$B:$B,0),MATCH(Calculations_actual!$B13,HaverPull!$B$1:$YE$1,0))</f>
        <v>408.3</v>
      </c>
      <c r="BO13" s="78">
        <f>INDEX(HaverPull!$B:$YE,MATCH(Calculations_actual!BO$9,HaverPull!$B:$B,0),MATCH(Calculations_actual!$B13,HaverPull!$B$1:$YE$1,0))</f>
        <v>419.9</v>
      </c>
      <c r="BP13" s="78">
        <f>INDEX(HaverPull!$B:$YE,MATCH(Calculations_actual!BP$9,HaverPull!$B:$B,0),MATCH(Calculations_actual!$B13,HaverPull!$B$1:$YE$1,0))</f>
        <v>425.6</v>
      </c>
      <c r="BQ13" s="78">
        <f>INDEX(HaverPull!$B:$YE,MATCH(Calculations_actual!BQ$9,HaverPull!$B:$B,0),MATCH(Calculations_actual!$B13,HaverPull!$B$1:$YE$1,0))</f>
        <v>433.1</v>
      </c>
      <c r="BR13" s="78">
        <f>INDEX(HaverPull!$B:$YE,MATCH(Calculations_actual!BR$9,HaverPull!$B:$B,0),MATCH(Calculations_actual!$B13,HaverPull!$B$1:$YE$1,0))</f>
        <v>435.8</v>
      </c>
      <c r="BS13" s="78">
        <f>INDEX(HaverPull!$B:$YE,MATCH(Calculations_actual!BS$9,HaverPull!$B:$B,0),MATCH(Calculations_actual!$B13,HaverPull!$B$1:$YE$1,0))</f>
        <v>441.9</v>
      </c>
      <c r="BT13" s="78">
        <f>INDEX(HaverPull!$B:$YE,MATCH(Calculations_actual!BT$9,HaverPull!$B:$B,0),MATCH(Calculations_actual!$B13,HaverPull!$B$1:$YE$1,0))</f>
        <v>447.5</v>
      </c>
      <c r="BU13" s="78">
        <f>INDEX(HaverPull!$B:$YE,MATCH(Calculations_actual!BU$9,HaverPull!$B:$B,0),MATCH(Calculations_actual!$B13,HaverPull!$B$1:$YE$1,0))</f>
        <v>449.4</v>
      </c>
      <c r="BV13" s="78">
        <f>INDEX(HaverPull!$B:$YE,MATCH(Calculations_actual!BV$9,HaverPull!$B:$B,0),MATCH(Calculations_actual!$B13,HaverPull!$B$1:$YE$1,0))</f>
        <v>452.8</v>
      </c>
      <c r="BW13" s="78">
        <f>INDEX(HaverPull!$B:$YE,MATCH(Calculations_actual!BW$9,HaverPull!$B:$B,0),MATCH(Calculations_actual!$B13,HaverPull!$B$1:$YE$1,0))</f>
        <v>470.3</v>
      </c>
      <c r="BX13" s="78">
        <f>INDEX(HaverPull!$B:$YE,MATCH(Calculations_actual!BX$9,HaverPull!$B:$B,0),MATCH(Calculations_actual!$B13,HaverPull!$B$1:$YE$1,0))</f>
        <v>473.4</v>
      </c>
      <c r="BY13" s="78">
        <f>INDEX(HaverPull!$B:$YE,MATCH(Calculations_actual!BY$9,HaverPull!$B:$B,0),MATCH(Calculations_actual!$B13,HaverPull!$B$1:$YE$1,0))</f>
        <v>478.8</v>
      </c>
      <c r="BZ13" s="78">
        <f>INDEX(HaverPull!$B:$YE,MATCH(Calculations_actual!BZ$9,HaverPull!$B:$B,0),MATCH(Calculations_actual!$B13,HaverPull!$B$1:$YE$1,0))</f>
        <v>484.9</v>
      </c>
      <c r="CA13" s="78">
        <f>INDEX(HaverPull!$B:$YE,MATCH(Calculations_actual!CA$9,HaverPull!$B:$B,0),MATCH(Calculations_actual!$B13,HaverPull!$B$1:$YE$1,0))</f>
        <v>508.2</v>
      </c>
      <c r="CB13" s="78">
        <f>INDEX(HaverPull!$B:$YE,MATCH(Calculations_actual!CB$9,HaverPull!$B:$B,0),MATCH(Calculations_actual!$B13,HaverPull!$B$1:$YE$1,0))</f>
        <v>515.70000000000005</v>
      </c>
      <c r="CC13" s="78">
        <f>INDEX(HaverPull!$B:$YE,MATCH(Calculations_actual!CC$9,HaverPull!$B:$B,0),MATCH(Calculations_actual!$B13,HaverPull!$B$1:$YE$1,0))</f>
        <v>524.70000000000005</v>
      </c>
      <c r="CD13" s="78">
        <f>INDEX(HaverPull!$B:$YE,MATCH(Calculations_actual!CD$9,HaverPull!$B:$B,0),MATCH(Calculations_actual!$B13,HaverPull!$B$1:$YE$1,0))</f>
        <v>535.79999999999995</v>
      </c>
      <c r="CE13" s="78">
        <f>INDEX(HaverPull!$B:$YE,MATCH(Calculations_actual!CE$9,HaverPull!$B:$B,0),MATCH(Calculations_actual!$B13,HaverPull!$B$1:$YE$1,0))</f>
        <v>556.20000000000005</v>
      </c>
      <c r="CF13" s="78">
        <f>INDEX(HaverPull!$B:$YE,MATCH(Calculations_actual!CF$9,HaverPull!$B:$B,0),MATCH(Calculations_actual!$B13,HaverPull!$B$1:$YE$1,0))</f>
        <v>567.5</v>
      </c>
      <c r="CG13" s="78">
        <f>INDEX(HaverPull!$B:$YE,MATCH(Calculations_actual!CG$9,HaverPull!$B:$B,0),MATCH(Calculations_actual!$B13,HaverPull!$B$1:$YE$1,0))</f>
        <v>578.1</v>
      </c>
      <c r="CH13" s="78">
        <f>INDEX(HaverPull!$B:$YE,MATCH(Calculations_actual!CH$9,HaverPull!$B:$B,0),MATCH(Calculations_actual!$B13,HaverPull!$B$1:$YE$1,0))</f>
        <v>596.79999999999995</v>
      </c>
      <c r="CI13" s="78">
        <f>INDEX(HaverPull!$B:$YE,MATCH(Calculations_actual!CI$9,HaverPull!$B:$B,0),MATCH(Calculations_actual!$B13,HaverPull!$B$1:$YE$1,0))</f>
        <v>622.5</v>
      </c>
      <c r="CJ13" s="78">
        <f>INDEX(HaverPull!$B:$YE,MATCH(Calculations_actual!CJ$9,HaverPull!$B:$B,0),MATCH(Calculations_actual!$B13,HaverPull!$B$1:$YE$1,0))</f>
        <v>643.5</v>
      </c>
      <c r="CK13" s="78">
        <f>INDEX(HaverPull!$B:$YE,MATCH(Calculations_actual!CK$9,HaverPull!$B:$B,0),MATCH(Calculations_actual!$B13,HaverPull!$B$1:$YE$1,0))</f>
        <v>653.79999999999995</v>
      </c>
      <c r="CL13" s="78">
        <f>INDEX(HaverPull!$B:$YE,MATCH(Calculations_actual!CL$9,HaverPull!$B:$B,0),MATCH(Calculations_actual!$B13,HaverPull!$B$1:$YE$1,0))</f>
        <v>682.3</v>
      </c>
      <c r="CM13" s="78">
        <f>INDEX(HaverPull!$B:$YE,MATCH(Calculations_actual!CM$9,HaverPull!$B:$B,0),MATCH(Calculations_actual!$B13,HaverPull!$B$1:$YE$1,0))</f>
        <v>710.5</v>
      </c>
      <c r="CN13" s="78">
        <f>INDEX(HaverPull!$B:$YE,MATCH(Calculations_actual!CN$9,HaverPull!$B:$B,0),MATCH(Calculations_actual!$B13,HaverPull!$B$1:$YE$1,0))</f>
        <v>729.1</v>
      </c>
      <c r="CO13" s="78">
        <f>INDEX(HaverPull!$B:$YE,MATCH(Calculations_actual!CO$9,HaverPull!$B:$B,0),MATCH(Calculations_actual!$B13,HaverPull!$B$1:$YE$1,0))</f>
        <v>741.3</v>
      </c>
      <c r="CP13" s="78">
        <f>INDEX(HaverPull!$B:$YE,MATCH(Calculations_actual!CP$9,HaverPull!$B:$B,0),MATCH(Calculations_actual!$B13,HaverPull!$B$1:$YE$1,0))</f>
        <v>746</v>
      </c>
      <c r="CQ13" s="78">
        <f>INDEX(HaverPull!$B:$YE,MATCH(Calculations_actual!CQ$9,HaverPull!$B:$B,0),MATCH(Calculations_actual!$B13,HaverPull!$B$1:$YE$1,0))</f>
        <v>766.5</v>
      </c>
      <c r="CR13" s="78">
        <f>INDEX(HaverPull!$B:$YE,MATCH(Calculations_actual!CR$9,HaverPull!$B:$B,0),MATCH(Calculations_actual!$B13,HaverPull!$B$1:$YE$1,0))</f>
        <v>771.7</v>
      </c>
      <c r="CS13" s="78">
        <f>INDEX(HaverPull!$B:$YE,MATCH(Calculations_actual!CS$9,HaverPull!$B:$B,0),MATCH(Calculations_actual!$B13,HaverPull!$B$1:$YE$1,0))</f>
        <v>786.3</v>
      </c>
      <c r="CT13" s="78">
        <f>INDEX(HaverPull!$B:$YE,MATCH(Calculations_actual!CT$9,HaverPull!$B:$B,0),MATCH(Calculations_actual!$B13,HaverPull!$B$1:$YE$1,0))</f>
        <v>791.3</v>
      </c>
      <c r="CU13" s="78">
        <f>INDEX(HaverPull!$B:$YE,MATCH(Calculations_actual!CU$9,HaverPull!$B:$B,0),MATCH(Calculations_actual!$B13,HaverPull!$B$1:$YE$1,0))</f>
        <v>805.3</v>
      </c>
      <c r="CV13" s="78">
        <f>INDEX(HaverPull!$B:$YE,MATCH(Calculations_actual!CV$9,HaverPull!$B:$B,0),MATCH(Calculations_actual!$B13,HaverPull!$B$1:$YE$1,0))</f>
        <v>810.1</v>
      </c>
      <c r="CW13" s="78">
        <f>INDEX(HaverPull!$B:$YE,MATCH(Calculations_actual!CW$9,HaverPull!$B:$B,0),MATCH(Calculations_actual!$B13,HaverPull!$B$1:$YE$1,0))</f>
        <v>813.6</v>
      </c>
      <c r="CX13" s="78">
        <f>INDEX(HaverPull!$B:$YE,MATCH(Calculations_actual!CX$9,HaverPull!$B:$B,0),MATCH(Calculations_actual!$B13,HaverPull!$B$1:$YE$1,0))</f>
        <v>833.8</v>
      </c>
      <c r="CY13" s="78">
        <f>INDEX(HaverPull!$B:$YE,MATCH(Calculations_actual!CY$9,HaverPull!$B:$B,0),MATCH(Calculations_actual!$B13,HaverPull!$B$1:$YE$1,0))</f>
        <v>857.9</v>
      </c>
      <c r="CZ13" s="78">
        <f>INDEX(HaverPull!$B:$YE,MATCH(Calculations_actual!CZ$9,HaverPull!$B:$B,0),MATCH(Calculations_actual!$B13,HaverPull!$B$1:$YE$1,0))</f>
        <v>865.6</v>
      </c>
      <c r="DA13" s="78">
        <f>INDEX(HaverPull!$B:$YE,MATCH(Calculations_actual!DA$9,HaverPull!$B:$B,0),MATCH(Calculations_actual!$B13,HaverPull!$B$1:$YE$1,0))</f>
        <v>870.7</v>
      </c>
      <c r="DB13" s="78">
        <f>INDEX(HaverPull!$B:$YE,MATCH(Calculations_actual!DB$9,HaverPull!$B:$B,0),MATCH(Calculations_actual!$B13,HaverPull!$B$1:$YE$1,0))</f>
        <v>864.6</v>
      </c>
      <c r="DC13" s="78">
        <f>INDEX(HaverPull!$B:$YE,MATCH(Calculations_actual!DC$9,HaverPull!$B:$B,0),MATCH(Calculations_actual!$B13,HaverPull!$B$1:$YE$1,0))</f>
        <v>893.2</v>
      </c>
      <c r="DD13" s="78">
        <f>INDEX(HaverPull!$B:$YE,MATCH(Calculations_actual!DD$9,HaverPull!$B:$B,0),MATCH(Calculations_actual!$B13,HaverPull!$B$1:$YE$1,0))</f>
        <v>912.9</v>
      </c>
      <c r="DE13" s="78">
        <f>INDEX(HaverPull!$B:$YE,MATCH(Calculations_actual!DE$9,HaverPull!$B:$B,0),MATCH(Calculations_actual!$B13,HaverPull!$B$1:$YE$1,0))</f>
        <v>908.5</v>
      </c>
      <c r="DF13" s="78">
        <f>INDEX(HaverPull!$B:$YE,MATCH(Calculations_actual!DF$9,HaverPull!$B:$B,0),MATCH(Calculations_actual!$B13,HaverPull!$B$1:$YE$1,0))</f>
        <v>910.7</v>
      </c>
      <c r="DG13" s="78">
        <f>INDEX(HaverPull!$B:$YE,MATCH(Calculations_actual!DG$9,HaverPull!$B:$B,0),MATCH(Calculations_actual!$B13,HaverPull!$B$1:$YE$1,0))</f>
        <v>930.5</v>
      </c>
      <c r="DH13" s="78">
        <f>INDEX(HaverPull!$B:$YE,MATCH(Calculations_actual!DH$9,HaverPull!$B:$B,0),MATCH(Calculations_actual!$B13,HaverPull!$B$1:$YE$1,0))</f>
        <v>931.3</v>
      </c>
      <c r="DI13" s="78">
        <f>INDEX(HaverPull!$B:$YE,MATCH(Calculations_actual!DI$9,HaverPull!$B:$B,0),MATCH(Calculations_actual!$B13,HaverPull!$B$1:$YE$1,0))</f>
        <v>937.2</v>
      </c>
      <c r="DJ13" s="78">
        <f>INDEX(HaverPull!$B:$YE,MATCH(Calculations_actual!DJ$9,HaverPull!$B:$B,0),MATCH(Calculations_actual!$B13,HaverPull!$B$1:$YE$1,0))</f>
        <v>942.7</v>
      </c>
      <c r="DK13" s="78">
        <f>INDEX(HaverPull!$B:$YE,MATCH(Calculations_actual!DK$9,HaverPull!$B:$B,0),MATCH(Calculations_actual!$B13,HaverPull!$B$1:$YE$1,0))</f>
        <v>951.8</v>
      </c>
      <c r="DL13" s="78">
        <f>INDEX(HaverPull!$B:$YE,MATCH(Calculations_actual!DL$9,HaverPull!$B:$B,0),MATCH(Calculations_actual!$B13,HaverPull!$B$1:$YE$1,0))</f>
        <v>956</v>
      </c>
      <c r="DM13" s="78">
        <f>INDEX(HaverPull!$B:$YE,MATCH(Calculations_actual!DM$9,HaverPull!$B:$B,0),MATCH(Calculations_actual!$B13,HaverPull!$B$1:$YE$1,0))</f>
        <v>957.4</v>
      </c>
      <c r="DN13" s="78">
        <f>INDEX(HaverPull!$B:$YE,MATCH(Calculations_actual!DN$9,HaverPull!$B:$B,0),MATCH(Calculations_actual!$B13,HaverPull!$B$1:$YE$1,0))</f>
        <v>966.4</v>
      </c>
      <c r="DO13" s="78">
        <f>INDEX(HaverPull!$B:$YE,MATCH(Calculations_actual!DO$9,HaverPull!$B:$B,0),MATCH(Calculations_actual!$B13,HaverPull!$B$1:$YE$1,0))</f>
        <v>983.4</v>
      </c>
      <c r="DP13" s="78">
        <f>INDEX(HaverPull!$B:$YE,MATCH(Calculations_actual!DP$9,HaverPull!$B:$B,0),MATCH(Calculations_actual!$B13,HaverPull!$B$1:$YE$1,0))</f>
        <v>985</v>
      </c>
      <c r="DQ13" s="78">
        <f>INDEX(HaverPull!$B:$YE,MATCH(Calculations_actual!DQ$9,HaverPull!$B:$B,0),MATCH(Calculations_actual!$B13,HaverPull!$B$1:$YE$1,0))</f>
        <v>996.1</v>
      </c>
      <c r="DR13" s="78">
        <f>INDEX(HaverPull!$B:$YE,MATCH(Calculations_actual!DR$9,HaverPull!$B:$B,0),MATCH(Calculations_actual!$B13,HaverPull!$B$1:$YE$1,0))</f>
        <v>1004.3</v>
      </c>
      <c r="DS13" s="78">
        <f>INDEX(HaverPull!$B:$YE,MATCH(Calculations_actual!DS$9,HaverPull!$B:$B,0),MATCH(Calculations_actual!$B13,HaverPull!$B$1:$YE$1,0))</f>
        <v>1016.9</v>
      </c>
      <c r="DT13" s="78">
        <f>INDEX(HaverPull!$B:$YE,MATCH(Calculations_actual!DT$9,HaverPull!$B:$B,0),MATCH(Calculations_actual!$B13,HaverPull!$B$1:$YE$1,0))</f>
        <v>1042.3</v>
      </c>
      <c r="DU13" s="78">
        <f>INDEX(HaverPull!$B:$YE,MATCH(Calculations_actual!DU$9,HaverPull!$B:$B,0),MATCH(Calculations_actual!$B13,HaverPull!$B$1:$YE$1,0))</f>
        <v>1054.7</v>
      </c>
      <c r="DV13" s="78">
        <f>INDEX(HaverPull!$B:$YE,MATCH(Calculations_actual!DV$9,HaverPull!$B:$B,0),MATCH(Calculations_actual!$B13,HaverPull!$B$1:$YE$1,0))</f>
        <v>1065.5999999999999</v>
      </c>
      <c r="DW13" s="78">
        <f>INDEX(HaverPull!$B:$YE,MATCH(Calculations_actual!DW$9,HaverPull!$B:$B,0),MATCH(Calculations_actual!$B13,HaverPull!$B$1:$YE$1,0))</f>
        <v>1107.8</v>
      </c>
      <c r="DX13" s="78">
        <f>INDEX(HaverPull!$B:$YE,MATCH(Calculations_actual!DX$9,HaverPull!$B:$B,0),MATCH(Calculations_actual!$B13,HaverPull!$B$1:$YE$1,0))</f>
        <v>1139.0999999999999</v>
      </c>
      <c r="DY13" s="78">
        <f>INDEX(HaverPull!$B:$YE,MATCH(Calculations_actual!DY$9,HaverPull!$B:$B,0),MATCH(Calculations_actual!$B13,HaverPull!$B$1:$YE$1,0))</f>
        <v>1145.2</v>
      </c>
      <c r="DZ13" s="78">
        <f>INDEX(HaverPull!$B:$YE,MATCH(Calculations_actual!DZ$9,HaverPull!$B:$B,0),MATCH(Calculations_actual!$B13,HaverPull!$B$1:$YE$1,0))</f>
        <v>1191.2</v>
      </c>
      <c r="EA13" s="78">
        <f>INDEX(HaverPull!$B:$YE,MATCH(Calculations_actual!EA$9,HaverPull!$B:$B,0),MATCH(Calculations_actual!$B13,HaverPull!$B$1:$YE$1,0))</f>
        <v>1221</v>
      </c>
      <c r="EB13" s="78">
        <f>INDEX(HaverPull!$B:$YE,MATCH(Calculations_actual!EB$9,HaverPull!$B:$B,0),MATCH(Calculations_actual!$B13,HaverPull!$B$1:$YE$1,0))</f>
        <v>1247.0999999999999</v>
      </c>
      <c r="EC13" s="78">
        <f>INDEX(HaverPull!$B:$YE,MATCH(Calculations_actual!EC$9,HaverPull!$B:$B,0),MATCH(Calculations_actual!$B13,HaverPull!$B$1:$YE$1,0))</f>
        <v>1259.9000000000001</v>
      </c>
      <c r="ED13" s="78">
        <f>INDEX(HaverPull!$B:$YE,MATCH(Calculations_actual!ED$9,HaverPull!$B:$B,0),MATCH(Calculations_actual!$B13,HaverPull!$B$1:$YE$1,0))</f>
        <v>1276.2</v>
      </c>
      <c r="EE13" s="78">
        <f>INDEX(HaverPull!$B:$YE,MATCH(Calculations_actual!EE$9,HaverPull!$B:$B,0),MATCH(Calculations_actual!$B13,HaverPull!$B$1:$YE$1,0))</f>
        <v>1294.5999999999999</v>
      </c>
      <c r="EF13" s="78">
        <f>INDEX(HaverPull!$B:$YE,MATCH(Calculations_actual!EF$9,HaverPull!$B:$B,0),MATCH(Calculations_actual!$B13,HaverPull!$B$1:$YE$1,0))</f>
        <v>1312.6</v>
      </c>
      <c r="EG13" s="78">
        <f>INDEX(HaverPull!$B:$YE,MATCH(Calculations_actual!EG$9,HaverPull!$B:$B,0),MATCH(Calculations_actual!$B13,HaverPull!$B$1:$YE$1,0))</f>
        <v>1335.5</v>
      </c>
      <c r="EH13" s="78">
        <f>INDEX(HaverPull!$B:$YE,MATCH(Calculations_actual!EH$9,HaverPull!$B:$B,0),MATCH(Calculations_actual!$B13,HaverPull!$B$1:$YE$1,0))</f>
        <v>1341.2</v>
      </c>
      <c r="EI13" s="78">
        <f>INDEX(HaverPull!$B:$YE,MATCH(Calculations_actual!EI$9,HaverPull!$B:$B,0),MATCH(Calculations_actual!$B13,HaverPull!$B$1:$YE$1,0))</f>
        <v>1379.6</v>
      </c>
      <c r="EJ13" s="78">
        <f>INDEX(HaverPull!$B:$YE,MATCH(Calculations_actual!EJ$9,HaverPull!$B:$B,0),MATCH(Calculations_actual!$B13,HaverPull!$B$1:$YE$1,0))</f>
        <v>1400.6</v>
      </c>
      <c r="EK13" s="78">
        <f>INDEX(HaverPull!$B:$YE,MATCH(Calculations_actual!EK$9,HaverPull!$B:$B,0),MATCH(Calculations_actual!$B13,HaverPull!$B$1:$YE$1,0))</f>
        <v>1409.8</v>
      </c>
      <c r="EL13" s="78">
        <f>INDEX(HaverPull!$B:$YE,MATCH(Calculations_actual!EL$9,HaverPull!$B:$B,0),MATCH(Calculations_actual!$B13,HaverPull!$B$1:$YE$1,0))</f>
        <v>1427.9</v>
      </c>
      <c r="EM13" s="78">
        <f>INDEX(HaverPull!$B:$YE,MATCH(Calculations_actual!EM$9,HaverPull!$B:$B,0),MATCH(Calculations_actual!$B13,HaverPull!$B$1:$YE$1,0))</f>
        <v>1464.4</v>
      </c>
      <c r="EN13" s="78">
        <f>INDEX(HaverPull!$B:$YE,MATCH(Calculations_actual!EN$9,HaverPull!$B:$B,0),MATCH(Calculations_actual!$B13,HaverPull!$B$1:$YE$1,0))</f>
        <v>1486</v>
      </c>
      <c r="EO13" s="78">
        <f>INDEX(HaverPull!$B:$YE,MATCH(Calculations_actual!EO$9,HaverPull!$B:$B,0),MATCH(Calculations_actual!$B13,HaverPull!$B$1:$YE$1,0))</f>
        <v>1501</v>
      </c>
      <c r="EP13" s="78">
        <f>INDEX(HaverPull!$B:$YE,MATCH(Calculations_actual!EP$9,HaverPull!$B:$B,0),MATCH(Calculations_actual!$B13,HaverPull!$B$1:$YE$1,0))</f>
        <v>1512.3</v>
      </c>
      <c r="EQ13" s="78">
        <f>INDEX(HaverPull!$B:$YE,MATCH(Calculations_actual!EQ$9,HaverPull!$B:$B,0),MATCH(Calculations_actual!$B13,HaverPull!$B$1:$YE$1,0))</f>
        <v>1566.7</v>
      </c>
      <c r="ER13" s="78">
        <f>INDEX(HaverPull!$B:$YE,MATCH(Calculations_actual!ER$9,HaverPull!$B:$B,0),MATCH(Calculations_actual!$B13,HaverPull!$B$1:$YE$1,0))</f>
        <v>1583.2</v>
      </c>
      <c r="ES13" s="78">
        <f>INDEX(HaverPull!$B:$YE,MATCH(Calculations_actual!ES$9,HaverPull!$B:$B,0),MATCH(Calculations_actual!$B13,HaverPull!$B$1:$YE$1,0))</f>
        <v>1608.5</v>
      </c>
      <c r="ET13" s="78">
        <f>INDEX(HaverPull!$B:$YE,MATCH(Calculations_actual!ET$9,HaverPull!$B:$B,0),MATCH(Calculations_actual!$B13,HaverPull!$B$1:$YE$1,0))</f>
        <v>1613.8</v>
      </c>
      <c r="EU13" s="78">
        <f>INDEX(HaverPull!$B:$YE,MATCH(Calculations_actual!EU$9,HaverPull!$B:$B,0),MATCH(Calculations_actual!$B13,HaverPull!$B$1:$YE$1,0))</f>
        <v>1680.2</v>
      </c>
      <c r="EV13" s="78">
        <f>INDEX(HaverPull!$B:$YE,MATCH(Calculations_actual!EV$9,HaverPull!$B:$B,0),MATCH(Calculations_actual!$B13,HaverPull!$B$1:$YE$1,0))</f>
        <v>1680.4</v>
      </c>
      <c r="EW13" s="78">
        <f>INDEX(HaverPull!$B:$YE,MATCH(Calculations_actual!EW$9,HaverPull!$B:$B,0),MATCH(Calculations_actual!$B13,HaverPull!$B$1:$YE$1,0))</f>
        <v>1700.2</v>
      </c>
      <c r="EX13" s="78">
        <f>INDEX(HaverPull!$B:$YE,MATCH(Calculations_actual!EX$9,HaverPull!$B:$B,0),MATCH(Calculations_actual!$B13,HaverPull!$B$1:$YE$1,0))</f>
        <v>1728.6</v>
      </c>
      <c r="EY13" s="78">
        <f>INDEX(HaverPull!$B:$YE,MATCH(Calculations_actual!EY$9,HaverPull!$B:$B,0),MATCH(Calculations_actual!$B13,HaverPull!$B$1:$YE$1,0))</f>
        <v>1768.2</v>
      </c>
      <c r="EZ13" s="78">
        <f>INDEX(HaverPull!$B:$YE,MATCH(Calculations_actual!EZ$9,HaverPull!$B:$B,0),MATCH(Calculations_actual!$B13,HaverPull!$B$1:$YE$1,0))</f>
        <v>2113</v>
      </c>
      <c r="FA13" s="78">
        <f>INDEX(HaverPull!$B:$YE,MATCH(Calculations_actual!FA$9,HaverPull!$B:$B,0),MATCH(Calculations_actual!$B13,HaverPull!$B$1:$YE$1,0))</f>
        <v>1905.3</v>
      </c>
      <c r="FB13" s="78">
        <f>INDEX(HaverPull!$B:$YE,MATCH(Calculations_actual!FB$9,HaverPull!$B:$B,0),MATCH(Calculations_actual!$B13,HaverPull!$B$1:$YE$1,0))</f>
        <v>1890.8</v>
      </c>
      <c r="FC13" s="78">
        <f>INDEX(HaverPull!$B:$YE,MATCH(Calculations_actual!FC$9,HaverPull!$B:$B,0),MATCH(Calculations_actual!$B13,HaverPull!$B$1:$YE$1,0))</f>
        <v>2001.9</v>
      </c>
      <c r="FD13" s="78">
        <f>INDEX(HaverPull!$B:$YE,MATCH(Calculations_actual!FD$9,HaverPull!$B:$B,0),MATCH(Calculations_actual!$B13,HaverPull!$B$1:$YE$1,0))</f>
        <v>2140</v>
      </c>
      <c r="FE13" s="78">
        <f>INDEX(HaverPull!$B:$YE,MATCH(Calculations_actual!FE$9,HaverPull!$B:$B,0),MATCH(Calculations_actual!$B13,HaverPull!$B$1:$YE$1,0))</f>
        <v>2136.9</v>
      </c>
      <c r="FF13" s="78">
        <f>INDEX(HaverPull!$B:$YE,MATCH(Calculations_actual!FF$9,HaverPull!$B:$B,0),MATCH(Calculations_actual!$B13,HaverPull!$B$1:$YE$1,0))</f>
        <v>2152.1</v>
      </c>
      <c r="FG13" s="78">
        <f>INDEX(HaverPull!$B:$YE,MATCH(Calculations_actual!FG$9,HaverPull!$B:$B,0),MATCH(Calculations_actual!$B13,HaverPull!$B$1:$YE$1,0))</f>
        <v>2262.1999999999998</v>
      </c>
      <c r="FH13" s="78">
        <f>INDEX(HaverPull!$B:$YE,MATCH(Calculations_actual!FH$9,HaverPull!$B:$B,0),MATCH(Calculations_actual!$B13,HaverPull!$B$1:$YE$1,0))</f>
        <v>2268.6999999999998</v>
      </c>
      <c r="FI13" s="78">
        <f>INDEX(HaverPull!$B:$YE,MATCH(Calculations_actual!FI$9,HaverPull!$B:$B,0),MATCH(Calculations_actual!$B13,HaverPull!$B$1:$YE$1,0))</f>
        <v>2292</v>
      </c>
      <c r="FJ13" s="78">
        <f>INDEX(HaverPull!$B:$YE,MATCH(Calculations_actual!FJ$9,HaverPull!$B:$B,0),MATCH(Calculations_actual!$B13,HaverPull!$B$1:$YE$1,0))</f>
        <v>2302.6999999999998</v>
      </c>
      <c r="FK13" s="78">
        <f>INDEX(HaverPull!$B:$YE,MATCH(Calculations_actual!FK$9,HaverPull!$B:$B,0),MATCH(Calculations_actual!$B13,HaverPull!$B$1:$YE$1,0))</f>
        <v>2313</v>
      </c>
      <c r="FL13" s="78">
        <f>INDEX(HaverPull!$B:$YE,MATCH(Calculations_actual!FL$9,HaverPull!$B:$B,0),MATCH(Calculations_actual!$B13,HaverPull!$B$1:$YE$1,0))</f>
        <v>2312.1</v>
      </c>
      <c r="FM13" s="78">
        <f>INDEX(HaverPull!$B:$YE,MATCH(Calculations_actual!FM$9,HaverPull!$B:$B,0),MATCH(Calculations_actual!$B13,HaverPull!$B$1:$YE$1,0))</f>
        <v>2303.1999999999998</v>
      </c>
      <c r="FN13" s="78">
        <f>INDEX(HaverPull!$B:$YE,MATCH(Calculations_actual!FN$9,HaverPull!$B:$B,0),MATCH(Calculations_actual!$B13,HaverPull!$B$1:$YE$1,0))</f>
        <v>2312.1999999999998</v>
      </c>
      <c r="FO13" s="78">
        <f>INDEX(HaverPull!$B:$YE,MATCH(Calculations_actual!FO$9,HaverPull!$B:$B,0),MATCH(Calculations_actual!$B13,HaverPull!$B$1:$YE$1,0))</f>
        <v>2296.8000000000002</v>
      </c>
      <c r="FP13" s="78">
        <f>INDEX(HaverPull!$B:$YE,MATCH(Calculations_actual!FP$9,HaverPull!$B:$B,0),MATCH(Calculations_actual!$B13,HaverPull!$B$1:$YE$1,0))</f>
        <v>2321.8000000000002</v>
      </c>
      <c r="FQ13" s="78">
        <f>INDEX(HaverPull!$B:$YE,MATCH(Calculations_actual!FQ$9,HaverPull!$B:$B,0),MATCH(Calculations_actual!$B13,HaverPull!$B$1:$YE$1,0))</f>
        <v>2325.6</v>
      </c>
      <c r="FR13" s="78">
        <f>INDEX(HaverPull!$B:$YE,MATCH(Calculations_actual!FR$9,HaverPull!$B:$B,0),MATCH(Calculations_actual!$B13,HaverPull!$B$1:$YE$1,0))</f>
        <v>2346.1</v>
      </c>
      <c r="FS13" s="78">
        <f>INDEX(HaverPull!$B:$YE,MATCH(Calculations_actual!FS$9,HaverPull!$B:$B,0),MATCH(Calculations_actual!$B13,HaverPull!$B$1:$YE$1,0))</f>
        <v>2365.6999999999998</v>
      </c>
      <c r="FT13" s="78">
        <f>INDEX(HaverPull!$B:$YE,MATCH(Calculations_actual!FT$9,HaverPull!$B:$B,0),MATCH(Calculations_actual!$B13,HaverPull!$B$1:$YE$1,0))</f>
        <v>2378.3000000000002</v>
      </c>
      <c r="FU13" s="78">
        <f>INDEX(HaverPull!$B:$YE,MATCH(Calculations_actual!FU$9,HaverPull!$B:$B,0),MATCH(Calculations_actual!$B13,HaverPull!$B$1:$YE$1,0))</f>
        <v>2396</v>
      </c>
      <c r="FV13" s="78">
        <f>INDEX(HaverPull!$B:$YE,MATCH(Calculations_actual!FV$9,HaverPull!$B:$B,0),MATCH(Calculations_actual!$B13,HaverPull!$B$1:$YE$1,0))</f>
        <v>2403.6999999999998</v>
      </c>
      <c r="FW13" s="78">
        <f>INDEX(HaverPull!$B:$YE,MATCH(Calculations_actual!FW$9,HaverPull!$B:$B,0),MATCH(Calculations_actual!$B13,HaverPull!$B$1:$YE$1,0))</f>
        <v>2433.1</v>
      </c>
      <c r="FX13" s="78">
        <f>INDEX(HaverPull!$B:$YE,MATCH(Calculations_actual!FX$9,HaverPull!$B:$B,0),MATCH(Calculations_actual!$B13,HaverPull!$B$1:$YE$1,0))</f>
        <v>2484.1</v>
      </c>
      <c r="FY13" s="78">
        <f>INDEX(HaverPull!$B:$YE,MATCH(Calculations_actual!FY$9,HaverPull!$B:$B,0),MATCH(Calculations_actual!$B13,HaverPull!$B$1:$YE$1,0))</f>
        <v>2523.6</v>
      </c>
      <c r="FZ13" s="78">
        <f>INDEX(HaverPull!$B:$YE,MATCH(Calculations_actual!FZ$9,HaverPull!$B:$B,0),MATCH(Calculations_actual!$B13,HaverPull!$B$1:$YE$1,0))</f>
        <v>2548</v>
      </c>
      <c r="GA13" s="78">
        <f>INDEX(HaverPull!$B:$YE,MATCH(Calculations_actual!GA$9,HaverPull!$B:$B,0),MATCH(Calculations_actual!$B13,HaverPull!$B$1:$YE$1,0))</f>
        <v>2596.4</v>
      </c>
      <c r="GB13" s="78">
        <f>INDEX(HaverPull!$B:$YE,MATCH(Calculations_actual!GB$9,HaverPull!$B:$B,0),MATCH(Calculations_actual!$B13,HaverPull!$B$1:$YE$1,0))</f>
        <v>2631.7</v>
      </c>
      <c r="GC13" s="78">
        <f>INDEX(HaverPull!$B:$YE,MATCH(Calculations_actual!GC$9,HaverPull!$B:$B,0),MATCH(Calculations_actual!$B13,HaverPull!$B$1:$YE$1,0))</f>
        <v>2644.8</v>
      </c>
      <c r="GD13" s="78">
        <f>INDEX(HaverPull!$B:$YE,MATCH(Calculations_actual!GD$9,HaverPull!$B:$B,0),MATCH(Calculations_actual!$B13,HaverPull!$B$1:$YE$1,0))</f>
        <v>2656.9</v>
      </c>
      <c r="GE13" s="78">
        <f>INDEX(HaverPull!$B:$YE,MATCH(Calculations_actual!GE$9,HaverPull!$B:$B,0),MATCH(Calculations_actual!$B13,HaverPull!$B$1:$YE$1,0))</f>
        <v>2687.4</v>
      </c>
      <c r="GF13" s="78">
        <f>INDEX(HaverPull!$B:$YE,MATCH(Calculations_actual!GF$9,HaverPull!$B:$B,0),MATCH(Calculations_actual!$B13,HaverPull!$B$1:$YE$1,0))</f>
        <v>2708.3</v>
      </c>
      <c r="GG13" s="78">
        <f>INDEX(HaverPull!$B:$YE,MATCH(Calculations_actual!GG$9,HaverPull!$B:$B,0),MATCH(Calculations_actual!$B13,HaverPull!$B$1:$YE$1,0))</f>
        <v>2726.8</v>
      </c>
      <c r="GH13" s="78">
        <f>INDEX(HaverPull!$B:$YE,MATCH(Calculations_actual!GH$9,HaverPull!$B:$B,0),MATCH(Calculations_actual!$B13,HaverPull!$B$1:$YE$1,0))</f>
        <v>2747.1</v>
      </c>
      <c r="GI13" s="78">
        <f>INDEX(HaverPull!$B:$YE,MATCH(Calculations_actual!GI$9,HaverPull!$B:$B,0),MATCH(Calculations_actual!$B13,HaverPull!$B$1:$YE$1,0))</f>
        <v>2777.4</v>
      </c>
      <c r="GJ13" s="78">
        <f>INDEX(HaverPull!$B:$YE,MATCH(Calculations_actual!GJ$9,HaverPull!$B:$B,0),MATCH(Calculations_actual!$B13,HaverPull!$B$1:$YE$1,0))</f>
        <v>2786.6</v>
      </c>
      <c r="GK13" s="78">
        <f>INDEX(HaverPull!$B:$YE,MATCH(Calculations_actual!GK$9,HaverPull!$B:$B,0),MATCH(Calculations_actual!$B13,HaverPull!$B$1:$YE$1,0))</f>
        <v>2820.5</v>
      </c>
      <c r="GL13" s="78">
        <f>INDEX(HaverPull!$B:$YE,MATCH(Calculations_actual!GL$9,HaverPull!$B:$B,0),MATCH(Calculations_actual!$B13,HaverPull!$B$1:$YE$1,0))</f>
        <v>2831.5</v>
      </c>
      <c r="GM13" s="78">
        <f>INDEX(HaverPull!$B:$YE,MATCH(Calculations_actual!GM$9,HaverPull!$B:$B,0),MATCH(Calculations_actual!$B13,HaverPull!$B$1:$YE$1,0))</f>
        <v>2875.7</v>
      </c>
      <c r="GN13" s="78">
        <f>INDEX(HaverPull!$B:$YE,MATCH(Calculations_actual!GN$9,HaverPull!$B:$B,0),MATCH(Calculations_actual!$B13,HaverPull!$B$1:$YE$1,0))</f>
        <v>2905.2</v>
      </c>
      <c r="GO13" s="78" t="e">
        <f>INDEX(HaverPull!$B:$YE,MATCH(Calculations_actual!GO$9,HaverPull!$B:$B,0),MATCH(Calculations_actual!$B13,HaverPull!$B$1:$YE$1,0))</f>
        <v>#N/A</v>
      </c>
      <c r="GP13" s="78" t="e">
        <f>INDEX(HaverPull!$B:$YE,MATCH(Calculations_actual!GP$9,HaverPull!$B:$B,0),MATCH(Calculations_actual!$B13,HaverPull!$B$1:$YE$1,0))</f>
        <v>#N/A</v>
      </c>
      <c r="GQ13" s="78" t="e">
        <f>INDEX(HaverPull!$B:$YE,MATCH(Calculations_actual!GQ$9,HaverPull!$B:$B,0),MATCH(Calculations_actual!$B13,HaverPull!$B$1:$YE$1,0))</f>
        <v>#N/A</v>
      </c>
      <c r="GR13" s="78" t="e">
        <f>INDEX(HaverPull!$B:$YE,MATCH(Calculations_actual!GR$9,HaverPull!$B:$B,0),MATCH(Calculations_actual!$B13,HaverPull!$B$1:$YE$1,0))</f>
        <v>#N/A</v>
      </c>
      <c r="GS13" s="78" t="e">
        <f>INDEX(HaverPull!$B:$YE,MATCH(Calculations_actual!GS$9,HaverPull!$B:$B,0),MATCH(Calculations_actual!$B13,HaverPull!$B$1:$YE$1,0))</f>
        <v>#N/A</v>
      </c>
      <c r="GT13" s="78" t="e">
        <f>INDEX(HaverPull!$B:$YE,MATCH(Calculations_actual!GT$9,HaverPull!$B:$B,0),MATCH(Calculations_actual!$B13,HaverPull!$B$1:$YE$1,0))</f>
        <v>#N/A</v>
      </c>
      <c r="GU13" s="78" t="e">
        <f>INDEX(HaverPull!$B:$YE,MATCH(Calculations_actual!GU$9,HaverPull!$B:$B,0),MATCH(Calculations_actual!$B13,HaverPull!$B$1:$YE$1,0))</f>
        <v>#N/A</v>
      </c>
      <c r="GV13" s="78" t="e">
        <f>INDEX(HaverPull!$B:$YE,MATCH(Calculations_actual!GV$9,HaverPull!$B:$B,0),MATCH(Calculations_actual!$B13,HaverPull!$B$1:$YE$1,0))</f>
        <v>#N/A</v>
      </c>
    </row>
    <row r="14" spans="1:206">
      <c r="A14" s="7" t="s">
        <v>176</v>
      </c>
      <c r="B14" s="79" t="s">
        <v>35</v>
      </c>
      <c r="C14" s="78">
        <f>INDEX(HaverPull!$B:$YE,MATCH(Calculations_actual!C$9,HaverPull!$B:$B,0),MATCH(Calculations_actual!$B14,HaverPull!$B$1:$YE$1,0))</f>
        <v>46</v>
      </c>
      <c r="D14" s="78">
        <f>INDEX(HaverPull!$B:$YE,MATCH(Calculations_actual!D$9,HaverPull!$B:$B,0),MATCH(Calculations_actual!$B14,HaverPull!$B$1:$YE$1,0))</f>
        <v>46.3</v>
      </c>
      <c r="E14" s="78">
        <f>INDEX(HaverPull!$B:$YE,MATCH(Calculations_actual!E$9,HaverPull!$B:$B,0),MATCH(Calculations_actual!$B14,HaverPull!$B$1:$YE$1,0))</f>
        <v>46.7</v>
      </c>
      <c r="F14" s="78">
        <f>INDEX(HaverPull!$B:$YE,MATCH(Calculations_actual!F$9,HaverPull!$B:$B,0),MATCH(Calculations_actual!$B14,HaverPull!$B$1:$YE$1,0))</f>
        <v>46.5</v>
      </c>
      <c r="G14" s="78">
        <f>INDEX(HaverPull!$B:$YE,MATCH(Calculations_actual!G$9,HaverPull!$B:$B,0),MATCH(Calculations_actual!$B14,HaverPull!$B$1:$YE$1,0))</f>
        <v>50.5</v>
      </c>
      <c r="H14" s="78">
        <f>INDEX(HaverPull!$B:$YE,MATCH(Calculations_actual!H$9,HaverPull!$B:$B,0),MATCH(Calculations_actual!$B14,HaverPull!$B$1:$YE$1,0))</f>
        <v>51</v>
      </c>
      <c r="I14" s="78">
        <f>INDEX(HaverPull!$B:$YE,MATCH(Calculations_actual!I$9,HaverPull!$B:$B,0),MATCH(Calculations_actual!$B14,HaverPull!$B$1:$YE$1,0))</f>
        <v>51.3</v>
      </c>
      <c r="J14" s="78">
        <f>INDEX(HaverPull!$B:$YE,MATCH(Calculations_actual!J$9,HaverPull!$B:$B,0),MATCH(Calculations_actual!$B14,HaverPull!$B$1:$YE$1,0))</f>
        <v>51.9</v>
      </c>
      <c r="K14" s="78">
        <f>INDEX(HaverPull!$B:$YE,MATCH(Calculations_actual!K$9,HaverPull!$B:$B,0),MATCH(Calculations_actual!$B14,HaverPull!$B$1:$YE$1,0))</f>
        <v>58.1</v>
      </c>
      <c r="L14" s="78">
        <f>INDEX(HaverPull!$B:$YE,MATCH(Calculations_actual!L$9,HaverPull!$B:$B,0),MATCH(Calculations_actual!$B14,HaverPull!$B$1:$YE$1,0))</f>
        <v>58.8</v>
      </c>
      <c r="M14" s="78">
        <f>INDEX(HaverPull!$B:$YE,MATCH(Calculations_actual!M$9,HaverPull!$B:$B,0),MATCH(Calculations_actual!$B14,HaverPull!$B$1:$YE$1,0))</f>
        <v>59.5</v>
      </c>
      <c r="N14" s="78">
        <f>INDEX(HaverPull!$B:$YE,MATCH(Calculations_actual!N$9,HaverPull!$B:$B,0),MATCH(Calculations_actual!$B14,HaverPull!$B$1:$YE$1,0))</f>
        <v>60.4</v>
      </c>
      <c r="O14" s="78">
        <f>INDEX(HaverPull!$B:$YE,MATCH(Calculations_actual!O$9,HaverPull!$B:$B,0),MATCH(Calculations_actual!$B14,HaverPull!$B$1:$YE$1,0))</f>
        <v>73.599999999999994</v>
      </c>
      <c r="P14" s="78">
        <f>INDEX(HaverPull!$B:$YE,MATCH(Calculations_actual!P$9,HaverPull!$B:$B,0),MATCH(Calculations_actual!$B14,HaverPull!$B$1:$YE$1,0))</f>
        <v>74.7</v>
      </c>
      <c r="Q14" s="78">
        <f>INDEX(HaverPull!$B:$YE,MATCH(Calculations_actual!Q$9,HaverPull!$B:$B,0),MATCH(Calculations_actual!$B14,HaverPull!$B$1:$YE$1,0))</f>
        <v>76.099999999999994</v>
      </c>
      <c r="R14" s="78">
        <f>INDEX(HaverPull!$B:$YE,MATCH(Calculations_actual!R$9,HaverPull!$B:$B,0),MATCH(Calculations_actual!$B14,HaverPull!$B$1:$YE$1,0))</f>
        <v>77.599999999999994</v>
      </c>
      <c r="S14" s="78">
        <f>INDEX(HaverPull!$B:$YE,MATCH(Calculations_actual!S$9,HaverPull!$B:$B,0),MATCH(Calculations_actual!$B14,HaverPull!$B$1:$YE$1,0))</f>
        <v>83.1</v>
      </c>
      <c r="T14" s="78">
        <f>INDEX(HaverPull!$B:$YE,MATCH(Calculations_actual!T$9,HaverPull!$B:$B,0),MATCH(Calculations_actual!$B14,HaverPull!$B$1:$YE$1,0))</f>
        <v>84.7</v>
      </c>
      <c r="U14" s="78">
        <f>INDEX(HaverPull!$B:$YE,MATCH(Calculations_actual!U$9,HaverPull!$B:$B,0),MATCH(Calculations_actual!$B14,HaverPull!$B$1:$YE$1,0))</f>
        <v>86.4</v>
      </c>
      <c r="V14" s="78">
        <f>INDEX(HaverPull!$B:$YE,MATCH(Calculations_actual!V$9,HaverPull!$B:$B,0),MATCH(Calculations_actual!$B14,HaverPull!$B$1:$YE$1,0))</f>
        <v>86.6</v>
      </c>
      <c r="W14" s="78">
        <f>INDEX(HaverPull!$B:$YE,MATCH(Calculations_actual!W$9,HaverPull!$B:$B,0),MATCH(Calculations_actual!$B14,HaverPull!$B$1:$YE$1,0))</f>
        <v>87.6</v>
      </c>
      <c r="X14" s="78">
        <f>INDEX(HaverPull!$B:$YE,MATCH(Calculations_actual!X$9,HaverPull!$B:$B,0),MATCH(Calculations_actual!$B14,HaverPull!$B$1:$YE$1,0))</f>
        <v>88</v>
      </c>
      <c r="Y14" s="78">
        <f>INDEX(HaverPull!$B:$YE,MATCH(Calculations_actual!Y$9,HaverPull!$B:$B,0),MATCH(Calculations_actual!$B14,HaverPull!$B$1:$YE$1,0))</f>
        <v>89.8</v>
      </c>
      <c r="Z14" s="78">
        <f>INDEX(HaverPull!$B:$YE,MATCH(Calculations_actual!Z$9,HaverPull!$B:$B,0),MATCH(Calculations_actual!$B14,HaverPull!$B$1:$YE$1,0))</f>
        <v>91.8</v>
      </c>
      <c r="AA14" s="78">
        <f>INDEX(HaverPull!$B:$YE,MATCH(Calculations_actual!AA$9,HaverPull!$B:$B,0),MATCH(Calculations_actual!$B14,HaverPull!$B$1:$YE$1,0))</f>
        <v>98.9</v>
      </c>
      <c r="AB14" s="78">
        <f>INDEX(HaverPull!$B:$YE,MATCH(Calculations_actual!AB$9,HaverPull!$B:$B,0),MATCH(Calculations_actual!$B14,HaverPull!$B$1:$YE$1,0))</f>
        <v>100.4</v>
      </c>
      <c r="AC14" s="78">
        <f>INDEX(HaverPull!$B:$YE,MATCH(Calculations_actual!AC$9,HaverPull!$B:$B,0),MATCH(Calculations_actual!$B14,HaverPull!$B$1:$YE$1,0))</f>
        <v>102.2</v>
      </c>
      <c r="AD14" s="78">
        <f>INDEX(HaverPull!$B:$YE,MATCH(Calculations_actual!AD$9,HaverPull!$B:$B,0),MATCH(Calculations_actual!$B14,HaverPull!$B$1:$YE$1,0))</f>
        <v>103.8</v>
      </c>
      <c r="AE14" s="78">
        <f>INDEX(HaverPull!$B:$YE,MATCH(Calculations_actual!AE$9,HaverPull!$B:$B,0),MATCH(Calculations_actual!$B14,HaverPull!$B$1:$YE$1,0))</f>
        <v>109.3</v>
      </c>
      <c r="AF14" s="78">
        <f>INDEX(HaverPull!$B:$YE,MATCH(Calculations_actual!AF$9,HaverPull!$B:$B,0),MATCH(Calculations_actual!$B14,HaverPull!$B$1:$YE$1,0))</f>
        <v>112.1</v>
      </c>
      <c r="AG14" s="78">
        <f>INDEX(HaverPull!$B:$YE,MATCH(Calculations_actual!AG$9,HaverPull!$B:$B,0),MATCH(Calculations_actual!$B14,HaverPull!$B$1:$YE$1,0))</f>
        <v>114.3</v>
      </c>
      <c r="AH14" s="78">
        <f>INDEX(HaverPull!$B:$YE,MATCH(Calculations_actual!AH$9,HaverPull!$B:$B,0),MATCH(Calculations_actual!$B14,HaverPull!$B$1:$YE$1,0))</f>
        <v>116.7</v>
      </c>
      <c r="AI14" s="78">
        <f>INDEX(HaverPull!$B:$YE,MATCH(Calculations_actual!AI$9,HaverPull!$B:$B,0),MATCH(Calculations_actual!$B14,HaverPull!$B$1:$YE$1,0))</f>
        <v>123.9</v>
      </c>
      <c r="AJ14" s="78">
        <f>INDEX(HaverPull!$B:$YE,MATCH(Calculations_actual!AJ$9,HaverPull!$B:$B,0),MATCH(Calculations_actual!$B14,HaverPull!$B$1:$YE$1,0))</f>
        <v>129</v>
      </c>
      <c r="AK14" s="78">
        <f>INDEX(HaverPull!$B:$YE,MATCH(Calculations_actual!AK$9,HaverPull!$B:$B,0),MATCH(Calculations_actual!$B14,HaverPull!$B$1:$YE$1,0))</f>
        <v>133.4</v>
      </c>
      <c r="AL14" s="78">
        <f>INDEX(HaverPull!$B:$YE,MATCH(Calculations_actual!AL$9,HaverPull!$B:$B,0),MATCH(Calculations_actual!$B14,HaverPull!$B$1:$YE$1,0))</f>
        <v>138.80000000000001</v>
      </c>
      <c r="AM14" s="78">
        <f>INDEX(HaverPull!$B:$YE,MATCH(Calculations_actual!AM$9,HaverPull!$B:$B,0),MATCH(Calculations_actual!$B14,HaverPull!$B$1:$YE$1,0))</f>
        <v>146</v>
      </c>
      <c r="AN14" s="78">
        <f>INDEX(HaverPull!$B:$YE,MATCH(Calculations_actual!AN$9,HaverPull!$B:$B,0),MATCH(Calculations_actual!$B14,HaverPull!$B$1:$YE$1,0))</f>
        <v>150.30000000000001</v>
      </c>
      <c r="AO14" s="78">
        <f>INDEX(HaverPull!$B:$YE,MATCH(Calculations_actual!AO$9,HaverPull!$B:$B,0),MATCH(Calculations_actual!$B14,HaverPull!$B$1:$YE$1,0))</f>
        <v>155.4</v>
      </c>
      <c r="AP14" s="78">
        <f>INDEX(HaverPull!$B:$YE,MATCH(Calculations_actual!AP$9,HaverPull!$B:$B,0),MATCH(Calculations_actual!$B14,HaverPull!$B$1:$YE$1,0))</f>
        <v>159.4</v>
      </c>
      <c r="AQ14" s="78">
        <f>INDEX(HaverPull!$B:$YE,MATCH(Calculations_actual!AQ$9,HaverPull!$B:$B,0),MATCH(Calculations_actual!$B14,HaverPull!$B$1:$YE$1,0))</f>
        <v>161.9</v>
      </c>
      <c r="AR14" s="78">
        <f>INDEX(HaverPull!$B:$YE,MATCH(Calculations_actual!AR$9,HaverPull!$B:$B,0),MATCH(Calculations_actual!$B14,HaverPull!$B$1:$YE$1,0))</f>
        <v>162.9</v>
      </c>
      <c r="AS14" s="78">
        <f>INDEX(HaverPull!$B:$YE,MATCH(Calculations_actual!AS$9,HaverPull!$B:$B,0),MATCH(Calculations_actual!$B14,HaverPull!$B$1:$YE$1,0))</f>
        <v>167</v>
      </c>
      <c r="AT14" s="78">
        <f>INDEX(HaverPull!$B:$YE,MATCH(Calculations_actual!AT$9,HaverPull!$B:$B,0),MATCH(Calculations_actual!$B14,HaverPull!$B$1:$YE$1,0))</f>
        <v>173</v>
      </c>
      <c r="AU14" s="78">
        <f>INDEX(HaverPull!$B:$YE,MATCH(Calculations_actual!AU$9,HaverPull!$B:$B,0),MATCH(Calculations_actual!$B14,HaverPull!$B$1:$YE$1,0))</f>
        <v>189.9</v>
      </c>
      <c r="AV14" s="78">
        <f>INDEX(HaverPull!$B:$YE,MATCH(Calculations_actual!AV$9,HaverPull!$B:$B,0),MATCH(Calculations_actual!$B14,HaverPull!$B$1:$YE$1,0))</f>
        <v>193.6</v>
      </c>
      <c r="AW14" s="78">
        <f>INDEX(HaverPull!$B:$YE,MATCH(Calculations_actual!AW$9,HaverPull!$B:$B,0),MATCH(Calculations_actual!$B14,HaverPull!$B$1:$YE$1,0))</f>
        <v>198.4</v>
      </c>
      <c r="AX14" s="78">
        <f>INDEX(HaverPull!$B:$YE,MATCH(Calculations_actual!AX$9,HaverPull!$B:$B,0),MATCH(Calculations_actual!$B14,HaverPull!$B$1:$YE$1,0))</f>
        <v>201</v>
      </c>
      <c r="AY14" s="78">
        <f>INDEX(HaverPull!$B:$YE,MATCH(Calculations_actual!AY$9,HaverPull!$B:$B,0),MATCH(Calculations_actual!$B14,HaverPull!$B$1:$YE$1,0))</f>
        <v>206</v>
      </c>
      <c r="AZ14" s="78">
        <f>INDEX(HaverPull!$B:$YE,MATCH(Calculations_actual!AZ$9,HaverPull!$B:$B,0),MATCH(Calculations_actual!$B14,HaverPull!$B$1:$YE$1,0))</f>
        <v>208</v>
      </c>
      <c r="BA14" s="78">
        <f>INDEX(HaverPull!$B:$YE,MATCH(Calculations_actual!BA$9,HaverPull!$B:$B,0),MATCH(Calculations_actual!$B14,HaverPull!$B$1:$YE$1,0))</f>
        <v>210.3</v>
      </c>
      <c r="BB14" s="78">
        <f>INDEX(HaverPull!$B:$YE,MATCH(Calculations_actual!BB$9,HaverPull!$B:$B,0),MATCH(Calculations_actual!$B14,HaverPull!$B$1:$YE$1,0))</f>
        <v>211.2</v>
      </c>
      <c r="BC14" s="78">
        <f>INDEX(HaverPull!$B:$YE,MATCH(Calculations_actual!BC$9,HaverPull!$B:$B,0),MATCH(Calculations_actual!$B14,HaverPull!$B$1:$YE$1,0))</f>
        <v>218.9</v>
      </c>
      <c r="BD14" s="78">
        <f>INDEX(HaverPull!$B:$YE,MATCH(Calculations_actual!BD$9,HaverPull!$B:$B,0),MATCH(Calculations_actual!$B14,HaverPull!$B$1:$YE$1,0))</f>
        <v>222.9</v>
      </c>
      <c r="BE14" s="78">
        <f>INDEX(HaverPull!$B:$YE,MATCH(Calculations_actual!BE$9,HaverPull!$B:$B,0),MATCH(Calculations_actual!$B14,HaverPull!$B$1:$YE$1,0))</f>
        <v>227.7</v>
      </c>
      <c r="BF14" s="78">
        <f>INDEX(HaverPull!$B:$YE,MATCH(Calculations_actual!BF$9,HaverPull!$B:$B,0),MATCH(Calculations_actual!$B14,HaverPull!$B$1:$YE$1,0))</f>
        <v>234.3</v>
      </c>
      <c r="BG14" s="78">
        <f>INDEX(HaverPull!$B:$YE,MATCH(Calculations_actual!BG$9,HaverPull!$B:$B,0),MATCH(Calculations_actual!$B14,HaverPull!$B$1:$YE$1,0))</f>
        <v>249.5</v>
      </c>
      <c r="BH14" s="78">
        <f>INDEX(HaverPull!$B:$YE,MATCH(Calculations_actual!BH$9,HaverPull!$B:$B,0),MATCH(Calculations_actual!$B14,HaverPull!$B$1:$YE$1,0))</f>
        <v>255.5</v>
      </c>
      <c r="BI14" s="78">
        <f>INDEX(HaverPull!$B:$YE,MATCH(Calculations_actual!BI$9,HaverPull!$B:$B,0),MATCH(Calculations_actual!$B14,HaverPull!$B$1:$YE$1,0))</f>
        <v>260.5</v>
      </c>
      <c r="BJ14" s="78">
        <f>INDEX(HaverPull!$B:$YE,MATCH(Calculations_actual!BJ$9,HaverPull!$B:$B,0),MATCH(Calculations_actual!$B14,HaverPull!$B$1:$YE$1,0))</f>
        <v>264.5</v>
      </c>
      <c r="BK14" s="78">
        <f>INDEX(HaverPull!$B:$YE,MATCH(Calculations_actual!BK$9,HaverPull!$B:$B,0),MATCH(Calculations_actual!$B14,HaverPull!$B$1:$YE$1,0))</f>
        <v>274.3</v>
      </c>
      <c r="BL14" s="78">
        <f>INDEX(HaverPull!$B:$YE,MATCH(Calculations_actual!BL$9,HaverPull!$B:$B,0),MATCH(Calculations_actual!$B14,HaverPull!$B$1:$YE$1,0))</f>
        <v>278.3</v>
      </c>
      <c r="BM14" s="78">
        <f>INDEX(HaverPull!$B:$YE,MATCH(Calculations_actual!BM$9,HaverPull!$B:$B,0),MATCH(Calculations_actual!$B14,HaverPull!$B$1:$YE$1,0))</f>
        <v>283.2</v>
      </c>
      <c r="BN14" s="78">
        <f>INDEX(HaverPull!$B:$YE,MATCH(Calculations_actual!BN$9,HaverPull!$B:$B,0),MATCH(Calculations_actual!$B14,HaverPull!$B$1:$YE$1,0))</f>
        <v>289.60000000000002</v>
      </c>
      <c r="BO14" s="78">
        <f>INDEX(HaverPull!$B:$YE,MATCH(Calculations_actual!BO$9,HaverPull!$B:$B,0),MATCH(Calculations_actual!$B14,HaverPull!$B$1:$YE$1,0))</f>
        <v>296.7</v>
      </c>
      <c r="BP14" s="78">
        <f>INDEX(HaverPull!$B:$YE,MATCH(Calculations_actual!BP$9,HaverPull!$B:$B,0),MATCH(Calculations_actual!$B14,HaverPull!$B$1:$YE$1,0))</f>
        <v>300.39999999999998</v>
      </c>
      <c r="BQ14" s="78">
        <f>INDEX(HaverPull!$B:$YE,MATCH(Calculations_actual!BQ$9,HaverPull!$B:$B,0),MATCH(Calculations_actual!$B14,HaverPull!$B$1:$YE$1,0))</f>
        <v>305.5</v>
      </c>
      <c r="BR14" s="78">
        <f>INDEX(HaverPull!$B:$YE,MATCH(Calculations_actual!BR$9,HaverPull!$B:$B,0),MATCH(Calculations_actual!$B14,HaverPull!$B$1:$YE$1,0))</f>
        <v>311.10000000000002</v>
      </c>
      <c r="BS14" s="78">
        <f>INDEX(HaverPull!$B:$YE,MATCH(Calculations_actual!BS$9,HaverPull!$B:$B,0),MATCH(Calculations_actual!$B14,HaverPull!$B$1:$YE$1,0))</f>
        <v>315.89999999999998</v>
      </c>
      <c r="BT14" s="78">
        <f>INDEX(HaverPull!$B:$YE,MATCH(Calculations_actual!BT$9,HaverPull!$B:$B,0),MATCH(Calculations_actual!$B14,HaverPull!$B$1:$YE$1,0))</f>
        <v>320</v>
      </c>
      <c r="BU14" s="78">
        <f>INDEX(HaverPull!$B:$YE,MATCH(Calculations_actual!BU$9,HaverPull!$B:$B,0),MATCH(Calculations_actual!$B14,HaverPull!$B$1:$YE$1,0))</f>
        <v>324.8</v>
      </c>
      <c r="BV14" s="78">
        <f>INDEX(HaverPull!$B:$YE,MATCH(Calculations_actual!BV$9,HaverPull!$B:$B,0),MATCH(Calculations_actual!$B14,HaverPull!$B$1:$YE$1,0))</f>
        <v>331.7</v>
      </c>
      <c r="BW14" s="78">
        <f>INDEX(HaverPull!$B:$YE,MATCH(Calculations_actual!BW$9,HaverPull!$B:$B,0),MATCH(Calculations_actual!$B14,HaverPull!$B$1:$YE$1,0))</f>
        <v>351.1</v>
      </c>
      <c r="BX14" s="78">
        <f>INDEX(HaverPull!$B:$YE,MATCH(Calculations_actual!BX$9,HaverPull!$B:$B,0),MATCH(Calculations_actual!$B14,HaverPull!$B$1:$YE$1,0))</f>
        <v>358.3</v>
      </c>
      <c r="BY14" s="78">
        <f>INDEX(HaverPull!$B:$YE,MATCH(Calculations_actual!BY$9,HaverPull!$B:$B,0),MATCH(Calculations_actual!$B14,HaverPull!$B$1:$YE$1,0))</f>
        <v>364.5</v>
      </c>
      <c r="BZ14" s="78">
        <f>INDEX(HaverPull!$B:$YE,MATCH(Calculations_actual!BZ$9,HaverPull!$B:$B,0),MATCH(Calculations_actual!$B14,HaverPull!$B$1:$YE$1,0))</f>
        <v>372</v>
      </c>
      <c r="CA14" s="78">
        <f>INDEX(HaverPull!$B:$YE,MATCH(Calculations_actual!CA$9,HaverPull!$B:$B,0),MATCH(Calculations_actual!$B14,HaverPull!$B$1:$YE$1,0))</f>
        <v>378</v>
      </c>
      <c r="CB14" s="78">
        <f>INDEX(HaverPull!$B:$YE,MATCH(Calculations_actual!CB$9,HaverPull!$B:$B,0),MATCH(Calculations_actual!$B14,HaverPull!$B$1:$YE$1,0))</f>
        <v>382.6</v>
      </c>
      <c r="CC14" s="78">
        <f>INDEX(HaverPull!$B:$YE,MATCH(Calculations_actual!CC$9,HaverPull!$B:$B,0),MATCH(Calculations_actual!$B14,HaverPull!$B$1:$YE$1,0))</f>
        <v>387.2</v>
      </c>
      <c r="CD14" s="78">
        <f>INDEX(HaverPull!$B:$YE,MATCH(Calculations_actual!CD$9,HaverPull!$B:$B,0),MATCH(Calculations_actual!$B14,HaverPull!$B$1:$YE$1,0))</f>
        <v>393.1</v>
      </c>
      <c r="CE14" s="78">
        <f>INDEX(HaverPull!$B:$YE,MATCH(Calculations_actual!CE$9,HaverPull!$B:$B,0),MATCH(Calculations_actual!$B14,HaverPull!$B$1:$YE$1,0))</f>
        <v>401.6</v>
      </c>
      <c r="CF14" s="78">
        <f>INDEX(HaverPull!$B:$YE,MATCH(Calculations_actual!CF$9,HaverPull!$B:$B,0),MATCH(Calculations_actual!$B14,HaverPull!$B$1:$YE$1,0))</f>
        <v>406.9</v>
      </c>
      <c r="CG14" s="78">
        <f>INDEX(HaverPull!$B:$YE,MATCH(Calculations_actual!CG$9,HaverPull!$B:$B,0),MATCH(Calculations_actual!$B14,HaverPull!$B$1:$YE$1,0))</f>
        <v>414.6</v>
      </c>
      <c r="CH14" s="78">
        <f>INDEX(HaverPull!$B:$YE,MATCH(Calculations_actual!CH$9,HaverPull!$B:$B,0),MATCH(Calculations_actual!$B14,HaverPull!$B$1:$YE$1,0))</f>
        <v>417.4</v>
      </c>
      <c r="CI14" s="78">
        <f>INDEX(HaverPull!$B:$YE,MATCH(Calculations_actual!CI$9,HaverPull!$B:$B,0),MATCH(Calculations_actual!$B14,HaverPull!$B$1:$YE$1,0))</f>
        <v>421</v>
      </c>
      <c r="CJ14" s="78">
        <f>INDEX(HaverPull!$B:$YE,MATCH(Calculations_actual!CJ$9,HaverPull!$B:$B,0),MATCH(Calculations_actual!$B14,HaverPull!$B$1:$YE$1,0))</f>
        <v>427.7</v>
      </c>
      <c r="CK14" s="78">
        <f>INDEX(HaverPull!$B:$YE,MATCH(Calculations_actual!CK$9,HaverPull!$B:$B,0),MATCH(Calculations_actual!$B14,HaverPull!$B$1:$YE$1,0))</f>
        <v>433.5</v>
      </c>
      <c r="CL14" s="78">
        <f>INDEX(HaverPull!$B:$YE,MATCH(Calculations_actual!CL$9,HaverPull!$B:$B,0),MATCH(Calculations_actual!$B14,HaverPull!$B$1:$YE$1,0))</f>
        <v>438.6</v>
      </c>
      <c r="CM14" s="78">
        <f>INDEX(HaverPull!$B:$YE,MATCH(Calculations_actual!CM$9,HaverPull!$B:$B,0),MATCH(Calculations_actual!$B14,HaverPull!$B$1:$YE$1,0))</f>
        <v>450.4</v>
      </c>
      <c r="CN14" s="78">
        <f>INDEX(HaverPull!$B:$YE,MATCH(Calculations_actual!CN$9,HaverPull!$B:$B,0),MATCH(Calculations_actual!$B14,HaverPull!$B$1:$YE$1,0))</f>
        <v>456</v>
      </c>
      <c r="CO14" s="78">
        <f>INDEX(HaverPull!$B:$YE,MATCH(Calculations_actual!CO$9,HaverPull!$B:$B,0),MATCH(Calculations_actual!$B14,HaverPull!$B$1:$YE$1,0))</f>
        <v>459.1</v>
      </c>
      <c r="CP14" s="78">
        <f>INDEX(HaverPull!$B:$YE,MATCH(Calculations_actual!CP$9,HaverPull!$B:$B,0),MATCH(Calculations_actual!$B14,HaverPull!$B$1:$YE$1,0))</f>
        <v>454.4</v>
      </c>
      <c r="CQ14" s="78">
        <f>INDEX(HaverPull!$B:$YE,MATCH(Calculations_actual!CQ$9,HaverPull!$B:$B,0),MATCH(Calculations_actual!$B14,HaverPull!$B$1:$YE$1,0))</f>
        <v>473.8</v>
      </c>
      <c r="CR14" s="78">
        <f>INDEX(HaverPull!$B:$YE,MATCH(Calculations_actual!CR$9,HaverPull!$B:$B,0),MATCH(Calculations_actual!$B14,HaverPull!$B$1:$YE$1,0))</f>
        <v>474.2</v>
      </c>
      <c r="CS14" s="78">
        <f>INDEX(HaverPull!$B:$YE,MATCH(Calculations_actual!CS$9,HaverPull!$B:$B,0),MATCH(Calculations_actual!$B14,HaverPull!$B$1:$YE$1,0))</f>
        <v>478.8</v>
      </c>
      <c r="CT14" s="78">
        <f>INDEX(HaverPull!$B:$YE,MATCH(Calculations_actual!CT$9,HaverPull!$B:$B,0),MATCH(Calculations_actual!$B14,HaverPull!$B$1:$YE$1,0))</f>
        <v>482.9</v>
      </c>
      <c r="CU14" s="78">
        <f>INDEX(HaverPull!$B:$YE,MATCH(Calculations_actual!CU$9,HaverPull!$B:$B,0),MATCH(Calculations_actual!$B14,HaverPull!$B$1:$YE$1,0))</f>
        <v>498</v>
      </c>
      <c r="CV14" s="78">
        <f>INDEX(HaverPull!$B:$YE,MATCH(Calculations_actual!CV$9,HaverPull!$B:$B,0),MATCH(Calculations_actual!$B14,HaverPull!$B$1:$YE$1,0))</f>
        <v>505.1</v>
      </c>
      <c r="CW14" s="78">
        <f>INDEX(HaverPull!$B:$YE,MATCH(Calculations_actual!CW$9,HaverPull!$B:$B,0),MATCH(Calculations_actual!$B14,HaverPull!$B$1:$YE$1,0))</f>
        <v>511</v>
      </c>
      <c r="CX14" s="78">
        <f>INDEX(HaverPull!$B:$YE,MATCH(Calculations_actual!CX$9,HaverPull!$B:$B,0),MATCH(Calculations_actual!$B14,HaverPull!$B$1:$YE$1,0))</f>
        <v>518.5</v>
      </c>
      <c r="CY14" s="78">
        <f>INDEX(HaverPull!$B:$YE,MATCH(Calculations_actual!CY$9,HaverPull!$B:$B,0),MATCH(Calculations_actual!$B14,HaverPull!$B$1:$YE$1,0))</f>
        <v>525.5</v>
      </c>
      <c r="CZ14" s="78">
        <f>INDEX(HaverPull!$B:$YE,MATCH(Calculations_actual!CZ$9,HaverPull!$B:$B,0),MATCH(Calculations_actual!$B14,HaverPull!$B$1:$YE$1,0))</f>
        <v>530</v>
      </c>
      <c r="DA14" s="78">
        <f>INDEX(HaverPull!$B:$YE,MATCH(Calculations_actual!DA$9,HaverPull!$B:$B,0),MATCH(Calculations_actual!$B14,HaverPull!$B$1:$YE$1,0))</f>
        <v>535.4</v>
      </c>
      <c r="DB14" s="78">
        <f>INDEX(HaverPull!$B:$YE,MATCH(Calculations_actual!DB$9,HaverPull!$B:$B,0),MATCH(Calculations_actual!$B14,HaverPull!$B$1:$YE$1,0))</f>
        <v>540.29999999999995</v>
      </c>
      <c r="DC14" s="78">
        <f>INDEX(HaverPull!$B:$YE,MATCH(Calculations_actual!DC$9,HaverPull!$B:$B,0),MATCH(Calculations_actual!$B14,HaverPull!$B$1:$YE$1,0))</f>
        <v>543.20000000000005</v>
      </c>
      <c r="DD14" s="78">
        <f>INDEX(HaverPull!$B:$YE,MATCH(Calculations_actual!DD$9,HaverPull!$B:$B,0),MATCH(Calculations_actual!$B14,HaverPull!$B$1:$YE$1,0))</f>
        <v>551.6</v>
      </c>
      <c r="DE14" s="78">
        <f>INDEX(HaverPull!$B:$YE,MATCH(Calculations_actual!DE$9,HaverPull!$B:$B,0),MATCH(Calculations_actual!$B14,HaverPull!$B$1:$YE$1,0))</f>
        <v>559</v>
      </c>
      <c r="DF14" s="78">
        <f>INDEX(HaverPull!$B:$YE,MATCH(Calculations_actual!DF$9,HaverPull!$B:$B,0),MATCH(Calculations_actual!$B14,HaverPull!$B$1:$YE$1,0))</f>
        <v>566.5</v>
      </c>
      <c r="DG14" s="78">
        <f>INDEX(HaverPull!$B:$YE,MATCH(Calculations_actual!DG$9,HaverPull!$B:$B,0),MATCH(Calculations_actual!$B14,HaverPull!$B$1:$YE$1,0))</f>
        <v>574.4</v>
      </c>
      <c r="DH14" s="78">
        <f>INDEX(HaverPull!$B:$YE,MATCH(Calculations_actual!DH$9,HaverPull!$B:$B,0),MATCH(Calculations_actual!$B14,HaverPull!$B$1:$YE$1,0))</f>
        <v>581.9</v>
      </c>
      <c r="DI14" s="78">
        <f>INDEX(HaverPull!$B:$YE,MATCH(Calculations_actual!DI$9,HaverPull!$B:$B,0),MATCH(Calculations_actual!$B14,HaverPull!$B$1:$YE$1,0))</f>
        <v>590.5</v>
      </c>
      <c r="DJ14" s="78">
        <f>INDEX(HaverPull!$B:$YE,MATCH(Calculations_actual!DJ$9,HaverPull!$B:$B,0),MATCH(Calculations_actual!$B14,HaverPull!$B$1:$YE$1,0))</f>
        <v>602.20000000000005</v>
      </c>
      <c r="DK14" s="78">
        <f>INDEX(HaverPull!$B:$YE,MATCH(Calculations_actual!DK$9,HaverPull!$B:$B,0),MATCH(Calculations_actual!$B14,HaverPull!$B$1:$YE$1,0))</f>
        <v>610.29999999999995</v>
      </c>
      <c r="DL14" s="78">
        <f>INDEX(HaverPull!$B:$YE,MATCH(Calculations_actual!DL$9,HaverPull!$B:$B,0),MATCH(Calculations_actual!$B14,HaverPull!$B$1:$YE$1,0))</f>
        <v>619.70000000000005</v>
      </c>
      <c r="DM14" s="78">
        <f>INDEX(HaverPull!$B:$YE,MATCH(Calculations_actual!DM$9,HaverPull!$B:$B,0),MATCH(Calculations_actual!$B14,HaverPull!$B$1:$YE$1,0))</f>
        <v>629.5</v>
      </c>
      <c r="DN14" s="78">
        <f>INDEX(HaverPull!$B:$YE,MATCH(Calculations_actual!DN$9,HaverPull!$B:$B,0),MATCH(Calculations_actual!$B14,HaverPull!$B$1:$YE$1,0))</f>
        <v>639.20000000000005</v>
      </c>
      <c r="DO14" s="78">
        <f>INDEX(HaverPull!$B:$YE,MATCH(Calculations_actual!DO$9,HaverPull!$B:$B,0),MATCH(Calculations_actual!$B14,HaverPull!$B$1:$YE$1,0))</f>
        <v>650.20000000000005</v>
      </c>
      <c r="DP14" s="78">
        <f>INDEX(HaverPull!$B:$YE,MATCH(Calculations_actual!DP$9,HaverPull!$B:$B,0),MATCH(Calculations_actual!$B14,HaverPull!$B$1:$YE$1,0))</f>
        <v>655.7</v>
      </c>
      <c r="DQ14" s="78">
        <f>INDEX(HaverPull!$B:$YE,MATCH(Calculations_actual!DQ$9,HaverPull!$B:$B,0),MATCH(Calculations_actual!$B14,HaverPull!$B$1:$YE$1,0))</f>
        <v>663</v>
      </c>
      <c r="DR14" s="78">
        <f>INDEX(HaverPull!$B:$YE,MATCH(Calculations_actual!DR$9,HaverPull!$B:$B,0),MATCH(Calculations_actual!$B14,HaverPull!$B$1:$YE$1,0))</f>
        <v>676.2</v>
      </c>
      <c r="DS14" s="78">
        <f>INDEX(HaverPull!$B:$YE,MATCH(Calculations_actual!DS$9,HaverPull!$B:$B,0),MATCH(Calculations_actual!$B14,HaverPull!$B$1:$YE$1,0))</f>
        <v>696</v>
      </c>
      <c r="DT14" s="78">
        <f>INDEX(HaverPull!$B:$YE,MATCH(Calculations_actual!DT$9,HaverPull!$B:$B,0),MATCH(Calculations_actual!$B14,HaverPull!$B$1:$YE$1,0))</f>
        <v>698.4</v>
      </c>
      <c r="DU14" s="78">
        <f>INDEX(HaverPull!$B:$YE,MATCH(Calculations_actual!DU$9,HaverPull!$B:$B,0),MATCH(Calculations_actual!$B14,HaverPull!$B$1:$YE$1,0))</f>
        <v>711.6</v>
      </c>
      <c r="DV14" s="78">
        <f>INDEX(HaverPull!$B:$YE,MATCH(Calculations_actual!DV$9,HaverPull!$B:$B,0),MATCH(Calculations_actual!$B14,HaverPull!$B$1:$YE$1,0))</f>
        <v>717.3</v>
      </c>
      <c r="DW14" s="78">
        <f>INDEX(HaverPull!$B:$YE,MATCH(Calculations_actual!DW$9,HaverPull!$B:$B,0),MATCH(Calculations_actual!$B14,HaverPull!$B$1:$YE$1,0))</f>
        <v>732.3</v>
      </c>
      <c r="DX14" s="78">
        <f>INDEX(HaverPull!$B:$YE,MATCH(Calculations_actual!DX$9,HaverPull!$B:$B,0),MATCH(Calculations_actual!$B14,HaverPull!$B$1:$YE$1,0))</f>
        <v>733.1</v>
      </c>
      <c r="DY14" s="78">
        <f>INDEX(HaverPull!$B:$YE,MATCH(Calculations_actual!DY$9,HaverPull!$B:$B,0),MATCH(Calculations_actual!$B14,HaverPull!$B$1:$YE$1,0))</f>
        <v>732.4</v>
      </c>
      <c r="DZ14" s="78">
        <f>INDEX(HaverPull!$B:$YE,MATCH(Calculations_actual!DZ$9,HaverPull!$B:$B,0),MATCH(Calculations_actual!$B14,HaverPull!$B$1:$YE$1,0))</f>
        <v>735</v>
      </c>
      <c r="EA14" s="78">
        <f>INDEX(HaverPull!$B:$YE,MATCH(Calculations_actual!EA$9,HaverPull!$B:$B,0),MATCH(Calculations_actual!$B14,HaverPull!$B$1:$YE$1,0))</f>
        <v>743.1</v>
      </c>
      <c r="EB14" s="78">
        <f>INDEX(HaverPull!$B:$YE,MATCH(Calculations_actual!EB$9,HaverPull!$B:$B,0),MATCH(Calculations_actual!$B14,HaverPull!$B$1:$YE$1,0))</f>
        <v>751.5</v>
      </c>
      <c r="EC14" s="78">
        <f>INDEX(HaverPull!$B:$YE,MATCH(Calculations_actual!EC$9,HaverPull!$B:$B,0),MATCH(Calculations_actual!$B14,HaverPull!$B$1:$YE$1,0))</f>
        <v>754.3</v>
      </c>
      <c r="ED14" s="78">
        <f>INDEX(HaverPull!$B:$YE,MATCH(Calculations_actual!ED$9,HaverPull!$B:$B,0),MATCH(Calculations_actual!$B14,HaverPull!$B$1:$YE$1,0))</f>
        <v>757</v>
      </c>
      <c r="EE14" s="78">
        <f>INDEX(HaverPull!$B:$YE,MATCH(Calculations_actual!EE$9,HaverPull!$B:$B,0),MATCH(Calculations_actual!$B14,HaverPull!$B$1:$YE$1,0))</f>
        <v>763.3</v>
      </c>
      <c r="EF14" s="78">
        <f>INDEX(HaverPull!$B:$YE,MATCH(Calculations_actual!EF$9,HaverPull!$B:$B,0),MATCH(Calculations_actual!$B14,HaverPull!$B$1:$YE$1,0))</f>
        <v>773.9</v>
      </c>
      <c r="EG14" s="78">
        <f>INDEX(HaverPull!$B:$YE,MATCH(Calculations_actual!EG$9,HaverPull!$B:$B,0),MATCH(Calculations_actual!$B14,HaverPull!$B$1:$YE$1,0))</f>
        <v>783.8</v>
      </c>
      <c r="EH14" s="78">
        <f>INDEX(HaverPull!$B:$YE,MATCH(Calculations_actual!EH$9,HaverPull!$B:$B,0),MATCH(Calculations_actual!$B14,HaverPull!$B$1:$YE$1,0))</f>
        <v>796.1</v>
      </c>
      <c r="EI14" s="78">
        <f>INDEX(HaverPull!$B:$YE,MATCH(Calculations_actual!EI$9,HaverPull!$B:$B,0),MATCH(Calculations_actual!$B14,HaverPull!$B$1:$YE$1,0))</f>
        <v>809.2</v>
      </c>
      <c r="EJ14" s="78">
        <f>INDEX(HaverPull!$B:$YE,MATCH(Calculations_actual!EJ$9,HaverPull!$B:$B,0),MATCH(Calculations_actual!$B14,HaverPull!$B$1:$YE$1,0))</f>
        <v>823.6</v>
      </c>
      <c r="EK14" s="78">
        <f>INDEX(HaverPull!$B:$YE,MATCH(Calculations_actual!EK$9,HaverPull!$B:$B,0),MATCH(Calculations_actual!$B14,HaverPull!$B$1:$YE$1,0))</f>
        <v>839.2</v>
      </c>
      <c r="EL14" s="78">
        <f>INDEX(HaverPull!$B:$YE,MATCH(Calculations_actual!EL$9,HaverPull!$B:$B,0),MATCH(Calculations_actual!$B14,HaverPull!$B$1:$YE$1,0))</f>
        <v>844.9</v>
      </c>
      <c r="EM14" s="78">
        <f>INDEX(HaverPull!$B:$YE,MATCH(Calculations_actual!EM$9,HaverPull!$B:$B,0),MATCH(Calculations_actual!$B14,HaverPull!$B$1:$YE$1,0))</f>
        <v>858.1</v>
      </c>
      <c r="EN14" s="78">
        <f>INDEX(HaverPull!$B:$YE,MATCH(Calculations_actual!EN$9,HaverPull!$B:$B,0),MATCH(Calculations_actual!$B14,HaverPull!$B$1:$YE$1,0))</f>
        <v>866.3</v>
      </c>
      <c r="EO14" s="78">
        <f>INDEX(HaverPull!$B:$YE,MATCH(Calculations_actual!EO$9,HaverPull!$B:$B,0),MATCH(Calculations_actual!$B14,HaverPull!$B$1:$YE$1,0))</f>
        <v>879.5</v>
      </c>
      <c r="EP14" s="78">
        <f>INDEX(HaverPull!$B:$YE,MATCH(Calculations_actual!EP$9,HaverPull!$B:$B,0),MATCH(Calculations_actual!$B14,HaverPull!$B$1:$YE$1,0))</f>
        <v>889.5</v>
      </c>
      <c r="EQ14" s="78">
        <f>INDEX(HaverPull!$B:$YE,MATCH(Calculations_actual!EQ$9,HaverPull!$B:$B,0),MATCH(Calculations_actual!$B14,HaverPull!$B$1:$YE$1,0))</f>
        <v>913.2</v>
      </c>
      <c r="ER14" s="78">
        <f>INDEX(HaverPull!$B:$YE,MATCH(Calculations_actual!ER$9,HaverPull!$B:$B,0),MATCH(Calculations_actual!$B14,HaverPull!$B$1:$YE$1,0))</f>
        <v>918.1</v>
      </c>
      <c r="ES14" s="78">
        <f>INDEX(HaverPull!$B:$YE,MATCH(Calculations_actual!ES$9,HaverPull!$B:$B,0),MATCH(Calculations_actual!$B14,HaverPull!$B$1:$YE$1,0))</f>
        <v>922.6</v>
      </c>
      <c r="ET14" s="78">
        <f>INDEX(HaverPull!$B:$YE,MATCH(Calculations_actual!ET$9,HaverPull!$B:$B,0),MATCH(Calculations_actual!$B14,HaverPull!$B$1:$YE$1,0))</f>
        <v>936.2</v>
      </c>
      <c r="EU14" s="78">
        <f>INDEX(HaverPull!$B:$YE,MATCH(Calculations_actual!EU$9,HaverPull!$B:$B,0),MATCH(Calculations_actual!$B14,HaverPull!$B$1:$YE$1,0))</f>
        <v>955.7</v>
      </c>
      <c r="EV14" s="78">
        <f>INDEX(HaverPull!$B:$YE,MATCH(Calculations_actual!EV$9,HaverPull!$B:$B,0),MATCH(Calculations_actual!$B14,HaverPull!$B$1:$YE$1,0))</f>
        <v>957.3</v>
      </c>
      <c r="EW14" s="78">
        <f>INDEX(HaverPull!$B:$YE,MATCH(Calculations_actual!EW$9,HaverPull!$B:$B,0),MATCH(Calculations_actual!$B14,HaverPull!$B$1:$YE$1,0))</f>
        <v>960.6</v>
      </c>
      <c r="EX14" s="78">
        <f>INDEX(HaverPull!$B:$YE,MATCH(Calculations_actual!EX$9,HaverPull!$B:$B,0),MATCH(Calculations_actual!$B14,HaverPull!$B$1:$YE$1,0))</f>
        <v>972.1</v>
      </c>
      <c r="EY14" s="78">
        <f>INDEX(HaverPull!$B:$YE,MATCH(Calculations_actual!EY$9,HaverPull!$B:$B,0),MATCH(Calculations_actual!$B14,HaverPull!$B$1:$YE$1,0))</f>
        <v>984</v>
      </c>
      <c r="EZ14" s="78">
        <f>INDEX(HaverPull!$B:$YE,MATCH(Calculations_actual!EZ$9,HaverPull!$B:$B,0),MATCH(Calculations_actual!$B14,HaverPull!$B$1:$YE$1,0))</f>
        <v>986.2</v>
      </c>
      <c r="FA14" s="78">
        <f>INDEX(HaverPull!$B:$YE,MATCH(Calculations_actual!FA$9,HaverPull!$B:$B,0),MATCH(Calculations_actual!$B14,HaverPull!$B$1:$YE$1,0))</f>
        <v>991.5</v>
      </c>
      <c r="FB14" s="78">
        <f>INDEX(HaverPull!$B:$YE,MATCH(Calculations_actual!FB$9,HaverPull!$B:$B,0),MATCH(Calculations_actual!$B14,HaverPull!$B$1:$YE$1,0))</f>
        <v>991.7</v>
      </c>
      <c r="FC14" s="78">
        <f>INDEX(HaverPull!$B:$YE,MATCH(Calculations_actual!FC$9,HaverPull!$B:$B,0),MATCH(Calculations_actual!$B14,HaverPull!$B$1:$YE$1,0))</f>
        <v>959.8</v>
      </c>
      <c r="FD14" s="78">
        <f>INDEX(HaverPull!$B:$YE,MATCH(Calculations_actual!FD$9,HaverPull!$B:$B,0),MATCH(Calculations_actual!$B14,HaverPull!$B$1:$YE$1,0))</f>
        <v>966.3</v>
      </c>
      <c r="FE14" s="78">
        <f>INDEX(HaverPull!$B:$YE,MATCH(Calculations_actual!FE$9,HaverPull!$B:$B,0),MATCH(Calculations_actual!$B14,HaverPull!$B$1:$YE$1,0))</f>
        <v>963.8</v>
      </c>
      <c r="FF14" s="78">
        <f>INDEX(HaverPull!$B:$YE,MATCH(Calculations_actual!FF$9,HaverPull!$B:$B,0),MATCH(Calculations_actual!$B14,HaverPull!$B$1:$YE$1,0))</f>
        <v>967.2</v>
      </c>
      <c r="FG14" s="78">
        <f>INDEX(HaverPull!$B:$YE,MATCH(Calculations_actual!FG$9,HaverPull!$B:$B,0),MATCH(Calculations_actual!$B14,HaverPull!$B$1:$YE$1,0))</f>
        <v>973.6</v>
      </c>
      <c r="FH14" s="78">
        <f>INDEX(HaverPull!$B:$YE,MATCH(Calculations_actual!FH$9,HaverPull!$B:$B,0),MATCH(Calculations_actual!$B14,HaverPull!$B$1:$YE$1,0))</f>
        <v>984.5</v>
      </c>
      <c r="FI14" s="78">
        <f>INDEX(HaverPull!$B:$YE,MATCH(Calculations_actual!FI$9,HaverPull!$B:$B,0),MATCH(Calculations_actual!$B14,HaverPull!$B$1:$YE$1,0))</f>
        <v>987.4</v>
      </c>
      <c r="FJ14" s="78">
        <f>INDEX(HaverPull!$B:$YE,MATCH(Calculations_actual!FJ$9,HaverPull!$B:$B,0),MATCH(Calculations_actual!$B14,HaverPull!$B$1:$YE$1,0))</f>
        <v>989.5</v>
      </c>
      <c r="FK14" s="78">
        <f>INDEX(HaverPull!$B:$YE,MATCH(Calculations_actual!FK$9,HaverPull!$B:$B,0),MATCH(Calculations_actual!$B14,HaverPull!$B$1:$YE$1,0))</f>
        <v>911.8</v>
      </c>
      <c r="FL14" s="78">
        <f>INDEX(HaverPull!$B:$YE,MATCH(Calculations_actual!FL$9,HaverPull!$B:$B,0),MATCH(Calculations_actual!$B14,HaverPull!$B$1:$YE$1,0))</f>
        <v>914.5</v>
      </c>
      <c r="FM14" s="78">
        <f>INDEX(HaverPull!$B:$YE,MATCH(Calculations_actual!FM$9,HaverPull!$B:$B,0),MATCH(Calculations_actual!$B14,HaverPull!$B$1:$YE$1,0))</f>
        <v>922.9</v>
      </c>
      <c r="FN14" s="78">
        <f>INDEX(HaverPull!$B:$YE,MATCH(Calculations_actual!FN$9,HaverPull!$B:$B,0),MATCH(Calculations_actual!$B14,HaverPull!$B$1:$YE$1,0))</f>
        <v>917.4</v>
      </c>
      <c r="FO14" s="78">
        <f>INDEX(HaverPull!$B:$YE,MATCH(Calculations_actual!FO$9,HaverPull!$B:$B,0),MATCH(Calculations_actual!$B14,HaverPull!$B$1:$YE$1,0))</f>
        <v>940.3</v>
      </c>
      <c r="FP14" s="78">
        <f>INDEX(HaverPull!$B:$YE,MATCH(Calculations_actual!FP$9,HaverPull!$B:$B,0),MATCH(Calculations_actual!$B14,HaverPull!$B$1:$YE$1,0))</f>
        <v>944.7</v>
      </c>
      <c r="FQ14" s="78">
        <f>INDEX(HaverPull!$B:$YE,MATCH(Calculations_actual!FQ$9,HaverPull!$B:$B,0),MATCH(Calculations_actual!$B14,HaverPull!$B$1:$YE$1,0))</f>
        <v>947.6</v>
      </c>
      <c r="FR14" s="78">
        <f>INDEX(HaverPull!$B:$YE,MATCH(Calculations_actual!FR$9,HaverPull!$B:$B,0),MATCH(Calculations_actual!$B14,HaverPull!$B$1:$YE$1,0))</f>
        <v>969.4</v>
      </c>
      <c r="FS14" s="78">
        <f>INDEX(HaverPull!$B:$YE,MATCH(Calculations_actual!FS$9,HaverPull!$B:$B,0),MATCH(Calculations_actual!$B14,HaverPull!$B$1:$YE$1,0))</f>
        <v>1090.5999999999999</v>
      </c>
      <c r="FT14" s="78">
        <f>INDEX(HaverPull!$B:$YE,MATCH(Calculations_actual!FT$9,HaverPull!$B:$B,0),MATCH(Calculations_actual!$B14,HaverPull!$B$1:$YE$1,0))</f>
        <v>1103.0999999999999</v>
      </c>
      <c r="FU14" s="78">
        <f>INDEX(HaverPull!$B:$YE,MATCH(Calculations_actual!FU$9,HaverPull!$B:$B,0),MATCH(Calculations_actual!$B14,HaverPull!$B$1:$YE$1,0))</f>
        <v>1106.3</v>
      </c>
      <c r="FV14" s="78">
        <f>INDEX(HaverPull!$B:$YE,MATCH(Calculations_actual!FV$9,HaverPull!$B:$B,0),MATCH(Calculations_actual!$B14,HaverPull!$B$1:$YE$1,0))</f>
        <v>1117.2</v>
      </c>
      <c r="FW14" s="78">
        <f>INDEX(HaverPull!$B:$YE,MATCH(Calculations_actual!FW$9,HaverPull!$B:$B,0),MATCH(Calculations_actual!$B14,HaverPull!$B$1:$YE$1,0))</f>
        <v>1142.0999999999999</v>
      </c>
      <c r="FX14" s="78">
        <f>INDEX(HaverPull!$B:$YE,MATCH(Calculations_actual!FX$9,HaverPull!$B:$B,0),MATCH(Calculations_actual!$B14,HaverPull!$B$1:$YE$1,0))</f>
        <v>1144.9000000000001</v>
      </c>
      <c r="FY14" s="78">
        <f>INDEX(HaverPull!$B:$YE,MATCH(Calculations_actual!FY$9,HaverPull!$B:$B,0),MATCH(Calculations_actual!$B14,HaverPull!$B$1:$YE$1,0))</f>
        <v>1155.5999999999999</v>
      </c>
      <c r="FZ14" s="78">
        <f>INDEX(HaverPull!$B:$YE,MATCH(Calculations_actual!FZ$9,HaverPull!$B:$B,0),MATCH(Calculations_actual!$B14,HaverPull!$B$1:$YE$1,0))</f>
        <v>1172.5999999999999</v>
      </c>
      <c r="GA14" s="78">
        <f>INDEX(HaverPull!$B:$YE,MATCH(Calculations_actual!GA$9,HaverPull!$B:$B,0),MATCH(Calculations_actual!$B14,HaverPull!$B$1:$YE$1,0))</f>
        <v>1187.8</v>
      </c>
      <c r="GB14" s="78">
        <f>INDEX(HaverPull!$B:$YE,MATCH(Calculations_actual!GB$9,HaverPull!$B:$B,0),MATCH(Calculations_actual!$B14,HaverPull!$B$1:$YE$1,0))</f>
        <v>1201.4000000000001</v>
      </c>
      <c r="GC14" s="78">
        <f>INDEX(HaverPull!$B:$YE,MATCH(Calculations_actual!GC$9,HaverPull!$B:$B,0),MATCH(Calculations_actual!$B14,HaverPull!$B$1:$YE$1,0))</f>
        <v>1211.8</v>
      </c>
      <c r="GD14" s="78">
        <f>INDEX(HaverPull!$B:$YE,MATCH(Calculations_actual!GD$9,HaverPull!$B:$B,0),MATCH(Calculations_actual!$B14,HaverPull!$B$1:$YE$1,0))</f>
        <v>1220.2</v>
      </c>
      <c r="GE14" s="78">
        <f>INDEX(HaverPull!$B:$YE,MATCH(Calculations_actual!GE$9,HaverPull!$B:$B,0),MATCH(Calculations_actual!$B14,HaverPull!$B$1:$YE$1,0))</f>
        <v>1225.9000000000001</v>
      </c>
      <c r="GF14" s="78">
        <f>INDEX(HaverPull!$B:$YE,MATCH(Calculations_actual!GF$9,HaverPull!$B:$B,0),MATCH(Calculations_actual!$B14,HaverPull!$B$1:$YE$1,0))</f>
        <v>1232.4000000000001</v>
      </c>
      <c r="GG14" s="78">
        <f>INDEX(HaverPull!$B:$YE,MATCH(Calculations_actual!GG$9,HaverPull!$B:$B,0),MATCH(Calculations_actual!$B14,HaverPull!$B$1:$YE$1,0))</f>
        <v>1243.5999999999999</v>
      </c>
      <c r="GH14" s="78">
        <f>INDEX(HaverPull!$B:$YE,MATCH(Calculations_actual!GH$9,HaverPull!$B:$B,0),MATCH(Calculations_actual!$B14,HaverPull!$B$1:$YE$1,0))</f>
        <v>1257.5999999999999</v>
      </c>
      <c r="GI14" s="78">
        <f>INDEX(HaverPull!$B:$YE,MATCH(Calculations_actual!GI$9,HaverPull!$B:$B,0),MATCH(Calculations_actual!$B14,HaverPull!$B$1:$YE$1,0))</f>
        <v>1280.5</v>
      </c>
      <c r="GJ14" s="78">
        <f>INDEX(HaverPull!$B:$YE,MATCH(Calculations_actual!GJ$9,HaverPull!$B:$B,0),MATCH(Calculations_actual!$B14,HaverPull!$B$1:$YE$1,0))</f>
        <v>1290.5999999999999</v>
      </c>
      <c r="GK14" s="78">
        <f>INDEX(HaverPull!$B:$YE,MATCH(Calculations_actual!GK$9,HaverPull!$B:$B,0),MATCH(Calculations_actual!$B14,HaverPull!$B$1:$YE$1,0))</f>
        <v>1306</v>
      </c>
      <c r="GL14" s="78">
        <f>INDEX(HaverPull!$B:$YE,MATCH(Calculations_actual!GL$9,HaverPull!$B:$B,0),MATCH(Calculations_actual!$B14,HaverPull!$B$1:$YE$1,0))</f>
        <v>1317.3</v>
      </c>
      <c r="GM14" s="78">
        <f>INDEX(HaverPull!$B:$YE,MATCH(Calculations_actual!GM$9,HaverPull!$B:$B,0),MATCH(Calculations_actual!$B14,HaverPull!$B$1:$YE$1,0))</f>
        <v>1343.4</v>
      </c>
      <c r="GN14" s="78">
        <f>INDEX(HaverPull!$B:$YE,MATCH(Calculations_actual!GN$9,HaverPull!$B:$B,0),MATCH(Calculations_actual!$B14,HaverPull!$B$1:$YE$1,0))</f>
        <v>1356.7</v>
      </c>
      <c r="GO14" s="78" t="e">
        <f>INDEX(HaverPull!$B:$YE,MATCH(Calculations_actual!GO$9,HaverPull!$B:$B,0),MATCH(Calculations_actual!$B14,HaverPull!$B$1:$YE$1,0))</f>
        <v>#N/A</v>
      </c>
      <c r="GP14" s="78" t="e">
        <f>INDEX(HaverPull!$B:$YE,MATCH(Calculations_actual!GP$9,HaverPull!$B:$B,0),MATCH(Calculations_actual!$B14,HaverPull!$B$1:$YE$1,0))</f>
        <v>#N/A</v>
      </c>
      <c r="GQ14" s="78" t="e">
        <f>INDEX(HaverPull!$B:$YE,MATCH(Calculations_actual!GQ$9,HaverPull!$B:$B,0),MATCH(Calculations_actual!$B14,HaverPull!$B$1:$YE$1,0))</f>
        <v>#N/A</v>
      </c>
      <c r="GR14" s="78" t="e">
        <f>INDEX(HaverPull!$B:$YE,MATCH(Calculations_actual!GR$9,HaverPull!$B:$B,0),MATCH(Calculations_actual!$B14,HaverPull!$B$1:$YE$1,0))</f>
        <v>#N/A</v>
      </c>
      <c r="GS14" s="78" t="e">
        <f>INDEX(HaverPull!$B:$YE,MATCH(Calculations_actual!GS$9,HaverPull!$B:$B,0),MATCH(Calculations_actual!$B14,HaverPull!$B$1:$YE$1,0))</f>
        <v>#N/A</v>
      </c>
      <c r="GT14" s="78" t="e">
        <f>INDEX(HaverPull!$B:$YE,MATCH(Calculations_actual!GT$9,HaverPull!$B:$B,0),MATCH(Calculations_actual!$B14,HaverPull!$B$1:$YE$1,0))</f>
        <v>#N/A</v>
      </c>
      <c r="GU14" s="78" t="e">
        <f>INDEX(HaverPull!$B:$YE,MATCH(Calculations_actual!GU$9,HaverPull!$B:$B,0),MATCH(Calculations_actual!$B14,HaverPull!$B$1:$YE$1,0))</f>
        <v>#N/A</v>
      </c>
      <c r="GV14" s="78" t="e">
        <f>INDEX(HaverPull!$B:$YE,MATCH(Calculations_actual!GV$9,HaverPull!$B:$B,0),MATCH(Calculations_actual!$B14,HaverPull!$B$1:$YE$1,0))</f>
        <v>#N/A</v>
      </c>
    </row>
    <row r="15" spans="1:206">
      <c r="A15" s="7" t="s">
        <v>177</v>
      </c>
      <c r="B15" s="79" t="s">
        <v>36</v>
      </c>
      <c r="C15" s="78">
        <f>INDEX(HaverPull!$B:$YE,MATCH(Calculations_actual!C$9,HaverPull!$B:$B,0),MATCH(Calculations_actual!$B15,HaverPull!$B$1:$YE$1,0))</f>
        <v>104.6</v>
      </c>
      <c r="D15" s="78">
        <f>INDEX(HaverPull!$B:$YE,MATCH(Calculations_actual!D$9,HaverPull!$B:$B,0),MATCH(Calculations_actual!$B15,HaverPull!$B$1:$YE$1,0))</f>
        <v>105.5</v>
      </c>
      <c r="E15" s="78">
        <f>INDEX(HaverPull!$B:$YE,MATCH(Calculations_actual!E$9,HaverPull!$B:$B,0),MATCH(Calculations_actual!$B15,HaverPull!$B$1:$YE$1,0))</f>
        <v>100.7</v>
      </c>
      <c r="F15" s="78">
        <f>INDEX(HaverPull!$B:$YE,MATCH(Calculations_actual!F$9,HaverPull!$B:$B,0),MATCH(Calculations_actual!$B15,HaverPull!$B$1:$YE$1,0))</f>
        <v>101.5</v>
      </c>
      <c r="G15" s="78">
        <f>INDEX(HaverPull!$B:$YE,MATCH(Calculations_actual!G$9,HaverPull!$B:$B,0),MATCH(Calculations_actual!$B15,HaverPull!$B$1:$YE$1,0))</f>
        <v>98.3</v>
      </c>
      <c r="H15" s="78">
        <f>INDEX(HaverPull!$B:$YE,MATCH(Calculations_actual!H$9,HaverPull!$B:$B,0),MATCH(Calculations_actual!$B15,HaverPull!$B$1:$YE$1,0))</f>
        <v>100.7</v>
      </c>
      <c r="I15" s="78">
        <f>INDEX(HaverPull!$B:$YE,MATCH(Calculations_actual!I$9,HaverPull!$B:$B,0),MATCH(Calculations_actual!$B15,HaverPull!$B$1:$YE$1,0))</f>
        <v>102.3</v>
      </c>
      <c r="J15" s="78">
        <f>INDEX(HaverPull!$B:$YE,MATCH(Calculations_actual!J$9,HaverPull!$B:$B,0),MATCH(Calculations_actual!$B15,HaverPull!$B$1:$YE$1,0))</f>
        <v>105.5</v>
      </c>
      <c r="K15" s="78">
        <f>INDEX(HaverPull!$B:$YE,MATCH(Calculations_actual!K$9,HaverPull!$B:$B,0),MATCH(Calculations_actual!$B15,HaverPull!$B$1:$YE$1,0))</f>
        <v>119.8</v>
      </c>
      <c r="L15" s="78">
        <f>INDEX(HaverPull!$B:$YE,MATCH(Calculations_actual!L$9,HaverPull!$B:$B,0),MATCH(Calculations_actual!$B15,HaverPull!$B$1:$YE$1,0))</f>
        <v>123.4</v>
      </c>
      <c r="M15" s="78">
        <f>INDEX(HaverPull!$B:$YE,MATCH(Calculations_actual!M$9,HaverPull!$B:$B,0),MATCH(Calculations_actual!$B15,HaverPull!$B$1:$YE$1,0))</f>
        <v>124.3</v>
      </c>
      <c r="N15" s="78">
        <f>INDEX(HaverPull!$B:$YE,MATCH(Calculations_actual!N$9,HaverPull!$B:$B,0),MATCH(Calculations_actual!$B15,HaverPull!$B$1:$YE$1,0))</f>
        <v>127.1</v>
      </c>
      <c r="O15" s="78">
        <f>INDEX(HaverPull!$B:$YE,MATCH(Calculations_actual!O$9,HaverPull!$B:$B,0),MATCH(Calculations_actual!$B15,HaverPull!$B$1:$YE$1,0))</f>
        <v>126.4</v>
      </c>
      <c r="P15" s="78">
        <f>INDEX(HaverPull!$B:$YE,MATCH(Calculations_actual!P$9,HaverPull!$B:$B,0),MATCH(Calculations_actual!$B15,HaverPull!$B$1:$YE$1,0))</f>
        <v>129.19999999999999</v>
      </c>
      <c r="Q15" s="78">
        <f>INDEX(HaverPull!$B:$YE,MATCH(Calculations_actual!Q$9,HaverPull!$B:$B,0),MATCH(Calculations_actual!$B15,HaverPull!$B$1:$YE$1,0))</f>
        <v>134.1</v>
      </c>
      <c r="R15" s="78">
        <f>INDEX(HaverPull!$B:$YE,MATCH(Calculations_actual!R$9,HaverPull!$B:$B,0),MATCH(Calculations_actual!$B15,HaverPull!$B$1:$YE$1,0))</f>
        <v>140</v>
      </c>
      <c r="S15" s="78">
        <f>INDEX(HaverPull!$B:$YE,MATCH(Calculations_actual!S$9,HaverPull!$B:$B,0),MATCH(Calculations_actual!$B15,HaverPull!$B$1:$YE$1,0))</f>
        <v>142.80000000000001</v>
      </c>
      <c r="T15" s="78">
        <f>INDEX(HaverPull!$B:$YE,MATCH(Calculations_actual!T$9,HaverPull!$B:$B,0),MATCH(Calculations_actual!$B15,HaverPull!$B$1:$YE$1,0))</f>
        <v>148.9</v>
      </c>
      <c r="U15" s="78">
        <f>INDEX(HaverPull!$B:$YE,MATCH(Calculations_actual!U$9,HaverPull!$B:$B,0),MATCH(Calculations_actual!$B15,HaverPull!$B$1:$YE$1,0))</f>
        <v>154.9</v>
      </c>
      <c r="V15" s="78">
        <f>INDEX(HaverPull!$B:$YE,MATCH(Calculations_actual!V$9,HaverPull!$B:$B,0),MATCH(Calculations_actual!$B15,HaverPull!$B$1:$YE$1,0))</f>
        <v>157.6</v>
      </c>
      <c r="W15" s="78">
        <f>INDEX(HaverPull!$B:$YE,MATCH(Calculations_actual!W$9,HaverPull!$B:$B,0),MATCH(Calculations_actual!$B15,HaverPull!$B$1:$YE$1,0))</f>
        <v>158</v>
      </c>
      <c r="X15" s="78">
        <f>INDEX(HaverPull!$B:$YE,MATCH(Calculations_actual!X$9,HaverPull!$B:$B,0),MATCH(Calculations_actual!$B15,HaverPull!$B$1:$YE$1,0))</f>
        <v>121.1</v>
      </c>
      <c r="Y15" s="78">
        <f>INDEX(HaverPull!$B:$YE,MATCH(Calculations_actual!Y$9,HaverPull!$B:$B,0),MATCH(Calculations_actual!$B15,HaverPull!$B$1:$YE$1,0))</f>
        <v>152.80000000000001</v>
      </c>
      <c r="Z15" s="78">
        <f>INDEX(HaverPull!$B:$YE,MATCH(Calculations_actual!Z$9,HaverPull!$B:$B,0),MATCH(Calculations_actual!$B15,HaverPull!$B$1:$YE$1,0))</f>
        <v>158.5</v>
      </c>
      <c r="AA15" s="78">
        <f>INDEX(HaverPull!$B:$YE,MATCH(Calculations_actual!AA$9,HaverPull!$B:$B,0),MATCH(Calculations_actual!$B15,HaverPull!$B$1:$YE$1,0))</f>
        <v>162.5</v>
      </c>
      <c r="AB15" s="78">
        <f>INDEX(HaverPull!$B:$YE,MATCH(Calculations_actual!AB$9,HaverPull!$B:$B,0),MATCH(Calculations_actual!$B15,HaverPull!$B$1:$YE$1,0))</f>
        <v>169.3</v>
      </c>
      <c r="AC15" s="78">
        <f>INDEX(HaverPull!$B:$YE,MATCH(Calculations_actual!AC$9,HaverPull!$B:$B,0),MATCH(Calculations_actual!$B15,HaverPull!$B$1:$YE$1,0))</f>
        <v>176.1</v>
      </c>
      <c r="AD15" s="78">
        <f>INDEX(HaverPull!$B:$YE,MATCH(Calculations_actual!AD$9,HaverPull!$B:$B,0),MATCH(Calculations_actual!$B15,HaverPull!$B$1:$YE$1,0))</f>
        <v>182.7</v>
      </c>
      <c r="AE15" s="78">
        <f>INDEX(HaverPull!$B:$YE,MATCH(Calculations_actual!AE$9,HaverPull!$B:$B,0),MATCH(Calculations_actual!$B15,HaverPull!$B$1:$YE$1,0))</f>
        <v>188.8</v>
      </c>
      <c r="AF15" s="78">
        <f>INDEX(HaverPull!$B:$YE,MATCH(Calculations_actual!AF$9,HaverPull!$B:$B,0),MATCH(Calculations_actual!$B15,HaverPull!$B$1:$YE$1,0))</f>
        <v>195.7</v>
      </c>
      <c r="AG15" s="78">
        <f>INDEX(HaverPull!$B:$YE,MATCH(Calculations_actual!AG$9,HaverPull!$B:$B,0),MATCH(Calculations_actual!$B15,HaverPull!$B$1:$YE$1,0))</f>
        <v>198.6</v>
      </c>
      <c r="AH15" s="78">
        <f>INDEX(HaverPull!$B:$YE,MATCH(Calculations_actual!AH$9,HaverPull!$B:$B,0),MATCH(Calculations_actual!$B15,HaverPull!$B$1:$YE$1,0))</f>
        <v>208.5</v>
      </c>
      <c r="AI15" s="78">
        <f>INDEX(HaverPull!$B:$YE,MATCH(Calculations_actual!AI$9,HaverPull!$B:$B,0),MATCH(Calculations_actual!$B15,HaverPull!$B$1:$YE$1,0))</f>
        <v>212</v>
      </c>
      <c r="AJ15" s="78">
        <f>INDEX(HaverPull!$B:$YE,MATCH(Calculations_actual!AJ$9,HaverPull!$B:$B,0),MATCH(Calculations_actual!$B15,HaverPull!$B$1:$YE$1,0))</f>
        <v>223.1</v>
      </c>
      <c r="AK15" s="78">
        <f>INDEX(HaverPull!$B:$YE,MATCH(Calculations_actual!AK$9,HaverPull!$B:$B,0),MATCH(Calculations_actual!$B15,HaverPull!$B$1:$YE$1,0))</f>
        <v>236.3</v>
      </c>
      <c r="AL15" s="78">
        <f>INDEX(HaverPull!$B:$YE,MATCH(Calculations_actual!AL$9,HaverPull!$B:$B,0),MATCH(Calculations_actual!$B15,HaverPull!$B$1:$YE$1,0))</f>
        <v>247.2</v>
      </c>
      <c r="AM15" s="78">
        <f>INDEX(HaverPull!$B:$YE,MATCH(Calculations_actual!AM$9,HaverPull!$B:$B,0),MATCH(Calculations_actual!$B15,HaverPull!$B$1:$YE$1,0))</f>
        <v>253.6</v>
      </c>
      <c r="AN15" s="78">
        <f>INDEX(HaverPull!$B:$YE,MATCH(Calculations_actual!AN$9,HaverPull!$B:$B,0),MATCH(Calculations_actual!$B15,HaverPull!$B$1:$YE$1,0))</f>
        <v>262</v>
      </c>
      <c r="AO15" s="78">
        <f>INDEX(HaverPull!$B:$YE,MATCH(Calculations_actual!AO$9,HaverPull!$B:$B,0),MATCH(Calculations_actual!$B15,HaverPull!$B$1:$YE$1,0))</f>
        <v>274.8</v>
      </c>
      <c r="AP15" s="78">
        <f>INDEX(HaverPull!$B:$YE,MATCH(Calculations_actual!AP$9,HaverPull!$B:$B,0),MATCH(Calculations_actual!$B15,HaverPull!$B$1:$YE$1,0))</f>
        <v>285.2</v>
      </c>
      <c r="AQ15" s="78">
        <f>INDEX(HaverPull!$B:$YE,MATCH(Calculations_actual!AQ$9,HaverPull!$B:$B,0),MATCH(Calculations_actual!$B15,HaverPull!$B$1:$YE$1,0))</f>
        <v>284.8</v>
      </c>
      <c r="AR15" s="78">
        <f>INDEX(HaverPull!$B:$YE,MATCH(Calculations_actual!AR$9,HaverPull!$B:$B,0),MATCH(Calculations_actual!$B15,HaverPull!$B$1:$YE$1,0))</f>
        <v>292.2</v>
      </c>
      <c r="AS15" s="78">
        <f>INDEX(HaverPull!$B:$YE,MATCH(Calculations_actual!AS$9,HaverPull!$B:$B,0),MATCH(Calculations_actual!$B15,HaverPull!$B$1:$YE$1,0))</f>
        <v>302.2</v>
      </c>
      <c r="AT15" s="78">
        <f>INDEX(HaverPull!$B:$YE,MATCH(Calculations_actual!AT$9,HaverPull!$B:$B,0),MATCH(Calculations_actual!$B15,HaverPull!$B$1:$YE$1,0))</f>
        <v>318.89999999999998</v>
      </c>
      <c r="AU15" s="78">
        <f>INDEX(HaverPull!$B:$YE,MATCH(Calculations_actual!AU$9,HaverPull!$B:$B,0),MATCH(Calculations_actual!$B15,HaverPull!$B$1:$YE$1,0))</f>
        <v>330.9</v>
      </c>
      <c r="AV15" s="78">
        <f>INDEX(HaverPull!$B:$YE,MATCH(Calculations_actual!AV$9,HaverPull!$B:$B,0),MATCH(Calculations_actual!$B15,HaverPull!$B$1:$YE$1,0))</f>
        <v>342.7</v>
      </c>
      <c r="AW15" s="78">
        <f>INDEX(HaverPull!$B:$YE,MATCH(Calculations_actual!AW$9,HaverPull!$B:$B,0),MATCH(Calculations_actual!$B15,HaverPull!$B$1:$YE$1,0))</f>
        <v>356.9</v>
      </c>
      <c r="AX15" s="78">
        <f>INDEX(HaverPull!$B:$YE,MATCH(Calculations_actual!AX$9,HaverPull!$B:$B,0),MATCH(Calculations_actual!$B15,HaverPull!$B$1:$YE$1,0))</f>
        <v>352.7</v>
      </c>
      <c r="AY15" s="78">
        <f>INDEX(HaverPull!$B:$YE,MATCH(Calculations_actual!AY$9,HaverPull!$B:$B,0),MATCH(Calculations_actual!$B15,HaverPull!$B$1:$YE$1,0))</f>
        <v>352.5</v>
      </c>
      <c r="AZ15" s="78">
        <f>INDEX(HaverPull!$B:$YE,MATCH(Calculations_actual!AZ$9,HaverPull!$B:$B,0),MATCH(Calculations_actual!$B15,HaverPull!$B$1:$YE$1,0))</f>
        <v>359.7</v>
      </c>
      <c r="BA15" s="78">
        <f>INDEX(HaverPull!$B:$YE,MATCH(Calculations_actual!BA$9,HaverPull!$B:$B,0),MATCH(Calculations_actual!$B15,HaverPull!$B$1:$YE$1,0))</f>
        <v>350.1</v>
      </c>
      <c r="BB15" s="78">
        <f>INDEX(HaverPull!$B:$YE,MATCH(Calculations_actual!BB$9,HaverPull!$B:$B,0),MATCH(Calculations_actual!$B15,HaverPull!$B$1:$YE$1,0))</f>
        <v>356.6</v>
      </c>
      <c r="BC15" s="78">
        <f>INDEX(HaverPull!$B:$YE,MATCH(Calculations_actual!BC$9,HaverPull!$B:$B,0),MATCH(Calculations_actual!$B15,HaverPull!$B$1:$YE$1,0))</f>
        <v>350.9</v>
      </c>
      <c r="BD15" s="78">
        <f>INDEX(HaverPull!$B:$YE,MATCH(Calculations_actual!BD$9,HaverPull!$B:$B,0),MATCH(Calculations_actual!$B15,HaverPull!$B$1:$YE$1,0))</f>
        <v>359.6</v>
      </c>
      <c r="BE15" s="78">
        <f>INDEX(HaverPull!$B:$YE,MATCH(Calculations_actual!BE$9,HaverPull!$B:$B,0),MATCH(Calculations_actual!$B15,HaverPull!$B$1:$YE$1,0))</f>
        <v>345.4</v>
      </c>
      <c r="BF15" s="78">
        <f>INDEX(HaverPull!$B:$YE,MATCH(Calculations_actual!BF$9,HaverPull!$B:$B,0),MATCH(Calculations_actual!$B15,HaverPull!$B$1:$YE$1,0))</f>
        <v>355.7</v>
      </c>
      <c r="BG15" s="78">
        <f>INDEX(HaverPull!$B:$YE,MATCH(Calculations_actual!BG$9,HaverPull!$B:$B,0),MATCH(Calculations_actual!$B15,HaverPull!$B$1:$YE$1,0))</f>
        <v>361.2</v>
      </c>
      <c r="BH15" s="78">
        <f>INDEX(HaverPull!$B:$YE,MATCH(Calculations_actual!BH$9,HaverPull!$B:$B,0),MATCH(Calculations_actual!$B15,HaverPull!$B$1:$YE$1,0))</f>
        <v>370.4</v>
      </c>
      <c r="BI15" s="78">
        <f>INDEX(HaverPull!$B:$YE,MATCH(Calculations_actual!BI$9,HaverPull!$B:$B,0),MATCH(Calculations_actual!$B15,HaverPull!$B$1:$YE$1,0))</f>
        <v>384.1</v>
      </c>
      <c r="BJ15" s="78">
        <f>INDEX(HaverPull!$B:$YE,MATCH(Calculations_actual!BJ$9,HaverPull!$B:$B,0),MATCH(Calculations_actual!$B15,HaverPull!$B$1:$YE$1,0))</f>
        <v>395.9</v>
      </c>
      <c r="BK15" s="78">
        <f>INDEX(HaverPull!$B:$YE,MATCH(Calculations_actual!BK$9,HaverPull!$B:$B,0),MATCH(Calculations_actual!$B15,HaverPull!$B$1:$YE$1,0))</f>
        <v>432.3</v>
      </c>
      <c r="BL15" s="78">
        <f>INDEX(HaverPull!$B:$YE,MATCH(Calculations_actual!BL$9,HaverPull!$B:$B,0),MATCH(Calculations_actual!$B15,HaverPull!$B$1:$YE$1,0))</f>
        <v>388.5</v>
      </c>
      <c r="BM15" s="78">
        <f>INDEX(HaverPull!$B:$YE,MATCH(Calculations_actual!BM$9,HaverPull!$B:$B,0),MATCH(Calculations_actual!$B15,HaverPull!$B$1:$YE$1,0))</f>
        <v>421.5</v>
      </c>
      <c r="BN15" s="78">
        <f>INDEX(HaverPull!$B:$YE,MATCH(Calculations_actual!BN$9,HaverPull!$B:$B,0),MATCH(Calculations_actual!$B15,HaverPull!$B$1:$YE$1,0))</f>
        <v>428.9</v>
      </c>
      <c r="BO15" s="78">
        <f>INDEX(HaverPull!$B:$YE,MATCH(Calculations_actual!BO$9,HaverPull!$B:$B,0),MATCH(Calculations_actual!$B15,HaverPull!$B$1:$YE$1,0))</f>
        <v>426.3</v>
      </c>
      <c r="BP15" s="78">
        <f>INDEX(HaverPull!$B:$YE,MATCH(Calculations_actual!BP$9,HaverPull!$B:$B,0),MATCH(Calculations_actual!$B15,HaverPull!$B$1:$YE$1,0))</f>
        <v>429.4</v>
      </c>
      <c r="BQ15" s="78">
        <f>INDEX(HaverPull!$B:$YE,MATCH(Calculations_actual!BQ$9,HaverPull!$B:$B,0),MATCH(Calculations_actual!$B15,HaverPull!$B$1:$YE$1,0))</f>
        <v>439.5</v>
      </c>
      <c r="BR15" s="78">
        <f>INDEX(HaverPull!$B:$YE,MATCH(Calculations_actual!BR$9,HaverPull!$B:$B,0),MATCH(Calculations_actual!$B15,HaverPull!$B$1:$YE$1,0))</f>
        <v>456</v>
      </c>
      <c r="BS15" s="78">
        <f>INDEX(HaverPull!$B:$YE,MATCH(Calculations_actual!BS$9,HaverPull!$B:$B,0),MATCH(Calculations_actual!$B15,HaverPull!$B$1:$YE$1,0))</f>
        <v>450.7</v>
      </c>
      <c r="BT15" s="78">
        <f>INDEX(HaverPull!$B:$YE,MATCH(Calculations_actual!BT$9,HaverPull!$B:$B,0),MATCH(Calculations_actual!$B15,HaverPull!$B$1:$YE$1,0))</f>
        <v>511.7</v>
      </c>
      <c r="BU15" s="78">
        <f>INDEX(HaverPull!$B:$YE,MATCH(Calculations_actual!BU$9,HaverPull!$B:$B,0),MATCH(Calculations_actual!$B15,HaverPull!$B$1:$YE$1,0))</f>
        <v>489</v>
      </c>
      <c r="BV15" s="78">
        <f>INDEX(HaverPull!$B:$YE,MATCH(Calculations_actual!BV$9,HaverPull!$B:$B,0),MATCH(Calculations_actual!$B15,HaverPull!$B$1:$YE$1,0))</f>
        <v>507</v>
      </c>
      <c r="BW15" s="78">
        <f>INDEX(HaverPull!$B:$YE,MATCH(Calculations_actual!BW$9,HaverPull!$B:$B,0),MATCH(Calculations_actual!$B15,HaverPull!$B$1:$YE$1,0))</f>
        <v>502.1</v>
      </c>
      <c r="BX15" s="78">
        <f>INDEX(HaverPull!$B:$YE,MATCH(Calculations_actual!BX$9,HaverPull!$B:$B,0),MATCH(Calculations_actual!$B15,HaverPull!$B$1:$YE$1,0))</f>
        <v>497.8</v>
      </c>
      <c r="BY15" s="78">
        <f>INDEX(HaverPull!$B:$YE,MATCH(Calculations_actual!BY$9,HaverPull!$B:$B,0),MATCH(Calculations_actual!$B15,HaverPull!$B$1:$YE$1,0))</f>
        <v>506.7</v>
      </c>
      <c r="BZ15" s="78">
        <f>INDEX(HaverPull!$B:$YE,MATCH(Calculations_actual!BZ$9,HaverPull!$B:$B,0),MATCH(Calculations_actual!$B15,HaverPull!$B$1:$YE$1,0))</f>
        <v>517.20000000000005</v>
      </c>
      <c r="CA15" s="78">
        <f>INDEX(HaverPull!$B:$YE,MATCH(Calculations_actual!CA$9,HaverPull!$B:$B,0),MATCH(Calculations_actual!$B15,HaverPull!$B$1:$YE$1,0))</f>
        <v>552.9</v>
      </c>
      <c r="CB15" s="78">
        <f>INDEX(HaverPull!$B:$YE,MATCH(Calculations_actual!CB$9,HaverPull!$B:$B,0),MATCH(Calculations_actual!$B15,HaverPull!$B$1:$YE$1,0))</f>
        <v>566.70000000000005</v>
      </c>
      <c r="CC15" s="78">
        <f>INDEX(HaverPull!$B:$YE,MATCH(Calculations_actual!CC$9,HaverPull!$B:$B,0),MATCH(Calculations_actual!$B15,HaverPull!$B$1:$YE$1,0))</f>
        <v>571.6</v>
      </c>
      <c r="CD15" s="78">
        <f>INDEX(HaverPull!$B:$YE,MATCH(Calculations_actual!CD$9,HaverPull!$B:$B,0),MATCH(Calculations_actual!$B15,HaverPull!$B$1:$YE$1,0))</f>
        <v>579.79999999999995</v>
      </c>
      <c r="CE15" s="78">
        <f>INDEX(HaverPull!$B:$YE,MATCH(Calculations_actual!CE$9,HaverPull!$B:$B,0),MATCH(Calculations_actual!$B15,HaverPull!$B$1:$YE$1,0))</f>
        <v>582.5</v>
      </c>
      <c r="CF15" s="78">
        <f>INDEX(HaverPull!$B:$YE,MATCH(Calculations_actual!CF$9,HaverPull!$B:$B,0),MATCH(Calculations_actual!$B15,HaverPull!$B$1:$YE$1,0))</f>
        <v>594.6</v>
      </c>
      <c r="CG15" s="78">
        <f>INDEX(HaverPull!$B:$YE,MATCH(Calculations_actual!CG$9,HaverPull!$B:$B,0),MATCH(Calculations_actual!$B15,HaverPull!$B$1:$YE$1,0))</f>
        <v>600.70000000000005</v>
      </c>
      <c r="CH15" s="78">
        <f>INDEX(HaverPull!$B:$YE,MATCH(Calculations_actual!CH$9,HaverPull!$B:$B,0),MATCH(Calculations_actual!$B15,HaverPull!$B$1:$YE$1,0))</f>
        <v>600.79999999999995</v>
      </c>
      <c r="CI15" s="78">
        <f>INDEX(HaverPull!$B:$YE,MATCH(Calculations_actual!CI$9,HaverPull!$B:$B,0),MATCH(Calculations_actual!$B15,HaverPull!$B$1:$YE$1,0))</f>
        <v>580.79999999999995</v>
      </c>
      <c r="CJ15" s="78">
        <f>INDEX(HaverPull!$B:$YE,MATCH(Calculations_actual!CJ$9,HaverPull!$B:$B,0),MATCH(Calculations_actual!$B15,HaverPull!$B$1:$YE$1,0))</f>
        <v>585.9</v>
      </c>
      <c r="CK15" s="78">
        <f>INDEX(HaverPull!$B:$YE,MATCH(Calculations_actual!CK$9,HaverPull!$B:$B,0),MATCH(Calculations_actual!$B15,HaverPull!$B$1:$YE$1,0))</f>
        <v>590.20000000000005</v>
      </c>
      <c r="CL15" s="78">
        <f>INDEX(HaverPull!$B:$YE,MATCH(Calculations_actual!CL$9,HaverPull!$B:$B,0),MATCH(Calculations_actual!$B15,HaverPull!$B$1:$YE$1,0))</f>
        <v>598.70000000000005</v>
      </c>
      <c r="CM15" s="78">
        <f>INDEX(HaverPull!$B:$YE,MATCH(Calculations_actual!CM$9,HaverPull!$B:$B,0),MATCH(Calculations_actual!$B15,HaverPull!$B$1:$YE$1,0))</f>
        <v>588.9</v>
      </c>
      <c r="CN15" s="78">
        <f>INDEX(HaverPull!$B:$YE,MATCH(Calculations_actual!CN$9,HaverPull!$B:$B,0),MATCH(Calculations_actual!$B15,HaverPull!$B$1:$YE$1,0))</f>
        <v>607.20000000000005</v>
      </c>
      <c r="CO15" s="78">
        <f>INDEX(HaverPull!$B:$YE,MATCH(Calculations_actual!CO$9,HaverPull!$B:$B,0),MATCH(Calculations_actual!$B15,HaverPull!$B$1:$YE$1,0))</f>
        <v>616.20000000000005</v>
      </c>
      <c r="CP15" s="78">
        <f>INDEX(HaverPull!$B:$YE,MATCH(Calculations_actual!CP$9,HaverPull!$B:$B,0),MATCH(Calculations_actual!$B15,HaverPull!$B$1:$YE$1,0))</f>
        <v>638.9</v>
      </c>
      <c r="CQ15" s="78">
        <f>INDEX(HaverPull!$B:$YE,MATCH(Calculations_actual!CQ$9,HaverPull!$B:$B,0),MATCH(Calculations_actual!$B15,HaverPull!$B$1:$YE$1,0))</f>
        <v>617</v>
      </c>
      <c r="CR15" s="78">
        <f>INDEX(HaverPull!$B:$YE,MATCH(Calculations_actual!CR$9,HaverPull!$B:$B,0),MATCH(Calculations_actual!$B15,HaverPull!$B$1:$YE$1,0))</f>
        <v>643.5</v>
      </c>
      <c r="CS15" s="78">
        <f>INDEX(HaverPull!$B:$YE,MATCH(Calculations_actual!CS$9,HaverPull!$B:$B,0),MATCH(Calculations_actual!$B15,HaverPull!$B$1:$YE$1,0))</f>
        <v>659.2</v>
      </c>
      <c r="CT15" s="78">
        <f>INDEX(HaverPull!$B:$YE,MATCH(Calculations_actual!CT$9,HaverPull!$B:$B,0),MATCH(Calculations_actual!$B15,HaverPull!$B$1:$YE$1,0))</f>
        <v>675.3</v>
      </c>
      <c r="CU15" s="78">
        <f>INDEX(HaverPull!$B:$YE,MATCH(Calculations_actual!CU$9,HaverPull!$B:$B,0),MATCH(Calculations_actual!$B15,HaverPull!$B$1:$YE$1,0))</f>
        <v>673.7</v>
      </c>
      <c r="CV15" s="78">
        <f>INDEX(HaverPull!$B:$YE,MATCH(Calculations_actual!CV$9,HaverPull!$B:$B,0),MATCH(Calculations_actual!$B15,HaverPull!$B$1:$YE$1,0))</f>
        <v>697.8</v>
      </c>
      <c r="CW15" s="78">
        <f>INDEX(HaverPull!$B:$YE,MATCH(Calculations_actual!CW$9,HaverPull!$B:$B,0),MATCH(Calculations_actual!$B15,HaverPull!$B$1:$YE$1,0))</f>
        <v>695.4</v>
      </c>
      <c r="CX15" s="78">
        <f>INDEX(HaverPull!$B:$YE,MATCH(Calculations_actual!CX$9,HaverPull!$B:$B,0),MATCH(Calculations_actual!$B15,HaverPull!$B$1:$YE$1,0))</f>
        <v>705.4</v>
      </c>
      <c r="CY15" s="78">
        <f>INDEX(HaverPull!$B:$YE,MATCH(Calculations_actual!CY$9,HaverPull!$B:$B,0),MATCH(Calculations_actual!$B15,HaverPull!$B$1:$YE$1,0))</f>
        <v>724.6</v>
      </c>
      <c r="CZ15" s="78">
        <f>INDEX(HaverPull!$B:$YE,MATCH(Calculations_actual!CZ$9,HaverPull!$B:$B,0),MATCH(Calculations_actual!$B15,HaverPull!$B$1:$YE$1,0))</f>
        <v>746.8</v>
      </c>
      <c r="DA15" s="78">
        <f>INDEX(HaverPull!$B:$YE,MATCH(Calculations_actual!DA$9,HaverPull!$B:$B,0),MATCH(Calculations_actual!$B15,HaverPull!$B$1:$YE$1,0))</f>
        <v>752.2</v>
      </c>
      <c r="DB15" s="78">
        <f>INDEX(HaverPull!$B:$YE,MATCH(Calculations_actual!DB$9,HaverPull!$B:$B,0),MATCH(Calculations_actual!$B15,HaverPull!$B$1:$YE$1,0))</f>
        <v>770</v>
      </c>
      <c r="DC15" s="78">
        <f>INDEX(HaverPull!$B:$YE,MATCH(Calculations_actual!DC$9,HaverPull!$B:$B,0),MATCH(Calculations_actual!$B15,HaverPull!$B$1:$YE$1,0))</f>
        <v>801.7</v>
      </c>
      <c r="DD15" s="78">
        <f>INDEX(HaverPull!$B:$YE,MATCH(Calculations_actual!DD$9,HaverPull!$B:$B,0),MATCH(Calculations_actual!$B15,HaverPull!$B$1:$YE$1,0))</f>
        <v>839.6</v>
      </c>
      <c r="DE15" s="78">
        <f>INDEX(HaverPull!$B:$YE,MATCH(Calculations_actual!DE$9,HaverPull!$B:$B,0),MATCH(Calculations_actual!$B15,HaverPull!$B$1:$YE$1,0))</f>
        <v>843.5</v>
      </c>
      <c r="DF15" s="78">
        <f>INDEX(HaverPull!$B:$YE,MATCH(Calculations_actual!DF$9,HaverPull!$B:$B,0),MATCH(Calculations_actual!$B15,HaverPull!$B$1:$YE$1,0))</f>
        <v>863.5</v>
      </c>
      <c r="DG15" s="78">
        <f>INDEX(HaverPull!$B:$YE,MATCH(Calculations_actual!DG$9,HaverPull!$B:$B,0),MATCH(Calculations_actual!$B15,HaverPull!$B$1:$YE$1,0))</f>
        <v>902.1</v>
      </c>
      <c r="DH15" s="78">
        <f>INDEX(HaverPull!$B:$YE,MATCH(Calculations_actual!DH$9,HaverPull!$B:$B,0),MATCH(Calculations_actual!$B15,HaverPull!$B$1:$YE$1,0))</f>
        <v>916.2</v>
      </c>
      <c r="DI15" s="78">
        <f>INDEX(HaverPull!$B:$YE,MATCH(Calculations_actual!DI$9,HaverPull!$B:$B,0),MATCH(Calculations_actual!$B15,HaverPull!$B$1:$YE$1,0))</f>
        <v>941.1</v>
      </c>
      <c r="DJ15" s="78">
        <f>INDEX(HaverPull!$B:$YE,MATCH(Calculations_actual!DJ$9,HaverPull!$B:$B,0),MATCH(Calculations_actual!$B15,HaverPull!$B$1:$YE$1,0))</f>
        <v>967.8</v>
      </c>
      <c r="DK15" s="78">
        <f>INDEX(HaverPull!$B:$YE,MATCH(Calculations_actual!DK$9,HaverPull!$B:$B,0),MATCH(Calculations_actual!$B15,HaverPull!$B$1:$YE$1,0))</f>
        <v>996.1</v>
      </c>
      <c r="DL15" s="78">
        <f>INDEX(HaverPull!$B:$YE,MATCH(Calculations_actual!DL$9,HaverPull!$B:$B,0),MATCH(Calculations_actual!$B15,HaverPull!$B$1:$YE$1,0))</f>
        <v>1022.4</v>
      </c>
      <c r="DM15" s="78">
        <f>INDEX(HaverPull!$B:$YE,MATCH(Calculations_actual!DM$9,HaverPull!$B:$B,0),MATCH(Calculations_actual!$B15,HaverPull!$B$1:$YE$1,0))</f>
        <v>1043.2</v>
      </c>
      <c r="DN15" s="78">
        <f>INDEX(HaverPull!$B:$YE,MATCH(Calculations_actual!DN$9,HaverPull!$B:$B,0),MATCH(Calculations_actual!$B15,HaverPull!$B$1:$YE$1,0))</f>
        <v>1068</v>
      </c>
      <c r="DO15" s="78">
        <f>INDEX(HaverPull!$B:$YE,MATCH(Calculations_actual!DO$9,HaverPull!$B:$B,0),MATCH(Calculations_actual!$B15,HaverPull!$B$1:$YE$1,0))</f>
        <v>1077.9000000000001</v>
      </c>
      <c r="DP15" s="78">
        <f>INDEX(HaverPull!$B:$YE,MATCH(Calculations_actual!DP$9,HaverPull!$B:$B,0),MATCH(Calculations_actual!$B15,HaverPull!$B$1:$YE$1,0))</f>
        <v>1095.2</v>
      </c>
      <c r="DQ15" s="78">
        <f>INDEX(HaverPull!$B:$YE,MATCH(Calculations_actual!DQ$9,HaverPull!$B:$B,0),MATCH(Calculations_actual!$B15,HaverPull!$B$1:$YE$1,0))</f>
        <v>1120.5999999999999</v>
      </c>
      <c r="DR15" s="78">
        <f>INDEX(HaverPull!$B:$YE,MATCH(Calculations_actual!DR$9,HaverPull!$B:$B,0),MATCH(Calculations_actual!$B15,HaverPull!$B$1:$YE$1,0))</f>
        <v>1154</v>
      </c>
      <c r="DS15" s="78">
        <f>INDEX(HaverPull!$B:$YE,MATCH(Calculations_actual!DS$9,HaverPull!$B:$B,0),MATCH(Calculations_actual!$B15,HaverPull!$B$1:$YE$1,0))</f>
        <v>1208.8</v>
      </c>
      <c r="DT15" s="78">
        <f>INDEX(HaverPull!$B:$YE,MATCH(Calculations_actual!DT$9,HaverPull!$B:$B,0),MATCH(Calculations_actual!$B15,HaverPull!$B$1:$YE$1,0))</f>
        <v>1230.2</v>
      </c>
      <c r="DU15" s="78">
        <f>INDEX(HaverPull!$B:$YE,MATCH(Calculations_actual!DU$9,HaverPull!$B:$B,0),MATCH(Calculations_actual!$B15,HaverPull!$B$1:$YE$1,0))</f>
        <v>1247.7</v>
      </c>
      <c r="DV15" s="78">
        <f>INDEX(HaverPull!$B:$YE,MATCH(Calculations_actual!DV$9,HaverPull!$B:$B,0),MATCH(Calculations_actual!$B15,HaverPull!$B$1:$YE$1,0))</f>
        <v>1258.7</v>
      </c>
      <c r="DW15" s="78">
        <f>INDEX(HaverPull!$B:$YE,MATCH(Calculations_actual!DW$9,HaverPull!$B:$B,0),MATCH(Calculations_actual!$B15,HaverPull!$B$1:$YE$1,0))</f>
        <v>1301.9000000000001</v>
      </c>
      <c r="DX15" s="78">
        <f>INDEX(HaverPull!$B:$YE,MATCH(Calculations_actual!DX$9,HaverPull!$B:$B,0),MATCH(Calculations_actual!$B15,HaverPull!$B$1:$YE$1,0))</f>
        <v>1308.9000000000001</v>
      </c>
      <c r="DY15" s="78">
        <f>INDEX(HaverPull!$B:$YE,MATCH(Calculations_actual!DY$9,HaverPull!$B:$B,0),MATCH(Calculations_actual!$B15,HaverPull!$B$1:$YE$1,0))</f>
        <v>1113.5999999999999</v>
      </c>
      <c r="DZ15" s="78">
        <f>INDEX(HaverPull!$B:$YE,MATCH(Calculations_actual!DZ$9,HaverPull!$B:$B,0),MATCH(Calculations_actual!$B15,HaverPull!$B$1:$YE$1,0))</f>
        <v>1231.8</v>
      </c>
      <c r="EA15" s="78">
        <f>INDEX(HaverPull!$B:$YE,MATCH(Calculations_actual!EA$9,HaverPull!$B:$B,0),MATCH(Calculations_actual!$B15,HaverPull!$B$1:$YE$1,0))</f>
        <v>1075.0999999999999</v>
      </c>
      <c r="EB15" s="78">
        <f>INDEX(HaverPull!$B:$YE,MATCH(Calculations_actual!EB$9,HaverPull!$B:$B,0),MATCH(Calculations_actual!$B15,HaverPull!$B$1:$YE$1,0))</f>
        <v>1051</v>
      </c>
      <c r="EC15" s="78">
        <f>INDEX(HaverPull!$B:$YE,MATCH(Calculations_actual!EC$9,HaverPull!$B:$B,0),MATCH(Calculations_actual!$B15,HaverPull!$B$1:$YE$1,0))</f>
        <v>1044.0999999999999</v>
      </c>
      <c r="ED15" s="78">
        <f>INDEX(HaverPull!$B:$YE,MATCH(Calculations_actual!ED$9,HaverPull!$B:$B,0),MATCH(Calculations_actual!$B15,HaverPull!$B$1:$YE$1,0))</f>
        <v>1038.4000000000001</v>
      </c>
      <c r="EE15" s="78">
        <f>INDEX(HaverPull!$B:$YE,MATCH(Calculations_actual!EE$9,HaverPull!$B:$B,0),MATCH(Calculations_actual!$B15,HaverPull!$B$1:$YE$1,0))</f>
        <v>1021.3</v>
      </c>
      <c r="EF15" s="78">
        <f>INDEX(HaverPull!$B:$YE,MATCH(Calculations_actual!EF$9,HaverPull!$B:$B,0),MATCH(Calculations_actual!$B15,HaverPull!$B$1:$YE$1,0))</f>
        <v>1020.8</v>
      </c>
      <c r="EG15" s="78">
        <f>INDEX(HaverPull!$B:$YE,MATCH(Calculations_actual!EG$9,HaverPull!$B:$B,0),MATCH(Calculations_actual!$B15,HaverPull!$B$1:$YE$1,0))</f>
        <v>950.6</v>
      </c>
      <c r="EH15" s="78">
        <f>INDEX(HaverPull!$B:$YE,MATCH(Calculations_actual!EH$9,HaverPull!$B:$B,0),MATCH(Calculations_actual!$B15,HaverPull!$B$1:$YE$1,0))</f>
        <v>1021.3</v>
      </c>
      <c r="EI15" s="78">
        <f>INDEX(HaverPull!$B:$YE,MATCH(Calculations_actual!EI$9,HaverPull!$B:$B,0),MATCH(Calculations_actual!$B15,HaverPull!$B$1:$YE$1,0))</f>
        <v>1012.2</v>
      </c>
      <c r="EJ15" s="78">
        <f>INDEX(HaverPull!$B:$YE,MATCH(Calculations_actual!EJ$9,HaverPull!$B:$B,0),MATCH(Calculations_actual!$B15,HaverPull!$B$1:$YE$1,0))</f>
        <v>1026.7</v>
      </c>
      <c r="EK15" s="78">
        <f>INDEX(HaverPull!$B:$YE,MATCH(Calculations_actual!EK$9,HaverPull!$B:$B,0),MATCH(Calculations_actual!$B15,HaverPull!$B$1:$YE$1,0))</f>
        <v>1064.3</v>
      </c>
      <c r="EL15" s="78">
        <f>INDEX(HaverPull!$B:$YE,MATCH(Calculations_actual!EL$9,HaverPull!$B:$B,0),MATCH(Calculations_actual!$B15,HaverPull!$B$1:$YE$1,0))</f>
        <v>1091.5</v>
      </c>
      <c r="EM15" s="78">
        <f>INDEX(HaverPull!$B:$YE,MATCH(Calculations_actual!EM$9,HaverPull!$B:$B,0),MATCH(Calculations_actual!$B15,HaverPull!$B$1:$YE$1,0))</f>
        <v>1172.2</v>
      </c>
      <c r="EN15" s="78">
        <f>INDEX(HaverPull!$B:$YE,MATCH(Calculations_actual!EN$9,HaverPull!$B:$B,0),MATCH(Calculations_actual!$B15,HaverPull!$B$1:$YE$1,0))</f>
        <v>1196.3</v>
      </c>
      <c r="EO15" s="78">
        <f>INDEX(HaverPull!$B:$YE,MATCH(Calculations_actual!EO$9,HaverPull!$B:$B,0),MATCH(Calculations_actual!$B15,HaverPull!$B$1:$YE$1,0))</f>
        <v>1225.4000000000001</v>
      </c>
      <c r="EP15" s="78">
        <f>INDEX(HaverPull!$B:$YE,MATCH(Calculations_actual!EP$9,HaverPull!$B:$B,0),MATCH(Calculations_actual!$B15,HaverPull!$B$1:$YE$1,0))</f>
        <v>1255.7</v>
      </c>
      <c r="EQ15" s="78">
        <f>INDEX(HaverPull!$B:$YE,MATCH(Calculations_actual!EQ$9,HaverPull!$B:$B,0),MATCH(Calculations_actual!$B15,HaverPull!$B$1:$YE$1,0))</f>
        <v>1320.3</v>
      </c>
      <c r="ER15" s="78">
        <f>INDEX(HaverPull!$B:$YE,MATCH(Calculations_actual!ER$9,HaverPull!$B:$B,0),MATCH(Calculations_actual!$B15,HaverPull!$B$1:$YE$1,0))</f>
        <v>1351</v>
      </c>
      <c r="ES15" s="78">
        <f>INDEX(HaverPull!$B:$YE,MATCH(Calculations_actual!ES$9,HaverPull!$B:$B,0),MATCH(Calculations_actual!$B15,HaverPull!$B$1:$YE$1,0))</f>
        <v>1358.5</v>
      </c>
      <c r="ET15" s="78">
        <f>INDEX(HaverPull!$B:$YE,MATCH(Calculations_actual!ET$9,HaverPull!$B:$B,0),MATCH(Calculations_actual!$B15,HaverPull!$B$1:$YE$1,0))</f>
        <v>1397.3</v>
      </c>
      <c r="EU15" s="78">
        <f>INDEX(HaverPull!$B:$YE,MATCH(Calculations_actual!EU$9,HaverPull!$B:$B,0),MATCH(Calculations_actual!$B15,HaverPull!$B$1:$YE$1,0))</f>
        <v>1466.3</v>
      </c>
      <c r="EV15" s="78">
        <f>INDEX(HaverPull!$B:$YE,MATCH(Calculations_actual!EV$9,HaverPull!$B:$B,0),MATCH(Calculations_actual!$B15,HaverPull!$B$1:$YE$1,0))</f>
        <v>1495.6</v>
      </c>
      <c r="EW15" s="78">
        <f>INDEX(HaverPull!$B:$YE,MATCH(Calculations_actual!EW$9,HaverPull!$B:$B,0),MATCH(Calculations_actual!$B15,HaverPull!$B$1:$YE$1,0))</f>
        <v>1498.6</v>
      </c>
      <c r="EX15" s="78">
        <f>INDEX(HaverPull!$B:$YE,MATCH(Calculations_actual!EX$9,HaverPull!$B:$B,0),MATCH(Calculations_actual!$B15,HaverPull!$B$1:$YE$1,0))</f>
        <v>1508.3</v>
      </c>
      <c r="EY15" s="78">
        <f>INDEX(HaverPull!$B:$YE,MATCH(Calculations_actual!EY$9,HaverPull!$B:$B,0),MATCH(Calculations_actual!$B15,HaverPull!$B$1:$YE$1,0))</f>
        <v>1534.8</v>
      </c>
      <c r="EZ15" s="78">
        <f>INDEX(HaverPull!$B:$YE,MATCH(Calculations_actual!EZ$9,HaverPull!$B:$B,0),MATCH(Calculations_actual!$B15,HaverPull!$B$1:$YE$1,0))</f>
        <v>1552.1</v>
      </c>
      <c r="FA15" s="78">
        <f>INDEX(HaverPull!$B:$YE,MATCH(Calculations_actual!FA$9,HaverPull!$B:$B,0),MATCH(Calculations_actual!$B15,HaverPull!$B$1:$YE$1,0))</f>
        <v>1497.2</v>
      </c>
      <c r="FB15" s="78">
        <f>INDEX(HaverPull!$B:$YE,MATCH(Calculations_actual!FB$9,HaverPull!$B:$B,0),MATCH(Calculations_actual!$B15,HaverPull!$B$1:$YE$1,0))</f>
        <v>1444.6</v>
      </c>
      <c r="FC15" s="78">
        <f>INDEX(HaverPull!$B:$YE,MATCH(Calculations_actual!FC$9,HaverPull!$B:$B,0),MATCH(Calculations_actual!$B15,HaverPull!$B$1:$YE$1,0))</f>
        <v>1202.0999999999999</v>
      </c>
      <c r="FD15" s="78">
        <f>INDEX(HaverPull!$B:$YE,MATCH(Calculations_actual!FD$9,HaverPull!$B:$B,0),MATCH(Calculations_actual!$B15,HaverPull!$B$1:$YE$1,0))</f>
        <v>1130.8</v>
      </c>
      <c r="FE15" s="78">
        <f>INDEX(HaverPull!$B:$YE,MATCH(Calculations_actual!FE$9,HaverPull!$B:$B,0),MATCH(Calculations_actual!$B15,HaverPull!$B$1:$YE$1,0))</f>
        <v>1135</v>
      </c>
      <c r="FF15" s="78">
        <f>INDEX(HaverPull!$B:$YE,MATCH(Calculations_actual!FF$9,HaverPull!$B:$B,0),MATCH(Calculations_actual!$B15,HaverPull!$B$1:$YE$1,0))</f>
        <v>1140.4000000000001</v>
      </c>
      <c r="FG15" s="78">
        <f>INDEX(HaverPull!$B:$YE,MATCH(Calculations_actual!FG$9,HaverPull!$B:$B,0),MATCH(Calculations_actual!$B15,HaverPull!$B$1:$YE$1,0))</f>
        <v>1191.5</v>
      </c>
      <c r="FH15" s="78">
        <f>INDEX(HaverPull!$B:$YE,MATCH(Calculations_actual!FH$9,HaverPull!$B:$B,0),MATCH(Calculations_actual!$B15,HaverPull!$B$1:$YE$1,0))</f>
        <v>1212.9000000000001</v>
      </c>
      <c r="FI15" s="78">
        <f>INDEX(HaverPull!$B:$YE,MATCH(Calculations_actual!FI$9,HaverPull!$B:$B,0),MATCH(Calculations_actual!$B15,HaverPull!$B$1:$YE$1,0))</f>
        <v>1255.9000000000001</v>
      </c>
      <c r="FJ15" s="78">
        <f>INDEX(HaverPull!$B:$YE,MATCH(Calculations_actual!FJ$9,HaverPull!$B:$B,0),MATCH(Calculations_actual!$B15,HaverPull!$B$1:$YE$1,0))</f>
        <v>1288.8</v>
      </c>
      <c r="FK15" s="78">
        <f>INDEX(HaverPull!$B:$YE,MATCH(Calculations_actual!FK$9,HaverPull!$B:$B,0),MATCH(Calculations_actual!$B15,HaverPull!$B$1:$YE$1,0))</f>
        <v>1426.1</v>
      </c>
      <c r="FL15" s="78">
        <f>INDEX(HaverPull!$B:$YE,MATCH(Calculations_actual!FL$9,HaverPull!$B:$B,0),MATCH(Calculations_actual!$B15,HaverPull!$B$1:$YE$1,0))</f>
        <v>1445.4</v>
      </c>
      <c r="FM15" s="78">
        <f>INDEX(HaverPull!$B:$YE,MATCH(Calculations_actual!FM$9,HaverPull!$B:$B,0),MATCH(Calculations_actual!$B15,HaverPull!$B$1:$YE$1,0))</f>
        <v>1470.9</v>
      </c>
      <c r="FN15" s="78">
        <f>INDEX(HaverPull!$B:$YE,MATCH(Calculations_actual!FN$9,HaverPull!$B:$B,0),MATCH(Calculations_actual!$B15,HaverPull!$B$1:$YE$1,0))</f>
        <v>1470.4</v>
      </c>
      <c r="FO15" s="78">
        <f>INDEX(HaverPull!$B:$YE,MATCH(Calculations_actual!FO$9,HaverPull!$B:$B,0),MATCH(Calculations_actual!$B15,HaverPull!$B$1:$YE$1,0))</f>
        <v>1467.8</v>
      </c>
      <c r="FP15" s="78">
        <f>INDEX(HaverPull!$B:$YE,MATCH(Calculations_actual!FP$9,HaverPull!$B:$B,0),MATCH(Calculations_actual!$B15,HaverPull!$B$1:$YE$1,0))</f>
        <v>1487.1</v>
      </c>
      <c r="FQ15" s="78">
        <f>INDEX(HaverPull!$B:$YE,MATCH(Calculations_actual!FQ$9,HaverPull!$B:$B,0),MATCH(Calculations_actual!$B15,HaverPull!$B$1:$YE$1,0))</f>
        <v>1509.5</v>
      </c>
      <c r="FR15" s="78">
        <f>INDEX(HaverPull!$B:$YE,MATCH(Calculations_actual!FR$9,HaverPull!$B:$B,0),MATCH(Calculations_actual!$B15,HaverPull!$B$1:$YE$1,0))</f>
        <v>1571.4</v>
      </c>
      <c r="FS15" s="78">
        <f>INDEX(HaverPull!$B:$YE,MATCH(Calculations_actual!FS$9,HaverPull!$B:$B,0),MATCH(Calculations_actual!$B15,HaverPull!$B$1:$YE$1,0))</f>
        <v>1649.3</v>
      </c>
      <c r="FT15" s="78">
        <f>INDEX(HaverPull!$B:$YE,MATCH(Calculations_actual!FT$9,HaverPull!$B:$B,0),MATCH(Calculations_actual!$B15,HaverPull!$B$1:$YE$1,0))</f>
        <v>1681.9</v>
      </c>
      <c r="FU15" s="78">
        <f>INDEX(HaverPull!$B:$YE,MATCH(Calculations_actual!FU$9,HaverPull!$B:$B,0),MATCH(Calculations_actual!$B15,HaverPull!$B$1:$YE$1,0))</f>
        <v>1674.5</v>
      </c>
      <c r="FV15" s="78">
        <f>INDEX(HaverPull!$B:$YE,MATCH(Calculations_actual!FV$9,HaverPull!$B:$B,0),MATCH(Calculations_actual!$B15,HaverPull!$B$1:$YE$1,0))</f>
        <v>1697.7</v>
      </c>
      <c r="FW15" s="78">
        <f>INDEX(HaverPull!$B:$YE,MATCH(Calculations_actual!FW$9,HaverPull!$B:$B,0),MATCH(Calculations_actual!$B15,HaverPull!$B$1:$YE$1,0))</f>
        <v>1748.3</v>
      </c>
      <c r="FX15" s="78">
        <f>INDEX(HaverPull!$B:$YE,MATCH(Calculations_actual!FX$9,HaverPull!$B:$B,0),MATCH(Calculations_actual!$B15,HaverPull!$B$1:$YE$1,0))</f>
        <v>1761</v>
      </c>
      <c r="FY15" s="78">
        <f>INDEX(HaverPull!$B:$YE,MATCH(Calculations_actual!FY$9,HaverPull!$B:$B,0),MATCH(Calculations_actual!$B15,HaverPull!$B$1:$YE$1,0))</f>
        <v>1798.1</v>
      </c>
      <c r="FZ15" s="78">
        <f>INDEX(HaverPull!$B:$YE,MATCH(Calculations_actual!FZ$9,HaverPull!$B:$B,0),MATCH(Calculations_actual!$B15,HaverPull!$B$1:$YE$1,0))</f>
        <v>1834.4</v>
      </c>
      <c r="GA15" s="78">
        <f>INDEX(HaverPull!$B:$YE,MATCH(Calculations_actual!GA$9,HaverPull!$B:$B,0),MATCH(Calculations_actual!$B15,HaverPull!$B$1:$YE$1,0))</f>
        <v>1900.1</v>
      </c>
      <c r="GB15" s="78">
        <f>INDEX(HaverPull!$B:$YE,MATCH(Calculations_actual!GB$9,HaverPull!$B:$B,0),MATCH(Calculations_actual!$B15,HaverPull!$B$1:$YE$1,0))</f>
        <v>1940</v>
      </c>
      <c r="GC15" s="78">
        <f>INDEX(HaverPull!$B:$YE,MATCH(Calculations_actual!GC$9,HaverPull!$B:$B,0),MATCH(Calculations_actual!$B15,HaverPull!$B$1:$YE$1,0))</f>
        <v>1943.7</v>
      </c>
      <c r="GD15" s="78">
        <f>INDEX(HaverPull!$B:$YE,MATCH(Calculations_actual!GD$9,HaverPull!$B:$B,0),MATCH(Calculations_actual!$B15,HaverPull!$B$1:$YE$1,0))</f>
        <v>1957.1</v>
      </c>
      <c r="GE15" s="78">
        <f>INDEX(HaverPull!$B:$YE,MATCH(Calculations_actual!GE$9,HaverPull!$B:$B,0),MATCH(Calculations_actual!$B15,HaverPull!$B$1:$YE$1,0))</f>
        <v>1919.9</v>
      </c>
      <c r="GF15" s="78">
        <f>INDEX(HaverPull!$B:$YE,MATCH(Calculations_actual!GF$9,HaverPull!$B:$B,0),MATCH(Calculations_actual!$B15,HaverPull!$B$1:$YE$1,0))</f>
        <v>1944.2</v>
      </c>
      <c r="GG15" s="78">
        <f>INDEX(HaverPull!$B:$YE,MATCH(Calculations_actual!GG$9,HaverPull!$B:$B,0),MATCH(Calculations_actual!$B15,HaverPull!$B$1:$YE$1,0))</f>
        <v>1968.7</v>
      </c>
      <c r="GH15" s="78">
        <f>INDEX(HaverPull!$B:$YE,MATCH(Calculations_actual!GH$9,HaverPull!$B:$B,0),MATCH(Calculations_actual!$B15,HaverPull!$B$1:$YE$1,0))</f>
        <v>1984.3</v>
      </c>
      <c r="GI15" s="78">
        <f>INDEX(HaverPull!$B:$YE,MATCH(Calculations_actual!GI$9,HaverPull!$B:$B,0),MATCH(Calculations_actual!$B15,HaverPull!$B$1:$YE$1,0))</f>
        <v>2004.9</v>
      </c>
      <c r="GJ15" s="78">
        <f>INDEX(HaverPull!$B:$YE,MATCH(Calculations_actual!GJ$9,HaverPull!$B:$B,0),MATCH(Calculations_actual!$B15,HaverPull!$B$1:$YE$1,0))</f>
        <v>2014.2</v>
      </c>
      <c r="GK15" s="78">
        <f>INDEX(HaverPull!$B:$YE,MATCH(Calculations_actual!GK$9,HaverPull!$B:$B,0),MATCH(Calculations_actual!$B15,HaverPull!$B$1:$YE$1,0))</f>
        <v>2048.5</v>
      </c>
      <c r="GL15" s="78">
        <f>INDEX(HaverPull!$B:$YE,MATCH(Calculations_actual!GL$9,HaverPull!$B:$B,0),MATCH(Calculations_actual!$B15,HaverPull!$B$1:$YE$1,0))</f>
        <v>2070.9</v>
      </c>
      <c r="GM15" s="78">
        <f>INDEX(HaverPull!$B:$YE,MATCH(Calculations_actual!GM$9,HaverPull!$B:$B,0),MATCH(Calculations_actual!$B15,HaverPull!$B$1:$YE$1,0))</f>
        <v>2029.9</v>
      </c>
      <c r="GN15" s="78">
        <f>INDEX(HaverPull!$B:$YE,MATCH(Calculations_actual!GN$9,HaverPull!$B:$B,0),MATCH(Calculations_actual!$B15,HaverPull!$B$1:$YE$1,0))</f>
        <v>2046.3</v>
      </c>
      <c r="GO15" s="78" t="e">
        <f>INDEX(HaverPull!$B:$YE,MATCH(Calculations_actual!GO$9,HaverPull!$B:$B,0),MATCH(Calculations_actual!$B15,HaverPull!$B$1:$YE$1,0))</f>
        <v>#N/A</v>
      </c>
      <c r="GP15" s="78" t="e">
        <f>INDEX(HaverPull!$B:$YE,MATCH(Calculations_actual!GP$9,HaverPull!$B:$B,0),MATCH(Calculations_actual!$B15,HaverPull!$B$1:$YE$1,0))</f>
        <v>#N/A</v>
      </c>
      <c r="GQ15" s="78" t="e">
        <f>INDEX(HaverPull!$B:$YE,MATCH(Calculations_actual!GQ$9,HaverPull!$B:$B,0),MATCH(Calculations_actual!$B15,HaverPull!$B$1:$YE$1,0))</f>
        <v>#N/A</v>
      </c>
      <c r="GR15" s="78" t="e">
        <f>INDEX(HaverPull!$B:$YE,MATCH(Calculations_actual!GR$9,HaverPull!$B:$B,0),MATCH(Calculations_actual!$B15,HaverPull!$B$1:$YE$1,0))</f>
        <v>#N/A</v>
      </c>
      <c r="GS15" s="78" t="e">
        <f>INDEX(HaverPull!$B:$YE,MATCH(Calculations_actual!GS$9,HaverPull!$B:$B,0),MATCH(Calculations_actual!$B15,HaverPull!$B$1:$YE$1,0))</f>
        <v>#N/A</v>
      </c>
      <c r="GT15" s="78" t="e">
        <f>INDEX(HaverPull!$B:$YE,MATCH(Calculations_actual!GT$9,HaverPull!$B:$B,0),MATCH(Calculations_actual!$B15,HaverPull!$B$1:$YE$1,0))</f>
        <v>#N/A</v>
      </c>
      <c r="GU15" s="78" t="e">
        <f>INDEX(HaverPull!$B:$YE,MATCH(Calculations_actual!GU$9,HaverPull!$B:$B,0),MATCH(Calculations_actual!$B15,HaverPull!$B$1:$YE$1,0))</f>
        <v>#N/A</v>
      </c>
      <c r="GV15" s="78" t="e">
        <f>INDEX(HaverPull!$B:$YE,MATCH(Calculations_actual!GV$9,HaverPull!$B:$B,0),MATCH(Calculations_actual!$B15,HaverPull!$B$1:$YE$1,0))</f>
        <v>#N/A</v>
      </c>
    </row>
    <row r="16" spans="1:206">
      <c r="A16" s="7" t="s">
        <v>178</v>
      </c>
      <c r="B16" s="79" t="s">
        <v>37</v>
      </c>
      <c r="C16" s="78">
        <f>INDEX(HaverPull!$B:$YE,MATCH(Calculations_actual!C$9,HaverPull!$B:$B,0),MATCH(Calculations_actual!$B16,HaverPull!$B$1:$YE$1,0))</f>
        <v>83.7</v>
      </c>
      <c r="D16" s="78">
        <f>INDEX(HaverPull!$B:$YE,MATCH(Calculations_actual!D$9,HaverPull!$B:$B,0),MATCH(Calculations_actual!$B16,HaverPull!$B$1:$YE$1,0))</f>
        <v>85.7</v>
      </c>
      <c r="E16" s="78">
        <f>INDEX(HaverPull!$B:$YE,MATCH(Calculations_actual!E$9,HaverPull!$B:$B,0),MATCH(Calculations_actual!$B16,HaverPull!$B$1:$YE$1,0))</f>
        <v>87.8</v>
      </c>
      <c r="F16" s="78">
        <f>INDEX(HaverPull!$B:$YE,MATCH(Calculations_actual!F$9,HaverPull!$B:$B,0),MATCH(Calculations_actual!$B16,HaverPull!$B$1:$YE$1,0))</f>
        <v>89.3</v>
      </c>
      <c r="G16" s="78">
        <f>INDEX(HaverPull!$B:$YE,MATCH(Calculations_actual!G$9,HaverPull!$B:$B,0),MATCH(Calculations_actual!$B16,HaverPull!$B$1:$YE$1,0))</f>
        <v>92.9</v>
      </c>
      <c r="H16" s="78">
        <f>INDEX(HaverPull!$B:$YE,MATCH(Calculations_actual!H$9,HaverPull!$B:$B,0),MATCH(Calculations_actual!$B16,HaverPull!$B$1:$YE$1,0))</f>
        <v>94.1</v>
      </c>
      <c r="I16" s="78">
        <f>INDEX(HaverPull!$B:$YE,MATCH(Calculations_actual!I$9,HaverPull!$B:$B,0),MATCH(Calculations_actual!$B16,HaverPull!$B$1:$YE$1,0))</f>
        <v>97.2</v>
      </c>
      <c r="J16" s="78">
        <f>INDEX(HaverPull!$B:$YE,MATCH(Calculations_actual!J$9,HaverPull!$B:$B,0),MATCH(Calculations_actual!$B16,HaverPull!$B$1:$YE$1,0))</f>
        <v>99.1</v>
      </c>
      <c r="K16" s="78">
        <f>INDEX(HaverPull!$B:$YE,MATCH(Calculations_actual!K$9,HaverPull!$B:$B,0),MATCH(Calculations_actual!$B16,HaverPull!$B$1:$YE$1,0))</f>
        <v>98.5</v>
      </c>
      <c r="L16" s="78">
        <f>INDEX(HaverPull!$B:$YE,MATCH(Calculations_actual!L$9,HaverPull!$B:$B,0),MATCH(Calculations_actual!$B16,HaverPull!$B$1:$YE$1,0))</f>
        <v>100.6</v>
      </c>
      <c r="M16" s="78">
        <f>INDEX(HaverPull!$B:$YE,MATCH(Calculations_actual!M$9,HaverPull!$B:$B,0),MATCH(Calculations_actual!$B16,HaverPull!$B$1:$YE$1,0))</f>
        <v>101.7</v>
      </c>
      <c r="N16" s="78">
        <f>INDEX(HaverPull!$B:$YE,MATCH(Calculations_actual!N$9,HaverPull!$B:$B,0),MATCH(Calculations_actual!$B16,HaverPull!$B$1:$YE$1,0))</f>
        <v>104.4</v>
      </c>
      <c r="O16" s="78">
        <f>INDEX(HaverPull!$B:$YE,MATCH(Calculations_actual!O$9,HaverPull!$B:$B,0),MATCH(Calculations_actual!$B16,HaverPull!$B$1:$YE$1,0))</f>
        <v>108.7</v>
      </c>
      <c r="P16" s="78">
        <f>INDEX(HaverPull!$B:$YE,MATCH(Calculations_actual!P$9,HaverPull!$B:$B,0),MATCH(Calculations_actual!$B16,HaverPull!$B$1:$YE$1,0))</f>
        <v>110.5</v>
      </c>
      <c r="Q16" s="78">
        <f>INDEX(HaverPull!$B:$YE,MATCH(Calculations_actual!Q$9,HaverPull!$B:$B,0),MATCH(Calculations_actual!$B16,HaverPull!$B$1:$YE$1,0))</f>
        <v>113.7</v>
      </c>
      <c r="R16" s="78">
        <f>INDEX(HaverPull!$B:$YE,MATCH(Calculations_actual!R$9,HaverPull!$B:$B,0),MATCH(Calculations_actual!$B16,HaverPull!$B$1:$YE$1,0))</f>
        <v>115.1</v>
      </c>
      <c r="S16" s="78">
        <f>INDEX(HaverPull!$B:$YE,MATCH(Calculations_actual!S$9,HaverPull!$B:$B,0),MATCH(Calculations_actual!$B16,HaverPull!$B$1:$YE$1,0))</f>
        <v>117.3</v>
      </c>
      <c r="T16" s="78">
        <f>INDEX(HaverPull!$B:$YE,MATCH(Calculations_actual!T$9,HaverPull!$B:$B,0),MATCH(Calculations_actual!$B16,HaverPull!$B$1:$YE$1,0))</f>
        <v>121.2</v>
      </c>
      <c r="U16" s="78">
        <f>INDEX(HaverPull!$B:$YE,MATCH(Calculations_actual!U$9,HaverPull!$B:$B,0),MATCH(Calculations_actual!$B16,HaverPull!$B$1:$YE$1,0))</f>
        <v>123.9</v>
      </c>
      <c r="V16" s="78">
        <f>INDEX(HaverPull!$B:$YE,MATCH(Calculations_actual!V$9,HaverPull!$B:$B,0),MATCH(Calculations_actual!$B16,HaverPull!$B$1:$YE$1,0))</f>
        <v>124.1</v>
      </c>
      <c r="W16" s="78">
        <f>INDEX(HaverPull!$B:$YE,MATCH(Calculations_actual!W$9,HaverPull!$B:$B,0),MATCH(Calculations_actual!$B16,HaverPull!$B$1:$YE$1,0))</f>
        <v>124.6</v>
      </c>
      <c r="X16" s="78">
        <f>INDEX(HaverPull!$B:$YE,MATCH(Calculations_actual!X$9,HaverPull!$B:$B,0),MATCH(Calculations_actual!$B16,HaverPull!$B$1:$YE$1,0))</f>
        <v>128.69999999999999</v>
      </c>
      <c r="Y16" s="78">
        <f>INDEX(HaverPull!$B:$YE,MATCH(Calculations_actual!Y$9,HaverPull!$B:$B,0),MATCH(Calculations_actual!$B16,HaverPull!$B$1:$YE$1,0))</f>
        <v>133.6</v>
      </c>
      <c r="Z16" s="78">
        <f>INDEX(HaverPull!$B:$YE,MATCH(Calculations_actual!Z$9,HaverPull!$B:$B,0),MATCH(Calculations_actual!$B16,HaverPull!$B$1:$YE$1,0))</f>
        <v>136.19999999999999</v>
      </c>
      <c r="AA16" s="78">
        <f>INDEX(HaverPull!$B:$YE,MATCH(Calculations_actual!AA$9,HaverPull!$B:$B,0),MATCH(Calculations_actual!$B16,HaverPull!$B$1:$YE$1,0))</f>
        <v>136.5</v>
      </c>
      <c r="AB16" s="78">
        <f>INDEX(HaverPull!$B:$YE,MATCH(Calculations_actual!AB$9,HaverPull!$B:$B,0),MATCH(Calculations_actual!$B16,HaverPull!$B$1:$YE$1,0))</f>
        <v>140</v>
      </c>
      <c r="AC16" s="78">
        <f>INDEX(HaverPull!$B:$YE,MATCH(Calculations_actual!AC$9,HaverPull!$B:$B,0),MATCH(Calculations_actual!$B16,HaverPull!$B$1:$YE$1,0))</f>
        <v>142.6</v>
      </c>
      <c r="AD16" s="78">
        <f>INDEX(HaverPull!$B:$YE,MATCH(Calculations_actual!AD$9,HaverPull!$B:$B,0),MATCH(Calculations_actual!$B16,HaverPull!$B$1:$YE$1,0))</f>
        <v>145.9</v>
      </c>
      <c r="AE16" s="78">
        <f>INDEX(HaverPull!$B:$YE,MATCH(Calculations_actual!AE$9,HaverPull!$B:$B,0),MATCH(Calculations_actual!$B16,HaverPull!$B$1:$YE$1,0))</f>
        <v>149</v>
      </c>
      <c r="AF16" s="78">
        <f>INDEX(HaverPull!$B:$YE,MATCH(Calculations_actual!AF$9,HaverPull!$B:$B,0),MATCH(Calculations_actual!$B16,HaverPull!$B$1:$YE$1,0))</f>
        <v>152.19999999999999</v>
      </c>
      <c r="AG16" s="78">
        <f>INDEX(HaverPull!$B:$YE,MATCH(Calculations_actual!AG$9,HaverPull!$B:$B,0),MATCH(Calculations_actual!$B16,HaverPull!$B$1:$YE$1,0))</f>
        <v>155.1</v>
      </c>
      <c r="AH16" s="78">
        <f>INDEX(HaverPull!$B:$YE,MATCH(Calculations_actual!AH$9,HaverPull!$B:$B,0),MATCH(Calculations_actual!$B16,HaverPull!$B$1:$YE$1,0))</f>
        <v>154</v>
      </c>
      <c r="AI16" s="78">
        <f>INDEX(HaverPull!$B:$YE,MATCH(Calculations_actual!AI$9,HaverPull!$B:$B,0),MATCH(Calculations_actual!$B16,HaverPull!$B$1:$YE$1,0))</f>
        <v>158.19999999999999</v>
      </c>
      <c r="AJ16" s="78">
        <f>INDEX(HaverPull!$B:$YE,MATCH(Calculations_actual!AJ$9,HaverPull!$B:$B,0),MATCH(Calculations_actual!$B16,HaverPull!$B$1:$YE$1,0))</f>
        <v>164.7</v>
      </c>
      <c r="AK16" s="78">
        <f>INDEX(HaverPull!$B:$YE,MATCH(Calculations_actual!AK$9,HaverPull!$B:$B,0),MATCH(Calculations_actual!$B16,HaverPull!$B$1:$YE$1,0))</f>
        <v>161.4</v>
      </c>
      <c r="AL16" s="78">
        <f>INDEX(HaverPull!$B:$YE,MATCH(Calculations_actual!AL$9,HaverPull!$B:$B,0),MATCH(Calculations_actual!$B16,HaverPull!$B$1:$YE$1,0))</f>
        <v>163.5</v>
      </c>
      <c r="AM16" s="78">
        <f>INDEX(HaverPull!$B:$YE,MATCH(Calculations_actual!AM$9,HaverPull!$B:$B,0),MATCH(Calculations_actual!$B16,HaverPull!$B$1:$YE$1,0))</f>
        <v>168.1</v>
      </c>
      <c r="AN16" s="78">
        <f>INDEX(HaverPull!$B:$YE,MATCH(Calculations_actual!AN$9,HaverPull!$B:$B,0),MATCH(Calculations_actual!$B16,HaverPull!$B$1:$YE$1,0))</f>
        <v>169.7</v>
      </c>
      <c r="AO16" s="78">
        <f>INDEX(HaverPull!$B:$YE,MATCH(Calculations_actual!AO$9,HaverPull!$B:$B,0),MATCH(Calculations_actual!$B16,HaverPull!$B$1:$YE$1,0))</f>
        <v>172.8</v>
      </c>
      <c r="AP16" s="78">
        <f>INDEX(HaverPull!$B:$YE,MATCH(Calculations_actual!AP$9,HaverPull!$B:$B,0),MATCH(Calculations_actual!$B16,HaverPull!$B$1:$YE$1,0))</f>
        <v>175.7</v>
      </c>
      <c r="AQ16" s="78">
        <f>INDEX(HaverPull!$B:$YE,MATCH(Calculations_actual!AQ$9,HaverPull!$B:$B,0),MATCH(Calculations_actual!$B16,HaverPull!$B$1:$YE$1,0))</f>
        <v>180.3</v>
      </c>
      <c r="AR16" s="78">
        <f>INDEX(HaverPull!$B:$YE,MATCH(Calculations_actual!AR$9,HaverPull!$B:$B,0),MATCH(Calculations_actual!$B16,HaverPull!$B$1:$YE$1,0))</f>
        <v>187.3</v>
      </c>
      <c r="AS16" s="78">
        <f>INDEX(HaverPull!$B:$YE,MATCH(Calculations_actual!AS$9,HaverPull!$B:$B,0),MATCH(Calculations_actual!$B16,HaverPull!$B$1:$YE$1,0))</f>
        <v>194.2</v>
      </c>
      <c r="AT16" s="78">
        <f>INDEX(HaverPull!$B:$YE,MATCH(Calculations_actual!AT$9,HaverPull!$B:$B,0),MATCH(Calculations_actual!$B16,HaverPull!$B$1:$YE$1,0))</f>
        <v>200.3</v>
      </c>
      <c r="AU16" s="78">
        <f>INDEX(HaverPull!$B:$YE,MATCH(Calculations_actual!AU$9,HaverPull!$B:$B,0),MATCH(Calculations_actual!$B16,HaverPull!$B$1:$YE$1,0))</f>
        <v>220.3</v>
      </c>
      <c r="AV16" s="78">
        <f>INDEX(HaverPull!$B:$YE,MATCH(Calculations_actual!AV$9,HaverPull!$B:$B,0),MATCH(Calculations_actual!$B16,HaverPull!$B$1:$YE$1,0))</f>
        <v>224.8</v>
      </c>
      <c r="AW16" s="78">
        <f>INDEX(HaverPull!$B:$YE,MATCH(Calculations_actual!AW$9,HaverPull!$B:$B,0),MATCH(Calculations_actual!$B16,HaverPull!$B$1:$YE$1,0))</f>
        <v>226.3</v>
      </c>
      <c r="AX16" s="78">
        <f>INDEX(HaverPull!$B:$YE,MATCH(Calculations_actual!AX$9,HaverPull!$B:$B,0),MATCH(Calculations_actual!$B16,HaverPull!$B$1:$YE$1,0))</f>
        <v>225.3</v>
      </c>
      <c r="AY16" s="78">
        <f>INDEX(HaverPull!$B:$YE,MATCH(Calculations_actual!AY$9,HaverPull!$B:$B,0),MATCH(Calculations_actual!$B16,HaverPull!$B$1:$YE$1,0))</f>
        <v>223.4</v>
      </c>
      <c r="AZ16" s="78">
        <f>INDEX(HaverPull!$B:$YE,MATCH(Calculations_actual!AZ$9,HaverPull!$B:$B,0),MATCH(Calculations_actual!$B16,HaverPull!$B$1:$YE$1,0))</f>
        <v>224.7</v>
      </c>
      <c r="BA16" s="78">
        <f>INDEX(HaverPull!$B:$YE,MATCH(Calculations_actual!BA$9,HaverPull!$B:$B,0),MATCH(Calculations_actual!$B16,HaverPull!$B$1:$YE$1,0))</f>
        <v>228.7</v>
      </c>
      <c r="BB16" s="78">
        <f>INDEX(HaverPull!$B:$YE,MATCH(Calculations_actual!BB$9,HaverPull!$B:$B,0),MATCH(Calculations_actual!$B16,HaverPull!$B$1:$YE$1,0))</f>
        <v>226.9</v>
      </c>
      <c r="BC16" s="78">
        <f>INDEX(HaverPull!$B:$YE,MATCH(Calculations_actual!BC$9,HaverPull!$B:$B,0),MATCH(Calculations_actual!$B16,HaverPull!$B$1:$YE$1,0))</f>
        <v>230.8</v>
      </c>
      <c r="BD16" s="78">
        <f>INDEX(HaverPull!$B:$YE,MATCH(Calculations_actual!BD$9,HaverPull!$B:$B,0),MATCH(Calculations_actual!$B16,HaverPull!$B$1:$YE$1,0))</f>
        <v>239.7</v>
      </c>
      <c r="BE16" s="78">
        <f>INDEX(HaverPull!$B:$YE,MATCH(Calculations_actual!BE$9,HaverPull!$B:$B,0),MATCH(Calculations_actual!$B16,HaverPull!$B$1:$YE$1,0))</f>
        <v>245.3</v>
      </c>
      <c r="BF16" s="78">
        <f>INDEX(HaverPull!$B:$YE,MATCH(Calculations_actual!BF$9,HaverPull!$B:$B,0),MATCH(Calculations_actual!$B16,HaverPull!$B$1:$YE$1,0))</f>
        <v>252.2</v>
      </c>
      <c r="BG16" s="78">
        <f>INDEX(HaverPull!$B:$YE,MATCH(Calculations_actual!BG$9,HaverPull!$B:$B,0),MATCH(Calculations_actual!$B16,HaverPull!$B$1:$YE$1,0))</f>
        <v>260.39999999999998</v>
      </c>
      <c r="BH16" s="78">
        <f>INDEX(HaverPull!$B:$YE,MATCH(Calculations_actual!BH$9,HaverPull!$B:$B,0),MATCH(Calculations_actual!$B16,HaverPull!$B$1:$YE$1,0))</f>
        <v>266.8</v>
      </c>
      <c r="BI16" s="78">
        <f>INDEX(HaverPull!$B:$YE,MATCH(Calculations_actual!BI$9,HaverPull!$B:$B,0),MATCH(Calculations_actual!$B16,HaverPull!$B$1:$YE$1,0))</f>
        <v>271.3</v>
      </c>
      <c r="BJ16" s="78">
        <f>INDEX(HaverPull!$B:$YE,MATCH(Calculations_actual!BJ$9,HaverPull!$B:$B,0),MATCH(Calculations_actual!$B16,HaverPull!$B$1:$YE$1,0))</f>
        <v>276.39999999999998</v>
      </c>
      <c r="BK16" s="78">
        <f>INDEX(HaverPull!$B:$YE,MATCH(Calculations_actual!BK$9,HaverPull!$B:$B,0),MATCH(Calculations_actual!$B16,HaverPull!$B$1:$YE$1,0))</f>
        <v>279.89999999999998</v>
      </c>
      <c r="BL16" s="78">
        <f>INDEX(HaverPull!$B:$YE,MATCH(Calculations_actual!BL$9,HaverPull!$B:$B,0),MATCH(Calculations_actual!$B16,HaverPull!$B$1:$YE$1,0))</f>
        <v>284.7</v>
      </c>
      <c r="BM16" s="78">
        <f>INDEX(HaverPull!$B:$YE,MATCH(Calculations_actual!BM$9,HaverPull!$B:$B,0),MATCH(Calculations_actual!$B16,HaverPull!$B$1:$YE$1,0))</f>
        <v>290.5</v>
      </c>
      <c r="BN16" s="78">
        <f>INDEX(HaverPull!$B:$YE,MATCH(Calculations_actual!BN$9,HaverPull!$B:$B,0),MATCH(Calculations_actual!$B16,HaverPull!$B$1:$YE$1,0))</f>
        <v>291.89999999999998</v>
      </c>
      <c r="BO16" s="78">
        <f>INDEX(HaverPull!$B:$YE,MATCH(Calculations_actual!BO$9,HaverPull!$B:$B,0),MATCH(Calculations_actual!$B16,HaverPull!$B$1:$YE$1,0))</f>
        <v>294.39999999999998</v>
      </c>
      <c r="BP16" s="78">
        <f>INDEX(HaverPull!$B:$YE,MATCH(Calculations_actual!BP$9,HaverPull!$B:$B,0),MATCH(Calculations_actual!$B16,HaverPull!$B$1:$YE$1,0))</f>
        <v>295.3</v>
      </c>
      <c r="BQ16" s="78">
        <f>INDEX(HaverPull!$B:$YE,MATCH(Calculations_actual!BQ$9,HaverPull!$B:$B,0),MATCH(Calculations_actual!$B16,HaverPull!$B$1:$YE$1,0))</f>
        <v>300.7</v>
      </c>
      <c r="BR16" s="78">
        <f>INDEX(HaverPull!$B:$YE,MATCH(Calculations_actual!BR$9,HaverPull!$B:$B,0),MATCH(Calculations_actual!$B16,HaverPull!$B$1:$YE$1,0))</f>
        <v>303.5</v>
      </c>
      <c r="BS16" s="78">
        <f>INDEX(HaverPull!$B:$YE,MATCH(Calculations_actual!BS$9,HaverPull!$B:$B,0),MATCH(Calculations_actual!$B16,HaverPull!$B$1:$YE$1,0))</f>
        <v>307.8</v>
      </c>
      <c r="BT16" s="78">
        <f>INDEX(HaverPull!$B:$YE,MATCH(Calculations_actual!BT$9,HaverPull!$B:$B,0),MATCH(Calculations_actual!$B16,HaverPull!$B$1:$YE$1,0))</f>
        <v>313.89999999999998</v>
      </c>
      <c r="BU16" s="78">
        <f>INDEX(HaverPull!$B:$YE,MATCH(Calculations_actual!BU$9,HaverPull!$B:$B,0),MATCH(Calculations_actual!$B16,HaverPull!$B$1:$YE$1,0))</f>
        <v>321.10000000000002</v>
      </c>
      <c r="BV16" s="78">
        <f>INDEX(HaverPull!$B:$YE,MATCH(Calculations_actual!BV$9,HaverPull!$B:$B,0),MATCH(Calculations_actual!$B16,HaverPull!$B$1:$YE$1,0))</f>
        <v>326.3</v>
      </c>
      <c r="BW16" s="78">
        <f>INDEX(HaverPull!$B:$YE,MATCH(Calculations_actual!BW$9,HaverPull!$B:$B,0),MATCH(Calculations_actual!$B16,HaverPull!$B$1:$YE$1,0))</f>
        <v>334.9</v>
      </c>
      <c r="BX16" s="78">
        <f>INDEX(HaverPull!$B:$YE,MATCH(Calculations_actual!BX$9,HaverPull!$B:$B,0),MATCH(Calculations_actual!$B16,HaverPull!$B$1:$YE$1,0))</f>
        <v>342.7</v>
      </c>
      <c r="BY16" s="78">
        <f>INDEX(HaverPull!$B:$YE,MATCH(Calculations_actual!BY$9,HaverPull!$B:$B,0),MATCH(Calculations_actual!$B16,HaverPull!$B$1:$YE$1,0))</f>
        <v>348.3</v>
      </c>
      <c r="BZ16" s="78">
        <f>INDEX(HaverPull!$B:$YE,MATCH(Calculations_actual!BZ$9,HaverPull!$B:$B,0),MATCH(Calculations_actual!$B16,HaverPull!$B$1:$YE$1,0))</f>
        <v>354</v>
      </c>
      <c r="CA16" s="78">
        <f>INDEX(HaverPull!$B:$YE,MATCH(Calculations_actual!CA$9,HaverPull!$B:$B,0),MATCH(Calculations_actual!$B16,HaverPull!$B$1:$YE$1,0))</f>
        <v>363.1</v>
      </c>
      <c r="CB16" s="78">
        <f>INDEX(HaverPull!$B:$YE,MATCH(Calculations_actual!CB$9,HaverPull!$B:$B,0),MATCH(Calculations_actual!$B16,HaverPull!$B$1:$YE$1,0))</f>
        <v>370.1</v>
      </c>
      <c r="CC16" s="78">
        <f>INDEX(HaverPull!$B:$YE,MATCH(Calculations_actual!CC$9,HaverPull!$B:$B,0),MATCH(Calculations_actual!$B16,HaverPull!$B$1:$YE$1,0))</f>
        <v>376.8</v>
      </c>
      <c r="CD16" s="78">
        <f>INDEX(HaverPull!$B:$YE,MATCH(Calculations_actual!CD$9,HaverPull!$B:$B,0),MATCH(Calculations_actual!$B16,HaverPull!$B$1:$YE$1,0))</f>
        <v>375.8</v>
      </c>
      <c r="CE16" s="78">
        <f>INDEX(HaverPull!$B:$YE,MATCH(Calculations_actual!CE$9,HaverPull!$B:$B,0),MATCH(Calculations_actual!$B16,HaverPull!$B$1:$YE$1,0))</f>
        <v>392.4</v>
      </c>
      <c r="CF16" s="78">
        <f>INDEX(HaverPull!$B:$YE,MATCH(Calculations_actual!CF$9,HaverPull!$B:$B,0),MATCH(Calculations_actual!$B16,HaverPull!$B$1:$YE$1,0))</f>
        <v>392.5</v>
      </c>
      <c r="CG16" s="78">
        <f>INDEX(HaverPull!$B:$YE,MATCH(Calculations_actual!CG$9,HaverPull!$B:$B,0),MATCH(Calculations_actual!$B16,HaverPull!$B$1:$YE$1,0))</f>
        <v>399.8</v>
      </c>
      <c r="CH16" s="78">
        <f>INDEX(HaverPull!$B:$YE,MATCH(Calculations_actual!CH$9,HaverPull!$B:$B,0),MATCH(Calculations_actual!$B16,HaverPull!$B$1:$YE$1,0))</f>
        <v>407.2</v>
      </c>
      <c r="CI16" s="78">
        <f>INDEX(HaverPull!$B:$YE,MATCH(Calculations_actual!CI$9,HaverPull!$B:$B,0),MATCH(Calculations_actual!$B16,HaverPull!$B$1:$YE$1,0))</f>
        <v>416.9</v>
      </c>
      <c r="CJ16" s="78">
        <f>INDEX(HaverPull!$B:$YE,MATCH(Calculations_actual!CJ$9,HaverPull!$B:$B,0),MATCH(Calculations_actual!$B16,HaverPull!$B$1:$YE$1,0))</f>
        <v>424.3</v>
      </c>
      <c r="CK16" s="78">
        <f>INDEX(HaverPull!$B:$YE,MATCH(Calculations_actual!CK$9,HaverPull!$B:$B,0),MATCH(Calculations_actual!$B16,HaverPull!$B$1:$YE$1,0))</f>
        <v>433.8</v>
      </c>
      <c r="CL16" s="78">
        <f>INDEX(HaverPull!$B:$YE,MATCH(Calculations_actual!CL$9,HaverPull!$B:$B,0),MATCH(Calculations_actual!$B16,HaverPull!$B$1:$YE$1,0))</f>
        <v>443.4</v>
      </c>
      <c r="CM16" s="78">
        <f>INDEX(HaverPull!$B:$YE,MATCH(Calculations_actual!CM$9,HaverPull!$B:$B,0),MATCH(Calculations_actual!$B16,HaverPull!$B$1:$YE$1,0))</f>
        <v>447.8</v>
      </c>
      <c r="CN16" s="78">
        <f>INDEX(HaverPull!$B:$YE,MATCH(Calculations_actual!CN$9,HaverPull!$B:$B,0),MATCH(Calculations_actual!$B16,HaverPull!$B$1:$YE$1,0))</f>
        <v>452</v>
      </c>
      <c r="CO16" s="78">
        <f>INDEX(HaverPull!$B:$YE,MATCH(Calculations_actual!CO$9,HaverPull!$B:$B,0),MATCH(Calculations_actual!$B16,HaverPull!$B$1:$YE$1,0))</f>
        <v>455.6</v>
      </c>
      <c r="CP16" s="78">
        <f>INDEX(HaverPull!$B:$YE,MATCH(Calculations_actual!CP$9,HaverPull!$B:$B,0),MATCH(Calculations_actual!$B16,HaverPull!$B$1:$YE$1,0))</f>
        <v>457.7</v>
      </c>
      <c r="CQ16" s="78">
        <f>INDEX(HaverPull!$B:$YE,MATCH(Calculations_actual!CQ$9,HaverPull!$B:$B,0),MATCH(Calculations_actual!$B16,HaverPull!$B$1:$YE$1,0))</f>
        <v>454.3</v>
      </c>
      <c r="CR16" s="78">
        <f>INDEX(HaverPull!$B:$YE,MATCH(Calculations_actual!CR$9,HaverPull!$B:$B,0),MATCH(Calculations_actual!$B16,HaverPull!$B$1:$YE$1,0))</f>
        <v>460</v>
      </c>
      <c r="CS16" s="78">
        <f>INDEX(HaverPull!$B:$YE,MATCH(Calculations_actual!CS$9,HaverPull!$B:$B,0),MATCH(Calculations_actual!$B16,HaverPull!$B$1:$YE$1,0))</f>
        <v>467.2</v>
      </c>
      <c r="CT16" s="78">
        <f>INDEX(HaverPull!$B:$YE,MATCH(Calculations_actual!CT$9,HaverPull!$B:$B,0),MATCH(Calculations_actual!$B16,HaverPull!$B$1:$YE$1,0))</f>
        <v>484.3</v>
      </c>
      <c r="CU16" s="78">
        <f>INDEX(HaverPull!$B:$YE,MATCH(Calculations_actual!CU$9,HaverPull!$B:$B,0),MATCH(Calculations_actual!$B16,HaverPull!$B$1:$YE$1,0))</f>
        <v>497.9</v>
      </c>
      <c r="CV16" s="78">
        <f>INDEX(HaverPull!$B:$YE,MATCH(Calculations_actual!CV$9,HaverPull!$B:$B,0),MATCH(Calculations_actual!$B16,HaverPull!$B$1:$YE$1,0))</f>
        <v>512</v>
      </c>
      <c r="CW16" s="78">
        <f>INDEX(HaverPull!$B:$YE,MATCH(Calculations_actual!CW$9,HaverPull!$B:$B,0),MATCH(Calculations_actual!$B16,HaverPull!$B$1:$YE$1,0))</f>
        <v>518.6</v>
      </c>
      <c r="CX16" s="78">
        <f>INDEX(HaverPull!$B:$YE,MATCH(Calculations_actual!CX$9,HaverPull!$B:$B,0),MATCH(Calculations_actual!$B16,HaverPull!$B$1:$YE$1,0))</f>
        <v>522.4</v>
      </c>
      <c r="CY16" s="78">
        <f>INDEX(HaverPull!$B:$YE,MATCH(Calculations_actual!CY$9,HaverPull!$B:$B,0),MATCH(Calculations_actual!$B16,HaverPull!$B$1:$YE$1,0))</f>
        <v>521.4</v>
      </c>
      <c r="CZ16" s="78">
        <f>INDEX(HaverPull!$B:$YE,MATCH(Calculations_actual!CZ$9,HaverPull!$B:$B,0),MATCH(Calculations_actual!$B16,HaverPull!$B$1:$YE$1,0))</f>
        <v>519</v>
      </c>
      <c r="DA16" s="78">
        <f>INDEX(HaverPull!$B:$YE,MATCH(Calculations_actual!DA$9,HaverPull!$B:$B,0),MATCH(Calculations_actual!$B16,HaverPull!$B$1:$YE$1,0))</f>
        <v>523.79999999999995</v>
      </c>
      <c r="DB16" s="78">
        <f>INDEX(HaverPull!$B:$YE,MATCH(Calculations_actual!DB$9,HaverPull!$B:$B,0),MATCH(Calculations_actual!$B16,HaverPull!$B$1:$YE$1,0))</f>
        <v>528.20000000000005</v>
      </c>
      <c r="DC16" s="78">
        <f>INDEX(HaverPull!$B:$YE,MATCH(Calculations_actual!DC$9,HaverPull!$B:$B,0),MATCH(Calculations_actual!$B16,HaverPull!$B$1:$YE$1,0))</f>
        <v>534.9</v>
      </c>
      <c r="DD16" s="78">
        <f>INDEX(HaverPull!$B:$YE,MATCH(Calculations_actual!DD$9,HaverPull!$B:$B,0),MATCH(Calculations_actual!$B16,HaverPull!$B$1:$YE$1,0))</f>
        <v>542.20000000000005</v>
      </c>
      <c r="DE16" s="78">
        <f>INDEX(HaverPull!$B:$YE,MATCH(Calculations_actual!DE$9,HaverPull!$B:$B,0),MATCH(Calculations_actual!$B16,HaverPull!$B$1:$YE$1,0))</f>
        <v>546.6</v>
      </c>
      <c r="DF16" s="78">
        <f>INDEX(HaverPull!$B:$YE,MATCH(Calculations_actual!DF$9,HaverPull!$B:$B,0),MATCH(Calculations_actual!$B16,HaverPull!$B$1:$YE$1,0))</f>
        <v>558.29999999999995</v>
      </c>
      <c r="DG16" s="78">
        <f>INDEX(HaverPull!$B:$YE,MATCH(Calculations_actual!DG$9,HaverPull!$B:$B,0),MATCH(Calculations_actual!$B16,HaverPull!$B$1:$YE$1,0))</f>
        <v>561.29999999999995</v>
      </c>
      <c r="DH16" s="78">
        <f>INDEX(HaverPull!$B:$YE,MATCH(Calculations_actual!DH$9,HaverPull!$B:$B,0),MATCH(Calculations_actual!$B16,HaverPull!$B$1:$YE$1,0))</f>
        <v>576.70000000000005</v>
      </c>
      <c r="DI16" s="78">
        <f>INDEX(HaverPull!$B:$YE,MATCH(Calculations_actual!DI$9,HaverPull!$B:$B,0),MATCH(Calculations_actual!$B16,HaverPull!$B$1:$YE$1,0))</f>
        <v>583.1</v>
      </c>
      <c r="DJ16" s="78">
        <f>INDEX(HaverPull!$B:$YE,MATCH(Calculations_actual!DJ$9,HaverPull!$B:$B,0),MATCH(Calculations_actual!$B16,HaverPull!$B$1:$YE$1,0))</f>
        <v>590</v>
      </c>
      <c r="DK16" s="78">
        <f>INDEX(HaverPull!$B:$YE,MATCH(Calculations_actual!DK$9,HaverPull!$B:$B,0),MATCH(Calculations_actual!$B16,HaverPull!$B$1:$YE$1,0))</f>
        <v>595.20000000000005</v>
      </c>
      <c r="DL16" s="78">
        <f>INDEX(HaverPull!$B:$YE,MATCH(Calculations_actual!DL$9,HaverPull!$B:$B,0),MATCH(Calculations_actual!$B16,HaverPull!$B$1:$YE$1,0))</f>
        <v>600.5</v>
      </c>
      <c r="DM16" s="78">
        <f>INDEX(HaverPull!$B:$YE,MATCH(Calculations_actual!DM$9,HaverPull!$B:$B,0),MATCH(Calculations_actual!$B16,HaverPull!$B$1:$YE$1,0))</f>
        <v>606.20000000000005</v>
      </c>
      <c r="DN16" s="78">
        <f>INDEX(HaverPull!$B:$YE,MATCH(Calculations_actual!DN$9,HaverPull!$B:$B,0),MATCH(Calculations_actual!$B16,HaverPull!$B$1:$YE$1,0))</f>
        <v>610.4</v>
      </c>
      <c r="DO16" s="78">
        <f>INDEX(HaverPull!$B:$YE,MATCH(Calculations_actual!DO$9,HaverPull!$B:$B,0),MATCH(Calculations_actual!$B16,HaverPull!$B$1:$YE$1,0))</f>
        <v>615.1</v>
      </c>
      <c r="DP16" s="78">
        <f>INDEX(HaverPull!$B:$YE,MATCH(Calculations_actual!DP$9,HaverPull!$B:$B,0),MATCH(Calculations_actual!$B16,HaverPull!$B$1:$YE$1,0))</f>
        <v>622</v>
      </c>
      <c r="DQ16" s="78">
        <f>INDEX(HaverPull!$B:$YE,MATCH(Calculations_actual!DQ$9,HaverPull!$B:$B,0),MATCH(Calculations_actual!$B16,HaverPull!$B$1:$YE$1,0))</f>
        <v>632.6</v>
      </c>
      <c r="DR16" s="78">
        <f>INDEX(HaverPull!$B:$YE,MATCH(Calculations_actual!DR$9,HaverPull!$B:$B,0),MATCH(Calculations_actual!$B16,HaverPull!$B$1:$YE$1,0))</f>
        <v>643.79999999999995</v>
      </c>
      <c r="DS16" s="78">
        <f>INDEX(HaverPull!$B:$YE,MATCH(Calculations_actual!DS$9,HaverPull!$B:$B,0),MATCH(Calculations_actual!$B16,HaverPull!$B$1:$YE$1,0))</f>
        <v>653.5</v>
      </c>
      <c r="DT16" s="78">
        <f>INDEX(HaverPull!$B:$YE,MATCH(Calculations_actual!DT$9,HaverPull!$B:$B,0),MATCH(Calculations_actual!$B16,HaverPull!$B$1:$YE$1,0))</f>
        <v>661.8</v>
      </c>
      <c r="DU16" s="78">
        <f>INDEX(HaverPull!$B:$YE,MATCH(Calculations_actual!DU$9,HaverPull!$B:$B,0),MATCH(Calculations_actual!$B16,HaverPull!$B$1:$YE$1,0))</f>
        <v>665.4</v>
      </c>
      <c r="DV16" s="78">
        <f>INDEX(HaverPull!$B:$YE,MATCH(Calculations_actual!DV$9,HaverPull!$B:$B,0),MATCH(Calculations_actual!$B16,HaverPull!$B$1:$YE$1,0))</f>
        <v>670.1</v>
      </c>
      <c r="DW16" s="78">
        <f>INDEX(HaverPull!$B:$YE,MATCH(Calculations_actual!DW$9,HaverPull!$B:$B,0),MATCH(Calculations_actual!$B16,HaverPull!$B$1:$YE$1,0))</f>
        <v>668.9</v>
      </c>
      <c r="DX16" s="78">
        <f>INDEX(HaverPull!$B:$YE,MATCH(Calculations_actual!DX$9,HaverPull!$B:$B,0),MATCH(Calculations_actual!$B16,HaverPull!$B$1:$YE$1,0))</f>
        <v>662.1</v>
      </c>
      <c r="DY16" s="78">
        <f>INDEX(HaverPull!$B:$YE,MATCH(Calculations_actual!DY$9,HaverPull!$B:$B,0),MATCH(Calculations_actual!$B16,HaverPull!$B$1:$YE$1,0))</f>
        <v>654.20000000000005</v>
      </c>
      <c r="DZ16" s="78">
        <f>INDEX(HaverPull!$B:$YE,MATCH(Calculations_actual!DZ$9,HaverPull!$B:$B,0),MATCH(Calculations_actual!$B16,HaverPull!$B$1:$YE$1,0))</f>
        <v>690.7</v>
      </c>
      <c r="EA16" s="78">
        <f>INDEX(HaverPull!$B:$YE,MATCH(Calculations_actual!EA$9,HaverPull!$B:$B,0),MATCH(Calculations_actual!$B16,HaverPull!$B$1:$YE$1,0))</f>
        <v>701.5</v>
      </c>
      <c r="EB16" s="78">
        <f>INDEX(HaverPull!$B:$YE,MATCH(Calculations_actual!EB$9,HaverPull!$B:$B,0),MATCH(Calculations_actual!$B16,HaverPull!$B$1:$YE$1,0))</f>
        <v>711.5</v>
      </c>
      <c r="EC16" s="78">
        <f>INDEX(HaverPull!$B:$YE,MATCH(Calculations_actual!EC$9,HaverPull!$B:$B,0),MATCH(Calculations_actual!$B16,HaverPull!$B$1:$YE$1,0))</f>
        <v>727.2</v>
      </c>
      <c r="ED16" s="78">
        <f>INDEX(HaverPull!$B:$YE,MATCH(Calculations_actual!ED$9,HaverPull!$B:$B,0),MATCH(Calculations_actual!$B16,HaverPull!$B$1:$YE$1,0))</f>
        <v>734.5</v>
      </c>
      <c r="EE16" s="78">
        <f>INDEX(HaverPull!$B:$YE,MATCH(Calculations_actual!EE$9,HaverPull!$B:$B,0),MATCH(Calculations_actual!$B16,HaverPull!$B$1:$YE$1,0))</f>
        <v>741.5</v>
      </c>
      <c r="EF16" s="78">
        <f>INDEX(HaverPull!$B:$YE,MATCH(Calculations_actual!EF$9,HaverPull!$B:$B,0),MATCH(Calculations_actual!$B16,HaverPull!$B$1:$YE$1,0))</f>
        <v>742.9</v>
      </c>
      <c r="EG16" s="78">
        <f>INDEX(HaverPull!$B:$YE,MATCH(Calculations_actual!EG$9,HaverPull!$B:$B,0),MATCH(Calculations_actual!$B16,HaverPull!$B$1:$YE$1,0))</f>
        <v>767.1</v>
      </c>
      <c r="EH16" s="78">
        <f>INDEX(HaverPull!$B:$YE,MATCH(Calculations_actual!EH$9,HaverPull!$B:$B,0),MATCH(Calculations_actual!$B16,HaverPull!$B$1:$YE$1,0))</f>
        <v>774.8</v>
      </c>
      <c r="EI16" s="78">
        <f>INDEX(HaverPull!$B:$YE,MATCH(Calculations_actual!EI$9,HaverPull!$B:$B,0),MATCH(Calculations_actual!$B16,HaverPull!$B$1:$YE$1,0))</f>
        <v>803.1</v>
      </c>
      <c r="EJ16" s="78">
        <f>INDEX(HaverPull!$B:$YE,MATCH(Calculations_actual!EJ$9,HaverPull!$B:$B,0),MATCH(Calculations_actual!$B16,HaverPull!$B$1:$YE$1,0))</f>
        <v>816.2</v>
      </c>
      <c r="EK16" s="78">
        <f>INDEX(HaverPull!$B:$YE,MATCH(Calculations_actual!EK$9,HaverPull!$B:$B,0),MATCH(Calculations_actual!$B16,HaverPull!$B$1:$YE$1,0))</f>
        <v>826</v>
      </c>
      <c r="EL16" s="78">
        <f>INDEX(HaverPull!$B:$YE,MATCH(Calculations_actual!EL$9,HaverPull!$B:$B,0),MATCH(Calculations_actual!$B16,HaverPull!$B$1:$YE$1,0))</f>
        <v>841.6</v>
      </c>
      <c r="EM16" s="78">
        <f>INDEX(HaverPull!$B:$YE,MATCH(Calculations_actual!EM$9,HaverPull!$B:$B,0),MATCH(Calculations_actual!$B16,HaverPull!$B$1:$YE$1,0))</f>
        <v>858.3</v>
      </c>
      <c r="EN16" s="78">
        <f>INDEX(HaverPull!$B:$YE,MATCH(Calculations_actual!EN$9,HaverPull!$B:$B,0),MATCH(Calculations_actual!$B16,HaverPull!$B$1:$YE$1,0))</f>
        <v>876.6</v>
      </c>
      <c r="EO16" s="78">
        <f>INDEX(HaverPull!$B:$YE,MATCH(Calculations_actual!EO$9,HaverPull!$B:$B,0),MATCH(Calculations_actual!$B16,HaverPull!$B$1:$YE$1,0))</f>
        <v>890.1</v>
      </c>
      <c r="EP16" s="78">
        <f>INDEX(HaverPull!$B:$YE,MATCH(Calculations_actual!EP$9,HaverPull!$B:$B,0),MATCH(Calculations_actual!$B16,HaverPull!$B$1:$YE$1,0))</f>
        <v>901</v>
      </c>
      <c r="EQ16" s="78">
        <f>INDEX(HaverPull!$B:$YE,MATCH(Calculations_actual!EQ$9,HaverPull!$B:$B,0),MATCH(Calculations_actual!$B16,HaverPull!$B$1:$YE$1,0))</f>
        <v>926.1</v>
      </c>
      <c r="ER16" s="78">
        <f>INDEX(HaverPull!$B:$YE,MATCH(Calculations_actual!ER$9,HaverPull!$B:$B,0),MATCH(Calculations_actual!$B16,HaverPull!$B$1:$YE$1,0))</f>
        <v>940.1</v>
      </c>
      <c r="ES16" s="78">
        <f>INDEX(HaverPull!$B:$YE,MATCH(Calculations_actual!ES$9,HaverPull!$B:$B,0),MATCH(Calculations_actual!$B16,HaverPull!$B$1:$YE$1,0))</f>
        <v>954.2</v>
      </c>
      <c r="ET16" s="78">
        <f>INDEX(HaverPull!$B:$YE,MATCH(Calculations_actual!ET$9,HaverPull!$B:$B,0),MATCH(Calculations_actual!$B16,HaverPull!$B$1:$YE$1,0))</f>
        <v>961.8</v>
      </c>
      <c r="EU16" s="78">
        <f>INDEX(HaverPull!$B:$YE,MATCH(Calculations_actual!EU$9,HaverPull!$B:$B,0),MATCH(Calculations_actual!$B16,HaverPull!$B$1:$YE$1,0))</f>
        <v>976.4</v>
      </c>
      <c r="EV16" s="78">
        <f>INDEX(HaverPull!$B:$YE,MATCH(Calculations_actual!EV$9,HaverPull!$B:$B,0),MATCH(Calculations_actual!$B16,HaverPull!$B$1:$YE$1,0))</f>
        <v>974.9</v>
      </c>
      <c r="EW16" s="78">
        <f>INDEX(HaverPull!$B:$YE,MATCH(Calculations_actual!EW$9,HaverPull!$B:$B,0),MATCH(Calculations_actual!$B16,HaverPull!$B$1:$YE$1,0))</f>
        <v>979.9</v>
      </c>
      <c r="EX16" s="78">
        <f>INDEX(HaverPull!$B:$YE,MATCH(Calculations_actual!EX$9,HaverPull!$B:$B,0),MATCH(Calculations_actual!$B16,HaverPull!$B$1:$YE$1,0))</f>
        <v>997.8</v>
      </c>
      <c r="EY16" s="78">
        <f>INDEX(HaverPull!$B:$YE,MATCH(Calculations_actual!EY$9,HaverPull!$B:$B,0),MATCH(Calculations_actual!$B16,HaverPull!$B$1:$YE$1,0))</f>
        <v>993.8</v>
      </c>
      <c r="EZ16" s="78">
        <f>INDEX(HaverPull!$B:$YE,MATCH(Calculations_actual!EZ$9,HaverPull!$B:$B,0),MATCH(Calculations_actual!$B16,HaverPull!$B$1:$YE$1,0))</f>
        <v>1003</v>
      </c>
      <c r="FA16" s="78">
        <f>INDEX(HaverPull!$B:$YE,MATCH(Calculations_actual!FA$9,HaverPull!$B:$B,0),MATCH(Calculations_actual!$B16,HaverPull!$B$1:$YE$1,0))</f>
        <v>1006.5</v>
      </c>
      <c r="FB16" s="78">
        <f>INDEX(HaverPull!$B:$YE,MATCH(Calculations_actual!FB$9,HaverPull!$B:$B,0),MATCH(Calculations_actual!$B16,HaverPull!$B$1:$YE$1,0))</f>
        <v>985.4</v>
      </c>
      <c r="FC16" s="78">
        <f>INDEX(HaverPull!$B:$YE,MATCH(Calculations_actual!FC$9,HaverPull!$B:$B,0),MATCH(Calculations_actual!$B16,HaverPull!$B$1:$YE$1,0))</f>
        <v>960.6</v>
      </c>
      <c r="FD16" s="78">
        <f>INDEX(HaverPull!$B:$YE,MATCH(Calculations_actual!FD$9,HaverPull!$B:$B,0),MATCH(Calculations_actual!$B16,HaverPull!$B$1:$YE$1,0))</f>
        <v>961.8</v>
      </c>
      <c r="FE16" s="78">
        <f>INDEX(HaverPull!$B:$YE,MATCH(Calculations_actual!FE$9,HaverPull!$B:$B,0),MATCH(Calculations_actual!$B16,HaverPull!$B$1:$YE$1,0))</f>
        <v>961.7</v>
      </c>
      <c r="FF16" s="78">
        <f>INDEX(HaverPull!$B:$YE,MATCH(Calculations_actual!FF$9,HaverPull!$B:$B,0),MATCH(Calculations_actual!$B16,HaverPull!$B$1:$YE$1,0))</f>
        <v>989.8</v>
      </c>
      <c r="FG16" s="78">
        <f>INDEX(HaverPull!$B:$YE,MATCH(Calculations_actual!FG$9,HaverPull!$B:$B,0),MATCH(Calculations_actual!$B16,HaverPull!$B$1:$YE$1,0))</f>
        <v>989.9</v>
      </c>
      <c r="FH16" s="78">
        <f>INDEX(HaverPull!$B:$YE,MATCH(Calculations_actual!FH$9,HaverPull!$B:$B,0),MATCH(Calculations_actual!$B16,HaverPull!$B$1:$YE$1,0))</f>
        <v>1006.6</v>
      </c>
      <c r="FI16" s="78">
        <f>INDEX(HaverPull!$B:$YE,MATCH(Calculations_actual!FI$9,HaverPull!$B:$B,0),MATCH(Calculations_actual!$B16,HaverPull!$B$1:$YE$1,0))</f>
        <v>1013.1</v>
      </c>
      <c r="FJ16" s="78">
        <f>INDEX(HaverPull!$B:$YE,MATCH(Calculations_actual!FJ$9,HaverPull!$B:$B,0),MATCH(Calculations_actual!$B16,HaverPull!$B$1:$YE$1,0))</f>
        <v>1019.5</v>
      </c>
      <c r="FK16" s="78">
        <f>INDEX(HaverPull!$B:$YE,MATCH(Calculations_actual!FK$9,HaverPull!$B:$B,0),MATCH(Calculations_actual!$B16,HaverPull!$B$1:$YE$1,0))</f>
        <v>1032.5999999999999</v>
      </c>
      <c r="FL16" s="78">
        <f>INDEX(HaverPull!$B:$YE,MATCH(Calculations_actual!FL$9,HaverPull!$B:$B,0),MATCH(Calculations_actual!$B16,HaverPull!$B$1:$YE$1,0))</f>
        <v>1045.5999999999999</v>
      </c>
      <c r="FM16" s="78">
        <f>INDEX(HaverPull!$B:$YE,MATCH(Calculations_actual!FM$9,HaverPull!$B:$B,0),MATCH(Calculations_actual!$B16,HaverPull!$B$1:$YE$1,0))</f>
        <v>1043.7</v>
      </c>
      <c r="FN16" s="78">
        <f>INDEX(HaverPull!$B:$YE,MATCH(Calculations_actual!FN$9,HaverPull!$B:$B,0),MATCH(Calculations_actual!$B16,HaverPull!$B$1:$YE$1,0))</f>
        <v>1052.9000000000001</v>
      </c>
      <c r="FO16" s="78">
        <f>INDEX(HaverPull!$B:$YE,MATCH(Calculations_actual!FO$9,HaverPull!$B:$B,0),MATCH(Calculations_actual!$B16,HaverPull!$B$1:$YE$1,0))</f>
        <v>1072.5</v>
      </c>
      <c r="FP16" s="78">
        <f>INDEX(HaverPull!$B:$YE,MATCH(Calculations_actual!FP$9,HaverPull!$B:$B,0),MATCH(Calculations_actual!$B16,HaverPull!$B$1:$YE$1,0))</f>
        <v>1075.8</v>
      </c>
      <c r="FQ16" s="78">
        <f>INDEX(HaverPull!$B:$YE,MATCH(Calculations_actual!FQ$9,HaverPull!$B:$B,0),MATCH(Calculations_actual!$B16,HaverPull!$B$1:$YE$1,0))</f>
        <v>1075</v>
      </c>
      <c r="FR16" s="78">
        <f>INDEX(HaverPull!$B:$YE,MATCH(Calculations_actual!FR$9,HaverPull!$B:$B,0),MATCH(Calculations_actual!$B16,HaverPull!$B$1:$YE$1,0))</f>
        <v>1089</v>
      </c>
      <c r="FS16" s="78">
        <f>INDEX(HaverPull!$B:$YE,MATCH(Calculations_actual!FS$9,HaverPull!$B:$B,0),MATCH(Calculations_actual!$B16,HaverPull!$B$1:$YE$1,0))</f>
        <v>1115.2</v>
      </c>
      <c r="FT16" s="78">
        <f>INDEX(HaverPull!$B:$YE,MATCH(Calculations_actual!FT$9,HaverPull!$B:$B,0),MATCH(Calculations_actual!$B16,HaverPull!$B$1:$YE$1,0))</f>
        <v>1120.7</v>
      </c>
      <c r="FU16" s="78">
        <f>INDEX(HaverPull!$B:$YE,MATCH(Calculations_actual!FU$9,HaverPull!$B:$B,0),MATCH(Calculations_actual!$B16,HaverPull!$B$1:$YE$1,0))</f>
        <v>1135.0999999999999</v>
      </c>
      <c r="FV16" s="78">
        <f>INDEX(HaverPull!$B:$YE,MATCH(Calculations_actual!FV$9,HaverPull!$B:$B,0),MATCH(Calculations_actual!$B16,HaverPull!$B$1:$YE$1,0))</f>
        <v>1144.7</v>
      </c>
      <c r="FW16" s="78">
        <f>INDEX(HaverPull!$B:$YE,MATCH(Calculations_actual!FW$9,HaverPull!$B:$B,0),MATCH(Calculations_actual!$B16,HaverPull!$B$1:$YE$1,0))</f>
        <v>1162.0999999999999</v>
      </c>
      <c r="FX16" s="78">
        <f>INDEX(HaverPull!$B:$YE,MATCH(Calculations_actual!FX$9,HaverPull!$B:$B,0),MATCH(Calculations_actual!$B16,HaverPull!$B$1:$YE$1,0))</f>
        <v>1180.2</v>
      </c>
      <c r="FY16" s="78">
        <f>INDEX(HaverPull!$B:$YE,MATCH(Calculations_actual!FY$9,HaverPull!$B:$B,0),MATCH(Calculations_actual!$B16,HaverPull!$B$1:$YE$1,0))</f>
        <v>1190.2</v>
      </c>
      <c r="FZ16" s="78">
        <f>INDEX(HaverPull!$B:$YE,MATCH(Calculations_actual!FZ$9,HaverPull!$B:$B,0),MATCH(Calculations_actual!$B16,HaverPull!$B$1:$YE$1,0))</f>
        <v>1198.7</v>
      </c>
      <c r="GA16" s="78">
        <f>INDEX(HaverPull!$B:$YE,MATCH(Calculations_actual!GA$9,HaverPull!$B:$B,0),MATCH(Calculations_actual!$B16,HaverPull!$B$1:$YE$1,0))</f>
        <v>1201.2</v>
      </c>
      <c r="GB16" s="78">
        <f>INDEX(HaverPull!$B:$YE,MATCH(Calculations_actual!GB$9,HaverPull!$B:$B,0),MATCH(Calculations_actual!$B16,HaverPull!$B$1:$YE$1,0))</f>
        <v>1211.3</v>
      </c>
      <c r="GC16" s="78">
        <f>INDEX(HaverPull!$B:$YE,MATCH(Calculations_actual!GC$9,HaverPull!$B:$B,0),MATCH(Calculations_actual!$B16,HaverPull!$B$1:$YE$1,0))</f>
        <v>1213.7</v>
      </c>
      <c r="GD16" s="78">
        <f>INDEX(HaverPull!$B:$YE,MATCH(Calculations_actual!GD$9,HaverPull!$B:$B,0),MATCH(Calculations_actual!$B16,HaverPull!$B$1:$YE$1,0))</f>
        <v>1224.4000000000001</v>
      </c>
      <c r="GE16" s="78">
        <f>INDEX(HaverPull!$B:$YE,MATCH(Calculations_actual!GE$9,HaverPull!$B:$B,0),MATCH(Calculations_actual!$B16,HaverPull!$B$1:$YE$1,0))</f>
        <v>1228</v>
      </c>
      <c r="GF16" s="78">
        <f>INDEX(HaverPull!$B:$YE,MATCH(Calculations_actual!GF$9,HaverPull!$B:$B,0),MATCH(Calculations_actual!$B16,HaverPull!$B$1:$YE$1,0))</f>
        <v>1232.0999999999999</v>
      </c>
      <c r="GG16" s="78">
        <f>INDEX(HaverPull!$B:$YE,MATCH(Calculations_actual!GG$9,HaverPull!$B:$B,0),MATCH(Calculations_actual!$B16,HaverPull!$B$1:$YE$1,0))</f>
        <v>1247.5999999999999</v>
      </c>
      <c r="GH16" s="78">
        <f>INDEX(HaverPull!$B:$YE,MATCH(Calculations_actual!GH$9,HaverPull!$B:$B,0),MATCH(Calculations_actual!$B16,HaverPull!$B$1:$YE$1,0))</f>
        <v>1259.8</v>
      </c>
      <c r="GI16" s="78">
        <f>INDEX(HaverPull!$B:$YE,MATCH(Calculations_actual!GI$9,HaverPull!$B:$B,0),MATCH(Calculations_actual!$B16,HaverPull!$B$1:$YE$1,0))</f>
        <v>1266.5</v>
      </c>
      <c r="GJ16" s="78">
        <f>INDEX(HaverPull!$B:$YE,MATCH(Calculations_actual!GJ$9,HaverPull!$B:$B,0),MATCH(Calculations_actual!$B16,HaverPull!$B$1:$YE$1,0))</f>
        <v>1280.5</v>
      </c>
      <c r="GK16" s="78">
        <f>INDEX(HaverPull!$B:$YE,MATCH(Calculations_actual!GK$9,HaverPull!$B:$B,0),MATCH(Calculations_actual!$B16,HaverPull!$B$1:$YE$1,0))</f>
        <v>1290.7</v>
      </c>
      <c r="GL16" s="78">
        <f>INDEX(HaverPull!$B:$YE,MATCH(Calculations_actual!GL$9,HaverPull!$B:$B,0),MATCH(Calculations_actual!$B16,HaverPull!$B$1:$YE$1,0))</f>
        <v>1305.8</v>
      </c>
      <c r="GM16" s="78">
        <f>INDEX(HaverPull!$B:$YE,MATCH(Calculations_actual!GM$9,HaverPull!$B:$B,0),MATCH(Calculations_actual!$B16,HaverPull!$B$1:$YE$1,0))</f>
        <v>1337.4</v>
      </c>
      <c r="GN16" s="78">
        <f>INDEX(HaverPull!$B:$YE,MATCH(Calculations_actual!GN$9,HaverPull!$B:$B,0),MATCH(Calculations_actual!$B16,HaverPull!$B$1:$YE$1,0))</f>
        <v>1353</v>
      </c>
      <c r="GO16" s="78" t="e">
        <f>INDEX(HaverPull!$B:$YE,MATCH(Calculations_actual!GO$9,HaverPull!$B:$B,0),MATCH(Calculations_actual!$B16,HaverPull!$B$1:$YE$1,0))</f>
        <v>#N/A</v>
      </c>
      <c r="GP16" s="78" t="e">
        <f>INDEX(HaverPull!$B:$YE,MATCH(Calculations_actual!GP$9,HaverPull!$B:$B,0),MATCH(Calculations_actual!$B16,HaverPull!$B$1:$YE$1,0))</f>
        <v>#N/A</v>
      </c>
      <c r="GQ16" s="78" t="e">
        <f>INDEX(HaverPull!$B:$YE,MATCH(Calculations_actual!GQ$9,HaverPull!$B:$B,0),MATCH(Calculations_actual!$B16,HaverPull!$B$1:$YE$1,0))</f>
        <v>#N/A</v>
      </c>
      <c r="GR16" s="78" t="e">
        <f>INDEX(HaverPull!$B:$YE,MATCH(Calculations_actual!GR$9,HaverPull!$B:$B,0),MATCH(Calculations_actual!$B16,HaverPull!$B$1:$YE$1,0))</f>
        <v>#N/A</v>
      </c>
      <c r="GS16" s="78" t="e">
        <f>INDEX(HaverPull!$B:$YE,MATCH(Calculations_actual!GS$9,HaverPull!$B:$B,0),MATCH(Calculations_actual!$B16,HaverPull!$B$1:$YE$1,0))</f>
        <v>#N/A</v>
      </c>
      <c r="GT16" s="78" t="e">
        <f>INDEX(HaverPull!$B:$YE,MATCH(Calculations_actual!GT$9,HaverPull!$B:$B,0),MATCH(Calculations_actual!$B16,HaverPull!$B$1:$YE$1,0))</f>
        <v>#N/A</v>
      </c>
      <c r="GU16" s="78" t="e">
        <f>INDEX(HaverPull!$B:$YE,MATCH(Calculations_actual!GU$9,HaverPull!$B:$B,0),MATCH(Calculations_actual!$B16,HaverPull!$B$1:$YE$1,0))</f>
        <v>#N/A</v>
      </c>
      <c r="GV16" s="78" t="e">
        <f>INDEX(HaverPull!$B:$YE,MATCH(Calculations_actual!GV$9,HaverPull!$B:$B,0),MATCH(Calculations_actual!$B16,HaverPull!$B$1:$YE$1,0))</f>
        <v>#N/A</v>
      </c>
    </row>
    <row r="17" spans="1:204">
      <c r="A17" s="7" t="s">
        <v>225</v>
      </c>
      <c r="B17" s="79" t="s">
        <v>219</v>
      </c>
      <c r="C17" s="78">
        <f>IFERROR(INDEX(HaverPull!$B:$YE,MATCH(Calculations_actual!C$9,HaverPull!$B:$B,0),MATCH(Calculations_actual!$B17,HaverPull!$B$1:$YE$1,0)),INDEX(HaverPull!$B:$YE,MATCH(Calculations_actual!B$9,HaverPull!$B:$B,0),MATCH(Calculations_actual!$B17,HaverPull!$B$1:$YE$1,0)))</f>
        <v>31.1</v>
      </c>
      <c r="D17" s="78">
        <f>IFERROR(INDEX(HaverPull!$B:$YE,MATCH(Calculations_actual!D$9,HaverPull!$B:$B,0),MATCH(Calculations_actual!$B17,HaverPull!$B$1:$YE$1,0)),INDEX(HaverPull!$B:$YE,MATCH(Calculations_actual!C$9,HaverPull!$B:$B,0),MATCH(Calculations_actual!$B17,HaverPull!$B$1:$YE$1,0)))</f>
        <v>31.2</v>
      </c>
      <c r="E17" s="78">
        <f>IFERROR(INDEX(HaverPull!$B:$YE,MATCH(Calculations_actual!E$9,HaverPull!$B:$B,0),MATCH(Calculations_actual!$B17,HaverPull!$B$1:$YE$1,0)),INDEX(HaverPull!$B:$YE,MATCH(Calculations_actual!D$9,HaverPull!$B:$B,0),MATCH(Calculations_actual!$B17,HaverPull!$B$1:$YE$1,0)))</f>
        <v>32.1</v>
      </c>
      <c r="F17" s="78">
        <f>IFERROR(INDEX(HaverPull!$B:$YE,MATCH(Calculations_actual!F$9,HaverPull!$B:$B,0),MATCH(Calculations_actual!$B17,HaverPull!$B$1:$YE$1,0)),INDEX(HaverPull!$B:$YE,MATCH(Calculations_actual!E$9,HaverPull!$B:$B,0),MATCH(Calculations_actual!$B17,HaverPull!$B$1:$YE$1,0)))</f>
        <v>30.7</v>
      </c>
      <c r="G17" s="78">
        <f>IFERROR(INDEX(HaverPull!$B:$YE,MATCH(Calculations_actual!G$9,HaverPull!$B:$B,0),MATCH(Calculations_actual!$B17,HaverPull!$B$1:$YE$1,0)),INDEX(HaverPull!$B:$YE,MATCH(Calculations_actual!F$9,HaverPull!$B:$B,0),MATCH(Calculations_actual!$B17,HaverPull!$B$1:$YE$1,0)))</f>
        <v>34.4</v>
      </c>
      <c r="H17" s="78">
        <f>IFERROR(INDEX(HaverPull!$B:$YE,MATCH(Calculations_actual!H$9,HaverPull!$B:$B,0),MATCH(Calculations_actual!$B17,HaverPull!$B$1:$YE$1,0)),INDEX(HaverPull!$B:$YE,MATCH(Calculations_actual!G$9,HaverPull!$B:$B,0),MATCH(Calculations_actual!$B17,HaverPull!$B$1:$YE$1,0)))</f>
        <v>35.299999999999997</v>
      </c>
      <c r="I17" s="78">
        <f>IFERROR(INDEX(HaverPull!$B:$YE,MATCH(Calculations_actual!I$9,HaverPull!$B:$B,0),MATCH(Calculations_actual!$B17,HaverPull!$B$1:$YE$1,0)),INDEX(HaverPull!$B:$YE,MATCH(Calculations_actual!H$9,HaverPull!$B:$B,0),MATCH(Calculations_actual!$B17,HaverPull!$B$1:$YE$1,0)))</f>
        <v>34.6</v>
      </c>
      <c r="J17" s="78">
        <f>IFERROR(INDEX(HaverPull!$B:$YE,MATCH(Calculations_actual!J$9,HaverPull!$B:$B,0),MATCH(Calculations_actual!$B17,HaverPull!$B$1:$YE$1,0)),INDEX(HaverPull!$B:$YE,MATCH(Calculations_actual!I$9,HaverPull!$B:$B,0),MATCH(Calculations_actual!$B17,HaverPull!$B$1:$YE$1,0)))</f>
        <v>35</v>
      </c>
      <c r="K17" s="78">
        <f>IFERROR(INDEX(HaverPull!$B:$YE,MATCH(Calculations_actual!K$9,HaverPull!$B:$B,0),MATCH(Calculations_actual!$B17,HaverPull!$B$1:$YE$1,0)),INDEX(HaverPull!$B:$YE,MATCH(Calculations_actual!J$9,HaverPull!$B:$B,0),MATCH(Calculations_actual!$B17,HaverPull!$B$1:$YE$1,0)))</f>
        <v>37.1</v>
      </c>
      <c r="L17" s="78">
        <f>IFERROR(INDEX(HaverPull!$B:$YE,MATCH(Calculations_actual!L$9,HaverPull!$B:$B,0),MATCH(Calculations_actual!$B17,HaverPull!$B$1:$YE$1,0)),INDEX(HaverPull!$B:$YE,MATCH(Calculations_actual!K$9,HaverPull!$B:$B,0),MATCH(Calculations_actual!$B17,HaverPull!$B$1:$YE$1,0)))</f>
        <v>37.5</v>
      </c>
      <c r="M17" s="78">
        <f>IFERROR(INDEX(HaverPull!$B:$YE,MATCH(Calculations_actual!M$9,HaverPull!$B:$B,0),MATCH(Calculations_actual!$B17,HaverPull!$B$1:$YE$1,0)),INDEX(HaverPull!$B:$YE,MATCH(Calculations_actual!L$9,HaverPull!$B:$B,0),MATCH(Calculations_actual!$B17,HaverPull!$B$1:$YE$1,0)))</f>
        <v>38.799999999999997</v>
      </c>
      <c r="N17" s="78">
        <f>IFERROR(INDEX(HaverPull!$B:$YE,MATCH(Calculations_actual!N$9,HaverPull!$B:$B,0),MATCH(Calculations_actual!$B17,HaverPull!$B$1:$YE$1,0)),INDEX(HaverPull!$B:$YE,MATCH(Calculations_actual!M$9,HaverPull!$B:$B,0),MATCH(Calculations_actual!$B17,HaverPull!$B$1:$YE$1,0)))</f>
        <v>43.1</v>
      </c>
      <c r="O17" s="78">
        <f>IFERROR(INDEX(HaverPull!$B:$YE,MATCH(Calculations_actual!O$9,HaverPull!$B:$B,0),MATCH(Calculations_actual!$B17,HaverPull!$B$1:$YE$1,0)),INDEX(HaverPull!$B:$YE,MATCH(Calculations_actual!N$9,HaverPull!$B:$B,0),MATCH(Calculations_actual!$B17,HaverPull!$B$1:$YE$1,0)))</f>
        <v>46</v>
      </c>
      <c r="P17" s="78">
        <f>IFERROR(INDEX(HaverPull!$B:$YE,MATCH(Calculations_actual!P$9,HaverPull!$B:$B,0),MATCH(Calculations_actual!$B17,HaverPull!$B$1:$YE$1,0)),INDEX(HaverPull!$B:$YE,MATCH(Calculations_actual!O$9,HaverPull!$B:$B,0),MATCH(Calculations_actual!$B17,HaverPull!$B$1:$YE$1,0)))</f>
        <v>46</v>
      </c>
      <c r="Q17" s="78">
        <f>IFERROR(INDEX(HaverPull!$B:$YE,MATCH(Calculations_actual!Q$9,HaverPull!$B:$B,0),MATCH(Calculations_actual!$B17,HaverPull!$B$1:$YE$1,0)),INDEX(HaverPull!$B:$YE,MATCH(Calculations_actual!P$9,HaverPull!$B:$B,0),MATCH(Calculations_actual!$B17,HaverPull!$B$1:$YE$1,0)))</f>
        <v>44</v>
      </c>
      <c r="R17" s="78">
        <f>IFERROR(INDEX(HaverPull!$B:$YE,MATCH(Calculations_actual!R$9,HaverPull!$B:$B,0),MATCH(Calculations_actual!$B17,HaverPull!$B$1:$YE$1,0)),INDEX(HaverPull!$B:$YE,MATCH(Calculations_actual!Q$9,HaverPull!$B:$B,0),MATCH(Calculations_actual!$B17,HaverPull!$B$1:$YE$1,0)))</f>
        <v>46.5</v>
      </c>
      <c r="S17" s="78">
        <f>IFERROR(INDEX(HaverPull!$B:$YE,MATCH(Calculations_actual!S$9,HaverPull!$B:$B,0),MATCH(Calculations_actual!$B17,HaverPull!$B$1:$YE$1,0)),INDEX(HaverPull!$B:$YE,MATCH(Calculations_actual!R$9,HaverPull!$B:$B,0),MATCH(Calculations_actual!$B17,HaverPull!$B$1:$YE$1,0)))</f>
        <v>44.6</v>
      </c>
      <c r="T17" s="78">
        <f>IFERROR(INDEX(HaverPull!$B:$YE,MATCH(Calculations_actual!T$9,HaverPull!$B:$B,0),MATCH(Calculations_actual!$B17,HaverPull!$B$1:$YE$1,0)),INDEX(HaverPull!$B:$YE,MATCH(Calculations_actual!S$9,HaverPull!$B:$B,0),MATCH(Calculations_actual!$B17,HaverPull!$B$1:$YE$1,0)))</f>
        <v>46.7</v>
      </c>
      <c r="U17" s="78">
        <f>IFERROR(INDEX(HaverPull!$B:$YE,MATCH(Calculations_actual!U$9,HaverPull!$B:$B,0),MATCH(Calculations_actual!$B17,HaverPull!$B$1:$YE$1,0)),INDEX(HaverPull!$B:$YE,MATCH(Calculations_actual!T$9,HaverPull!$B:$B,0),MATCH(Calculations_actual!$B17,HaverPull!$B$1:$YE$1,0)))</f>
        <v>51.5</v>
      </c>
      <c r="V17" s="78">
        <f>IFERROR(INDEX(HaverPull!$B:$YE,MATCH(Calculations_actual!V$9,HaverPull!$B:$B,0),MATCH(Calculations_actual!$B17,HaverPull!$B$1:$YE$1,0)),INDEX(HaverPull!$B:$YE,MATCH(Calculations_actual!U$9,HaverPull!$B:$B,0),MATCH(Calculations_actual!$B17,HaverPull!$B$1:$YE$1,0)))</f>
        <v>46.2</v>
      </c>
      <c r="W17" s="78">
        <f>IFERROR(INDEX(HaverPull!$B:$YE,MATCH(Calculations_actual!W$9,HaverPull!$B:$B,0),MATCH(Calculations_actual!$B17,HaverPull!$B$1:$YE$1,0)),INDEX(HaverPull!$B:$YE,MATCH(Calculations_actual!V$9,HaverPull!$B:$B,0),MATCH(Calculations_actual!$B17,HaverPull!$B$1:$YE$1,0)))</f>
        <v>38.299999999999997</v>
      </c>
      <c r="X17" s="78">
        <f>IFERROR(INDEX(HaverPull!$B:$YE,MATCH(Calculations_actual!X$9,HaverPull!$B:$B,0),MATCH(Calculations_actual!$B17,HaverPull!$B$1:$YE$1,0)),INDEX(HaverPull!$B:$YE,MATCH(Calculations_actual!W$9,HaverPull!$B:$B,0),MATCH(Calculations_actual!$B17,HaverPull!$B$1:$YE$1,0)))</f>
        <v>41.4</v>
      </c>
      <c r="Y17" s="78">
        <f>IFERROR(INDEX(HaverPull!$B:$YE,MATCH(Calculations_actual!Y$9,HaverPull!$B:$B,0),MATCH(Calculations_actual!$B17,HaverPull!$B$1:$YE$1,0)),INDEX(HaverPull!$B:$YE,MATCH(Calculations_actual!X$9,HaverPull!$B:$B,0),MATCH(Calculations_actual!$B17,HaverPull!$B$1:$YE$1,0)))</f>
        <v>52</v>
      </c>
      <c r="Z17" s="78">
        <f>IFERROR(INDEX(HaverPull!$B:$YE,MATCH(Calculations_actual!Z$9,HaverPull!$B:$B,0),MATCH(Calculations_actual!$B17,HaverPull!$B$1:$YE$1,0)),INDEX(HaverPull!$B:$YE,MATCH(Calculations_actual!Y$9,HaverPull!$B:$B,0),MATCH(Calculations_actual!$B17,HaverPull!$B$1:$YE$1,0)))</f>
        <v>53.3</v>
      </c>
      <c r="AA17" s="78">
        <f>IFERROR(INDEX(HaverPull!$B:$YE,MATCH(Calculations_actual!AA$9,HaverPull!$B:$B,0),MATCH(Calculations_actual!$B17,HaverPull!$B$1:$YE$1,0)),INDEX(HaverPull!$B:$YE,MATCH(Calculations_actual!Z$9,HaverPull!$B:$B,0),MATCH(Calculations_actual!$B17,HaverPull!$B$1:$YE$1,0)))</f>
        <v>60.8</v>
      </c>
      <c r="AB17" s="78">
        <f>IFERROR(INDEX(HaverPull!$B:$YE,MATCH(Calculations_actual!AB$9,HaverPull!$B:$B,0),MATCH(Calculations_actual!$B17,HaverPull!$B$1:$YE$1,0)),INDEX(HaverPull!$B:$YE,MATCH(Calculations_actual!AA$9,HaverPull!$B:$B,0),MATCH(Calculations_actual!$B17,HaverPull!$B$1:$YE$1,0)))</f>
        <v>59.4</v>
      </c>
      <c r="AC17" s="78">
        <f>IFERROR(INDEX(HaverPull!$B:$YE,MATCH(Calculations_actual!AC$9,HaverPull!$B:$B,0),MATCH(Calculations_actual!$B17,HaverPull!$B$1:$YE$1,0)),INDEX(HaverPull!$B:$YE,MATCH(Calculations_actual!AB$9,HaverPull!$B:$B,0),MATCH(Calculations_actual!$B17,HaverPull!$B$1:$YE$1,0)))</f>
        <v>59</v>
      </c>
      <c r="AD17" s="78">
        <f>IFERROR(INDEX(HaverPull!$B:$YE,MATCH(Calculations_actual!AD$9,HaverPull!$B:$B,0),MATCH(Calculations_actual!$B17,HaverPull!$B$1:$YE$1,0)),INDEX(HaverPull!$B:$YE,MATCH(Calculations_actual!AC$9,HaverPull!$B:$B,0),MATCH(Calculations_actual!$B17,HaverPull!$B$1:$YE$1,0)))</f>
        <v>58.5</v>
      </c>
      <c r="AE17" s="78">
        <f>IFERROR(INDEX(HaverPull!$B:$YE,MATCH(Calculations_actual!AE$9,HaverPull!$B:$B,0),MATCH(Calculations_actual!$B17,HaverPull!$B$1:$YE$1,0)),INDEX(HaverPull!$B:$YE,MATCH(Calculations_actual!AD$9,HaverPull!$B:$B,0),MATCH(Calculations_actual!$B17,HaverPull!$B$1:$YE$1,0)))</f>
        <v>62.9</v>
      </c>
      <c r="AF17" s="78">
        <f>IFERROR(INDEX(HaverPull!$B:$YE,MATCH(Calculations_actual!AF$9,HaverPull!$B:$B,0),MATCH(Calculations_actual!$B17,HaverPull!$B$1:$YE$1,0)),INDEX(HaverPull!$B:$YE,MATCH(Calculations_actual!AE$9,HaverPull!$B:$B,0),MATCH(Calculations_actual!$B17,HaverPull!$B$1:$YE$1,0)))</f>
        <v>68.400000000000006</v>
      </c>
      <c r="AG17" s="78">
        <f>IFERROR(INDEX(HaverPull!$B:$YE,MATCH(Calculations_actual!AG$9,HaverPull!$B:$B,0),MATCH(Calculations_actual!$B17,HaverPull!$B$1:$YE$1,0)),INDEX(HaverPull!$B:$YE,MATCH(Calculations_actual!AF$9,HaverPull!$B:$B,0),MATCH(Calculations_actual!$B17,HaverPull!$B$1:$YE$1,0)))</f>
        <v>70.8</v>
      </c>
      <c r="AH17" s="78">
        <f>IFERROR(INDEX(HaverPull!$B:$YE,MATCH(Calculations_actual!AH$9,HaverPull!$B:$B,0),MATCH(Calculations_actual!$B17,HaverPull!$B$1:$YE$1,0)),INDEX(HaverPull!$B:$YE,MATCH(Calculations_actual!AG$9,HaverPull!$B:$B,0),MATCH(Calculations_actual!$B17,HaverPull!$B$1:$YE$1,0)))</f>
        <v>71.8</v>
      </c>
      <c r="AI17" s="78">
        <f>IFERROR(INDEX(HaverPull!$B:$YE,MATCH(Calculations_actual!AI$9,HaverPull!$B:$B,0),MATCH(Calculations_actual!$B17,HaverPull!$B$1:$YE$1,0)),INDEX(HaverPull!$B:$YE,MATCH(Calculations_actual!AH$9,HaverPull!$B:$B,0),MATCH(Calculations_actual!$B17,HaverPull!$B$1:$YE$1,0)))</f>
        <v>66.2</v>
      </c>
      <c r="AJ17" s="78">
        <f>IFERROR(INDEX(HaverPull!$B:$YE,MATCH(Calculations_actual!AJ$9,HaverPull!$B:$B,0),MATCH(Calculations_actual!$B17,HaverPull!$B$1:$YE$1,0)),INDEX(HaverPull!$B:$YE,MATCH(Calculations_actual!AI$9,HaverPull!$B:$B,0),MATCH(Calculations_actual!$B17,HaverPull!$B$1:$YE$1,0)))</f>
        <v>80</v>
      </c>
      <c r="AK17" s="78">
        <f>IFERROR(INDEX(HaverPull!$B:$YE,MATCH(Calculations_actual!AK$9,HaverPull!$B:$B,0),MATCH(Calculations_actual!$B17,HaverPull!$B$1:$YE$1,0)),INDEX(HaverPull!$B:$YE,MATCH(Calculations_actual!AJ$9,HaverPull!$B:$B,0),MATCH(Calculations_actual!$B17,HaverPull!$B$1:$YE$1,0)))</f>
        <v>80.2</v>
      </c>
      <c r="AL17" s="78">
        <f>IFERROR(INDEX(HaverPull!$B:$YE,MATCH(Calculations_actual!AL$9,HaverPull!$B:$B,0),MATCH(Calculations_actual!$B17,HaverPull!$B$1:$YE$1,0)),INDEX(HaverPull!$B:$YE,MATCH(Calculations_actual!AK$9,HaverPull!$B:$B,0),MATCH(Calculations_actual!$B17,HaverPull!$B$1:$YE$1,0)))</f>
        <v>85</v>
      </c>
      <c r="AM17" s="78">
        <f>IFERROR(INDEX(HaverPull!$B:$YE,MATCH(Calculations_actual!AM$9,HaverPull!$B:$B,0),MATCH(Calculations_actual!$B17,HaverPull!$B$1:$YE$1,0)),INDEX(HaverPull!$B:$YE,MATCH(Calculations_actual!AL$9,HaverPull!$B:$B,0),MATCH(Calculations_actual!$B17,HaverPull!$B$1:$YE$1,0)))</f>
        <v>81.900000000000006</v>
      </c>
      <c r="AN17" s="78">
        <f>IFERROR(INDEX(HaverPull!$B:$YE,MATCH(Calculations_actual!AN$9,HaverPull!$B:$B,0),MATCH(Calculations_actual!$B17,HaverPull!$B$1:$YE$1,0)),INDEX(HaverPull!$B:$YE,MATCH(Calculations_actual!AM$9,HaverPull!$B:$B,0),MATCH(Calculations_actual!$B17,HaverPull!$B$1:$YE$1,0)))</f>
        <v>82.1</v>
      </c>
      <c r="AO17" s="78">
        <f>IFERROR(INDEX(HaverPull!$B:$YE,MATCH(Calculations_actual!AO$9,HaverPull!$B:$B,0),MATCH(Calculations_actual!$B17,HaverPull!$B$1:$YE$1,0)),INDEX(HaverPull!$B:$YE,MATCH(Calculations_actual!AN$9,HaverPull!$B:$B,0),MATCH(Calculations_actual!$B17,HaverPull!$B$1:$YE$1,0)))</f>
        <v>81</v>
      </c>
      <c r="AP17" s="78">
        <f>IFERROR(INDEX(HaverPull!$B:$YE,MATCH(Calculations_actual!AP$9,HaverPull!$B:$B,0),MATCH(Calculations_actual!$B17,HaverPull!$B$1:$YE$1,0)),INDEX(HaverPull!$B:$YE,MATCH(Calculations_actual!AO$9,HaverPull!$B:$B,0),MATCH(Calculations_actual!$B17,HaverPull!$B$1:$YE$1,0)))</f>
        <v>77.900000000000006</v>
      </c>
      <c r="AQ17" s="78">
        <f>IFERROR(INDEX(HaverPull!$B:$YE,MATCH(Calculations_actual!AQ$9,HaverPull!$B:$B,0),MATCH(Calculations_actual!$B17,HaverPull!$B$1:$YE$1,0)),INDEX(HaverPull!$B:$YE,MATCH(Calculations_actual!AP$9,HaverPull!$B:$B,0),MATCH(Calculations_actual!$B17,HaverPull!$B$1:$YE$1,0)))</f>
        <v>85.4</v>
      </c>
      <c r="AR17" s="78">
        <f>IFERROR(INDEX(HaverPull!$B:$YE,MATCH(Calculations_actual!AR$9,HaverPull!$B:$B,0),MATCH(Calculations_actual!$B17,HaverPull!$B$1:$YE$1,0)),INDEX(HaverPull!$B:$YE,MATCH(Calculations_actual!AQ$9,HaverPull!$B:$B,0),MATCH(Calculations_actual!$B17,HaverPull!$B$1:$YE$1,0)))</f>
        <v>64.900000000000006</v>
      </c>
      <c r="AS17" s="78">
        <f>IFERROR(INDEX(HaverPull!$B:$YE,MATCH(Calculations_actual!AS$9,HaverPull!$B:$B,0),MATCH(Calculations_actual!$B17,HaverPull!$B$1:$YE$1,0)),INDEX(HaverPull!$B:$YE,MATCH(Calculations_actual!AR$9,HaverPull!$B:$B,0),MATCH(Calculations_actual!$B17,HaverPull!$B$1:$YE$1,0)))</f>
        <v>72.099999999999994</v>
      </c>
      <c r="AT17" s="78">
        <f>IFERROR(INDEX(HaverPull!$B:$YE,MATCH(Calculations_actual!AT$9,HaverPull!$B:$B,0),MATCH(Calculations_actual!$B17,HaverPull!$B$1:$YE$1,0)),INDEX(HaverPull!$B:$YE,MATCH(Calculations_actual!AS$9,HaverPull!$B:$B,0),MATCH(Calculations_actual!$B17,HaverPull!$B$1:$YE$1,0)))</f>
        <v>79.5</v>
      </c>
      <c r="AU17" s="78">
        <f>IFERROR(INDEX(HaverPull!$B:$YE,MATCH(Calculations_actual!AU$9,HaverPull!$B:$B,0),MATCH(Calculations_actual!$B17,HaverPull!$B$1:$YE$1,0)),INDEX(HaverPull!$B:$YE,MATCH(Calculations_actual!AT$9,HaverPull!$B:$B,0),MATCH(Calculations_actual!$B17,HaverPull!$B$1:$YE$1,0)))</f>
        <v>78.099999999999994</v>
      </c>
      <c r="AV17" s="78">
        <f>IFERROR(INDEX(HaverPull!$B:$YE,MATCH(Calculations_actual!AV$9,HaverPull!$B:$B,0),MATCH(Calculations_actual!$B17,HaverPull!$B$1:$YE$1,0)),INDEX(HaverPull!$B:$YE,MATCH(Calculations_actual!AU$9,HaverPull!$B:$B,0),MATCH(Calculations_actual!$B17,HaverPull!$B$1:$YE$1,0)))</f>
        <v>69.099999999999994</v>
      </c>
      <c r="AW17" s="78">
        <f>IFERROR(INDEX(HaverPull!$B:$YE,MATCH(Calculations_actual!AW$9,HaverPull!$B:$B,0),MATCH(Calculations_actual!$B17,HaverPull!$B$1:$YE$1,0)),INDEX(HaverPull!$B:$YE,MATCH(Calculations_actual!AV$9,HaverPull!$B:$B,0),MATCH(Calculations_actual!$B17,HaverPull!$B$1:$YE$1,0)))</f>
        <v>71.599999999999994</v>
      </c>
      <c r="AX17" s="78">
        <f>IFERROR(INDEX(HaverPull!$B:$YE,MATCH(Calculations_actual!AX$9,HaverPull!$B:$B,0),MATCH(Calculations_actual!$B17,HaverPull!$B$1:$YE$1,0)),INDEX(HaverPull!$B:$YE,MATCH(Calculations_actual!AW$9,HaverPull!$B:$B,0),MATCH(Calculations_actual!$B17,HaverPull!$B$1:$YE$1,0)))</f>
        <v>62.4</v>
      </c>
      <c r="AY17" s="78">
        <f>IFERROR(INDEX(HaverPull!$B:$YE,MATCH(Calculations_actual!AY$9,HaverPull!$B:$B,0),MATCH(Calculations_actual!$B17,HaverPull!$B$1:$YE$1,0)),INDEX(HaverPull!$B:$YE,MATCH(Calculations_actual!AX$9,HaverPull!$B:$B,0),MATCH(Calculations_actual!$B17,HaverPull!$B$1:$YE$1,0)))</f>
        <v>50.6</v>
      </c>
      <c r="AZ17" s="78">
        <f>IFERROR(INDEX(HaverPull!$B:$YE,MATCH(Calculations_actual!AZ$9,HaverPull!$B:$B,0),MATCH(Calculations_actual!$B17,HaverPull!$B$1:$YE$1,0)),INDEX(HaverPull!$B:$YE,MATCH(Calculations_actual!AY$9,HaverPull!$B:$B,0),MATCH(Calculations_actual!$B17,HaverPull!$B$1:$YE$1,0)))</f>
        <v>52.7</v>
      </c>
      <c r="BA17" s="78">
        <f>IFERROR(INDEX(HaverPull!$B:$YE,MATCH(Calculations_actual!BA$9,HaverPull!$B:$B,0),MATCH(Calculations_actual!$B17,HaverPull!$B$1:$YE$1,0)),INDEX(HaverPull!$B:$YE,MATCH(Calculations_actual!AZ$9,HaverPull!$B:$B,0),MATCH(Calculations_actual!$B17,HaverPull!$B$1:$YE$1,0)))</f>
        <v>53.2</v>
      </c>
      <c r="BB17" s="78">
        <f>IFERROR(INDEX(HaverPull!$B:$YE,MATCH(Calculations_actual!BB$9,HaverPull!$B:$B,0),MATCH(Calculations_actual!$B17,HaverPull!$B$1:$YE$1,0)),INDEX(HaverPull!$B:$YE,MATCH(Calculations_actual!BA$9,HaverPull!$B:$B,0),MATCH(Calculations_actual!$B17,HaverPull!$B$1:$YE$1,0)))</f>
        <v>48.6</v>
      </c>
      <c r="BC17" s="78">
        <f>IFERROR(INDEX(HaverPull!$B:$YE,MATCH(Calculations_actual!BC$9,HaverPull!$B:$B,0),MATCH(Calculations_actual!$B17,HaverPull!$B$1:$YE$1,0)),INDEX(HaverPull!$B:$YE,MATCH(Calculations_actual!BB$9,HaverPull!$B:$B,0),MATCH(Calculations_actual!$B17,HaverPull!$B$1:$YE$1,0)))</f>
        <v>50.2</v>
      </c>
      <c r="BD17" s="78">
        <f>IFERROR(INDEX(HaverPull!$B:$YE,MATCH(Calculations_actual!BD$9,HaverPull!$B:$B,0),MATCH(Calculations_actual!$B17,HaverPull!$B$1:$YE$1,0)),INDEX(HaverPull!$B:$YE,MATCH(Calculations_actual!BC$9,HaverPull!$B:$B,0),MATCH(Calculations_actual!$B17,HaverPull!$B$1:$YE$1,0)))</f>
        <v>65.3</v>
      </c>
      <c r="BE17" s="78">
        <f>IFERROR(INDEX(HaverPull!$B:$YE,MATCH(Calculations_actual!BE$9,HaverPull!$B:$B,0),MATCH(Calculations_actual!$B17,HaverPull!$B$1:$YE$1,0)),INDEX(HaverPull!$B:$YE,MATCH(Calculations_actual!BD$9,HaverPull!$B:$B,0),MATCH(Calculations_actual!$B17,HaverPull!$B$1:$YE$1,0)))</f>
        <v>74</v>
      </c>
      <c r="BF17" s="78">
        <f>IFERROR(INDEX(HaverPull!$B:$YE,MATCH(Calculations_actual!BF$9,HaverPull!$B:$B,0),MATCH(Calculations_actual!$B17,HaverPull!$B$1:$YE$1,0)),INDEX(HaverPull!$B:$YE,MATCH(Calculations_actual!BE$9,HaverPull!$B:$B,0),MATCH(Calculations_actual!$B17,HaverPull!$B$1:$YE$1,0)))</f>
        <v>76.099999999999994</v>
      </c>
      <c r="BG17" s="78">
        <f>IFERROR(INDEX(HaverPull!$B:$YE,MATCH(Calculations_actual!BG$9,HaverPull!$B:$B,0),MATCH(Calculations_actual!$B17,HaverPull!$B$1:$YE$1,0)),INDEX(HaverPull!$B:$YE,MATCH(Calculations_actual!BF$9,HaverPull!$B:$B,0),MATCH(Calculations_actual!$B17,HaverPull!$B$1:$YE$1,0)))</f>
        <v>88.4</v>
      </c>
      <c r="BH17" s="78">
        <f>IFERROR(INDEX(HaverPull!$B:$YE,MATCH(Calculations_actual!BH$9,HaverPull!$B:$B,0),MATCH(Calculations_actual!$B17,HaverPull!$B$1:$YE$1,0)),INDEX(HaverPull!$B:$YE,MATCH(Calculations_actual!BG$9,HaverPull!$B:$B,0),MATCH(Calculations_actual!$B17,HaverPull!$B$1:$YE$1,0)))</f>
        <v>87.1</v>
      </c>
      <c r="BI17" s="78">
        <f>IFERROR(INDEX(HaverPull!$B:$YE,MATCH(Calculations_actual!BI$9,HaverPull!$B:$B,0),MATCH(Calculations_actual!$B17,HaverPull!$B$1:$YE$1,0)),INDEX(HaverPull!$B:$YE,MATCH(Calculations_actual!BH$9,HaverPull!$B:$B,0),MATCH(Calculations_actual!$B17,HaverPull!$B$1:$YE$1,0)))</f>
        <v>74.7</v>
      </c>
      <c r="BJ17" s="78">
        <f>IFERROR(INDEX(HaverPull!$B:$YE,MATCH(Calculations_actual!BJ$9,HaverPull!$B:$B,0),MATCH(Calculations_actual!$B17,HaverPull!$B$1:$YE$1,0)),INDEX(HaverPull!$B:$YE,MATCH(Calculations_actual!BI$9,HaverPull!$B:$B,0),MATCH(Calculations_actual!$B17,HaverPull!$B$1:$YE$1,0)))</f>
        <v>75.599999999999994</v>
      </c>
      <c r="BK17" s="78">
        <f>IFERROR(INDEX(HaverPull!$B:$YE,MATCH(Calculations_actual!BK$9,HaverPull!$B:$B,0),MATCH(Calculations_actual!$B17,HaverPull!$B$1:$YE$1,0)),INDEX(HaverPull!$B:$YE,MATCH(Calculations_actual!BJ$9,HaverPull!$B:$B,0),MATCH(Calculations_actual!$B17,HaverPull!$B$1:$YE$1,0)))</f>
        <v>80.5</v>
      </c>
      <c r="BL17" s="78">
        <f>IFERROR(INDEX(HaverPull!$B:$YE,MATCH(Calculations_actual!BL$9,HaverPull!$B:$B,0),MATCH(Calculations_actual!$B17,HaverPull!$B$1:$YE$1,0)),INDEX(HaverPull!$B:$YE,MATCH(Calculations_actual!BK$9,HaverPull!$B:$B,0),MATCH(Calculations_actual!$B17,HaverPull!$B$1:$YE$1,0)))</f>
        <v>78.8</v>
      </c>
      <c r="BM17" s="78">
        <f>IFERROR(INDEX(HaverPull!$B:$YE,MATCH(Calculations_actual!BM$9,HaverPull!$B:$B,0),MATCH(Calculations_actual!$B17,HaverPull!$B$1:$YE$1,0)),INDEX(HaverPull!$B:$YE,MATCH(Calculations_actual!BL$9,HaverPull!$B:$B,0),MATCH(Calculations_actual!$B17,HaverPull!$B$1:$YE$1,0)))</f>
        <v>84.7</v>
      </c>
      <c r="BN17" s="78">
        <f>IFERROR(INDEX(HaverPull!$B:$YE,MATCH(Calculations_actual!BN$9,HaverPull!$B:$B,0),MATCH(Calculations_actual!$B17,HaverPull!$B$1:$YE$1,0)),INDEX(HaverPull!$B:$YE,MATCH(Calculations_actual!BM$9,HaverPull!$B:$B,0),MATCH(Calculations_actual!$B17,HaverPull!$B$1:$YE$1,0)))</f>
        <v>82.4</v>
      </c>
      <c r="BO17" s="78">
        <f>IFERROR(INDEX(HaverPull!$B:$YE,MATCH(Calculations_actual!BO$9,HaverPull!$B:$B,0),MATCH(Calculations_actual!$B17,HaverPull!$B$1:$YE$1,0)),INDEX(HaverPull!$B:$YE,MATCH(Calculations_actual!BN$9,HaverPull!$B:$B,0),MATCH(Calculations_actual!$B17,HaverPull!$B$1:$YE$1,0)))</f>
        <v>87.8</v>
      </c>
      <c r="BP17" s="78">
        <f>IFERROR(INDEX(HaverPull!$B:$YE,MATCH(Calculations_actual!BP$9,HaverPull!$B:$B,0),MATCH(Calculations_actual!$B17,HaverPull!$B$1:$YE$1,0)),INDEX(HaverPull!$B:$YE,MATCH(Calculations_actual!BO$9,HaverPull!$B:$B,0),MATCH(Calculations_actual!$B17,HaverPull!$B$1:$YE$1,0)))</f>
        <v>88.4</v>
      </c>
      <c r="BQ17" s="78">
        <f>IFERROR(INDEX(HaverPull!$B:$YE,MATCH(Calculations_actual!BQ$9,HaverPull!$B:$B,0),MATCH(Calculations_actual!$B17,HaverPull!$B$1:$YE$1,0)),INDEX(HaverPull!$B:$YE,MATCH(Calculations_actual!BP$9,HaverPull!$B:$B,0),MATCH(Calculations_actual!$B17,HaverPull!$B$1:$YE$1,0)))</f>
        <v>90</v>
      </c>
      <c r="BR17" s="78">
        <f>IFERROR(INDEX(HaverPull!$B:$YE,MATCH(Calculations_actual!BR$9,HaverPull!$B:$B,0),MATCH(Calculations_actual!$B17,HaverPull!$B$1:$YE$1,0)),INDEX(HaverPull!$B:$YE,MATCH(Calculations_actual!BQ$9,HaverPull!$B:$B,0),MATCH(Calculations_actual!$B17,HaverPull!$B$1:$YE$1,0)))</f>
        <v>101.2</v>
      </c>
      <c r="BS17" s="78">
        <f>IFERROR(INDEX(HaverPull!$B:$YE,MATCH(Calculations_actual!BS$9,HaverPull!$B:$B,0),MATCH(Calculations_actual!$B17,HaverPull!$B$1:$YE$1,0)),INDEX(HaverPull!$B:$YE,MATCH(Calculations_actual!BR$9,HaverPull!$B:$B,0),MATCH(Calculations_actual!$B17,HaverPull!$B$1:$YE$1,0)))</f>
        <v>101.5</v>
      </c>
      <c r="BT17" s="78">
        <f>IFERROR(INDEX(HaverPull!$B:$YE,MATCH(Calculations_actual!BT$9,HaverPull!$B:$B,0),MATCH(Calculations_actual!$B17,HaverPull!$B$1:$YE$1,0)),INDEX(HaverPull!$B:$YE,MATCH(Calculations_actual!BS$9,HaverPull!$B:$B,0),MATCH(Calculations_actual!$B17,HaverPull!$B$1:$YE$1,0)))</f>
        <v>115.1</v>
      </c>
      <c r="BU17" s="78">
        <f>IFERROR(INDEX(HaverPull!$B:$YE,MATCH(Calculations_actual!BU$9,HaverPull!$B:$B,0),MATCH(Calculations_actual!$B17,HaverPull!$B$1:$YE$1,0)),INDEX(HaverPull!$B:$YE,MATCH(Calculations_actual!BT$9,HaverPull!$B:$B,0),MATCH(Calculations_actual!$B17,HaverPull!$B$1:$YE$1,0)))</f>
        <v>119.9</v>
      </c>
      <c r="BV17" s="78">
        <f>IFERROR(INDEX(HaverPull!$B:$YE,MATCH(Calculations_actual!BV$9,HaverPull!$B:$B,0),MATCH(Calculations_actual!$B17,HaverPull!$B$1:$YE$1,0)),INDEX(HaverPull!$B:$YE,MATCH(Calculations_actual!BU$9,HaverPull!$B:$B,0),MATCH(Calculations_actual!$B17,HaverPull!$B$1:$YE$1,0)))</f>
        <v>114.3</v>
      </c>
      <c r="BW17" s="78">
        <f>IFERROR(INDEX(HaverPull!$B:$YE,MATCH(Calculations_actual!BW$9,HaverPull!$B:$B,0),MATCH(Calculations_actual!$B17,HaverPull!$B$1:$YE$1,0)),INDEX(HaverPull!$B:$YE,MATCH(Calculations_actual!BV$9,HaverPull!$B:$B,0),MATCH(Calculations_actual!$B17,HaverPull!$B$1:$YE$1,0)))</f>
        <v>112.6</v>
      </c>
      <c r="BX17" s="78">
        <f>IFERROR(INDEX(HaverPull!$B:$YE,MATCH(Calculations_actual!BX$9,HaverPull!$B:$B,0),MATCH(Calculations_actual!$B17,HaverPull!$B$1:$YE$1,0)),INDEX(HaverPull!$B:$YE,MATCH(Calculations_actual!BW$9,HaverPull!$B:$B,0),MATCH(Calculations_actual!$B17,HaverPull!$B$1:$YE$1,0)))</f>
        <v>120</v>
      </c>
      <c r="BY17" s="78">
        <f>IFERROR(INDEX(HaverPull!$B:$YE,MATCH(Calculations_actual!BY$9,HaverPull!$B:$B,0),MATCH(Calculations_actual!$B17,HaverPull!$B$1:$YE$1,0)),INDEX(HaverPull!$B:$YE,MATCH(Calculations_actual!BX$9,HaverPull!$B:$B,0),MATCH(Calculations_actual!$B17,HaverPull!$B$1:$YE$1,0)))</f>
        <v>129.1</v>
      </c>
      <c r="BZ17" s="78">
        <f>IFERROR(INDEX(HaverPull!$B:$YE,MATCH(Calculations_actual!BZ$9,HaverPull!$B:$B,0),MATCH(Calculations_actual!$B17,HaverPull!$B$1:$YE$1,0)),INDEX(HaverPull!$B:$YE,MATCH(Calculations_actual!BY$9,HaverPull!$B:$B,0),MATCH(Calculations_actual!$B17,HaverPull!$B$1:$YE$1,0)))</f>
        <v>135.4</v>
      </c>
      <c r="CA17" s="78">
        <f>IFERROR(INDEX(HaverPull!$B:$YE,MATCH(Calculations_actual!CA$9,HaverPull!$B:$B,0),MATCH(Calculations_actual!$B17,HaverPull!$B$1:$YE$1,0)),INDEX(HaverPull!$B:$YE,MATCH(Calculations_actual!BZ$9,HaverPull!$B:$B,0),MATCH(Calculations_actual!$B17,HaverPull!$B$1:$YE$1,0)))</f>
        <v>137.19999999999999</v>
      </c>
      <c r="CB17" s="78">
        <f>IFERROR(INDEX(HaverPull!$B:$YE,MATCH(Calculations_actual!CB$9,HaverPull!$B:$B,0),MATCH(Calculations_actual!$B17,HaverPull!$B$1:$YE$1,0)),INDEX(HaverPull!$B:$YE,MATCH(Calculations_actual!CA$9,HaverPull!$B:$B,0),MATCH(Calculations_actual!$B17,HaverPull!$B$1:$YE$1,0)))</f>
        <v>123</v>
      </c>
      <c r="CC17" s="78">
        <f>IFERROR(INDEX(HaverPull!$B:$YE,MATCH(Calculations_actual!CC$9,HaverPull!$B:$B,0),MATCH(Calculations_actual!$B17,HaverPull!$B$1:$YE$1,0)),INDEX(HaverPull!$B:$YE,MATCH(Calculations_actual!CB$9,HaverPull!$B:$B,0),MATCH(Calculations_actual!$B17,HaverPull!$B$1:$YE$1,0)))</f>
        <v>118.9</v>
      </c>
      <c r="CD17" s="78">
        <f>IFERROR(INDEX(HaverPull!$B:$YE,MATCH(Calculations_actual!CD$9,HaverPull!$B:$B,0),MATCH(Calculations_actual!$B17,HaverPull!$B$1:$YE$1,0)),INDEX(HaverPull!$B:$YE,MATCH(Calculations_actual!CC$9,HaverPull!$B:$B,0),MATCH(Calculations_actual!$B17,HaverPull!$B$1:$YE$1,0)))</f>
        <v>118.6</v>
      </c>
      <c r="CE17" s="78">
        <f>IFERROR(INDEX(HaverPull!$B:$YE,MATCH(Calculations_actual!CE$9,HaverPull!$B:$B,0),MATCH(Calculations_actual!$B17,HaverPull!$B$1:$YE$1,0)),INDEX(HaverPull!$B:$YE,MATCH(Calculations_actual!CD$9,HaverPull!$B:$B,0),MATCH(Calculations_actual!$B17,HaverPull!$B$1:$YE$1,0)))</f>
        <v>116.8</v>
      </c>
      <c r="CF17" s="78">
        <f>IFERROR(INDEX(HaverPull!$B:$YE,MATCH(Calculations_actual!CF$9,HaverPull!$B:$B,0),MATCH(Calculations_actual!$B17,HaverPull!$B$1:$YE$1,0)),INDEX(HaverPull!$B:$YE,MATCH(Calculations_actual!CE$9,HaverPull!$B:$B,0),MATCH(Calculations_actual!$B17,HaverPull!$B$1:$YE$1,0)))</f>
        <v>121.7</v>
      </c>
      <c r="CG17" s="78">
        <f>IFERROR(INDEX(HaverPull!$B:$YE,MATCH(Calculations_actual!CG$9,HaverPull!$B:$B,0),MATCH(Calculations_actual!$B17,HaverPull!$B$1:$YE$1,0)),INDEX(HaverPull!$B:$YE,MATCH(Calculations_actual!CF$9,HaverPull!$B:$B,0),MATCH(Calculations_actual!$B17,HaverPull!$B$1:$YE$1,0)))</f>
        <v>125.1</v>
      </c>
      <c r="CH17" s="78">
        <f>IFERROR(INDEX(HaverPull!$B:$YE,MATCH(Calculations_actual!CH$9,HaverPull!$B:$B,0),MATCH(Calculations_actual!$B17,HaverPull!$B$1:$YE$1,0)),INDEX(HaverPull!$B:$YE,MATCH(Calculations_actual!CG$9,HaverPull!$B:$B,0),MATCH(Calculations_actual!$B17,HaverPull!$B$1:$YE$1,0)))</f>
        <v>123.7</v>
      </c>
      <c r="CI17" s="78">
        <f>IFERROR(INDEX(HaverPull!$B:$YE,MATCH(Calculations_actual!CI$9,HaverPull!$B:$B,0),MATCH(Calculations_actual!$B17,HaverPull!$B$1:$YE$1,0)),INDEX(HaverPull!$B:$YE,MATCH(Calculations_actual!CH$9,HaverPull!$B:$B,0),MATCH(Calculations_actual!$B17,HaverPull!$B$1:$YE$1,0)))</f>
        <v>120.2</v>
      </c>
      <c r="CJ17" s="78">
        <f>IFERROR(INDEX(HaverPull!$B:$YE,MATCH(Calculations_actual!CJ$9,HaverPull!$B:$B,0),MATCH(Calculations_actual!$B17,HaverPull!$B$1:$YE$1,0)),INDEX(HaverPull!$B:$YE,MATCH(Calculations_actual!CI$9,HaverPull!$B:$B,0),MATCH(Calculations_actual!$B17,HaverPull!$B$1:$YE$1,0)))</f>
        <v>116</v>
      </c>
      <c r="CK17" s="78">
        <f>IFERROR(INDEX(HaverPull!$B:$YE,MATCH(Calculations_actual!CK$9,HaverPull!$B:$B,0),MATCH(Calculations_actual!$B17,HaverPull!$B$1:$YE$1,0)),INDEX(HaverPull!$B:$YE,MATCH(Calculations_actual!CJ$9,HaverPull!$B:$B,0),MATCH(Calculations_actual!$B17,HaverPull!$B$1:$YE$1,0)))</f>
        <v>116.9</v>
      </c>
      <c r="CL17" s="78">
        <f>IFERROR(INDEX(HaverPull!$B:$YE,MATCH(Calculations_actual!CL$9,HaverPull!$B:$B,0),MATCH(Calculations_actual!$B17,HaverPull!$B$1:$YE$1,0)),INDEX(HaverPull!$B:$YE,MATCH(Calculations_actual!CK$9,HaverPull!$B:$B,0),MATCH(Calculations_actual!$B17,HaverPull!$B$1:$YE$1,0)))</f>
        <v>118.2</v>
      </c>
      <c r="CM17" s="78">
        <f>IFERROR(INDEX(HaverPull!$B:$YE,MATCH(Calculations_actual!CM$9,HaverPull!$B:$B,0),MATCH(Calculations_actual!$B17,HaverPull!$B$1:$YE$1,0)),INDEX(HaverPull!$B:$YE,MATCH(Calculations_actual!CL$9,HaverPull!$B:$B,0),MATCH(Calculations_actual!$B17,HaverPull!$B$1:$YE$1,0)))</f>
        <v>130.4</v>
      </c>
      <c r="CN17" s="78">
        <f>IFERROR(INDEX(HaverPull!$B:$YE,MATCH(Calculations_actual!CN$9,HaverPull!$B:$B,0),MATCH(Calculations_actual!$B17,HaverPull!$B$1:$YE$1,0)),INDEX(HaverPull!$B:$YE,MATCH(Calculations_actual!CM$9,HaverPull!$B:$B,0),MATCH(Calculations_actual!$B17,HaverPull!$B$1:$YE$1,0)))</f>
        <v>132.4</v>
      </c>
      <c r="CO17" s="78">
        <f>IFERROR(INDEX(HaverPull!$B:$YE,MATCH(Calculations_actual!CO$9,HaverPull!$B:$B,0),MATCH(Calculations_actual!$B17,HaverPull!$B$1:$YE$1,0)),INDEX(HaverPull!$B:$YE,MATCH(Calculations_actual!CN$9,HaverPull!$B:$B,0),MATCH(Calculations_actual!$B17,HaverPull!$B$1:$YE$1,0)))</f>
        <v>127.8</v>
      </c>
      <c r="CP17" s="78">
        <f>IFERROR(INDEX(HaverPull!$B:$YE,MATCH(Calculations_actual!CP$9,HaverPull!$B:$B,0),MATCH(Calculations_actual!$B17,HaverPull!$B$1:$YE$1,0)),INDEX(HaverPull!$B:$YE,MATCH(Calculations_actual!CO$9,HaverPull!$B:$B,0),MATCH(Calculations_actual!$B17,HaverPull!$B$1:$YE$1,0)))</f>
        <v>137.1</v>
      </c>
      <c r="CQ17" s="78">
        <f>IFERROR(INDEX(HaverPull!$B:$YE,MATCH(Calculations_actual!CQ$9,HaverPull!$B:$B,0),MATCH(Calculations_actual!$B17,HaverPull!$B$1:$YE$1,0)),INDEX(HaverPull!$B:$YE,MATCH(Calculations_actual!CP$9,HaverPull!$B:$B,0),MATCH(Calculations_actual!$B17,HaverPull!$B$1:$YE$1,0)))</f>
        <v>141.69999999999999</v>
      </c>
      <c r="CR17" s="78">
        <f>IFERROR(INDEX(HaverPull!$B:$YE,MATCH(Calculations_actual!CR$9,HaverPull!$B:$B,0),MATCH(Calculations_actual!$B17,HaverPull!$B$1:$YE$1,0)),INDEX(HaverPull!$B:$YE,MATCH(Calculations_actual!CQ$9,HaverPull!$B:$B,0),MATCH(Calculations_actual!$B17,HaverPull!$B$1:$YE$1,0)))</f>
        <v>154.1</v>
      </c>
      <c r="CS17" s="78">
        <f>IFERROR(INDEX(HaverPull!$B:$YE,MATCH(Calculations_actual!CS$9,HaverPull!$B:$B,0),MATCH(Calculations_actual!$B17,HaverPull!$B$1:$YE$1,0)),INDEX(HaverPull!$B:$YE,MATCH(Calculations_actual!CR$9,HaverPull!$B:$B,0),MATCH(Calculations_actual!$B17,HaverPull!$B$1:$YE$1,0)))</f>
        <v>146.4</v>
      </c>
      <c r="CT17" s="78">
        <f>IFERROR(INDEX(HaverPull!$B:$YE,MATCH(Calculations_actual!CT$9,HaverPull!$B:$B,0),MATCH(Calculations_actual!$B17,HaverPull!$B$1:$YE$1,0)),INDEX(HaverPull!$B:$YE,MATCH(Calculations_actual!CS$9,HaverPull!$B:$B,0),MATCH(Calculations_actual!$B17,HaverPull!$B$1:$YE$1,0)))</f>
        <v>178</v>
      </c>
      <c r="CU17" s="78">
        <f>IFERROR(INDEX(HaverPull!$B:$YE,MATCH(Calculations_actual!CU$9,HaverPull!$B:$B,0),MATCH(Calculations_actual!$B17,HaverPull!$B$1:$YE$1,0)),INDEX(HaverPull!$B:$YE,MATCH(Calculations_actual!CT$9,HaverPull!$B:$B,0),MATCH(Calculations_actual!$B17,HaverPull!$B$1:$YE$1,0)))</f>
        <v>155.9</v>
      </c>
      <c r="CV17" s="78">
        <f>IFERROR(INDEX(HaverPull!$B:$YE,MATCH(Calculations_actual!CV$9,HaverPull!$B:$B,0),MATCH(Calculations_actual!$B17,HaverPull!$B$1:$YE$1,0)),INDEX(HaverPull!$B:$YE,MATCH(Calculations_actual!CU$9,HaverPull!$B:$B,0),MATCH(Calculations_actual!$B17,HaverPull!$B$1:$YE$1,0)))</f>
        <v>164.1</v>
      </c>
      <c r="CW17" s="78">
        <f>IFERROR(INDEX(HaverPull!$B:$YE,MATCH(Calculations_actual!CW$9,HaverPull!$B:$B,0),MATCH(Calculations_actual!$B17,HaverPull!$B$1:$YE$1,0)),INDEX(HaverPull!$B:$YE,MATCH(Calculations_actual!CV$9,HaverPull!$B:$B,0),MATCH(Calculations_actual!$B17,HaverPull!$B$1:$YE$1,0)))</f>
        <v>180.2</v>
      </c>
      <c r="CX17" s="78">
        <f>IFERROR(INDEX(HaverPull!$B:$YE,MATCH(Calculations_actual!CX$9,HaverPull!$B:$B,0),MATCH(Calculations_actual!$B17,HaverPull!$B$1:$YE$1,0)),INDEX(HaverPull!$B:$YE,MATCH(Calculations_actual!CW$9,HaverPull!$B:$B,0),MATCH(Calculations_actual!$B17,HaverPull!$B$1:$YE$1,0)))</f>
        <v>190.4</v>
      </c>
      <c r="CY17" s="78">
        <f>IFERROR(INDEX(HaverPull!$B:$YE,MATCH(Calculations_actual!CY$9,HaverPull!$B:$B,0),MATCH(Calculations_actual!$B17,HaverPull!$B$1:$YE$1,0)),INDEX(HaverPull!$B:$YE,MATCH(Calculations_actual!CX$9,HaverPull!$B:$B,0),MATCH(Calculations_actual!$B17,HaverPull!$B$1:$YE$1,0)))</f>
        <v>194.7</v>
      </c>
      <c r="CZ17" s="78">
        <f>IFERROR(INDEX(HaverPull!$B:$YE,MATCH(Calculations_actual!CZ$9,HaverPull!$B:$B,0),MATCH(Calculations_actual!$B17,HaverPull!$B$1:$YE$1,0)),INDEX(HaverPull!$B:$YE,MATCH(Calculations_actual!CY$9,HaverPull!$B:$B,0),MATCH(Calculations_actual!$B17,HaverPull!$B$1:$YE$1,0)))</f>
        <v>191</v>
      </c>
      <c r="DA17" s="78">
        <f>IFERROR(INDEX(HaverPull!$B:$YE,MATCH(Calculations_actual!DA$9,HaverPull!$B:$B,0),MATCH(Calculations_actual!$B17,HaverPull!$B$1:$YE$1,0)),INDEX(HaverPull!$B:$YE,MATCH(Calculations_actual!CZ$9,HaverPull!$B:$B,0),MATCH(Calculations_actual!$B17,HaverPull!$B$1:$YE$1,0)))</f>
        <v>198</v>
      </c>
      <c r="DB17" s="78">
        <f>IFERROR(INDEX(HaverPull!$B:$YE,MATCH(Calculations_actual!DB$9,HaverPull!$B:$B,0),MATCH(Calculations_actual!$B17,HaverPull!$B$1:$YE$1,0)),INDEX(HaverPull!$B:$YE,MATCH(Calculations_actual!DA$9,HaverPull!$B:$B,0),MATCH(Calculations_actual!$B17,HaverPull!$B$1:$YE$1,0)))</f>
        <v>194</v>
      </c>
      <c r="DC17" s="78">
        <f>IFERROR(INDEX(HaverPull!$B:$YE,MATCH(Calculations_actual!DC$9,HaverPull!$B:$B,0),MATCH(Calculations_actual!$B17,HaverPull!$B$1:$YE$1,0)),INDEX(HaverPull!$B:$YE,MATCH(Calculations_actual!DB$9,HaverPull!$B:$B,0),MATCH(Calculations_actual!$B17,HaverPull!$B$1:$YE$1,0)))</f>
        <v>201.7</v>
      </c>
      <c r="DD17" s="78">
        <f>IFERROR(INDEX(HaverPull!$B:$YE,MATCH(Calculations_actual!DD$9,HaverPull!$B:$B,0),MATCH(Calculations_actual!$B17,HaverPull!$B$1:$YE$1,0)),INDEX(HaverPull!$B:$YE,MATCH(Calculations_actual!DC$9,HaverPull!$B:$B,0),MATCH(Calculations_actual!$B17,HaverPull!$B$1:$YE$1,0)))</f>
        <v>213.4</v>
      </c>
      <c r="DE17" s="78">
        <f>IFERROR(INDEX(HaverPull!$B:$YE,MATCH(Calculations_actual!DE$9,HaverPull!$B:$B,0),MATCH(Calculations_actual!$B17,HaverPull!$B$1:$YE$1,0)),INDEX(HaverPull!$B:$YE,MATCH(Calculations_actual!DD$9,HaverPull!$B:$B,0),MATCH(Calculations_actual!$B17,HaverPull!$B$1:$YE$1,0)))</f>
        <v>213.7</v>
      </c>
      <c r="DF17" s="78">
        <f>IFERROR(INDEX(HaverPull!$B:$YE,MATCH(Calculations_actual!DF$9,HaverPull!$B:$B,0),MATCH(Calculations_actual!$B17,HaverPull!$B$1:$YE$1,0)),INDEX(HaverPull!$B:$YE,MATCH(Calculations_actual!DE$9,HaverPull!$B:$B,0),MATCH(Calculations_actual!$B17,HaverPull!$B$1:$YE$1,0)))</f>
        <v>216.8</v>
      </c>
      <c r="DG17" s="78">
        <f>IFERROR(INDEX(HaverPull!$B:$YE,MATCH(Calculations_actual!DG$9,HaverPull!$B:$B,0),MATCH(Calculations_actual!$B17,HaverPull!$B$1:$YE$1,0)),INDEX(HaverPull!$B:$YE,MATCH(Calculations_actual!DF$9,HaverPull!$B:$B,0),MATCH(Calculations_actual!$B17,HaverPull!$B$1:$YE$1,0)))</f>
        <v>218.2</v>
      </c>
      <c r="DH17" s="78">
        <f>IFERROR(INDEX(HaverPull!$B:$YE,MATCH(Calculations_actual!DH$9,HaverPull!$B:$B,0),MATCH(Calculations_actual!$B17,HaverPull!$B$1:$YE$1,0)),INDEX(HaverPull!$B:$YE,MATCH(Calculations_actual!DG$9,HaverPull!$B:$B,0),MATCH(Calculations_actual!$B17,HaverPull!$B$1:$YE$1,0)))</f>
        <v>222.5</v>
      </c>
      <c r="DI17" s="78">
        <f>IFERROR(INDEX(HaverPull!$B:$YE,MATCH(Calculations_actual!DI$9,HaverPull!$B:$B,0),MATCH(Calculations_actual!$B17,HaverPull!$B$1:$YE$1,0)),INDEX(HaverPull!$B:$YE,MATCH(Calculations_actual!DH$9,HaverPull!$B:$B,0),MATCH(Calculations_actual!$B17,HaverPull!$B$1:$YE$1,0)))</f>
        <v>234.2</v>
      </c>
      <c r="DJ17" s="78">
        <f>IFERROR(INDEX(HaverPull!$B:$YE,MATCH(Calculations_actual!DJ$9,HaverPull!$B:$B,0),MATCH(Calculations_actual!$B17,HaverPull!$B$1:$YE$1,0)),INDEX(HaverPull!$B:$YE,MATCH(Calculations_actual!DI$9,HaverPull!$B:$B,0),MATCH(Calculations_actual!$B17,HaverPull!$B$1:$YE$1,0)))</f>
        <v>224.2</v>
      </c>
      <c r="DK17" s="78">
        <f>IFERROR(INDEX(HaverPull!$B:$YE,MATCH(Calculations_actual!DK$9,HaverPull!$B:$B,0),MATCH(Calculations_actual!$B17,HaverPull!$B$1:$YE$1,0)),INDEX(HaverPull!$B:$YE,MATCH(Calculations_actual!DJ$9,HaverPull!$B:$B,0),MATCH(Calculations_actual!$B17,HaverPull!$B$1:$YE$1,0)))</f>
        <v>222.1</v>
      </c>
      <c r="DL17" s="78">
        <f>IFERROR(INDEX(HaverPull!$B:$YE,MATCH(Calculations_actual!DL$9,HaverPull!$B:$B,0),MATCH(Calculations_actual!$B17,HaverPull!$B$1:$YE$1,0)),INDEX(HaverPull!$B:$YE,MATCH(Calculations_actual!DK$9,HaverPull!$B:$B,0),MATCH(Calculations_actual!$B17,HaverPull!$B$1:$YE$1,0)))</f>
        <v>218.9</v>
      </c>
      <c r="DM17" s="78">
        <f>IFERROR(INDEX(HaverPull!$B:$YE,MATCH(Calculations_actual!DM$9,HaverPull!$B:$B,0),MATCH(Calculations_actual!$B17,HaverPull!$B$1:$YE$1,0)),INDEX(HaverPull!$B:$YE,MATCH(Calculations_actual!DL$9,HaverPull!$B:$B,0),MATCH(Calculations_actual!$B17,HaverPull!$B$1:$YE$1,0)))</f>
        <v>225.5</v>
      </c>
      <c r="DN17" s="78">
        <f>IFERROR(INDEX(HaverPull!$B:$YE,MATCH(Calculations_actual!DN$9,HaverPull!$B:$B,0),MATCH(Calculations_actual!$B17,HaverPull!$B$1:$YE$1,0)),INDEX(HaverPull!$B:$YE,MATCH(Calculations_actual!DM$9,HaverPull!$B:$B,0),MATCH(Calculations_actual!$B17,HaverPull!$B$1:$YE$1,0)))</f>
        <v>220.7</v>
      </c>
      <c r="DO17" s="78">
        <f>IFERROR(INDEX(HaverPull!$B:$YE,MATCH(Calculations_actual!DO$9,HaverPull!$B:$B,0),MATCH(Calculations_actual!$B17,HaverPull!$B$1:$YE$1,0)),INDEX(HaverPull!$B:$YE,MATCH(Calculations_actual!DN$9,HaverPull!$B:$B,0),MATCH(Calculations_actual!$B17,HaverPull!$B$1:$YE$1,0)))</f>
        <v>226.4</v>
      </c>
      <c r="DP17" s="78">
        <f>IFERROR(INDEX(HaverPull!$B:$YE,MATCH(Calculations_actual!DP$9,HaverPull!$B:$B,0),MATCH(Calculations_actual!$B17,HaverPull!$B$1:$YE$1,0)),INDEX(HaverPull!$B:$YE,MATCH(Calculations_actual!DO$9,HaverPull!$B:$B,0),MATCH(Calculations_actual!$B17,HaverPull!$B$1:$YE$1,0)))</f>
        <v>223.5</v>
      </c>
      <c r="DQ17" s="78">
        <f>IFERROR(INDEX(HaverPull!$B:$YE,MATCH(Calculations_actual!DQ$9,HaverPull!$B:$B,0),MATCH(Calculations_actual!$B17,HaverPull!$B$1:$YE$1,0)),INDEX(HaverPull!$B:$YE,MATCH(Calculations_actual!DP$9,HaverPull!$B:$B,0),MATCH(Calculations_actual!$B17,HaverPull!$B$1:$YE$1,0)))</f>
        <v>227.6</v>
      </c>
      <c r="DR17" s="78">
        <f>IFERROR(INDEX(HaverPull!$B:$YE,MATCH(Calculations_actual!DR$9,HaverPull!$B:$B,0),MATCH(Calculations_actual!$B17,HaverPull!$B$1:$YE$1,0)),INDEX(HaverPull!$B:$YE,MATCH(Calculations_actual!DQ$9,HaverPull!$B:$B,0),MATCH(Calculations_actual!$B17,HaverPull!$B$1:$YE$1,0)))</f>
        <v>231.9</v>
      </c>
      <c r="DS17" s="78">
        <f>IFERROR(INDEX(HaverPull!$B:$YE,MATCH(Calculations_actual!DS$9,HaverPull!$B:$B,0),MATCH(Calculations_actual!$B17,HaverPull!$B$1:$YE$1,0)),INDEX(HaverPull!$B:$YE,MATCH(Calculations_actual!DR$9,HaverPull!$B:$B,0),MATCH(Calculations_actual!$B17,HaverPull!$B$1:$YE$1,0)))</f>
        <v>243.3</v>
      </c>
      <c r="DT17" s="78">
        <f>IFERROR(INDEX(HaverPull!$B:$YE,MATCH(Calculations_actual!DT$9,HaverPull!$B:$B,0),MATCH(Calculations_actual!$B17,HaverPull!$B$1:$YE$1,0)),INDEX(HaverPull!$B:$YE,MATCH(Calculations_actual!DS$9,HaverPull!$B:$B,0),MATCH(Calculations_actual!$B17,HaverPull!$B$1:$YE$1,0)))</f>
        <v>241.7</v>
      </c>
      <c r="DU17" s="78">
        <f>IFERROR(INDEX(HaverPull!$B:$YE,MATCH(Calculations_actual!DU$9,HaverPull!$B:$B,0),MATCH(Calculations_actual!$B17,HaverPull!$B$1:$YE$1,0)),INDEX(HaverPull!$B:$YE,MATCH(Calculations_actual!DT$9,HaverPull!$B:$B,0),MATCH(Calculations_actual!$B17,HaverPull!$B$1:$YE$1,0)))</f>
        <v>222.8</v>
      </c>
      <c r="DV17" s="78">
        <f>IFERROR(INDEX(HaverPull!$B:$YE,MATCH(Calculations_actual!DV$9,HaverPull!$B:$B,0),MATCH(Calculations_actual!$B17,HaverPull!$B$1:$YE$1,0)),INDEX(HaverPull!$B:$YE,MATCH(Calculations_actual!DU$9,HaverPull!$B:$B,0),MATCH(Calculations_actual!$B17,HaverPull!$B$1:$YE$1,0)))</f>
        <v>225.9</v>
      </c>
      <c r="DW17" s="78">
        <f>IFERROR(INDEX(HaverPull!$B:$YE,MATCH(Calculations_actual!DW$9,HaverPull!$B:$B,0),MATCH(Calculations_actual!$B17,HaverPull!$B$1:$YE$1,0)),INDEX(HaverPull!$B:$YE,MATCH(Calculations_actual!DV$9,HaverPull!$B:$B,0),MATCH(Calculations_actual!$B17,HaverPull!$B$1:$YE$1,0)))</f>
        <v>188.6</v>
      </c>
      <c r="DX17" s="78">
        <f>IFERROR(INDEX(HaverPull!$B:$YE,MATCH(Calculations_actual!DX$9,HaverPull!$B:$B,0),MATCH(Calculations_actual!$B17,HaverPull!$B$1:$YE$1,0)),INDEX(HaverPull!$B:$YE,MATCH(Calculations_actual!DW$9,HaverPull!$B:$B,0),MATCH(Calculations_actual!$B17,HaverPull!$B$1:$YE$1,0)))</f>
        <v>182.6</v>
      </c>
      <c r="DY17" s="78">
        <f>IFERROR(INDEX(HaverPull!$B:$YE,MATCH(Calculations_actual!DY$9,HaverPull!$B:$B,0),MATCH(Calculations_actual!$B17,HaverPull!$B$1:$YE$1,0)),INDEX(HaverPull!$B:$YE,MATCH(Calculations_actual!DX$9,HaverPull!$B:$B,0),MATCH(Calculations_actual!$B17,HaverPull!$B$1:$YE$1,0)))</f>
        <v>162.80000000000001</v>
      </c>
      <c r="DZ17" s="78">
        <f>IFERROR(INDEX(HaverPull!$B:$YE,MATCH(Calculations_actual!DZ$9,HaverPull!$B:$B,0),MATCH(Calculations_actual!$B17,HaverPull!$B$1:$YE$1,0)),INDEX(HaverPull!$B:$YE,MATCH(Calculations_actual!DY$9,HaverPull!$B:$B,0),MATCH(Calculations_actual!$B17,HaverPull!$B$1:$YE$1,0)))</f>
        <v>146.4</v>
      </c>
      <c r="EA17" s="78">
        <f>IFERROR(INDEX(HaverPull!$B:$YE,MATCH(Calculations_actual!EA$9,HaverPull!$B:$B,0),MATCH(Calculations_actual!$B17,HaverPull!$B$1:$YE$1,0)),INDEX(HaverPull!$B:$YE,MATCH(Calculations_actual!DZ$9,HaverPull!$B:$B,0),MATCH(Calculations_actual!$B17,HaverPull!$B$1:$YE$1,0)))</f>
        <v>147.30000000000001</v>
      </c>
      <c r="EB17" s="78">
        <f>IFERROR(INDEX(HaverPull!$B:$YE,MATCH(Calculations_actual!EB$9,HaverPull!$B:$B,0),MATCH(Calculations_actual!$B17,HaverPull!$B$1:$YE$1,0)),INDEX(HaverPull!$B:$YE,MATCH(Calculations_actual!EA$9,HaverPull!$B:$B,0),MATCH(Calculations_actual!$B17,HaverPull!$B$1:$YE$1,0)))</f>
        <v>153.6</v>
      </c>
      <c r="EC17" s="78">
        <f>IFERROR(INDEX(HaverPull!$B:$YE,MATCH(Calculations_actual!EC$9,HaverPull!$B:$B,0),MATCH(Calculations_actual!$B17,HaverPull!$B$1:$YE$1,0)),INDEX(HaverPull!$B:$YE,MATCH(Calculations_actual!EB$9,HaverPull!$B:$B,0),MATCH(Calculations_actual!$B17,HaverPull!$B$1:$YE$1,0)))</f>
        <v>161.80000000000001</v>
      </c>
      <c r="ED17" s="78">
        <f>IFERROR(INDEX(HaverPull!$B:$YE,MATCH(Calculations_actual!ED$9,HaverPull!$B:$B,0),MATCH(Calculations_actual!$B17,HaverPull!$B$1:$YE$1,0)),INDEX(HaverPull!$B:$YE,MATCH(Calculations_actual!EC$9,HaverPull!$B:$B,0),MATCH(Calculations_actual!$B17,HaverPull!$B$1:$YE$1,0)))</f>
        <v>179.8</v>
      </c>
      <c r="EE17" s="78">
        <f>IFERROR(INDEX(HaverPull!$B:$YE,MATCH(Calculations_actual!EE$9,HaverPull!$B:$B,0),MATCH(Calculations_actual!$B17,HaverPull!$B$1:$YE$1,0)),INDEX(HaverPull!$B:$YE,MATCH(Calculations_actual!ED$9,HaverPull!$B:$B,0),MATCH(Calculations_actual!$B17,HaverPull!$B$1:$YE$1,0)))</f>
        <v>199.9</v>
      </c>
      <c r="EF17" s="78">
        <f>IFERROR(INDEX(HaverPull!$B:$YE,MATCH(Calculations_actual!EF$9,HaverPull!$B:$B,0),MATCH(Calculations_actual!$B17,HaverPull!$B$1:$YE$1,0)),INDEX(HaverPull!$B:$YE,MATCH(Calculations_actual!EE$9,HaverPull!$B:$B,0),MATCH(Calculations_actual!$B17,HaverPull!$B$1:$YE$1,0)))</f>
        <v>196.4</v>
      </c>
      <c r="EG17" s="78">
        <f>IFERROR(INDEX(HaverPull!$B:$YE,MATCH(Calculations_actual!EG$9,HaverPull!$B:$B,0),MATCH(Calculations_actual!$B17,HaverPull!$B$1:$YE$1,0)),INDEX(HaverPull!$B:$YE,MATCH(Calculations_actual!EF$9,HaverPull!$B:$B,0),MATCH(Calculations_actual!$B17,HaverPull!$B$1:$YE$1,0)))</f>
        <v>217.6</v>
      </c>
      <c r="EH17" s="78">
        <f>IFERROR(INDEX(HaverPull!$B:$YE,MATCH(Calculations_actual!EH$9,HaverPull!$B:$B,0),MATCH(Calculations_actual!$B17,HaverPull!$B$1:$YE$1,0)),INDEX(HaverPull!$B:$YE,MATCH(Calculations_actual!EG$9,HaverPull!$B:$B,0),MATCH(Calculations_actual!$B17,HaverPull!$B$1:$YE$1,0)))</f>
        <v>241</v>
      </c>
      <c r="EI17" s="78">
        <f>IFERROR(INDEX(HaverPull!$B:$YE,MATCH(Calculations_actual!EI$9,HaverPull!$B:$B,0),MATCH(Calculations_actual!$B17,HaverPull!$B$1:$YE$1,0)),INDEX(HaverPull!$B:$YE,MATCH(Calculations_actual!EH$9,HaverPull!$B:$B,0),MATCH(Calculations_actual!$B17,HaverPull!$B$1:$YE$1,0)))</f>
        <v>251.4</v>
      </c>
      <c r="EJ17" s="78">
        <f>IFERROR(INDEX(HaverPull!$B:$YE,MATCH(Calculations_actual!EJ$9,HaverPull!$B:$B,0),MATCH(Calculations_actual!$B17,HaverPull!$B$1:$YE$1,0)),INDEX(HaverPull!$B:$YE,MATCH(Calculations_actual!EI$9,HaverPull!$B:$B,0),MATCH(Calculations_actual!$B17,HaverPull!$B$1:$YE$1,0)))</f>
        <v>271.60000000000002</v>
      </c>
      <c r="EK17" s="78">
        <f>IFERROR(INDEX(HaverPull!$B:$YE,MATCH(Calculations_actual!EK$9,HaverPull!$B:$B,0),MATCH(Calculations_actual!$B17,HaverPull!$B$1:$YE$1,0)),INDEX(HaverPull!$B:$YE,MATCH(Calculations_actual!EJ$9,HaverPull!$B:$B,0),MATCH(Calculations_actual!$B17,HaverPull!$B$1:$YE$1,0)))</f>
        <v>292.7</v>
      </c>
      <c r="EL17" s="78">
        <f>IFERROR(INDEX(HaverPull!$B:$YE,MATCH(Calculations_actual!EL$9,HaverPull!$B:$B,0),MATCH(Calculations_actual!$B17,HaverPull!$B$1:$YE$1,0)),INDEX(HaverPull!$B:$YE,MATCH(Calculations_actual!EK$9,HaverPull!$B:$B,0),MATCH(Calculations_actual!$B17,HaverPull!$B$1:$YE$1,0)))</f>
        <v>298.39999999999998</v>
      </c>
      <c r="EM17" s="78">
        <f>IFERROR(INDEX(HaverPull!$B:$YE,MATCH(Calculations_actual!EM$9,HaverPull!$B:$B,0),MATCH(Calculations_actual!$B17,HaverPull!$B$1:$YE$1,0)),INDEX(HaverPull!$B:$YE,MATCH(Calculations_actual!EL$9,HaverPull!$B:$B,0),MATCH(Calculations_actual!$B17,HaverPull!$B$1:$YE$1,0)))</f>
        <v>375.8</v>
      </c>
      <c r="EN17" s="78">
        <f>IFERROR(INDEX(HaverPull!$B:$YE,MATCH(Calculations_actual!EN$9,HaverPull!$B:$B,0),MATCH(Calculations_actual!$B17,HaverPull!$B$1:$YE$1,0)),INDEX(HaverPull!$B:$YE,MATCH(Calculations_actual!EM$9,HaverPull!$B:$B,0),MATCH(Calculations_actual!$B17,HaverPull!$B$1:$YE$1,0)))</f>
        <v>364</v>
      </c>
      <c r="EO17" s="78">
        <f>IFERROR(INDEX(HaverPull!$B:$YE,MATCH(Calculations_actual!EO$9,HaverPull!$B:$B,0),MATCH(Calculations_actual!$B17,HaverPull!$B$1:$YE$1,0)),INDEX(HaverPull!$B:$YE,MATCH(Calculations_actual!EN$9,HaverPull!$B:$B,0),MATCH(Calculations_actual!$B17,HaverPull!$B$1:$YE$1,0)))</f>
        <v>370.3</v>
      </c>
      <c r="EP17" s="78">
        <f>IFERROR(INDEX(HaverPull!$B:$YE,MATCH(Calculations_actual!EP$9,HaverPull!$B:$B,0),MATCH(Calculations_actual!$B17,HaverPull!$B$1:$YE$1,0)),INDEX(HaverPull!$B:$YE,MATCH(Calculations_actual!EO$9,HaverPull!$B:$B,0),MATCH(Calculations_actual!$B17,HaverPull!$B$1:$YE$1,0)))</f>
        <v>409.1</v>
      </c>
      <c r="EQ17" s="78">
        <f>IFERROR(INDEX(HaverPull!$B:$YE,MATCH(Calculations_actual!EQ$9,HaverPull!$B:$B,0),MATCH(Calculations_actual!$B17,HaverPull!$B$1:$YE$1,0)),INDEX(HaverPull!$B:$YE,MATCH(Calculations_actual!EP$9,HaverPull!$B:$B,0),MATCH(Calculations_actual!$B17,HaverPull!$B$1:$YE$1,0)))</f>
        <v>421.7</v>
      </c>
      <c r="ER17" s="78">
        <f>IFERROR(INDEX(HaverPull!$B:$YE,MATCH(Calculations_actual!ER$9,HaverPull!$B:$B,0),MATCH(Calculations_actual!$B17,HaverPull!$B$1:$YE$1,0)),INDEX(HaverPull!$B:$YE,MATCH(Calculations_actual!EQ$9,HaverPull!$B:$B,0),MATCH(Calculations_actual!$B17,HaverPull!$B$1:$YE$1,0)))</f>
        <v>432.9</v>
      </c>
      <c r="ES17" s="78">
        <f>IFERROR(INDEX(HaverPull!$B:$YE,MATCH(Calculations_actual!ES$9,HaverPull!$B:$B,0),MATCH(Calculations_actual!$B17,HaverPull!$B$1:$YE$1,0)),INDEX(HaverPull!$B:$YE,MATCH(Calculations_actual!ER$9,HaverPull!$B:$B,0),MATCH(Calculations_actual!$B17,HaverPull!$B$1:$YE$1,0)))</f>
        <v>451.5</v>
      </c>
      <c r="ET17" s="78">
        <f>IFERROR(INDEX(HaverPull!$B:$YE,MATCH(Calculations_actual!ET$9,HaverPull!$B:$B,0),MATCH(Calculations_actual!$B17,HaverPull!$B$1:$YE$1,0)),INDEX(HaverPull!$B:$YE,MATCH(Calculations_actual!ES$9,HaverPull!$B:$B,0),MATCH(Calculations_actual!$B17,HaverPull!$B$1:$YE$1,0)))</f>
        <v>415.6</v>
      </c>
      <c r="EU17" s="78">
        <f>IFERROR(INDEX(HaverPull!$B:$YE,MATCH(Calculations_actual!EU$9,HaverPull!$B:$B,0),MATCH(Calculations_actual!$B17,HaverPull!$B$1:$YE$1,0)),INDEX(HaverPull!$B:$YE,MATCH(Calculations_actual!ET$9,HaverPull!$B:$B,0),MATCH(Calculations_actual!$B17,HaverPull!$B$1:$YE$1,0)))</f>
        <v>418.9</v>
      </c>
      <c r="EV17" s="78">
        <f>IFERROR(INDEX(HaverPull!$B:$YE,MATCH(Calculations_actual!EV$9,HaverPull!$B:$B,0),MATCH(Calculations_actual!$B17,HaverPull!$B$1:$YE$1,0)),INDEX(HaverPull!$B:$YE,MATCH(Calculations_actual!EU$9,HaverPull!$B:$B,0),MATCH(Calculations_actual!$B17,HaverPull!$B$1:$YE$1,0)))</f>
        <v>413.6</v>
      </c>
      <c r="EW17" s="78">
        <f>IFERROR(INDEX(HaverPull!$B:$YE,MATCH(Calculations_actual!EW$9,HaverPull!$B:$B,0),MATCH(Calculations_actual!$B17,HaverPull!$B$1:$YE$1,0)),INDEX(HaverPull!$B:$YE,MATCH(Calculations_actual!EV$9,HaverPull!$B:$B,0),MATCH(Calculations_actual!$B17,HaverPull!$B$1:$YE$1,0)))</f>
        <v>376.8</v>
      </c>
      <c r="EX17" s="78">
        <f>IFERROR(INDEX(HaverPull!$B:$YE,MATCH(Calculations_actual!EX$9,HaverPull!$B:$B,0),MATCH(Calculations_actual!$B17,HaverPull!$B$1:$YE$1,0)),INDEX(HaverPull!$B:$YE,MATCH(Calculations_actual!EW$9,HaverPull!$B:$B,0),MATCH(Calculations_actual!$B17,HaverPull!$B$1:$YE$1,0)))</f>
        <v>359</v>
      </c>
      <c r="EY17" s="78">
        <f>IFERROR(INDEX(HaverPull!$B:$YE,MATCH(Calculations_actual!EY$9,HaverPull!$B:$B,0),MATCH(Calculations_actual!$B17,HaverPull!$B$1:$YE$1,0)),INDEX(HaverPull!$B:$YE,MATCH(Calculations_actual!EX$9,HaverPull!$B:$B,0),MATCH(Calculations_actual!$B17,HaverPull!$B$1:$YE$1,0)))</f>
        <v>298.2</v>
      </c>
      <c r="EZ17" s="78">
        <f>IFERROR(INDEX(HaverPull!$B:$YE,MATCH(Calculations_actual!EZ$9,HaverPull!$B:$B,0),MATCH(Calculations_actual!$B17,HaverPull!$B$1:$YE$1,0)),INDEX(HaverPull!$B:$YE,MATCH(Calculations_actual!EY$9,HaverPull!$B:$B,0),MATCH(Calculations_actual!$B17,HaverPull!$B$1:$YE$1,0)))</f>
        <v>285.5</v>
      </c>
      <c r="FA17" s="78">
        <f>IFERROR(INDEX(HaverPull!$B:$YE,MATCH(Calculations_actual!FA$9,HaverPull!$B:$B,0),MATCH(Calculations_actual!$B17,HaverPull!$B$1:$YE$1,0)),INDEX(HaverPull!$B:$YE,MATCH(Calculations_actual!EZ$9,HaverPull!$B:$B,0),MATCH(Calculations_actual!$B17,HaverPull!$B$1:$YE$1,0)))</f>
        <v>270.89999999999998</v>
      </c>
      <c r="FB17" s="78">
        <f>IFERROR(INDEX(HaverPull!$B:$YE,MATCH(Calculations_actual!FB$9,HaverPull!$B:$B,0),MATCH(Calculations_actual!$B17,HaverPull!$B$1:$YE$1,0)),INDEX(HaverPull!$B:$YE,MATCH(Calculations_actual!FA$9,HaverPull!$B:$B,0),MATCH(Calculations_actual!$B17,HaverPull!$B$1:$YE$1,0)))</f>
        <v>170</v>
      </c>
      <c r="FC17" s="78">
        <f>IFERROR(INDEX(HaverPull!$B:$YE,MATCH(Calculations_actual!FC$9,HaverPull!$B:$B,0),MATCH(Calculations_actual!$B17,HaverPull!$B$1:$YE$1,0)),INDEX(HaverPull!$B:$YE,MATCH(Calculations_actual!FB$9,HaverPull!$B:$B,0),MATCH(Calculations_actual!$B17,HaverPull!$B$1:$YE$1,0)))</f>
        <v>172.2</v>
      </c>
      <c r="FD17" s="78">
        <f>IFERROR(INDEX(HaverPull!$B:$YE,MATCH(Calculations_actual!FD$9,HaverPull!$B:$B,0),MATCH(Calculations_actual!$B17,HaverPull!$B$1:$YE$1,0)),INDEX(HaverPull!$B:$YE,MATCH(Calculations_actual!FC$9,HaverPull!$B:$B,0),MATCH(Calculations_actual!$B17,HaverPull!$B$1:$YE$1,0)))</f>
        <v>195.6</v>
      </c>
      <c r="FE17" s="78">
        <f>IFERROR(INDEX(HaverPull!$B:$YE,MATCH(Calculations_actual!FE$9,HaverPull!$B:$B,0),MATCH(Calculations_actual!$B17,HaverPull!$B$1:$YE$1,0)),INDEX(HaverPull!$B:$YE,MATCH(Calculations_actual!FD$9,HaverPull!$B:$B,0),MATCH(Calculations_actual!$B17,HaverPull!$B$1:$YE$1,0)))</f>
        <v>206.6</v>
      </c>
      <c r="FF17" s="78">
        <f>IFERROR(INDEX(HaverPull!$B:$YE,MATCH(Calculations_actual!FF$9,HaverPull!$B:$B,0),MATCH(Calculations_actual!$B17,HaverPull!$B$1:$YE$1,0)),INDEX(HaverPull!$B:$YE,MATCH(Calculations_actual!FE$9,HaverPull!$B:$B,0),MATCH(Calculations_actual!$B17,HaverPull!$B$1:$YE$1,0)))</f>
        <v>242.3</v>
      </c>
      <c r="FG17" s="78">
        <f>IFERROR(INDEX(HaverPull!$B:$YE,MATCH(Calculations_actual!FG$9,HaverPull!$B:$B,0),MATCH(Calculations_actual!$B17,HaverPull!$B$1:$YE$1,0)),INDEX(HaverPull!$B:$YE,MATCH(Calculations_actual!FF$9,HaverPull!$B:$B,0),MATCH(Calculations_actual!$B17,HaverPull!$B$1:$YE$1,0)))</f>
        <v>256.60000000000002</v>
      </c>
      <c r="FH17" s="78">
        <f>IFERROR(INDEX(HaverPull!$B:$YE,MATCH(Calculations_actual!FH$9,HaverPull!$B:$B,0),MATCH(Calculations_actual!$B17,HaverPull!$B$1:$YE$1,0)),INDEX(HaverPull!$B:$YE,MATCH(Calculations_actual!FG$9,HaverPull!$B:$B,0),MATCH(Calculations_actual!$B17,HaverPull!$B$1:$YE$1,0)))</f>
        <v>262.5</v>
      </c>
      <c r="FI17" s="78">
        <f>IFERROR(INDEX(HaverPull!$B:$YE,MATCH(Calculations_actual!FI$9,HaverPull!$B:$B,0),MATCH(Calculations_actual!$B17,HaverPull!$B$1:$YE$1,0)),INDEX(HaverPull!$B:$YE,MATCH(Calculations_actual!FH$9,HaverPull!$B:$B,0),MATCH(Calculations_actual!$B17,HaverPull!$B$1:$YE$1,0)))</f>
        <v>279.39999999999998</v>
      </c>
      <c r="FJ17" s="78">
        <f>IFERROR(INDEX(HaverPull!$B:$YE,MATCH(Calculations_actual!FJ$9,HaverPull!$B:$B,0),MATCH(Calculations_actual!$B17,HaverPull!$B$1:$YE$1,0)),INDEX(HaverPull!$B:$YE,MATCH(Calculations_actual!FI$9,HaverPull!$B:$B,0),MATCH(Calculations_actual!$B17,HaverPull!$B$1:$YE$1,0)))</f>
        <v>291.60000000000002</v>
      </c>
      <c r="FK17" s="78">
        <f>IFERROR(INDEX(HaverPull!$B:$YE,MATCH(Calculations_actual!FK$9,HaverPull!$B:$B,0),MATCH(Calculations_actual!$B17,HaverPull!$B$1:$YE$1,0)),INDEX(HaverPull!$B:$YE,MATCH(Calculations_actual!FJ$9,HaverPull!$B:$B,0),MATCH(Calculations_actual!$B17,HaverPull!$B$1:$YE$1,0)))</f>
        <v>285.39999999999998</v>
      </c>
      <c r="FL17" s="78">
        <f>IFERROR(INDEX(HaverPull!$B:$YE,MATCH(Calculations_actual!FL$9,HaverPull!$B:$B,0),MATCH(Calculations_actual!$B17,HaverPull!$B$1:$YE$1,0)),INDEX(HaverPull!$B:$YE,MATCH(Calculations_actual!FK$9,HaverPull!$B:$B,0),MATCH(Calculations_actual!$B17,HaverPull!$B$1:$YE$1,0)))</f>
        <v>285.39999999999998</v>
      </c>
      <c r="FM17" s="78">
        <f>IFERROR(INDEX(HaverPull!$B:$YE,MATCH(Calculations_actual!FM$9,HaverPull!$B:$B,0),MATCH(Calculations_actual!$B17,HaverPull!$B$1:$YE$1,0)),INDEX(HaverPull!$B:$YE,MATCH(Calculations_actual!FL$9,HaverPull!$B:$B,0),MATCH(Calculations_actual!$B17,HaverPull!$B$1:$YE$1,0)))</f>
        <v>256.7</v>
      </c>
      <c r="FN17" s="78">
        <f>IFERROR(INDEX(HaverPull!$B:$YE,MATCH(Calculations_actual!FN$9,HaverPull!$B:$B,0),MATCH(Calculations_actual!$B17,HaverPull!$B$1:$YE$1,0)),INDEX(HaverPull!$B:$YE,MATCH(Calculations_actual!FM$9,HaverPull!$B:$B,0),MATCH(Calculations_actual!$B17,HaverPull!$B$1:$YE$1,0)))</f>
        <v>296.8</v>
      </c>
      <c r="FO17" s="78">
        <f>IFERROR(INDEX(HaverPull!$B:$YE,MATCH(Calculations_actual!FO$9,HaverPull!$B:$B,0),MATCH(Calculations_actual!$B17,HaverPull!$B$1:$YE$1,0)),INDEX(HaverPull!$B:$YE,MATCH(Calculations_actual!FN$9,HaverPull!$B:$B,0),MATCH(Calculations_actual!$B17,HaverPull!$B$1:$YE$1,0)))</f>
        <v>320.10000000000002</v>
      </c>
      <c r="FP17" s="78">
        <f>IFERROR(INDEX(HaverPull!$B:$YE,MATCH(Calculations_actual!FP$9,HaverPull!$B:$B,0),MATCH(Calculations_actual!$B17,HaverPull!$B$1:$YE$1,0)),INDEX(HaverPull!$B:$YE,MATCH(Calculations_actual!FO$9,HaverPull!$B:$B,0),MATCH(Calculations_actual!$B17,HaverPull!$B$1:$YE$1,0)))</f>
        <v>334.5</v>
      </c>
      <c r="FQ17" s="78">
        <f>IFERROR(INDEX(HaverPull!$B:$YE,MATCH(Calculations_actual!FQ$9,HaverPull!$B:$B,0),MATCH(Calculations_actual!$B17,HaverPull!$B$1:$YE$1,0)),INDEX(HaverPull!$B:$YE,MATCH(Calculations_actual!FP$9,HaverPull!$B:$B,0),MATCH(Calculations_actual!$B17,HaverPull!$B$1:$YE$1,0)))</f>
        <v>342</v>
      </c>
      <c r="FR17" s="78">
        <f>IFERROR(INDEX(HaverPull!$B:$YE,MATCH(Calculations_actual!FR$9,HaverPull!$B:$B,0),MATCH(Calculations_actual!$B17,HaverPull!$B$1:$YE$1,0)),INDEX(HaverPull!$B:$YE,MATCH(Calculations_actual!FQ$9,HaverPull!$B:$B,0),MATCH(Calculations_actual!$B17,HaverPull!$B$1:$YE$1,0)))</f>
        <v>342.8</v>
      </c>
      <c r="FS17" s="78">
        <f>IFERROR(INDEX(HaverPull!$B:$YE,MATCH(Calculations_actual!FS$9,HaverPull!$B:$B,0),MATCH(Calculations_actual!$B17,HaverPull!$B$1:$YE$1,0)),INDEX(HaverPull!$B:$YE,MATCH(Calculations_actual!FR$9,HaverPull!$B:$B,0),MATCH(Calculations_actual!$B17,HaverPull!$B$1:$YE$1,0)))</f>
        <v>360.8</v>
      </c>
      <c r="FT17" s="78">
        <f>IFERROR(INDEX(HaverPull!$B:$YE,MATCH(Calculations_actual!FT$9,HaverPull!$B:$B,0),MATCH(Calculations_actual!$B17,HaverPull!$B$1:$YE$1,0)),INDEX(HaverPull!$B:$YE,MATCH(Calculations_actual!FS$9,HaverPull!$B:$B,0),MATCH(Calculations_actual!$B17,HaverPull!$B$1:$YE$1,0)))</f>
        <v>357.3</v>
      </c>
      <c r="FU17" s="78">
        <f>IFERROR(INDEX(HaverPull!$B:$YE,MATCH(Calculations_actual!FU$9,HaverPull!$B:$B,0),MATCH(Calculations_actual!$B17,HaverPull!$B$1:$YE$1,0)),INDEX(HaverPull!$B:$YE,MATCH(Calculations_actual!FT$9,HaverPull!$B:$B,0),MATCH(Calculations_actual!$B17,HaverPull!$B$1:$YE$1,0)))</f>
        <v>364.9</v>
      </c>
      <c r="FV17" s="78">
        <f>IFERROR(INDEX(HaverPull!$B:$YE,MATCH(Calculations_actual!FV$9,HaverPull!$B:$B,0),MATCH(Calculations_actual!$B17,HaverPull!$B$1:$YE$1,0)),INDEX(HaverPull!$B:$YE,MATCH(Calculations_actual!FU$9,HaverPull!$B:$B,0),MATCH(Calculations_actual!$B17,HaverPull!$B$1:$YE$1,0)))</f>
        <v>368.1</v>
      </c>
      <c r="FW17" s="78">
        <f>IFERROR(INDEX(HaverPull!$B:$YE,MATCH(Calculations_actual!FW$9,HaverPull!$B:$B,0),MATCH(Calculations_actual!$B17,HaverPull!$B$1:$YE$1,0)),INDEX(HaverPull!$B:$YE,MATCH(Calculations_actual!FV$9,HaverPull!$B:$B,0),MATCH(Calculations_actual!$B17,HaverPull!$B$1:$YE$1,0)))</f>
        <v>405.7</v>
      </c>
      <c r="FX17" s="78">
        <f>IFERROR(INDEX(HaverPull!$B:$YE,MATCH(Calculations_actual!FX$9,HaverPull!$B:$B,0),MATCH(Calculations_actual!$B17,HaverPull!$B$1:$YE$1,0)),INDEX(HaverPull!$B:$YE,MATCH(Calculations_actual!FW$9,HaverPull!$B:$B,0),MATCH(Calculations_actual!$B17,HaverPull!$B$1:$YE$1,0)))</f>
        <v>425.8</v>
      </c>
      <c r="FY17" s="78">
        <f>IFERROR(INDEX(HaverPull!$B:$YE,MATCH(Calculations_actual!FY$9,HaverPull!$B:$B,0),MATCH(Calculations_actual!$B17,HaverPull!$B$1:$YE$1,0)),INDEX(HaverPull!$B:$YE,MATCH(Calculations_actual!FX$9,HaverPull!$B:$B,0),MATCH(Calculations_actual!$B17,HaverPull!$B$1:$YE$1,0)))</f>
        <v>396.3</v>
      </c>
      <c r="FZ17" s="78">
        <f>IFERROR(INDEX(HaverPull!$B:$YE,MATCH(Calculations_actual!FZ$9,HaverPull!$B:$B,0),MATCH(Calculations_actual!$B17,HaverPull!$B$1:$YE$1,0)),INDEX(HaverPull!$B:$YE,MATCH(Calculations_actual!FY$9,HaverPull!$B:$B,0),MATCH(Calculations_actual!$B17,HaverPull!$B$1:$YE$1,0)))</f>
        <v>401.7</v>
      </c>
      <c r="GA17" s="78">
        <f>IFERROR(INDEX(HaverPull!$B:$YE,MATCH(Calculations_actual!GA$9,HaverPull!$B:$B,0),MATCH(Calculations_actual!$B17,HaverPull!$B$1:$YE$1,0)),INDEX(HaverPull!$B:$YE,MATCH(Calculations_actual!FZ$9,HaverPull!$B:$B,0),MATCH(Calculations_actual!$B17,HaverPull!$B$1:$YE$1,0)))</f>
        <v>417.5</v>
      </c>
      <c r="GB17" s="78">
        <f>IFERROR(INDEX(HaverPull!$B:$YE,MATCH(Calculations_actual!GB$9,HaverPull!$B:$B,0),MATCH(Calculations_actual!$B17,HaverPull!$B$1:$YE$1,0)),INDEX(HaverPull!$B:$YE,MATCH(Calculations_actual!GA$9,HaverPull!$B:$B,0),MATCH(Calculations_actual!$B17,HaverPull!$B$1:$YE$1,0)))</f>
        <v>421.9</v>
      </c>
      <c r="GC17" s="78">
        <f>IFERROR(INDEX(HaverPull!$B:$YE,MATCH(Calculations_actual!GC$9,HaverPull!$B:$B,0),MATCH(Calculations_actual!$B17,HaverPull!$B$1:$YE$1,0)),INDEX(HaverPull!$B:$YE,MATCH(Calculations_actual!GB$9,HaverPull!$B:$B,0),MATCH(Calculations_actual!$B17,HaverPull!$B$1:$YE$1,0)))</f>
        <v>391.5</v>
      </c>
      <c r="GD17" s="78">
        <f>IFERROR(INDEX(HaverPull!$B:$YE,MATCH(Calculations_actual!GD$9,HaverPull!$B:$B,0),MATCH(Calculations_actual!$B17,HaverPull!$B$1:$YE$1,0)),INDEX(HaverPull!$B:$YE,MATCH(Calculations_actual!GC$9,HaverPull!$B:$B,0),MATCH(Calculations_actual!$B17,HaverPull!$B$1:$YE$1,0)))</f>
        <v>358</v>
      </c>
      <c r="GE17" s="78">
        <f>IFERROR(INDEX(HaverPull!$B:$YE,MATCH(Calculations_actual!GE$9,HaverPull!$B:$B,0),MATCH(Calculations_actual!$B17,HaverPull!$B$1:$YE$1,0)),INDEX(HaverPull!$B:$YE,MATCH(Calculations_actual!GD$9,HaverPull!$B:$B,0),MATCH(Calculations_actual!$B17,HaverPull!$B$1:$YE$1,0)))</f>
        <v>384.4</v>
      </c>
      <c r="GF17" s="78">
        <f>IFERROR(INDEX(HaverPull!$B:$YE,MATCH(Calculations_actual!GF$9,HaverPull!$B:$B,0),MATCH(Calculations_actual!$B17,HaverPull!$B$1:$YE$1,0)),INDEX(HaverPull!$B:$YE,MATCH(Calculations_actual!GE$9,HaverPull!$B:$B,0),MATCH(Calculations_actual!$B17,HaverPull!$B$1:$YE$1,0)))</f>
        <v>385.5</v>
      </c>
      <c r="GG17" s="78">
        <f>IFERROR(INDEX(HaverPull!$B:$YE,MATCH(Calculations_actual!GG$9,HaverPull!$B:$B,0),MATCH(Calculations_actual!$B17,HaverPull!$B$1:$YE$1,0)),INDEX(HaverPull!$B:$YE,MATCH(Calculations_actual!GF$9,HaverPull!$B:$B,0),MATCH(Calculations_actual!$B17,HaverPull!$B$1:$YE$1,0)))</f>
        <v>413</v>
      </c>
      <c r="GH17" s="78">
        <f>IFERROR(INDEX(HaverPull!$B:$YE,MATCH(Calculations_actual!GH$9,HaverPull!$B:$B,0),MATCH(Calculations_actual!$B17,HaverPull!$B$1:$YE$1,0)),INDEX(HaverPull!$B:$YE,MATCH(Calculations_actual!GG$9,HaverPull!$B:$B,0),MATCH(Calculations_actual!$B17,HaverPull!$B$1:$YE$1,0)))</f>
        <v>388.5</v>
      </c>
      <c r="GI17" s="78">
        <f>IFERROR(INDEX(HaverPull!$B:$YE,MATCH(Calculations_actual!GI$9,HaverPull!$B:$B,0),MATCH(Calculations_actual!$B17,HaverPull!$B$1:$YE$1,0)),INDEX(HaverPull!$B:$YE,MATCH(Calculations_actual!GH$9,HaverPull!$B:$B,0),MATCH(Calculations_actual!$B17,HaverPull!$B$1:$YE$1,0)))</f>
        <v>348</v>
      </c>
      <c r="GJ17" s="78">
        <f>IFERROR(INDEX(HaverPull!$B:$YE,MATCH(Calculations_actual!GJ$9,HaverPull!$B:$B,0),MATCH(Calculations_actual!$B17,HaverPull!$B$1:$YE$1,0)),INDEX(HaverPull!$B:$YE,MATCH(Calculations_actual!GI$9,HaverPull!$B:$B,0),MATCH(Calculations_actual!$B17,HaverPull!$B$1:$YE$1,0)))</f>
        <v>355.8</v>
      </c>
      <c r="GK17" s="78">
        <f>IFERROR(INDEX(HaverPull!$B:$YE,MATCH(Calculations_actual!GK$9,HaverPull!$B:$B,0),MATCH(Calculations_actual!$B17,HaverPull!$B$1:$YE$1,0)),INDEX(HaverPull!$B:$YE,MATCH(Calculations_actual!GJ$9,HaverPull!$B:$B,0),MATCH(Calculations_actual!$B17,HaverPull!$B$1:$YE$1,0)))</f>
        <v>365.2</v>
      </c>
      <c r="GL17" s="78">
        <f>IFERROR(INDEX(HaverPull!$B:$YE,MATCH(Calculations_actual!GL$9,HaverPull!$B:$B,0),MATCH(Calculations_actual!$B17,HaverPull!$B$1:$YE$1,0)),INDEX(HaverPull!$B:$YE,MATCH(Calculations_actual!GK$9,HaverPull!$B:$B,0),MATCH(Calculations_actual!$B17,HaverPull!$B$1:$YE$1,0)))</f>
        <v>333.8</v>
      </c>
      <c r="GM17" s="78">
        <f>IFERROR(INDEX(HaverPull!$B:$YE,MATCH(Calculations_actual!GM$9,HaverPull!$B:$B,0),MATCH(Calculations_actual!$B17,HaverPull!$B$1:$YE$1,0)),INDEX(HaverPull!$B:$YE,MATCH(Calculations_actual!GL$9,HaverPull!$B:$B,0),MATCH(Calculations_actual!$B17,HaverPull!$B$1:$YE$1,0)))</f>
        <v>212</v>
      </c>
      <c r="GN17" s="78">
        <f>IFERROR(INDEX(HaverPull!$B:$YE,MATCH(Calculations_actual!GN$9,HaverPull!$B:$B,0),MATCH(Calculations_actual!$B17,HaverPull!$B$1:$YE$1,0)),INDEX(HaverPull!$B:$YE,MATCH(Calculations_actual!GM$9,HaverPull!$B:$B,0),MATCH(Calculations_actual!$B17,HaverPull!$B$1:$YE$1,0)))</f>
        <v>212</v>
      </c>
      <c r="GO17" s="78">
        <f>IFERROR(INDEX(HaverPull!$B:$YE,MATCH(Calculations_actual!GO$9,HaverPull!$B:$B,0),MATCH(Calculations_actual!$B17,HaverPull!$B$1:$YE$1,0)),INDEX(HaverPull!$B:$YE,MATCH(Calculations_actual!GN$9,HaverPull!$B:$B,0),MATCH(Calculations_actual!$B17,HaverPull!$B$1:$YE$1,0)))</f>
        <v>212</v>
      </c>
      <c r="GP17" s="78" t="e">
        <f>IFERROR(INDEX(HaverPull!$B:$YE,MATCH(Calculations_actual!GP$9,HaverPull!$B:$B,0),MATCH(Calculations_actual!$B17,HaverPull!$B$1:$YE$1,0)),INDEX(HaverPull!$B:$YE,MATCH(Calculations_actual!GO$9,HaverPull!$B:$B,0),MATCH(Calculations_actual!$B17,HaverPull!$B$1:$YE$1,0)))</f>
        <v>#N/A</v>
      </c>
      <c r="GQ17" s="78" t="e">
        <f>IFERROR(INDEX(HaverPull!$B:$YE,MATCH(Calculations_actual!GQ$9,HaverPull!$B:$B,0),MATCH(Calculations_actual!$B17,HaverPull!$B$1:$YE$1,0)),INDEX(HaverPull!$B:$YE,MATCH(Calculations_actual!GP$9,HaverPull!$B:$B,0),MATCH(Calculations_actual!$B17,HaverPull!$B$1:$YE$1,0)))</f>
        <v>#N/A</v>
      </c>
      <c r="GR17" s="78" t="e">
        <f>IFERROR(INDEX(HaverPull!$B:$YE,MATCH(Calculations_actual!GR$9,HaverPull!$B:$B,0),MATCH(Calculations_actual!$B17,HaverPull!$B$1:$YE$1,0)),INDEX(HaverPull!$B:$YE,MATCH(Calculations_actual!GQ$9,HaverPull!$B:$B,0),MATCH(Calculations_actual!$B17,HaverPull!$B$1:$YE$1,0)))</f>
        <v>#N/A</v>
      </c>
      <c r="GS17" s="78" t="e">
        <f>IFERROR(INDEX(HaverPull!$B:$YE,MATCH(Calculations_actual!GS$9,HaverPull!$B:$B,0),MATCH(Calculations_actual!$B17,HaverPull!$B$1:$YE$1,0)),INDEX(HaverPull!$B:$YE,MATCH(Calculations_actual!GR$9,HaverPull!$B:$B,0),MATCH(Calculations_actual!$B17,HaverPull!$B$1:$YE$1,0)))</f>
        <v>#N/A</v>
      </c>
      <c r="GT17" s="78" t="e">
        <f>IFERROR(INDEX(HaverPull!$B:$YE,MATCH(Calculations_actual!GT$9,HaverPull!$B:$B,0),MATCH(Calculations_actual!$B17,HaverPull!$B$1:$YE$1,0)),INDEX(HaverPull!$B:$YE,MATCH(Calculations_actual!GS$9,HaverPull!$B:$B,0),MATCH(Calculations_actual!$B17,HaverPull!$B$1:$YE$1,0)))</f>
        <v>#N/A</v>
      </c>
      <c r="GU17" s="78" t="e">
        <f>IFERROR(INDEX(HaverPull!$B:$YE,MATCH(Calculations_actual!GU$9,HaverPull!$B:$B,0),MATCH(Calculations_actual!$B17,HaverPull!$B$1:$YE$1,0)),INDEX(HaverPull!$B:$YE,MATCH(Calculations_actual!GT$9,HaverPull!$B:$B,0),MATCH(Calculations_actual!$B17,HaverPull!$B$1:$YE$1,0)))</f>
        <v>#N/A</v>
      </c>
      <c r="GV17" s="78" t="e">
        <f>IFERROR(INDEX(HaverPull!$B:$YE,MATCH(Calculations_actual!GV$9,HaverPull!$B:$B,0),MATCH(Calculations_actual!$B17,HaverPull!$B$1:$YE$1,0)),INDEX(HaverPull!$B:$YE,MATCH(Calculations_actual!GU$9,HaverPull!$B:$B,0),MATCH(Calculations_actual!$B17,HaverPull!$B$1:$YE$1,0)))</f>
        <v>#N/A</v>
      </c>
    </row>
    <row r="18" spans="1:204">
      <c r="A18" s="7" t="s">
        <v>226</v>
      </c>
      <c r="B18" s="79" t="s">
        <v>227</v>
      </c>
      <c r="C18" s="78">
        <f>IFERROR(INDEX(HaverPull!$B:$YE,MATCH(Calculations_actual!C$9,HaverPull!$B:$B,0),MATCH(Calculations_actual!$B18,HaverPull!$B$1:$YE$1,0)),INDEX(HaverPull!$B:$YE,MATCH(Calculations_actual!B$9,HaverPull!$B:$B,0),MATCH(Calculations_actual!$B18,HaverPull!$B$1:$YE$1,0)))</f>
        <v>3.4</v>
      </c>
      <c r="D18" s="78">
        <f>IFERROR(INDEX(HaverPull!$B:$YE,MATCH(Calculations_actual!D$9,HaverPull!$B:$B,0),MATCH(Calculations_actual!$B18,HaverPull!$B$1:$YE$1,0)),INDEX(HaverPull!$B:$YE,MATCH(Calculations_actual!C$9,HaverPull!$B:$B,0),MATCH(Calculations_actual!$B18,HaverPull!$B$1:$YE$1,0)))</f>
        <v>3.5</v>
      </c>
      <c r="E18" s="78">
        <f>IFERROR(INDEX(HaverPull!$B:$YE,MATCH(Calculations_actual!E$9,HaverPull!$B:$B,0),MATCH(Calculations_actual!$B18,HaverPull!$B$1:$YE$1,0)),INDEX(HaverPull!$B:$YE,MATCH(Calculations_actual!D$9,HaverPull!$B:$B,0),MATCH(Calculations_actual!$B18,HaverPull!$B$1:$YE$1,0)))</f>
        <v>3.6</v>
      </c>
      <c r="F18" s="78">
        <f>IFERROR(INDEX(HaverPull!$B:$YE,MATCH(Calculations_actual!F$9,HaverPull!$B:$B,0),MATCH(Calculations_actual!$B18,HaverPull!$B$1:$YE$1,0)),INDEX(HaverPull!$B:$YE,MATCH(Calculations_actual!E$9,HaverPull!$B:$B,0),MATCH(Calculations_actual!$B18,HaverPull!$B$1:$YE$1,0)))</f>
        <v>3.5</v>
      </c>
      <c r="G18" s="78">
        <f>IFERROR(INDEX(HaverPull!$B:$YE,MATCH(Calculations_actual!G$9,HaverPull!$B:$B,0),MATCH(Calculations_actual!$B18,HaverPull!$B$1:$YE$1,0)),INDEX(HaverPull!$B:$YE,MATCH(Calculations_actual!F$9,HaverPull!$B:$B,0),MATCH(Calculations_actual!$B18,HaverPull!$B$1:$YE$1,0)))</f>
        <v>3.4</v>
      </c>
      <c r="H18" s="78">
        <f>IFERROR(INDEX(HaverPull!$B:$YE,MATCH(Calculations_actual!H$9,HaverPull!$B:$B,0),MATCH(Calculations_actual!$B18,HaverPull!$B$1:$YE$1,0)),INDEX(HaverPull!$B:$YE,MATCH(Calculations_actual!G$9,HaverPull!$B:$B,0),MATCH(Calculations_actual!$B18,HaverPull!$B$1:$YE$1,0)))</f>
        <v>3.3</v>
      </c>
      <c r="I18" s="78">
        <f>IFERROR(INDEX(HaverPull!$B:$YE,MATCH(Calculations_actual!I$9,HaverPull!$B:$B,0),MATCH(Calculations_actual!$B18,HaverPull!$B$1:$YE$1,0)),INDEX(HaverPull!$B:$YE,MATCH(Calculations_actual!H$9,HaverPull!$B:$B,0),MATCH(Calculations_actual!$B18,HaverPull!$B$1:$YE$1,0)))</f>
        <v>3.4</v>
      </c>
      <c r="J18" s="78">
        <f>IFERROR(INDEX(HaverPull!$B:$YE,MATCH(Calculations_actual!J$9,HaverPull!$B:$B,0),MATCH(Calculations_actual!$B18,HaverPull!$B$1:$YE$1,0)),INDEX(HaverPull!$B:$YE,MATCH(Calculations_actual!I$9,HaverPull!$B:$B,0),MATCH(Calculations_actual!$B18,HaverPull!$B$1:$YE$1,0)))</f>
        <v>3.4</v>
      </c>
      <c r="K18" s="78">
        <f>IFERROR(INDEX(HaverPull!$B:$YE,MATCH(Calculations_actual!K$9,HaverPull!$B:$B,0),MATCH(Calculations_actual!$B18,HaverPull!$B$1:$YE$1,0)),INDEX(HaverPull!$B:$YE,MATCH(Calculations_actual!J$9,HaverPull!$B:$B,0),MATCH(Calculations_actual!$B18,HaverPull!$B$1:$YE$1,0)))</f>
        <v>3.2</v>
      </c>
      <c r="L18" s="78">
        <f>IFERROR(INDEX(HaverPull!$B:$YE,MATCH(Calculations_actual!L$9,HaverPull!$B:$B,0),MATCH(Calculations_actual!$B18,HaverPull!$B$1:$YE$1,0)),INDEX(HaverPull!$B:$YE,MATCH(Calculations_actual!K$9,HaverPull!$B:$B,0),MATCH(Calculations_actual!$B18,HaverPull!$B$1:$YE$1,0)))</f>
        <v>3.2</v>
      </c>
      <c r="M18" s="78">
        <f>IFERROR(INDEX(HaverPull!$B:$YE,MATCH(Calculations_actual!M$9,HaverPull!$B:$B,0),MATCH(Calculations_actual!$B18,HaverPull!$B$1:$YE$1,0)),INDEX(HaverPull!$B:$YE,MATCH(Calculations_actual!L$9,HaverPull!$B:$B,0),MATCH(Calculations_actual!$B18,HaverPull!$B$1:$YE$1,0)))</f>
        <v>3.2</v>
      </c>
      <c r="N18" s="78">
        <f>IFERROR(INDEX(HaverPull!$B:$YE,MATCH(Calculations_actual!N$9,HaverPull!$B:$B,0),MATCH(Calculations_actual!$B18,HaverPull!$B$1:$YE$1,0)),INDEX(HaverPull!$B:$YE,MATCH(Calculations_actual!M$9,HaverPull!$B:$B,0),MATCH(Calculations_actual!$B18,HaverPull!$B$1:$YE$1,0)))</f>
        <v>3.3</v>
      </c>
      <c r="O18" s="78">
        <f>IFERROR(INDEX(HaverPull!$B:$YE,MATCH(Calculations_actual!O$9,HaverPull!$B:$B,0),MATCH(Calculations_actual!$B18,HaverPull!$B$1:$YE$1,0)),INDEX(HaverPull!$B:$YE,MATCH(Calculations_actual!N$9,HaverPull!$B:$B,0),MATCH(Calculations_actual!$B18,HaverPull!$B$1:$YE$1,0)))</f>
        <v>3.7</v>
      </c>
      <c r="P18" s="78">
        <f>IFERROR(INDEX(HaverPull!$B:$YE,MATCH(Calculations_actual!P$9,HaverPull!$B:$B,0),MATCH(Calculations_actual!$B18,HaverPull!$B$1:$YE$1,0)),INDEX(HaverPull!$B:$YE,MATCH(Calculations_actual!O$9,HaverPull!$B:$B,0),MATCH(Calculations_actual!$B18,HaverPull!$B$1:$YE$1,0)))</f>
        <v>4.2</v>
      </c>
      <c r="Q18" s="78">
        <f>IFERROR(INDEX(HaverPull!$B:$YE,MATCH(Calculations_actual!Q$9,HaverPull!$B:$B,0),MATCH(Calculations_actual!$B18,HaverPull!$B$1:$YE$1,0)),INDEX(HaverPull!$B:$YE,MATCH(Calculations_actual!P$9,HaverPull!$B:$B,0),MATCH(Calculations_actual!$B18,HaverPull!$B$1:$YE$1,0)))</f>
        <v>4.5999999999999996</v>
      </c>
      <c r="R18" s="78">
        <f>IFERROR(INDEX(HaverPull!$B:$YE,MATCH(Calculations_actual!R$9,HaverPull!$B:$B,0),MATCH(Calculations_actual!$B18,HaverPull!$B$1:$YE$1,0)),INDEX(HaverPull!$B:$YE,MATCH(Calculations_actual!Q$9,HaverPull!$B:$B,0),MATCH(Calculations_actual!$B18,HaverPull!$B$1:$YE$1,0)))</f>
        <v>4.9000000000000004</v>
      </c>
      <c r="S18" s="78">
        <f>IFERROR(INDEX(HaverPull!$B:$YE,MATCH(Calculations_actual!S$9,HaverPull!$B:$B,0),MATCH(Calculations_actual!$B18,HaverPull!$B$1:$YE$1,0)),INDEX(HaverPull!$B:$YE,MATCH(Calculations_actual!R$9,HaverPull!$B:$B,0),MATCH(Calculations_actual!$B18,HaverPull!$B$1:$YE$1,0)))</f>
        <v>5.0999999999999996</v>
      </c>
      <c r="T18" s="78">
        <f>IFERROR(INDEX(HaverPull!$B:$YE,MATCH(Calculations_actual!T$9,HaverPull!$B:$B,0),MATCH(Calculations_actual!$B18,HaverPull!$B$1:$YE$1,0)),INDEX(HaverPull!$B:$YE,MATCH(Calculations_actual!S$9,HaverPull!$B:$B,0),MATCH(Calculations_actual!$B18,HaverPull!$B$1:$YE$1,0)))</f>
        <v>5.5</v>
      </c>
      <c r="U18" s="78">
        <f>IFERROR(INDEX(HaverPull!$B:$YE,MATCH(Calculations_actual!U$9,HaverPull!$B:$B,0),MATCH(Calculations_actual!$B18,HaverPull!$B$1:$YE$1,0)),INDEX(HaverPull!$B:$YE,MATCH(Calculations_actual!T$9,HaverPull!$B:$B,0),MATCH(Calculations_actual!$B18,HaverPull!$B$1:$YE$1,0)))</f>
        <v>5.8</v>
      </c>
      <c r="V18" s="78">
        <f>IFERROR(INDEX(HaverPull!$B:$YE,MATCH(Calculations_actual!V$9,HaverPull!$B:$B,0),MATCH(Calculations_actual!$B18,HaverPull!$B$1:$YE$1,0)),INDEX(HaverPull!$B:$YE,MATCH(Calculations_actual!U$9,HaverPull!$B:$B,0),MATCH(Calculations_actual!$B18,HaverPull!$B$1:$YE$1,0)))</f>
        <v>5.8</v>
      </c>
      <c r="W18" s="78">
        <f>IFERROR(INDEX(HaverPull!$B:$YE,MATCH(Calculations_actual!W$9,HaverPull!$B:$B,0),MATCH(Calculations_actual!$B18,HaverPull!$B$1:$YE$1,0)),INDEX(HaverPull!$B:$YE,MATCH(Calculations_actual!V$9,HaverPull!$B:$B,0),MATCH(Calculations_actual!$B18,HaverPull!$B$1:$YE$1,0)))</f>
        <v>5.5</v>
      </c>
      <c r="X18" s="78">
        <f>IFERROR(INDEX(HaverPull!$B:$YE,MATCH(Calculations_actual!X$9,HaverPull!$B:$B,0),MATCH(Calculations_actual!$B18,HaverPull!$B$1:$YE$1,0)),INDEX(HaverPull!$B:$YE,MATCH(Calculations_actual!W$9,HaverPull!$B:$B,0),MATCH(Calculations_actual!$B18,HaverPull!$B$1:$YE$1,0)))</f>
        <v>5.4</v>
      </c>
      <c r="Y18" s="78">
        <f>IFERROR(INDEX(HaverPull!$B:$YE,MATCH(Calculations_actual!Y$9,HaverPull!$B:$B,0),MATCH(Calculations_actual!$B18,HaverPull!$B$1:$YE$1,0)),INDEX(HaverPull!$B:$YE,MATCH(Calculations_actual!X$9,HaverPull!$B:$B,0),MATCH(Calculations_actual!$B18,HaverPull!$B$1:$YE$1,0)))</f>
        <v>5.2</v>
      </c>
      <c r="Z18" s="78">
        <f>IFERROR(INDEX(HaverPull!$B:$YE,MATCH(Calculations_actual!Z$9,HaverPull!$B:$B,0),MATCH(Calculations_actual!$B18,HaverPull!$B$1:$YE$1,0)),INDEX(HaverPull!$B:$YE,MATCH(Calculations_actual!Y$9,HaverPull!$B:$B,0),MATCH(Calculations_actual!$B18,HaverPull!$B$1:$YE$1,0)))</f>
        <v>5.5</v>
      </c>
      <c r="AA18" s="78">
        <f>IFERROR(INDEX(HaverPull!$B:$YE,MATCH(Calculations_actual!AA$9,HaverPull!$B:$B,0),MATCH(Calculations_actual!$B18,HaverPull!$B$1:$YE$1,0)),INDEX(HaverPull!$B:$YE,MATCH(Calculations_actual!Z$9,HaverPull!$B:$B,0),MATCH(Calculations_actual!$B18,HaverPull!$B$1:$YE$1,0)))</f>
        <v>5.8</v>
      </c>
      <c r="AB18" s="78">
        <f>IFERROR(INDEX(HaverPull!$B:$YE,MATCH(Calculations_actual!AB$9,HaverPull!$B:$B,0),MATCH(Calculations_actual!$B18,HaverPull!$B$1:$YE$1,0)),INDEX(HaverPull!$B:$YE,MATCH(Calculations_actual!AA$9,HaverPull!$B:$B,0),MATCH(Calculations_actual!$B18,HaverPull!$B$1:$YE$1,0)))</f>
        <v>5.8</v>
      </c>
      <c r="AC18" s="78">
        <f>IFERROR(INDEX(HaverPull!$B:$YE,MATCH(Calculations_actual!AC$9,HaverPull!$B:$B,0),MATCH(Calculations_actual!$B18,HaverPull!$B$1:$YE$1,0)),INDEX(HaverPull!$B:$YE,MATCH(Calculations_actual!AB$9,HaverPull!$B:$B,0),MATCH(Calculations_actual!$B18,HaverPull!$B$1:$YE$1,0)))</f>
        <v>5.9</v>
      </c>
      <c r="AD18" s="78">
        <f>IFERROR(INDEX(HaverPull!$B:$YE,MATCH(Calculations_actual!AD$9,HaverPull!$B:$B,0),MATCH(Calculations_actual!$B18,HaverPull!$B$1:$YE$1,0)),INDEX(HaverPull!$B:$YE,MATCH(Calculations_actual!AC$9,HaverPull!$B:$B,0),MATCH(Calculations_actual!$B18,HaverPull!$B$1:$YE$1,0)))</f>
        <v>6</v>
      </c>
      <c r="AE18" s="78">
        <f>IFERROR(INDEX(HaverPull!$B:$YE,MATCH(Calculations_actual!AE$9,HaverPull!$B:$B,0),MATCH(Calculations_actual!$B18,HaverPull!$B$1:$YE$1,0)),INDEX(HaverPull!$B:$YE,MATCH(Calculations_actual!AD$9,HaverPull!$B:$B,0),MATCH(Calculations_actual!$B18,HaverPull!$B$1:$YE$1,0)))</f>
        <v>5.9</v>
      </c>
      <c r="AF18" s="78">
        <f>IFERROR(INDEX(HaverPull!$B:$YE,MATCH(Calculations_actual!AF$9,HaverPull!$B:$B,0),MATCH(Calculations_actual!$B18,HaverPull!$B$1:$YE$1,0)),INDEX(HaverPull!$B:$YE,MATCH(Calculations_actual!AE$9,HaverPull!$B:$B,0),MATCH(Calculations_actual!$B18,HaverPull!$B$1:$YE$1,0)))</f>
        <v>6</v>
      </c>
      <c r="AG18" s="78">
        <f>IFERROR(INDEX(HaverPull!$B:$YE,MATCH(Calculations_actual!AG$9,HaverPull!$B:$B,0),MATCH(Calculations_actual!$B18,HaverPull!$B$1:$YE$1,0)),INDEX(HaverPull!$B:$YE,MATCH(Calculations_actual!AF$9,HaverPull!$B:$B,0),MATCH(Calculations_actual!$B18,HaverPull!$B$1:$YE$1,0)))</f>
        <v>5.9</v>
      </c>
      <c r="AH18" s="78">
        <f>IFERROR(INDEX(HaverPull!$B:$YE,MATCH(Calculations_actual!AH$9,HaverPull!$B:$B,0),MATCH(Calculations_actual!$B18,HaverPull!$B$1:$YE$1,0)),INDEX(HaverPull!$B:$YE,MATCH(Calculations_actual!AG$9,HaverPull!$B:$B,0),MATCH(Calculations_actual!$B18,HaverPull!$B$1:$YE$1,0)))</f>
        <v>6</v>
      </c>
      <c r="AI18" s="78">
        <f>IFERROR(INDEX(HaverPull!$B:$YE,MATCH(Calculations_actual!AI$9,HaverPull!$B:$B,0),MATCH(Calculations_actual!$B18,HaverPull!$B$1:$YE$1,0)),INDEX(HaverPull!$B:$YE,MATCH(Calculations_actual!AH$9,HaverPull!$B:$B,0),MATCH(Calculations_actual!$B18,HaverPull!$B$1:$YE$1,0)))</f>
        <v>6.3</v>
      </c>
      <c r="AJ18" s="78">
        <f>IFERROR(INDEX(HaverPull!$B:$YE,MATCH(Calculations_actual!AJ$9,HaverPull!$B:$B,0),MATCH(Calculations_actual!$B18,HaverPull!$B$1:$YE$1,0)),INDEX(HaverPull!$B:$YE,MATCH(Calculations_actual!AI$9,HaverPull!$B:$B,0),MATCH(Calculations_actual!$B18,HaverPull!$B$1:$YE$1,0)))</f>
        <v>6.6</v>
      </c>
      <c r="AK18" s="78">
        <f>IFERROR(INDEX(HaverPull!$B:$YE,MATCH(Calculations_actual!AK$9,HaverPull!$B:$B,0),MATCH(Calculations_actual!$B18,HaverPull!$B$1:$YE$1,0)),INDEX(HaverPull!$B:$YE,MATCH(Calculations_actual!AJ$9,HaverPull!$B:$B,0),MATCH(Calculations_actual!$B18,HaverPull!$B$1:$YE$1,0)))</f>
        <v>7.2</v>
      </c>
      <c r="AL18" s="78">
        <f>IFERROR(INDEX(HaverPull!$B:$YE,MATCH(Calculations_actual!AL$9,HaverPull!$B:$B,0),MATCH(Calculations_actual!$B18,HaverPull!$B$1:$YE$1,0)),INDEX(HaverPull!$B:$YE,MATCH(Calculations_actual!AK$9,HaverPull!$B:$B,0),MATCH(Calculations_actual!$B18,HaverPull!$B$1:$YE$1,0)))</f>
        <v>7.9</v>
      </c>
      <c r="AM18" s="78">
        <f>IFERROR(INDEX(HaverPull!$B:$YE,MATCH(Calculations_actual!AM$9,HaverPull!$B:$B,0),MATCH(Calculations_actual!$B18,HaverPull!$B$1:$YE$1,0)),INDEX(HaverPull!$B:$YE,MATCH(Calculations_actual!AL$9,HaverPull!$B:$B,0),MATCH(Calculations_actual!$B18,HaverPull!$B$1:$YE$1,0)))</f>
        <v>8.1999999999999993</v>
      </c>
      <c r="AN18" s="78">
        <f>IFERROR(INDEX(HaverPull!$B:$YE,MATCH(Calculations_actual!AN$9,HaverPull!$B:$B,0),MATCH(Calculations_actual!$B18,HaverPull!$B$1:$YE$1,0)),INDEX(HaverPull!$B:$YE,MATCH(Calculations_actual!AM$9,HaverPull!$B:$B,0),MATCH(Calculations_actual!$B18,HaverPull!$B$1:$YE$1,0)))</f>
        <v>8.8000000000000007</v>
      </c>
      <c r="AO18" s="78">
        <f>IFERROR(INDEX(HaverPull!$B:$YE,MATCH(Calculations_actual!AO$9,HaverPull!$B:$B,0),MATCH(Calculations_actual!$B18,HaverPull!$B$1:$YE$1,0)),INDEX(HaverPull!$B:$YE,MATCH(Calculations_actual!AN$9,HaverPull!$B:$B,0),MATCH(Calculations_actual!$B18,HaverPull!$B$1:$YE$1,0)))</f>
        <v>9.5</v>
      </c>
      <c r="AP18" s="78">
        <f>IFERROR(INDEX(HaverPull!$B:$YE,MATCH(Calculations_actual!AP$9,HaverPull!$B:$B,0),MATCH(Calculations_actual!$B18,HaverPull!$B$1:$YE$1,0)),INDEX(HaverPull!$B:$YE,MATCH(Calculations_actual!AO$9,HaverPull!$B:$B,0),MATCH(Calculations_actual!$B18,HaverPull!$B$1:$YE$1,0)))</f>
        <v>10.6</v>
      </c>
      <c r="AQ18" s="78">
        <f>IFERROR(INDEX(HaverPull!$B:$YE,MATCH(Calculations_actual!AQ$9,HaverPull!$B:$B,0),MATCH(Calculations_actual!$B18,HaverPull!$B$1:$YE$1,0)),INDEX(HaverPull!$B:$YE,MATCH(Calculations_actual!AP$9,HaverPull!$B:$B,0),MATCH(Calculations_actual!$B18,HaverPull!$B$1:$YE$1,0)))</f>
        <v>11.6</v>
      </c>
      <c r="AR18" s="78">
        <f>IFERROR(INDEX(HaverPull!$B:$YE,MATCH(Calculations_actual!AR$9,HaverPull!$B:$B,0),MATCH(Calculations_actual!$B18,HaverPull!$B$1:$YE$1,0)),INDEX(HaverPull!$B:$YE,MATCH(Calculations_actual!AQ$9,HaverPull!$B:$B,0),MATCH(Calculations_actual!$B18,HaverPull!$B$1:$YE$1,0)))</f>
        <v>12.3</v>
      </c>
      <c r="AS18" s="78">
        <f>IFERROR(INDEX(HaverPull!$B:$YE,MATCH(Calculations_actual!AS$9,HaverPull!$B:$B,0),MATCH(Calculations_actual!$B18,HaverPull!$B$1:$YE$1,0)),INDEX(HaverPull!$B:$YE,MATCH(Calculations_actual!AR$9,HaverPull!$B:$B,0),MATCH(Calculations_actual!$B18,HaverPull!$B$1:$YE$1,0)))</f>
        <v>11</v>
      </c>
      <c r="AT18" s="78">
        <f>IFERROR(INDEX(HaverPull!$B:$YE,MATCH(Calculations_actual!AT$9,HaverPull!$B:$B,0),MATCH(Calculations_actual!$B18,HaverPull!$B$1:$YE$1,0)),INDEX(HaverPull!$B:$YE,MATCH(Calculations_actual!AS$9,HaverPull!$B:$B,0),MATCH(Calculations_actual!$B18,HaverPull!$B$1:$YE$1,0)))</f>
        <v>11.9</v>
      </c>
      <c r="AU18" s="78">
        <f>IFERROR(INDEX(HaverPull!$B:$YE,MATCH(Calculations_actual!AU$9,HaverPull!$B:$B,0),MATCH(Calculations_actual!$B18,HaverPull!$B$1:$YE$1,0)),INDEX(HaverPull!$B:$YE,MATCH(Calculations_actual!AT$9,HaverPull!$B:$B,0),MATCH(Calculations_actual!$B18,HaverPull!$B$1:$YE$1,0)))</f>
        <v>13</v>
      </c>
      <c r="AV18" s="78">
        <f>IFERROR(INDEX(HaverPull!$B:$YE,MATCH(Calculations_actual!AV$9,HaverPull!$B:$B,0),MATCH(Calculations_actual!$B18,HaverPull!$B$1:$YE$1,0)),INDEX(HaverPull!$B:$YE,MATCH(Calculations_actual!AU$9,HaverPull!$B:$B,0),MATCH(Calculations_actual!$B18,HaverPull!$B$1:$YE$1,0)))</f>
        <v>13.6</v>
      </c>
      <c r="AW18" s="78">
        <f>IFERROR(INDEX(HaverPull!$B:$YE,MATCH(Calculations_actual!AW$9,HaverPull!$B:$B,0),MATCH(Calculations_actual!$B18,HaverPull!$B$1:$YE$1,0)),INDEX(HaverPull!$B:$YE,MATCH(Calculations_actual!AV$9,HaverPull!$B:$B,0),MATCH(Calculations_actual!$B18,HaverPull!$B$1:$YE$1,0)))</f>
        <v>14.5</v>
      </c>
      <c r="AX18" s="78">
        <f>IFERROR(INDEX(HaverPull!$B:$YE,MATCH(Calculations_actual!AX$9,HaverPull!$B:$B,0),MATCH(Calculations_actual!$B18,HaverPull!$B$1:$YE$1,0)),INDEX(HaverPull!$B:$YE,MATCH(Calculations_actual!AW$9,HaverPull!$B:$B,0),MATCH(Calculations_actual!$B18,HaverPull!$B$1:$YE$1,0)))</f>
        <v>15</v>
      </c>
      <c r="AY18" s="78">
        <f>IFERROR(INDEX(HaverPull!$B:$YE,MATCH(Calculations_actual!AY$9,HaverPull!$B:$B,0),MATCH(Calculations_actual!$B18,HaverPull!$B$1:$YE$1,0)),INDEX(HaverPull!$B:$YE,MATCH(Calculations_actual!AX$9,HaverPull!$B:$B,0),MATCH(Calculations_actual!$B18,HaverPull!$B$1:$YE$1,0)))</f>
        <v>15.1</v>
      </c>
      <c r="AZ18" s="78">
        <f>IFERROR(INDEX(HaverPull!$B:$YE,MATCH(Calculations_actual!AZ$9,HaverPull!$B:$B,0),MATCH(Calculations_actual!$B18,HaverPull!$B$1:$YE$1,0)),INDEX(HaverPull!$B:$YE,MATCH(Calculations_actual!AY$9,HaverPull!$B:$B,0),MATCH(Calculations_actual!$B18,HaverPull!$B$1:$YE$1,0)))</f>
        <v>15.7</v>
      </c>
      <c r="BA18" s="78">
        <f>IFERROR(INDEX(HaverPull!$B:$YE,MATCH(Calculations_actual!BA$9,HaverPull!$B:$B,0),MATCH(Calculations_actual!$B18,HaverPull!$B$1:$YE$1,0)),INDEX(HaverPull!$B:$YE,MATCH(Calculations_actual!AZ$9,HaverPull!$B:$B,0),MATCH(Calculations_actual!$B18,HaverPull!$B$1:$YE$1,0)))</f>
        <v>15.4</v>
      </c>
      <c r="BB18" s="78">
        <f>IFERROR(INDEX(HaverPull!$B:$YE,MATCH(Calculations_actual!BB$9,HaverPull!$B:$B,0),MATCH(Calculations_actual!$B18,HaverPull!$B$1:$YE$1,0)),INDEX(HaverPull!$B:$YE,MATCH(Calculations_actual!BA$9,HaverPull!$B:$B,0),MATCH(Calculations_actual!$B18,HaverPull!$B$1:$YE$1,0)))</f>
        <v>14.6</v>
      </c>
      <c r="BC18" s="78">
        <f>IFERROR(INDEX(HaverPull!$B:$YE,MATCH(Calculations_actual!BC$9,HaverPull!$B:$B,0),MATCH(Calculations_actual!$B18,HaverPull!$B$1:$YE$1,0)),INDEX(HaverPull!$B:$YE,MATCH(Calculations_actual!BB$9,HaverPull!$B:$B,0),MATCH(Calculations_actual!$B18,HaverPull!$B$1:$YE$1,0)))</f>
        <v>13.9</v>
      </c>
      <c r="BD18" s="78">
        <f>IFERROR(INDEX(HaverPull!$B:$YE,MATCH(Calculations_actual!BD$9,HaverPull!$B:$B,0),MATCH(Calculations_actual!$B18,HaverPull!$B$1:$YE$1,0)),INDEX(HaverPull!$B:$YE,MATCH(Calculations_actual!BC$9,HaverPull!$B:$B,0),MATCH(Calculations_actual!$B18,HaverPull!$B$1:$YE$1,0)))</f>
        <v>13.9</v>
      </c>
      <c r="BE18" s="78">
        <f>IFERROR(INDEX(HaverPull!$B:$YE,MATCH(Calculations_actual!BE$9,HaverPull!$B:$B,0),MATCH(Calculations_actual!$B18,HaverPull!$B$1:$YE$1,0)),INDEX(HaverPull!$B:$YE,MATCH(Calculations_actual!BD$9,HaverPull!$B:$B,0),MATCH(Calculations_actual!$B18,HaverPull!$B$1:$YE$1,0)))</f>
        <v>14.3</v>
      </c>
      <c r="BF18" s="78">
        <f>IFERROR(INDEX(HaverPull!$B:$YE,MATCH(Calculations_actual!BF$9,HaverPull!$B:$B,0),MATCH(Calculations_actual!$B18,HaverPull!$B$1:$YE$1,0)),INDEX(HaverPull!$B:$YE,MATCH(Calculations_actual!BE$9,HaverPull!$B:$B,0),MATCH(Calculations_actual!$B18,HaverPull!$B$1:$YE$1,0)))</f>
        <v>14.8</v>
      </c>
      <c r="BG18" s="78">
        <f>IFERROR(INDEX(HaverPull!$B:$YE,MATCH(Calculations_actual!BG$9,HaverPull!$B:$B,0),MATCH(Calculations_actual!$B18,HaverPull!$B$1:$YE$1,0)),INDEX(HaverPull!$B:$YE,MATCH(Calculations_actual!BF$9,HaverPull!$B:$B,0),MATCH(Calculations_actual!$B18,HaverPull!$B$1:$YE$1,0)))</f>
        <v>15.4</v>
      </c>
      <c r="BH18" s="78">
        <f>IFERROR(INDEX(HaverPull!$B:$YE,MATCH(Calculations_actual!BH$9,HaverPull!$B:$B,0),MATCH(Calculations_actual!$B18,HaverPull!$B$1:$YE$1,0)),INDEX(HaverPull!$B:$YE,MATCH(Calculations_actual!BG$9,HaverPull!$B:$B,0),MATCH(Calculations_actual!$B18,HaverPull!$B$1:$YE$1,0)))</f>
        <v>15.7</v>
      </c>
      <c r="BI18" s="78">
        <f>IFERROR(INDEX(HaverPull!$B:$YE,MATCH(Calculations_actual!BI$9,HaverPull!$B:$B,0),MATCH(Calculations_actual!$B18,HaverPull!$B$1:$YE$1,0)),INDEX(HaverPull!$B:$YE,MATCH(Calculations_actual!BH$9,HaverPull!$B:$B,0),MATCH(Calculations_actual!$B18,HaverPull!$B$1:$YE$1,0)))</f>
        <v>16.3</v>
      </c>
      <c r="BJ18" s="78">
        <f>IFERROR(INDEX(HaverPull!$B:$YE,MATCH(Calculations_actual!BJ$9,HaverPull!$B:$B,0),MATCH(Calculations_actual!$B18,HaverPull!$B$1:$YE$1,0)),INDEX(HaverPull!$B:$YE,MATCH(Calculations_actual!BI$9,HaverPull!$B:$B,0),MATCH(Calculations_actual!$B18,HaverPull!$B$1:$YE$1,0)))</f>
        <v>16.7</v>
      </c>
      <c r="BK18" s="78">
        <f>IFERROR(INDEX(HaverPull!$B:$YE,MATCH(Calculations_actual!BK$9,HaverPull!$B:$B,0),MATCH(Calculations_actual!$B18,HaverPull!$B$1:$YE$1,0)),INDEX(HaverPull!$B:$YE,MATCH(Calculations_actual!BJ$9,HaverPull!$B:$B,0),MATCH(Calculations_actual!$B18,HaverPull!$B$1:$YE$1,0)))</f>
        <v>18.2</v>
      </c>
      <c r="BL18" s="78">
        <f>IFERROR(INDEX(HaverPull!$B:$YE,MATCH(Calculations_actual!BL$9,HaverPull!$B:$B,0),MATCH(Calculations_actual!$B18,HaverPull!$B$1:$YE$1,0)),INDEX(HaverPull!$B:$YE,MATCH(Calculations_actual!BK$9,HaverPull!$B:$B,0),MATCH(Calculations_actual!$B18,HaverPull!$B$1:$YE$1,0)))</f>
        <v>18.2</v>
      </c>
      <c r="BM18" s="78">
        <f>IFERROR(INDEX(HaverPull!$B:$YE,MATCH(Calculations_actual!BM$9,HaverPull!$B:$B,0),MATCH(Calculations_actual!$B18,HaverPull!$B$1:$YE$1,0)),INDEX(HaverPull!$B:$YE,MATCH(Calculations_actual!BL$9,HaverPull!$B:$B,0),MATCH(Calculations_actual!$B18,HaverPull!$B$1:$YE$1,0)))</f>
        <v>17.5</v>
      </c>
      <c r="BN18" s="78">
        <f>IFERROR(INDEX(HaverPull!$B:$YE,MATCH(Calculations_actual!BN$9,HaverPull!$B:$B,0),MATCH(Calculations_actual!$B18,HaverPull!$B$1:$YE$1,0)),INDEX(HaverPull!$B:$YE,MATCH(Calculations_actual!BM$9,HaverPull!$B:$B,0),MATCH(Calculations_actual!$B18,HaverPull!$B$1:$YE$1,0)))</f>
        <v>17.3</v>
      </c>
      <c r="BO18" s="78">
        <f>IFERROR(INDEX(HaverPull!$B:$YE,MATCH(Calculations_actual!BO$9,HaverPull!$B:$B,0),MATCH(Calculations_actual!$B18,HaverPull!$B$1:$YE$1,0)),INDEX(HaverPull!$B:$YE,MATCH(Calculations_actual!BN$9,HaverPull!$B:$B,0),MATCH(Calculations_actual!$B18,HaverPull!$B$1:$YE$1,0)))</f>
        <v>18.7</v>
      </c>
      <c r="BP18" s="78">
        <f>IFERROR(INDEX(HaverPull!$B:$YE,MATCH(Calculations_actual!BP$9,HaverPull!$B:$B,0),MATCH(Calculations_actual!$B18,HaverPull!$B$1:$YE$1,0)),INDEX(HaverPull!$B:$YE,MATCH(Calculations_actual!BO$9,HaverPull!$B:$B,0),MATCH(Calculations_actual!$B18,HaverPull!$B$1:$YE$1,0)))</f>
        <v>17.899999999999999</v>
      </c>
      <c r="BQ18" s="78">
        <f>IFERROR(INDEX(HaverPull!$B:$YE,MATCH(Calculations_actual!BQ$9,HaverPull!$B:$B,0),MATCH(Calculations_actual!$B18,HaverPull!$B$1:$YE$1,0)),INDEX(HaverPull!$B:$YE,MATCH(Calculations_actual!BP$9,HaverPull!$B:$B,0),MATCH(Calculations_actual!$B18,HaverPull!$B$1:$YE$1,0)))</f>
        <v>17.3</v>
      </c>
      <c r="BR18" s="78">
        <f>IFERROR(INDEX(HaverPull!$B:$YE,MATCH(Calculations_actual!BR$9,HaverPull!$B:$B,0),MATCH(Calculations_actual!$B18,HaverPull!$B$1:$YE$1,0)),INDEX(HaverPull!$B:$YE,MATCH(Calculations_actual!BQ$9,HaverPull!$B:$B,0),MATCH(Calculations_actual!$B18,HaverPull!$B$1:$YE$1,0)))</f>
        <v>17.2</v>
      </c>
      <c r="BS18" s="78">
        <f>IFERROR(INDEX(HaverPull!$B:$YE,MATCH(Calculations_actual!BS$9,HaverPull!$B:$B,0),MATCH(Calculations_actual!$B18,HaverPull!$B$1:$YE$1,0)),INDEX(HaverPull!$B:$YE,MATCH(Calculations_actual!BR$9,HaverPull!$B:$B,0),MATCH(Calculations_actual!$B18,HaverPull!$B$1:$YE$1,0)))</f>
        <v>17.2</v>
      </c>
      <c r="BT18" s="78">
        <f>IFERROR(INDEX(HaverPull!$B:$YE,MATCH(Calculations_actual!BT$9,HaverPull!$B:$B,0),MATCH(Calculations_actual!$B18,HaverPull!$B$1:$YE$1,0)),INDEX(HaverPull!$B:$YE,MATCH(Calculations_actual!BS$9,HaverPull!$B:$B,0),MATCH(Calculations_actual!$B18,HaverPull!$B$1:$YE$1,0)))</f>
        <v>17.7</v>
      </c>
      <c r="BU18" s="78">
        <f>IFERROR(INDEX(HaverPull!$B:$YE,MATCH(Calculations_actual!BU$9,HaverPull!$B:$B,0),MATCH(Calculations_actual!$B18,HaverPull!$B$1:$YE$1,0)),INDEX(HaverPull!$B:$YE,MATCH(Calculations_actual!BT$9,HaverPull!$B:$B,0),MATCH(Calculations_actual!$B18,HaverPull!$B$1:$YE$1,0)))</f>
        <v>18</v>
      </c>
      <c r="BV18" s="78">
        <f>IFERROR(INDEX(HaverPull!$B:$YE,MATCH(Calculations_actual!BV$9,HaverPull!$B:$B,0),MATCH(Calculations_actual!$B18,HaverPull!$B$1:$YE$1,0)),INDEX(HaverPull!$B:$YE,MATCH(Calculations_actual!BU$9,HaverPull!$B:$B,0),MATCH(Calculations_actual!$B18,HaverPull!$B$1:$YE$1,0)))</f>
        <v>18.100000000000001</v>
      </c>
      <c r="BW18" s="78">
        <f>IFERROR(INDEX(HaverPull!$B:$YE,MATCH(Calculations_actual!BW$9,HaverPull!$B:$B,0),MATCH(Calculations_actual!$B18,HaverPull!$B$1:$YE$1,0)),INDEX(HaverPull!$B:$YE,MATCH(Calculations_actual!BV$9,HaverPull!$B:$B,0),MATCH(Calculations_actual!$B18,HaverPull!$B$1:$YE$1,0)))</f>
        <v>16.7</v>
      </c>
      <c r="BX18" s="78">
        <f>IFERROR(INDEX(HaverPull!$B:$YE,MATCH(Calculations_actual!BX$9,HaverPull!$B:$B,0),MATCH(Calculations_actual!$B18,HaverPull!$B$1:$YE$1,0)),INDEX(HaverPull!$B:$YE,MATCH(Calculations_actual!BW$9,HaverPull!$B:$B,0),MATCH(Calculations_actual!$B18,HaverPull!$B$1:$YE$1,0)))</f>
        <v>16.600000000000001</v>
      </c>
      <c r="BY18" s="78">
        <f>IFERROR(INDEX(HaverPull!$B:$YE,MATCH(Calculations_actual!BY$9,HaverPull!$B:$B,0),MATCH(Calculations_actual!$B18,HaverPull!$B$1:$YE$1,0)),INDEX(HaverPull!$B:$YE,MATCH(Calculations_actual!BX$9,HaverPull!$B:$B,0),MATCH(Calculations_actual!$B18,HaverPull!$B$1:$YE$1,0)))</f>
        <v>17.5</v>
      </c>
      <c r="BZ18" s="78">
        <f>IFERROR(INDEX(HaverPull!$B:$YE,MATCH(Calculations_actual!BZ$9,HaverPull!$B:$B,0),MATCH(Calculations_actual!$B18,HaverPull!$B$1:$YE$1,0)),INDEX(HaverPull!$B:$YE,MATCH(Calculations_actual!BY$9,HaverPull!$B:$B,0),MATCH(Calculations_actual!$B18,HaverPull!$B$1:$YE$1,0)))</f>
        <v>18.600000000000001</v>
      </c>
      <c r="CA18" s="78">
        <f>IFERROR(INDEX(HaverPull!$B:$YE,MATCH(Calculations_actual!CA$9,HaverPull!$B:$B,0),MATCH(Calculations_actual!$B18,HaverPull!$B$1:$YE$1,0)),INDEX(HaverPull!$B:$YE,MATCH(Calculations_actual!BZ$9,HaverPull!$B:$B,0),MATCH(Calculations_actual!$B18,HaverPull!$B$1:$YE$1,0)))</f>
        <v>21.2</v>
      </c>
      <c r="CB18" s="78">
        <f>IFERROR(INDEX(HaverPull!$B:$YE,MATCH(Calculations_actual!CB$9,HaverPull!$B:$B,0),MATCH(Calculations_actual!$B18,HaverPull!$B$1:$YE$1,0)),INDEX(HaverPull!$B:$YE,MATCH(Calculations_actual!CA$9,HaverPull!$B:$B,0),MATCH(Calculations_actual!$B18,HaverPull!$B$1:$YE$1,0)))</f>
        <v>22.1</v>
      </c>
      <c r="CC18" s="78">
        <f>IFERROR(INDEX(HaverPull!$B:$YE,MATCH(Calculations_actual!CC$9,HaverPull!$B:$B,0),MATCH(Calculations_actual!$B18,HaverPull!$B$1:$YE$1,0)),INDEX(HaverPull!$B:$YE,MATCH(Calculations_actual!CB$9,HaverPull!$B:$B,0),MATCH(Calculations_actual!$B18,HaverPull!$B$1:$YE$1,0)))</f>
        <v>21.5</v>
      </c>
      <c r="CD18" s="78">
        <f>IFERROR(INDEX(HaverPull!$B:$YE,MATCH(Calculations_actual!CD$9,HaverPull!$B:$B,0),MATCH(Calculations_actual!$B18,HaverPull!$B$1:$YE$1,0)),INDEX(HaverPull!$B:$YE,MATCH(Calculations_actual!CC$9,HaverPull!$B:$B,0),MATCH(Calculations_actual!$B18,HaverPull!$B$1:$YE$1,0)))</f>
        <v>21.8</v>
      </c>
      <c r="CE18" s="78">
        <f>IFERROR(INDEX(HaverPull!$B:$YE,MATCH(Calculations_actual!CE$9,HaverPull!$B:$B,0),MATCH(Calculations_actual!$B18,HaverPull!$B$1:$YE$1,0)),INDEX(HaverPull!$B:$YE,MATCH(Calculations_actual!CD$9,HaverPull!$B:$B,0),MATCH(Calculations_actual!$B18,HaverPull!$B$1:$YE$1,0)))</f>
        <v>22.6</v>
      </c>
      <c r="CF18" s="78">
        <f>IFERROR(INDEX(HaverPull!$B:$YE,MATCH(Calculations_actual!CF$9,HaverPull!$B:$B,0),MATCH(Calculations_actual!$B18,HaverPull!$B$1:$YE$1,0)),INDEX(HaverPull!$B:$YE,MATCH(Calculations_actual!CE$9,HaverPull!$B:$B,0),MATCH(Calculations_actual!$B18,HaverPull!$B$1:$YE$1,0)))</f>
        <v>23.2</v>
      </c>
      <c r="CG18" s="78">
        <f>IFERROR(INDEX(HaverPull!$B:$YE,MATCH(Calculations_actual!CG$9,HaverPull!$B:$B,0),MATCH(Calculations_actual!$B18,HaverPull!$B$1:$YE$1,0)),INDEX(HaverPull!$B:$YE,MATCH(Calculations_actual!CF$9,HaverPull!$B:$B,0),MATCH(Calculations_actual!$B18,HaverPull!$B$1:$YE$1,0)))</f>
        <v>24.7</v>
      </c>
      <c r="CH18" s="78">
        <f>IFERROR(INDEX(HaverPull!$B:$YE,MATCH(Calculations_actual!CH$9,HaverPull!$B:$B,0),MATCH(Calculations_actual!$B18,HaverPull!$B$1:$YE$1,0)),INDEX(HaverPull!$B:$YE,MATCH(Calculations_actual!CG$9,HaverPull!$B:$B,0),MATCH(Calculations_actual!$B18,HaverPull!$B$1:$YE$1,0)))</f>
        <v>24</v>
      </c>
      <c r="CI18" s="78">
        <f>IFERROR(INDEX(HaverPull!$B:$YE,MATCH(Calculations_actual!CI$9,HaverPull!$B:$B,0),MATCH(Calculations_actual!$B18,HaverPull!$B$1:$YE$1,0)),INDEX(HaverPull!$B:$YE,MATCH(Calculations_actual!CH$9,HaverPull!$B:$B,0),MATCH(Calculations_actual!$B18,HaverPull!$B$1:$YE$1,0)))</f>
        <v>21.5</v>
      </c>
      <c r="CJ18" s="78">
        <f>IFERROR(INDEX(HaverPull!$B:$YE,MATCH(Calculations_actual!CJ$9,HaverPull!$B:$B,0),MATCH(Calculations_actual!$B18,HaverPull!$B$1:$YE$1,0)),INDEX(HaverPull!$B:$YE,MATCH(Calculations_actual!CI$9,HaverPull!$B:$B,0),MATCH(Calculations_actual!$B18,HaverPull!$B$1:$YE$1,0)))</f>
        <v>20.8</v>
      </c>
      <c r="CK18" s="78">
        <f>IFERROR(INDEX(HaverPull!$B:$YE,MATCH(Calculations_actual!CK$9,HaverPull!$B:$B,0),MATCH(Calculations_actual!$B18,HaverPull!$B$1:$YE$1,0)),INDEX(HaverPull!$B:$YE,MATCH(Calculations_actual!CJ$9,HaverPull!$B:$B,0),MATCH(Calculations_actual!$B18,HaverPull!$B$1:$YE$1,0)))</f>
        <v>20.5</v>
      </c>
      <c r="CL18" s="78">
        <f>IFERROR(INDEX(HaverPull!$B:$YE,MATCH(Calculations_actual!CL$9,HaverPull!$B:$B,0),MATCH(Calculations_actual!$B18,HaverPull!$B$1:$YE$1,0)),INDEX(HaverPull!$B:$YE,MATCH(Calculations_actual!CK$9,HaverPull!$B:$B,0),MATCH(Calculations_actual!$B18,HaverPull!$B$1:$YE$1,0)))</f>
        <v>20.3</v>
      </c>
      <c r="CM18" s="78">
        <f>IFERROR(INDEX(HaverPull!$B:$YE,MATCH(Calculations_actual!CM$9,HaverPull!$B:$B,0),MATCH(Calculations_actual!$B18,HaverPull!$B$1:$YE$1,0)),INDEX(HaverPull!$B:$YE,MATCH(Calculations_actual!CL$9,HaverPull!$B:$B,0),MATCH(Calculations_actual!$B18,HaverPull!$B$1:$YE$1,0)))</f>
        <v>17.8</v>
      </c>
      <c r="CN18" s="78">
        <f>IFERROR(INDEX(HaverPull!$B:$YE,MATCH(Calculations_actual!CN$9,HaverPull!$B:$B,0),MATCH(Calculations_actual!$B18,HaverPull!$B$1:$YE$1,0)),INDEX(HaverPull!$B:$YE,MATCH(Calculations_actual!CM$9,HaverPull!$B:$B,0),MATCH(Calculations_actual!$B18,HaverPull!$B$1:$YE$1,0)))</f>
        <v>17.399999999999999</v>
      </c>
      <c r="CO18" s="78">
        <f>IFERROR(INDEX(HaverPull!$B:$YE,MATCH(Calculations_actual!CO$9,HaverPull!$B:$B,0),MATCH(Calculations_actual!$B18,HaverPull!$B$1:$YE$1,0)),INDEX(HaverPull!$B:$YE,MATCH(Calculations_actual!CN$9,HaverPull!$B:$B,0),MATCH(Calculations_actual!$B18,HaverPull!$B$1:$YE$1,0)))</f>
        <v>16.2</v>
      </c>
      <c r="CP18" s="78">
        <f>IFERROR(INDEX(HaverPull!$B:$YE,MATCH(Calculations_actual!CP$9,HaverPull!$B:$B,0),MATCH(Calculations_actual!$B18,HaverPull!$B$1:$YE$1,0)),INDEX(HaverPull!$B:$YE,MATCH(Calculations_actual!CO$9,HaverPull!$B:$B,0),MATCH(Calculations_actual!$B18,HaverPull!$B$1:$YE$1,0)))</f>
        <v>15.7</v>
      </c>
      <c r="CQ18" s="78">
        <f>IFERROR(INDEX(HaverPull!$B:$YE,MATCH(Calculations_actual!CQ$9,HaverPull!$B:$B,0),MATCH(Calculations_actual!$B18,HaverPull!$B$1:$YE$1,0)),INDEX(HaverPull!$B:$YE,MATCH(Calculations_actual!CP$9,HaverPull!$B:$B,0),MATCH(Calculations_actual!$B18,HaverPull!$B$1:$YE$1,0)))</f>
        <v>16.399999999999999</v>
      </c>
      <c r="CR18" s="78">
        <f>IFERROR(INDEX(HaverPull!$B:$YE,MATCH(Calculations_actual!CR$9,HaverPull!$B:$B,0),MATCH(Calculations_actual!$B18,HaverPull!$B$1:$YE$1,0)),INDEX(HaverPull!$B:$YE,MATCH(Calculations_actual!CQ$9,HaverPull!$B:$B,0),MATCH(Calculations_actual!$B18,HaverPull!$B$1:$YE$1,0)))</f>
        <v>16</v>
      </c>
      <c r="CS18" s="78">
        <f>IFERROR(INDEX(HaverPull!$B:$YE,MATCH(Calculations_actual!CS$9,HaverPull!$B:$B,0),MATCH(Calculations_actual!$B18,HaverPull!$B$1:$YE$1,0)),INDEX(HaverPull!$B:$YE,MATCH(Calculations_actual!CR$9,HaverPull!$B:$B,0),MATCH(Calculations_actual!$B18,HaverPull!$B$1:$YE$1,0)))</f>
        <v>15.7</v>
      </c>
      <c r="CT18" s="78">
        <f>IFERROR(INDEX(HaverPull!$B:$YE,MATCH(Calculations_actual!CT$9,HaverPull!$B:$B,0),MATCH(Calculations_actual!$B18,HaverPull!$B$1:$YE$1,0)),INDEX(HaverPull!$B:$YE,MATCH(Calculations_actual!CS$9,HaverPull!$B:$B,0),MATCH(Calculations_actual!$B18,HaverPull!$B$1:$YE$1,0)))</f>
        <v>15.8</v>
      </c>
      <c r="CU18" s="78">
        <f>IFERROR(INDEX(HaverPull!$B:$YE,MATCH(Calculations_actual!CU$9,HaverPull!$B:$B,0),MATCH(Calculations_actual!$B18,HaverPull!$B$1:$YE$1,0)),INDEX(HaverPull!$B:$YE,MATCH(Calculations_actual!CT$9,HaverPull!$B:$B,0),MATCH(Calculations_actual!$B18,HaverPull!$B$1:$YE$1,0)))</f>
        <v>18.600000000000001</v>
      </c>
      <c r="CV18" s="78">
        <f>IFERROR(INDEX(HaverPull!$B:$YE,MATCH(Calculations_actual!CV$9,HaverPull!$B:$B,0),MATCH(Calculations_actual!$B18,HaverPull!$B$1:$YE$1,0)),INDEX(HaverPull!$B:$YE,MATCH(Calculations_actual!CU$9,HaverPull!$B:$B,0),MATCH(Calculations_actual!$B18,HaverPull!$B$1:$YE$1,0)))</f>
        <v>19.5</v>
      </c>
      <c r="CW18" s="78">
        <f>IFERROR(INDEX(HaverPull!$B:$YE,MATCH(Calculations_actual!CW$9,HaverPull!$B:$B,0),MATCH(Calculations_actual!$B18,HaverPull!$B$1:$YE$1,0)),INDEX(HaverPull!$B:$YE,MATCH(Calculations_actual!CV$9,HaverPull!$B:$B,0),MATCH(Calculations_actual!$B18,HaverPull!$B$1:$YE$1,0)))</f>
        <v>20.9</v>
      </c>
      <c r="CX18" s="78">
        <f>IFERROR(INDEX(HaverPull!$B:$YE,MATCH(Calculations_actual!CX$9,HaverPull!$B:$B,0),MATCH(Calculations_actual!$B18,HaverPull!$B$1:$YE$1,0)),INDEX(HaverPull!$B:$YE,MATCH(Calculations_actual!CW$9,HaverPull!$B:$B,0),MATCH(Calculations_actual!$B18,HaverPull!$B$1:$YE$1,0)))</f>
        <v>22.9</v>
      </c>
      <c r="CY18" s="78">
        <f>IFERROR(INDEX(HaverPull!$B:$YE,MATCH(Calculations_actual!CY$9,HaverPull!$B:$B,0),MATCH(Calculations_actual!$B18,HaverPull!$B$1:$YE$1,0)),INDEX(HaverPull!$B:$YE,MATCH(Calculations_actual!CX$9,HaverPull!$B:$B,0),MATCH(Calculations_actual!$B18,HaverPull!$B$1:$YE$1,0)))</f>
        <v>22.8</v>
      </c>
      <c r="CZ18" s="78">
        <f>IFERROR(INDEX(HaverPull!$B:$YE,MATCH(Calculations_actual!CZ$9,HaverPull!$B:$B,0),MATCH(Calculations_actual!$B18,HaverPull!$B$1:$YE$1,0)),INDEX(HaverPull!$B:$YE,MATCH(Calculations_actual!CY$9,HaverPull!$B:$B,0),MATCH(Calculations_actual!$B18,HaverPull!$B$1:$YE$1,0)))</f>
        <v>23.8</v>
      </c>
      <c r="DA18" s="78">
        <f>IFERROR(INDEX(HaverPull!$B:$YE,MATCH(Calculations_actual!DA$9,HaverPull!$B:$B,0),MATCH(Calculations_actual!$B18,HaverPull!$B$1:$YE$1,0)),INDEX(HaverPull!$B:$YE,MATCH(Calculations_actual!CZ$9,HaverPull!$B:$B,0),MATCH(Calculations_actual!$B18,HaverPull!$B$1:$YE$1,0)))</f>
        <v>23.6</v>
      </c>
      <c r="DB18" s="78">
        <f>IFERROR(INDEX(HaverPull!$B:$YE,MATCH(Calculations_actual!DB$9,HaverPull!$B:$B,0),MATCH(Calculations_actual!$B18,HaverPull!$B$1:$YE$1,0)),INDEX(HaverPull!$B:$YE,MATCH(Calculations_actual!DA$9,HaverPull!$B:$B,0),MATCH(Calculations_actual!$B18,HaverPull!$B$1:$YE$1,0)))</f>
        <v>23.3</v>
      </c>
      <c r="DC18" s="78">
        <f>IFERROR(INDEX(HaverPull!$B:$YE,MATCH(Calculations_actual!DC$9,HaverPull!$B:$B,0),MATCH(Calculations_actual!$B18,HaverPull!$B$1:$YE$1,0)),INDEX(HaverPull!$B:$YE,MATCH(Calculations_actual!DB$9,HaverPull!$B:$B,0),MATCH(Calculations_actual!$B18,HaverPull!$B$1:$YE$1,0)))</f>
        <v>19.899999999999999</v>
      </c>
      <c r="DD18" s="78">
        <f>IFERROR(INDEX(HaverPull!$B:$YE,MATCH(Calculations_actual!DD$9,HaverPull!$B:$B,0),MATCH(Calculations_actual!$B18,HaverPull!$B$1:$YE$1,0)),INDEX(HaverPull!$B:$YE,MATCH(Calculations_actual!DC$9,HaverPull!$B:$B,0),MATCH(Calculations_actual!$B18,HaverPull!$B$1:$YE$1,0)))</f>
        <v>20</v>
      </c>
      <c r="DE18" s="78">
        <f>IFERROR(INDEX(HaverPull!$B:$YE,MATCH(Calculations_actual!DE$9,HaverPull!$B:$B,0),MATCH(Calculations_actual!$B18,HaverPull!$B$1:$YE$1,0)),INDEX(HaverPull!$B:$YE,MATCH(Calculations_actual!DD$9,HaverPull!$B:$B,0),MATCH(Calculations_actual!$B18,HaverPull!$B$1:$YE$1,0)))</f>
        <v>20.100000000000001</v>
      </c>
      <c r="DF18" s="78">
        <f>IFERROR(INDEX(HaverPull!$B:$YE,MATCH(Calculations_actual!DF$9,HaverPull!$B:$B,0),MATCH(Calculations_actual!$B18,HaverPull!$B$1:$YE$1,0)),INDEX(HaverPull!$B:$YE,MATCH(Calculations_actual!DE$9,HaverPull!$B:$B,0),MATCH(Calculations_actual!$B18,HaverPull!$B$1:$YE$1,0)))</f>
        <v>20.3</v>
      </c>
      <c r="DG18" s="78">
        <f>IFERROR(INDEX(HaverPull!$B:$YE,MATCH(Calculations_actual!DG$9,HaverPull!$B:$B,0),MATCH(Calculations_actual!$B18,HaverPull!$B$1:$YE$1,0)),INDEX(HaverPull!$B:$YE,MATCH(Calculations_actual!DF$9,HaverPull!$B:$B,0),MATCH(Calculations_actual!$B18,HaverPull!$B$1:$YE$1,0)))</f>
        <v>20</v>
      </c>
      <c r="DH18" s="78">
        <f>IFERROR(INDEX(HaverPull!$B:$YE,MATCH(Calculations_actual!DH$9,HaverPull!$B:$B,0),MATCH(Calculations_actual!$B18,HaverPull!$B$1:$YE$1,0)),INDEX(HaverPull!$B:$YE,MATCH(Calculations_actual!DG$9,HaverPull!$B:$B,0),MATCH(Calculations_actual!$B18,HaverPull!$B$1:$YE$1,0)))</f>
        <v>20.5</v>
      </c>
      <c r="DI18" s="78">
        <f>IFERROR(INDEX(HaverPull!$B:$YE,MATCH(Calculations_actual!DI$9,HaverPull!$B:$B,0),MATCH(Calculations_actual!$B18,HaverPull!$B$1:$YE$1,0)),INDEX(HaverPull!$B:$YE,MATCH(Calculations_actual!DH$9,HaverPull!$B:$B,0),MATCH(Calculations_actual!$B18,HaverPull!$B$1:$YE$1,0)))</f>
        <v>20.9</v>
      </c>
      <c r="DJ18" s="78">
        <f>IFERROR(INDEX(HaverPull!$B:$YE,MATCH(Calculations_actual!DJ$9,HaverPull!$B:$B,0),MATCH(Calculations_actual!$B18,HaverPull!$B$1:$YE$1,0)),INDEX(HaverPull!$B:$YE,MATCH(Calculations_actual!DI$9,HaverPull!$B:$B,0),MATCH(Calculations_actual!$B18,HaverPull!$B$1:$YE$1,0)))</f>
        <v>21.3</v>
      </c>
      <c r="DK18" s="78">
        <f>IFERROR(INDEX(HaverPull!$B:$YE,MATCH(Calculations_actual!DK$9,HaverPull!$B:$B,0),MATCH(Calculations_actual!$B18,HaverPull!$B$1:$YE$1,0)),INDEX(HaverPull!$B:$YE,MATCH(Calculations_actual!DJ$9,HaverPull!$B:$B,0),MATCH(Calculations_actual!$B18,HaverPull!$B$1:$YE$1,0)))</f>
        <v>26.4</v>
      </c>
      <c r="DL18" s="78">
        <f>IFERROR(INDEX(HaverPull!$B:$YE,MATCH(Calculations_actual!DL$9,HaverPull!$B:$B,0),MATCH(Calculations_actual!$B18,HaverPull!$B$1:$YE$1,0)),INDEX(HaverPull!$B:$YE,MATCH(Calculations_actual!DK$9,HaverPull!$B:$B,0),MATCH(Calculations_actual!$B18,HaverPull!$B$1:$YE$1,0)))</f>
        <v>26.6</v>
      </c>
      <c r="DM18" s="78">
        <f>IFERROR(INDEX(HaverPull!$B:$YE,MATCH(Calculations_actual!DM$9,HaverPull!$B:$B,0),MATCH(Calculations_actual!$B18,HaverPull!$B$1:$YE$1,0)),INDEX(HaverPull!$B:$YE,MATCH(Calculations_actual!DL$9,HaverPull!$B:$B,0),MATCH(Calculations_actual!$B18,HaverPull!$B$1:$YE$1,0)))</f>
        <v>26.8</v>
      </c>
      <c r="DN18" s="78">
        <f>IFERROR(INDEX(HaverPull!$B:$YE,MATCH(Calculations_actual!DN$9,HaverPull!$B:$B,0),MATCH(Calculations_actual!$B18,HaverPull!$B$1:$YE$1,0)),INDEX(HaverPull!$B:$YE,MATCH(Calculations_actual!DM$9,HaverPull!$B:$B,0),MATCH(Calculations_actual!$B18,HaverPull!$B$1:$YE$1,0)))</f>
        <v>26.6</v>
      </c>
      <c r="DO18" s="78">
        <f>IFERROR(INDEX(HaverPull!$B:$YE,MATCH(Calculations_actual!DO$9,HaverPull!$B:$B,0),MATCH(Calculations_actual!$B18,HaverPull!$B$1:$YE$1,0)),INDEX(HaverPull!$B:$YE,MATCH(Calculations_actual!DN$9,HaverPull!$B:$B,0),MATCH(Calculations_actual!$B18,HaverPull!$B$1:$YE$1,0)))</f>
        <v>24</v>
      </c>
      <c r="DP18" s="78">
        <f>IFERROR(INDEX(HaverPull!$B:$YE,MATCH(Calculations_actual!DP$9,HaverPull!$B:$B,0),MATCH(Calculations_actual!$B18,HaverPull!$B$1:$YE$1,0)),INDEX(HaverPull!$B:$YE,MATCH(Calculations_actual!DO$9,HaverPull!$B:$B,0),MATCH(Calculations_actual!$B18,HaverPull!$B$1:$YE$1,0)))</f>
        <v>24.6</v>
      </c>
      <c r="DQ18" s="78">
        <f>IFERROR(INDEX(HaverPull!$B:$YE,MATCH(Calculations_actual!DQ$9,HaverPull!$B:$B,0),MATCH(Calculations_actual!$B18,HaverPull!$B$1:$YE$1,0)),INDEX(HaverPull!$B:$YE,MATCH(Calculations_actual!DP$9,HaverPull!$B:$B,0),MATCH(Calculations_actual!$B18,HaverPull!$B$1:$YE$1,0)))</f>
        <v>25.3</v>
      </c>
      <c r="DR18" s="78">
        <f>IFERROR(INDEX(HaverPull!$B:$YE,MATCH(Calculations_actual!DR$9,HaverPull!$B:$B,0),MATCH(Calculations_actual!$B18,HaverPull!$B$1:$YE$1,0)),INDEX(HaverPull!$B:$YE,MATCH(Calculations_actual!DQ$9,HaverPull!$B:$B,0),MATCH(Calculations_actual!$B18,HaverPull!$B$1:$YE$1,0)))</f>
        <v>27.7</v>
      </c>
      <c r="DS18" s="78">
        <f>IFERROR(INDEX(HaverPull!$B:$YE,MATCH(Calculations_actual!DS$9,HaverPull!$B:$B,0),MATCH(Calculations_actual!$B18,HaverPull!$B$1:$YE$1,0)),INDEX(HaverPull!$B:$YE,MATCH(Calculations_actual!DR$9,HaverPull!$B:$B,0),MATCH(Calculations_actual!$B18,HaverPull!$B$1:$YE$1,0)))</f>
        <v>24.7</v>
      </c>
      <c r="DT18" s="78">
        <f>IFERROR(INDEX(HaverPull!$B:$YE,MATCH(Calculations_actual!DT$9,HaverPull!$B:$B,0),MATCH(Calculations_actual!$B18,HaverPull!$B$1:$YE$1,0)),INDEX(HaverPull!$B:$YE,MATCH(Calculations_actual!DS$9,HaverPull!$B:$B,0),MATCH(Calculations_actual!$B18,HaverPull!$B$1:$YE$1,0)))</f>
        <v>25</v>
      </c>
      <c r="DU18" s="78">
        <f>IFERROR(INDEX(HaverPull!$B:$YE,MATCH(Calculations_actual!DU$9,HaverPull!$B:$B,0),MATCH(Calculations_actual!$B18,HaverPull!$B$1:$YE$1,0)),INDEX(HaverPull!$B:$YE,MATCH(Calculations_actual!DT$9,HaverPull!$B:$B,0),MATCH(Calculations_actual!$B18,HaverPull!$B$1:$YE$1,0)))</f>
        <v>25.6</v>
      </c>
      <c r="DV18" s="78">
        <f>IFERROR(INDEX(HaverPull!$B:$YE,MATCH(Calculations_actual!DV$9,HaverPull!$B:$B,0),MATCH(Calculations_actual!$B18,HaverPull!$B$1:$YE$1,0)),INDEX(HaverPull!$B:$YE,MATCH(Calculations_actual!DU$9,HaverPull!$B:$B,0),MATCH(Calculations_actual!$B18,HaverPull!$B$1:$YE$1,0)))</f>
        <v>26.1</v>
      </c>
      <c r="DW18" s="78">
        <f>IFERROR(INDEX(HaverPull!$B:$YE,MATCH(Calculations_actual!DW$9,HaverPull!$B:$B,0),MATCH(Calculations_actual!$B18,HaverPull!$B$1:$YE$1,0)),INDEX(HaverPull!$B:$YE,MATCH(Calculations_actual!DV$9,HaverPull!$B:$B,0),MATCH(Calculations_actual!$B18,HaverPull!$B$1:$YE$1,0)))</f>
        <v>29.8</v>
      </c>
      <c r="DX18" s="78">
        <f>IFERROR(INDEX(HaverPull!$B:$YE,MATCH(Calculations_actual!DX$9,HaverPull!$B:$B,0),MATCH(Calculations_actual!$B18,HaverPull!$B$1:$YE$1,0)),INDEX(HaverPull!$B:$YE,MATCH(Calculations_actual!DW$9,HaverPull!$B:$B,0),MATCH(Calculations_actual!$B18,HaverPull!$B$1:$YE$1,0)))</f>
        <v>28</v>
      </c>
      <c r="DY18" s="78">
        <f>IFERROR(INDEX(HaverPull!$B:$YE,MATCH(Calculations_actual!DY$9,HaverPull!$B:$B,0),MATCH(Calculations_actual!$B18,HaverPull!$B$1:$YE$1,0)),INDEX(HaverPull!$B:$YE,MATCH(Calculations_actual!DX$9,HaverPull!$B:$B,0),MATCH(Calculations_actual!$B18,HaverPull!$B$1:$YE$1,0)))</f>
        <v>26.4</v>
      </c>
      <c r="DZ18" s="78">
        <f>IFERROR(INDEX(HaverPull!$B:$YE,MATCH(Calculations_actual!DZ$9,HaverPull!$B:$B,0),MATCH(Calculations_actual!$B18,HaverPull!$B$1:$YE$1,0)),INDEX(HaverPull!$B:$YE,MATCH(Calculations_actual!DY$9,HaverPull!$B:$B,0),MATCH(Calculations_actual!$B18,HaverPull!$B$1:$YE$1,0)))</f>
        <v>24.2</v>
      </c>
      <c r="EA18" s="78">
        <f>IFERROR(INDEX(HaverPull!$B:$YE,MATCH(Calculations_actual!EA$9,HaverPull!$B:$B,0),MATCH(Calculations_actual!$B18,HaverPull!$B$1:$YE$1,0)),INDEX(HaverPull!$B:$YE,MATCH(Calculations_actual!DZ$9,HaverPull!$B:$B,0),MATCH(Calculations_actual!$B18,HaverPull!$B$1:$YE$1,0)))</f>
        <v>25.3</v>
      </c>
      <c r="EB18" s="78">
        <f>IFERROR(INDEX(HaverPull!$B:$YE,MATCH(Calculations_actual!EB$9,HaverPull!$B:$B,0),MATCH(Calculations_actual!$B18,HaverPull!$B$1:$YE$1,0)),INDEX(HaverPull!$B:$YE,MATCH(Calculations_actual!EA$9,HaverPull!$B:$B,0),MATCH(Calculations_actual!$B18,HaverPull!$B$1:$YE$1,0)))</f>
        <v>25.3</v>
      </c>
      <c r="EC18" s="78">
        <f>IFERROR(INDEX(HaverPull!$B:$YE,MATCH(Calculations_actual!EC$9,HaverPull!$B:$B,0),MATCH(Calculations_actual!$B18,HaverPull!$B$1:$YE$1,0)),INDEX(HaverPull!$B:$YE,MATCH(Calculations_actual!EB$9,HaverPull!$B:$B,0),MATCH(Calculations_actual!$B18,HaverPull!$B$1:$YE$1,0)))</f>
        <v>24.3</v>
      </c>
      <c r="ED18" s="78">
        <f>IFERROR(INDEX(HaverPull!$B:$YE,MATCH(Calculations_actual!ED$9,HaverPull!$B:$B,0),MATCH(Calculations_actual!$B18,HaverPull!$B$1:$YE$1,0)),INDEX(HaverPull!$B:$YE,MATCH(Calculations_actual!EC$9,HaverPull!$B:$B,0),MATCH(Calculations_actual!$B18,HaverPull!$B$1:$YE$1,0)))</f>
        <v>23.1</v>
      </c>
      <c r="EE18" s="78">
        <f>IFERROR(INDEX(HaverPull!$B:$YE,MATCH(Calculations_actual!EE$9,HaverPull!$B:$B,0),MATCH(Calculations_actual!$B18,HaverPull!$B$1:$YE$1,0)),INDEX(HaverPull!$B:$YE,MATCH(Calculations_actual!ED$9,HaverPull!$B:$B,0),MATCH(Calculations_actual!$B18,HaverPull!$B$1:$YE$1,0)))</f>
        <v>23.8</v>
      </c>
      <c r="EF18" s="78">
        <f>IFERROR(INDEX(HaverPull!$B:$YE,MATCH(Calculations_actual!EF$9,HaverPull!$B:$B,0),MATCH(Calculations_actual!$B18,HaverPull!$B$1:$YE$1,0)),INDEX(HaverPull!$B:$YE,MATCH(Calculations_actual!EE$9,HaverPull!$B:$B,0),MATCH(Calculations_actual!$B18,HaverPull!$B$1:$YE$1,0)))</f>
        <v>22.8</v>
      </c>
      <c r="EG18" s="78">
        <f>IFERROR(INDEX(HaverPull!$B:$YE,MATCH(Calculations_actual!EG$9,HaverPull!$B:$B,0),MATCH(Calculations_actual!$B18,HaverPull!$B$1:$YE$1,0)),INDEX(HaverPull!$B:$YE,MATCH(Calculations_actual!EF$9,HaverPull!$B:$B,0),MATCH(Calculations_actual!$B18,HaverPull!$B$1:$YE$1,0)))</f>
        <v>21.4</v>
      </c>
      <c r="EH18" s="78">
        <f>IFERROR(INDEX(HaverPull!$B:$YE,MATCH(Calculations_actual!EH$9,HaverPull!$B:$B,0),MATCH(Calculations_actual!$B18,HaverPull!$B$1:$YE$1,0)),INDEX(HaverPull!$B:$YE,MATCH(Calculations_actual!EG$9,HaverPull!$B:$B,0),MATCH(Calculations_actual!$B18,HaverPull!$B$1:$YE$1,0)))</f>
        <v>20.100000000000001</v>
      </c>
      <c r="EI18" s="78">
        <f>IFERROR(INDEX(HaverPull!$B:$YE,MATCH(Calculations_actual!EI$9,HaverPull!$B:$B,0),MATCH(Calculations_actual!$B18,HaverPull!$B$1:$YE$1,0)),INDEX(HaverPull!$B:$YE,MATCH(Calculations_actual!EH$9,HaverPull!$B:$B,0),MATCH(Calculations_actual!$B18,HaverPull!$B$1:$YE$1,0)))</f>
        <v>17.2</v>
      </c>
      <c r="EJ18" s="78">
        <f>IFERROR(INDEX(HaverPull!$B:$YE,MATCH(Calculations_actual!EJ$9,HaverPull!$B:$B,0),MATCH(Calculations_actual!$B18,HaverPull!$B$1:$YE$1,0)),INDEX(HaverPull!$B:$YE,MATCH(Calculations_actual!EI$9,HaverPull!$B:$B,0),MATCH(Calculations_actual!$B18,HaverPull!$B$1:$YE$1,0)))</f>
        <v>17.2</v>
      </c>
      <c r="EK18" s="78">
        <f>IFERROR(INDEX(HaverPull!$B:$YE,MATCH(Calculations_actual!EK$9,HaverPull!$B:$B,0),MATCH(Calculations_actual!$B18,HaverPull!$B$1:$YE$1,0)),INDEX(HaverPull!$B:$YE,MATCH(Calculations_actual!EJ$9,HaverPull!$B:$B,0),MATCH(Calculations_actual!$B18,HaverPull!$B$1:$YE$1,0)))</f>
        <v>18.100000000000001</v>
      </c>
      <c r="EL18" s="78">
        <f>IFERROR(INDEX(HaverPull!$B:$YE,MATCH(Calculations_actual!EL$9,HaverPull!$B:$B,0),MATCH(Calculations_actual!$B18,HaverPull!$B$1:$YE$1,0)),INDEX(HaverPull!$B:$YE,MATCH(Calculations_actual!EK$9,HaverPull!$B:$B,0),MATCH(Calculations_actual!$B18,HaverPull!$B$1:$YE$1,0)))</f>
        <v>19.8</v>
      </c>
      <c r="EM18" s="78">
        <f>IFERROR(INDEX(HaverPull!$B:$YE,MATCH(Calculations_actual!EM$9,HaverPull!$B:$B,0),MATCH(Calculations_actual!$B18,HaverPull!$B$1:$YE$1,0)),INDEX(HaverPull!$B:$YE,MATCH(Calculations_actual!EL$9,HaverPull!$B:$B,0),MATCH(Calculations_actual!$B18,HaverPull!$B$1:$YE$1,0)))</f>
        <v>18.5</v>
      </c>
      <c r="EN18" s="78">
        <f>IFERROR(INDEX(HaverPull!$B:$YE,MATCH(Calculations_actual!EN$9,HaverPull!$B:$B,0),MATCH(Calculations_actual!$B18,HaverPull!$B$1:$YE$1,0)),INDEX(HaverPull!$B:$YE,MATCH(Calculations_actual!EM$9,HaverPull!$B:$B,0),MATCH(Calculations_actual!$B18,HaverPull!$B$1:$YE$1,0)))</f>
        <v>20.6</v>
      </c>
      <c r="EO18" s="78">
        <f>IFERROR(INDEX(HaverPull!$B:$YE,MATCH(Calculations_actual!EO$9,HaverPull!$B:$B,0),MATCH(Calculations_actual!$B18,HaverPull!$B$1:$YE$1,0)),INDEX(HaverPull!$B:$YE,MATCH(Calculations_actual!EN$9,HaverPull!$B:$B,0),MATCH(Calculations_actual!$B18,HaverPull!$B$1:$YE$1,0)))</f>
        <v>21.6</v>
      </c>
      <c r="EP18" s="78">
        <f>IFERROR(INDEX(HaverPull!$B:$YE,MATCH(Calculations_actual!EP$9,HaverPull!$B:$B,0),MATCH(Calculations_actual!$B18,HaverPull!$B$1:$YE$1,0)),INDEX(HaverPull!$B:$YE,MATCH(Calculations_actual!EO$9,HaverPull!$B:$B,0),MATCH(Calculations_actual!$B18,HaverPull!$B$1:$YE$1,0)))</f>
        <v>25.1</v>
      </c>
      <c r="EQ18" s="78">
        <f>IFERROR(INDEX(HaverPull!$B:$YE,MATCH(Calculations_actual!EQ$9,HaverPull!$B:$B,0),MATCH(Calculations_actual!$B18,HaverPull!$B$1:$YE$1,0)),INDEX(HaverPull!$B:$YE,MATCH(Calculations_actual!EP$9,HaverPull!$B:$B,0),MATCH(Calculations_actual!$B18,HaverPull!$B$1:$YE$1,0)))</f>
        <v>26.6</v>
      </c>
      <c r="ER18" s="78">
        <f>IFERROR(INDEX(HaverPull!$B:$YE,MATCH(Calculations_actual!ER$9,HaverPull!$B:$B,0),MATCH(Calculations_actual!$B18,HaverPull!$B$1:$YE$1,0)),INDEX(HaverPull!$B:$YE,MATCH(Calculations_actual!EQ$9,HaverPull!$B:$B,0),MATCH(Calculations_actual!$B18,HaverPull!$B$1:$YE$1,0)))</f>
        <v>28.9</v>
      </c>
      <c r="ES18" s="78">
        <f>IFERROR(INDEX(HaverPull!$B:$YE,MATCH(Calculations_actual!ES$9,HaverPull!$B:$B,0),MATCH(Calculations_actual!$B18,HaverPull!$B$1:$YE$1,0)),INDEX(HaverPull!$B:$YE,MATCH(Calculations_actual!ER$9,HaverPull!$B:$B,0),MATCH(Calculations_actual!$B18,HaverPull!$B$1:$YE$1,0)))</f>
        <v>30.7</v>
      </c>
      <c r="ET18" s="78">
        <f>IFERROR(INDEX(HaverPull!$B:$YE,MATCH(Calculations_actual!ET$9,HaverPull!$B:$B,0),MATCH(Calculations_actual!$B18,HaverPull!$B$1:$YE$1,0)),INDEX(HaverPull!$B:$YE,MATCH(Calculations_actual!ES$9,HaverPull!$B:$B,0),MATCH(Calculations_actual!$B18,HaverPull!$B$1:$YE$1,0)))</f>
        <v>30</v>
      </c>
      <c r="EU18" s="78">
        <f>IFERROR(INDEX(HaverPull!$B:$YE,MATCH(Calculations_actual!EU$9,HaverPull!$B:$B,0),MATCH(Calculations_actual!$B18,HaverPull!$B$1:$YE$1,0)),INDEX(HaverPull!$B:$YE,MATCH(Calculations_actual!ET$9,HaverPull!$B:$B,0),MATCH(Calculations_actual!$B18,HaverPull!$B$1:$YE$1,0)))</f>
        <v>38.4</v>
      </c>
      <c r="EV18" s="78">
        <f>IFERROR(INDEX(HaverPull!$B:$YE,MATCH(Calculations_actual!EV$9,HaverPull!$B:$B,0),MATCH(Calculations_actual!$B18,HaverPull!$B$1:$YE$1,0)),INDEX(HaverPull!$B:$YE,MATCH(Calculations_actual!EU$9,HaverPull!$B:$B,0),MATCH(Calculations_actual!$B18,HaverPull!$B$1:$YE$1,0)))</f>
        <v>36.200000000000003</v>
      </c>
      <c r="EW18" s="78">
        <f>IFERROR(INDEX(HaverPull!$B:$YE,MATCH(Calculations_actual!EW$9,HaverPull!$B:$B,0),MATCH(Calculations_actual!$B18,HaverPull!$B$1:$YE$1,0)),INDEX(HaverPull!$B:$YE,MATCH(Calculations_actual!EV$9,HaverPull!$B:$B,0),MATCH(Calculations_actual!$B18,HaverPull!$B$1:$YE$1,0)))</f>
        <v>34.5</v>
      </c>
      <c r="EX18" s="78">
        <f>IFERROR(INDEX(HaverPull!$B:$YE,MATCH(Calculations_actual!EX$9,HaverPull!$B:$B,0),MATCH(Calculations_actual!$B18,HaverPull!$B$1:$YE$1,0)),INDEX(HaverPull!$B:$YE,MATCH(Calculations_actual!EW$9,HaverPull!$B:$B,0),MATCH(Calculations_actual!$B18,HaverPull!$B$1:$YE$1,0)))</f>
        <v>29.3</v>
      </c>
      <c r="EY18" s="78">
        <f>IFERROR(INDEX(HaverPull!$B:$YE,MATCH(Calculations_actual!EY$9,HaverPull!$B:$B,0),MATCH(Calculations_actual!$B18,HaverPull!$B$1:$YE$1,0)),INDEX(HaverPull!$B:$YE,MATCH(Calculations_actual!EX$9,HaverPull!$B:$B,0),MATCH(Calculations_actual!$B18,HaverPull!$B$1:$YE$1,0)))</f>
        <v>35.200000000000003</v>
      </c>
      <c r="EZ18" s="78">
        <f>IFERROR(INDEX(HaverPull!$B:$YE,MATCH(Calculations_actual!EZ$9,HaverPull!$B:$B,0),MATCH(Calculations_actual!$B18,HaverPull!$B$1:$YE$1,0)),INDEX(HaverPull!$B:$YE,MATCH(Calculations_actual!EY$9,HaverPull!$B:$B,0),MATCH(Calculations_actual!$B18,HaverPull!$B$1:$YE$1,0)))</f>
        <v>36.700000000000003</v>
      </c>
      <c r="FA18" s="78">
        <f>IFERROR(INDEX(HaverPull!$B:$YE,MATCH(Calculations_actual!FA$9,HaverPull!$B:$B,0),MATCH(Calculations_actual!$B18,HaverPull!$B$1:$YE$1,0)),INDEX(HaverPull!$B:$YE,MATCH(Calculations_actual!EZ$9,HaverPull!$B:$B,0),MATCH(Calculations_actual!$B18,HaverPull!$B$1:$YE$1,0)))</f>
        <v>20.6</v>
      </c>
      <c r="FB18" s="78">
        <f>IFERROR(INDEX(HaverPull!$B:$YE,MATCH(Calculations_actual!FB$9,HaverPull!$B:$B,0),MATCH(Calculations_actual!$B18,HaverPull!$B$1:$YE$1,0)),INDEX(HaverPull!$B:$YE,MATCH(Calculations_actual!FA$9,HaverPull!$B:$B,0),MATCH(Calculations_actual!$B18,HaverPull!$B$1:$YE$1,0)))</f>
        <v>34.299999999999997</v>
      </c>
      <c r="FC18" s="78">
        <f>IFERROR(INDEX(HaverPull!$B:$YE,MATCH(Calculations_actual!FC$9,HaverPull!$B:$B,0),MATCH(Calculations_actual!$B18,HaverPull!$B$1:$YE$1,0)),INDEX(HaverPull!$B:$YE,MATCH(Calculations_actual!FB$9,HaverPull!$B:$B,0),MATCH(Calculations_actual!$B18,HaverPull!$B$1:$YE$1,0)))</f>
        <v>21.6</v>
      </c>
      <c r="FD18" s="78">
        <f>IFERROR(INDEX(HaverPull!$B:$YE,MATCH(Calculations_actual!FD$9,HaverPull!$B:$B,0),MATCH(Calculations_actual!$B18,HaverPull!$B$1:$YE$1,0)),INDEX(HaverPull!$B:$YE,MATCH(Calculations_actual!FC$9,HaverPull!$B:$B,0),MATCH(Calculations_actual!$B18,HaverPull!$B$1:$YE$1,0)))</f>
        <v>35.6</v>
      </c>
      <c r="FE18" s="78">
        <f>IFERROR(INDEX(HaverPull!$B:$YE,MATCH(Calculations_actual!FE$9,HaverPull!$B:$B,0),MATCH(Calculations_actual!$B18,HaverPull!$B$1:$YE$1,0)),INDEX(HaverPull!$B:$YE,MATCH(Calculations_actual!FD$9,HaverPull!$B:$B,0),MATCH(Calculations_actual!$B18,HaverPull!$B$1:$YE$1,0)))</f>
        <v>57.5</v>
      </c>
      <c r="FF18" s="78">
        <f>IFERROR(INDEX(HaverPull!$B:$YE,MATCH(Calculations_actual!FF$9,HaverPull!$B:$B,0),MATCH(Calculations_actual!$B18,HaverPull!$B$1:$YE$1,0)),INDEX(HaverPull!$B:$YE,MATCH(Calculations_actual!FE$9,HaverPull!$B:$B,0),MATCH(Calculations_actual!$B18,HaverPull!$B$1:$YE$1,0)))</f>
        <v>75.099999999999994</v>
      </c>
      <c r="FG18" s="78">
        <f>IFERROR(INDEX(HaverPull!$B:$YE,MATCH(Calculations_actual!FG$9,HaverPull!$B:$B,0),MATCH(Calculations_actual!$B18,HaverPull!$B$1:$YE$1,0)),INDEX(HaverPull!$B:$YE,MATCH(Calculations_actual!FF$9,HaverPull!$B:$B,0),MATCH(Calculations_actual!$B18,HaverPull!$B$1:$YE$1,0)))</f>
        <v>72.099999999999994</v>
      </c>
      <c r="FH18" s="78">
        <f>IFERROR(INDEX(HaverPull!$B:$YE,MATCH(Calculations_actual!FH$9,HaverPull!$B:$B,0),MATCH(Calculations_actual!$B18,HaverPull!$B$1:$YE$1,0)),INDEX(HaverPull!$B:$YE,MATCH(Calculations_actual!FG$9,HaverPull!$B:$B,0),MATCH(Calculations_actual!$B18,HaverPull!$B$1:$YE$1,0)))</f>
        <v>70.2</v>
      </c>
      <c r="FI18" s="78">
        <f>IFERROR(INDEX(HaverPull!$B:$YE,MATCH(Calculations_actual!FI$9,HaverPull!$B:$B,0),MATCH(Calculations_actual!$B18,HaverPull!$B$1:$YE$1,0)),INDEX(HaverPull!$B:$YE,MATCH(Calculations_actual!FH$9,HaverPull!$B:$B,0),MATCH(Calculations_actual!$B18,HaverPull!$B$1:$YE$1,0)))</f>
        <v>85.7</v>
      </c>
      <c r="FJ18" s="78">
        <f>IFERROR(INDEX(HaverPull!$B:$YE,MATCH(Calculations_actual!FJ$9,HaverPull!$B:$B,0),MATCH(Calculations_actual!$B18,HaverPull!$B$1:$YE$1,0)),INDEX(HaverPull!$B:$YE,MATCH(Calculations_actual!FI$9,HaverPull!$B:$B,0),MATCH(Calculations_actual!$B18,HaverPull!$B$1:$YE$1,0)))</f>
        <v>89.1</v>
      </c>
      <c r="FK18" s="78">
        <f>IFERROR(INDEX(HaverPull!$B:$YE,MATCH(Calculations_actual!FK$9,HaverPull!$B:$B,0),MATCH(Calculations_actual!$B18,HaverPull!$B$1:$YE$1,0)),INDEX(HaverPull!$B:$YE,MATCH(Calculations_actual!FJ$9,HaverPull!$B:$B,0),MATCH(Calculations_actual!$B18,HaverPull!$B$1:$YE$1,0)))</f>
        <v>90</v>
      </c>
      <c r="FL18" s="78">
        <f>IFERROR(INDEX(HaverPull!$B:$YE,MATCH(Calculations_actual!FL$9,HaverPull!$B:$B,0),MATCH(Calculations_actual!$B18,HaverPull!$B$1:$YE$1,0)),INDEX(HaverPull!$B:$YE,MATCH(Calculations_actual!FK$9,HaverPull!$B:$B,0),MATCH(Calculations_actual!$B18,HaverPull!$B$1:$YE$1,0)))</f>
        <v>79.2</v>
      </c>
      <c r="FM18" s="78">
        <f>IFERROR(INDEX(HaverPull!$B:$YE,MATCH(Calculations_actual!FM$9,HaverPull!$B:$B,0),MATCH(Calculations_actual!$B18,HaverPull!$B$1:$YE$1,0)),INDEX(HaverPull!$B:$YE,MATCH(Calculations_actual!FL$9,HaverPull!$B:$B,0),MATCH(Calculations_actual!$B18,HaverPull!$B$1:$YE$1,0)))</f>
        <v>68.5</v>
      </c>
      <c r="FN18" s="78">
        <f>IFERROR(INDEX(HaverPull!$B:$YE,MATCH(Calculations_actual!FN$9,HaverPull!$B:$B,0),MATCH(Calculations_actual!$B18,HaverPull!$B$1:$YE$1,0)),INDEX(HaverPull!$B:$YE,MATCH(Calculations_actual!FM$9,HaverPull!$B:$B,0),MATCH(Calculations_actual!$B18,HaverPull!$B$1:$YE$1,0)))</f>
        <v>64</v>
      </c>
      <c r="FO18" s="78">
        <f>IFERROR(INDEX(HaverPull!$B:$YE,MATCH(Calculations_actual!FO$9,HaverPull!$B:$B,0),MATCH(Calculations_actual!$B18,HaverPull!$B$1:$YE$1,0)),INDEX(HaverPull!$B:$YE,MATCH(Calculations_actual!FN$9,HaverPull!$B:$B,0),MATCH(Calculations_actual!$B18,HaverPull!$B$1:$YE$1,0)))</f>
        <v>99.6</v>
      </c>
      <c r="FP18" s="78">
        <f>IFERROR(INDEX(HaverPull!$B:$YE,MATCH(Calculations_actual!FP$9,HaverPull!$B:$B,0),MATCH(Calculations_actual!$B18,HaverPull!$B$1:$YE$1,0)),INDEX(HaverPull!$B:$YE,MATCH(Calculations_actual!FO$9,HaverPull!$B:$B,0),MATCH(Calculations_actual!$B18,HaverPull!$B$1:$YE$1,0)))</f>
        <v>90.3</v>
      </c>
      <c r="FQ18" s="78">
        <f>IFERROR(INDEX(HaverPull!$B:$YE,MATCH(Calculations_actual!FQ$9,HaverPull!$B:$B,0),MATCH(Calculations_actual!$B18,HaverPull!$B$1:$YE$1,0)),INDEX(HaverPull!$B:$YE,MATCH(Calculations_actual!FP$9,HaverPull!$B:$B,0),MATCH(Calculations_actual!$B18,HaverPull!$B$1:$YE$1,0)))</f>
        <v>85</v>
      </c>
      <c r="FR18" s="78">
        <f>IFERROR(INDEX(HaverPull!$B:$YE,MATCH(Calculations_actual!FR$9,HaverPull!$B:$B,0),MATCH(Calculations_actual!$B18,HaverPull!$B$1:$YE$1,0)),INDEX(HaverPull!$B:$YE,MATCH(Calculations_actual!FQ$9,HaverPull!$B:$B,0),MATCH(Calculations_actual!$B18,HaverPull!$B$1:$YE$1,0)))</f>
        <v>78.8</v>
      </c>
      <c r="FS18" s="78">
        <f>IFERROR(INDEX(HaverPull!$B:$YE,MATCH(Calculations_actual!FS$9,HaverPull!$B:$B,0),MATCH(Calculations_actual!$B18,HaverPull!$B$1:$YE$1,0)),INDEX(HaverPull!$B:$YE,MATCH(Calculations_actual!FR$9,HaverPull!$B:$B,0),MATCH(Calculations_actual!$B18,HaverPull!$B$1:$YE$1,0)))</f>
        <v>67.599999999999994</v>
      </c>
      <c r="FT18" s="78">
        <f>IFERROR(INDEX(HaverPull!$B:$YE,MATCH(Calculations_actual!FT$9,HaverPull!$B:$B,0),MATCH(Calculations_actual!$B18,HaverPull!$B$1:$YE$1,0)),INDEX(HaverPull!$B:$YE,MATCH(Calculations_actual!FS$9,HaverPull!$B:$B,0),MATCH(Calculations_actual!$B18,HaverPull!$B$1:$YE$1,0)))</f>
        <v>76.3</v>
      </c>
      <c r="FU18" s="78">
        <f>IFERROR(INDEX(HaverPull!$B:$YE,MATCH(Calculations_actual!FU$9,HaverPull!$B:$B,0),MATCH(Calculations_actual!$B18,HaverPull!$B$1:$YE$1,0)),INDEX(HaverPull!$B:$YE,MATCH(Calculations_actual!FT$9,HaverPull!$B:$B,0),MATCH(Calculations_actual!$B18,HaverPull!$B$1:$YE$1,0)))</f>
        <v>84.3</v>
      </c>
      <c r="FV18" s="78">
        <f>IFERROR(INDEX(HaverPull!$B:$YE,MATCH(Calculations_actual!FV$9,HaverPull!$B:$B,0),MATCH(Calculations_actual!$B18,HaverPull!$B$1:$YE$1,0)),INDEX(HaverPull!$B:$YE,MATCH(Calculations_actual!FU$9,HaverPull!$B:$B,0),MATCH(Calculations_actual!$B18,HaverPull!$B$1:$YE$1,0)))</f>
        <v>90.4</v>
      </c>
      <c r="FW18" s="78">
        <f>IFERROR(INDEX(HaverPull!$B:$YE,MATCH(Calculations_actual!FW$9,HaverPull!$B:$B,0),MATCH(Calculations_actual!$B18,HaverPull!$B$1:$YE$1,0)),INDEX(HaverPull!$B:$YE,MATCH(Calculations_actual!FV$9,HaverPull!$B:$B,0),MATCH(Calculations_actual!$B18,HaverPull!$B$1:$YE$1,0)))</f>
        <v>101.8</v>
      </c>
      <c r="FX18" s="78">
        <f>IFERROR(INDEX(HaverPull!$B:$YE,MATCH(Calculations_actual!FX$9,HaverPull!$B:$B,0),MATCH(Calculations_actual!$B18,HaverPull!$B$1:$YE$1,0)),INDEX(HaverPull!$B:$YE,MATCH(Calculations_actual!FW$9,HaverPull!$B:$B,0),MATCH(Calculations_actual!$B18,HaverPull!$B$1:$YE$1,0)))</f>
        <v>101.9</v>
      </c>
      <c r="FY18" s="78">
        <f>IFERROR(INDEX(HaverPull!$B:$YE,MATCH(Calculations_actual!FY$9,HaverPull!$B:$B,0),MATCH(Calculations_actual!$B18,HaverPull!$B$1:$YE$1,0)),INDEX(HaverPull!$B:$YE,MATCH(Calculations_actual!FX$9,HaverPull!$B:$B,0),MATCH(Calculations_actual!$B18,HaverPull!$B$1:$YE$1,0)))</f>
        <v>92.6</v>
      </c>
      <c r="FZ18" s="78">
        <f>IFERROR(INDEX(HaverPull!$B:$YE,MATCH(Calculations_actual!FZ$9,HaverPull!$B:$B,0),MATCH(Calculations_actual!$B18,HaverPull!$B$1:$YE$1,0)),INDEX(HaverPull!$B:$YE,MATCH(Calculations_actual!FY$9,HaverPull!$B:$B,0),MATCH(Calculations_actual!$B18,HaverPull!$B$1:$YE$1,0)))</f>
        <v>91.4</v>
      </c>
      <c r="GA18" s="78">
        <f>IFERROR(INDEX(HaverPull!$B:$YE,MATCH(Calculations_actual!GA$9,HaverPull!$B:$B,0),MATCH(Calculations_actual!$B18,HaverPull!$B$1:$YE$1,0)),INDEX(HaverPull!$B:$YE,MATCH(Calculations_actual!FZ$9,HaverPull!$B:$B,0),MATCH(Calculations_actual!$B18,HaverPull!$B$1:$YE$1,0)))</f>
        <v>86.4</v>
      </c>
      <c r="GB18" s="78">
        <f>IFERROR(INDEX(HaverPull!$B:$YE,MATCH(Calculations_actual!GB$9,HaverPull!$B:$B,0),MATCH(Calculations_actual!$B18,HaverPull!$B$1:$YE$1,0)),INDEX(HaverPull!$B:$YE,MATCH(Calculations_actual!GA$9,HaverPull!$B:$B,0),MATCH(Calculations_actual!$B18,HaverPull!$B$1:$YE$1,0)))</f>
        <v>91.5</v>
      </c>
      <c r="GC18" s="78">
        <f>IFERROR(INDEX(HaverPull!$B:$YE,MATCH(Calculations_actual!GC$9,HaverPull!$B:$B,0),MATCH(Calculations_actual!$B18,HaverPull!$B$1:$YE$1,0)),INDEX(HaverPull!$B:$YE,MATCH(Calculations_actual!GB$9,HaverPull!$B:$B,0),MATCH(Calculations_actual!$B18,HaverPull!$B$1:$YE$1,0)))</f>
        <v>94.2</v>
      </c>
      <c r="GD18" s="78">
        <f>IFERROR(INDEX(HaverPull!$B:$YE,MATCH(Calculations_actual!GD$9,HaverPull!$B:$B,0),MATCH(Calculations_actual!$B18,HaverPull!$B$1:$YE$1,0)),INDEX(HaverPull!$B:$YE,MATCH(Calculations_actual!GC$9,HaverPull!$B:$B,0),MATCH(Calculations_actual!$B18,HaverPull!$B$1:$YE$1,0)))</f>
        <v>169.8</v>
      </c>
      <c r="GE18" s="78">
        <f>IFERROR(INDEX(HaverPull!$B:$YE,MATCH(Calculations_actual!GE$9,HaverPull!$B:$B,0),MATCH(Calculations_actual!$B18,HaverPull!$B$1:$YE$1,0)),INDEX(HaverPull!$B:$YE,MATCH(Calculations_actual!GD$9,HaverPull!$B:$B,0),MATCH(Calculations_actual!$B18,HaverPull!$B$1:$YE$1,0)))</f>
        <v>101</v>
      </c>
      <c r="GF18" s="78">
        <f>IFERROR(INDEX(HaverPull!$B:$YE,MATCH(Calculations_actual!GF$9,HaverPull!$B:$B,0),MATCH(Calculations_actual!$B18,HaverPull!$B$1:$YE$1,0)),INDEX(HaverPull!$B:$YE,MATCH(Calculations_actual!GE$9,HaverPull!$B:$B,0),MATCH(Calculations_actual!$B18,HaverPull!$B$1:$YE$1,0)))</f>
        <v>101</v>
      </c>
      <c r="GG18" s="78">
        <f>IFERROR(INDEX(HaverPull!$B:$YE,MATCH(Calculations_actual!GG$9,HaverPull!$B:$B,0),MATCH(Calculations_actual!$B18,HaverPull!$B$1:$YE$1,0)),INDEX(HaverPull!$B:$YE,MATCH(Calculations_actual!GF$9,HaverPull!$B:$B,0),MATCH(Calculations_actual!$B18,HaverPull!$B$1:$YE$1,0)))</f>
        <v>90.8</v>
      </c>
      <c r="GH18" s="78">
        <f>IFERROR(INDEX(HaverPull!$B:$YE,MATCH(Calculations_actual!GH$9,HaverPull!$B:$B,0),MATCH(Calculations_actual!$B18,HaverPull!$B$1:$YE$1,0)),INDEX(HaverPull!$B:$YE,MATCH(Calculations_actual!GG$9,HaverPull!$B:$B,0),MATCH(Calculations_actual!$B18,HaverPull!$B$1:$YE$1,0)))</f>
        <v>73.099999999999994</v>
      </c>
      <c r="GI18" s="78">
        <f>IFERROR(INDEX(HaverPull!$B:$YE,MATCH(Calculations_actual!GI$9,HaverPull!$B:$B,0),MATCH(Calculations_actual!$B18,HaverPull!$B$1:$YE$1,0)),INDEX(HaverPull!$B:$YE,MATCH(Calculations_actual!GH$9,HaverPull!$B:$B,0),MATCH(Calculations_actual!$B18,HaverPull!$B$1:$YE$1,0)))</f>
        <v>92.4</v>
      </c>
      <c r="GJ18" s="78">
        <f>IFERROR(INDEX(HaverPull!$B:$YE,MATCH(Calculations_actual!GJ$9,HaverPull!$B:$B,0),MATCH(Calculations_actual!$B18,HaverPull!$B$1:$YE$1,0)),INDEX(HaverPull!$B:$YE,MATCH(Calculations_actual!GI$9,HaverPull!$B:$B,0),MATCH(Calculations_actual!$B18,HaverPull!$B$1:$YE$1,0)))</f>
        <v>88.6</v>
      </c>
      <c r="GK18" s="78">
        <f>IFERROR(INDEX(HaverPull!$B:$YE,MATCH(Calculations_actual!GK$9,HaverPull!$B:$B,0),MATCH(Calculations_actual!$B18,HaverPull!$B$1:$YE$1,0)),INDEX(HaverPull!$B:$YE,MATCH(Calculations_actual!GJ$9,HaverPull!$B:$B,0),MATCH(Calculations_actual!$B18,HaverPull!$B$1:$YE$1,0)))</f>
        <v>76.5</v>
      </c>
      <c r="GL18" s="78">
        <f>IFERROR(INDEX(HaverPull!$B:$YE,MATCH(Calculations_actual!GL$9,HaverPull!$B:$B,0),MATCH(Calculations_actual!$B18,HaverPull!$B$1:$YE$1,0)),INDEX(HaverPull!$B:$YE,MATCH(Calculations_actual!GK$9,HaverPull!$B:$B,0),MATCH(Calculations_actual!$B18,HaverPull!$B$1:$YE$1,0)))</f>
        <v>76.5</v>
      </c>
      <c r="GM18" s="78">
        <f>IFERROR(INDEX(HaverPull!$B:$YE,MATCH(Calculations_actual!GM$9,HaverPull!$B:$B,0),MATCH(Calculations_actual!$B18,HaverPull!$B$1:$YE$1,0)),INDEX(HaverPull!$B:$YE,MATCH(Calculations_actual!GL$9,HaverPull!$B:$B,0),MATCH(Calculations_actual!$B18,HaverPull!$B$1:$YE$1,0)))</f>
        <v>89.8</v>
      </c>
      <c r="GN18" s="78">
        <f>IFERROR(INDEX(HaverPull!$B:$YE,MATCH(Calculations_actual!GN$9,HaverPull!$B:$B,0),MATCH(Calculations_actual!$B18,HaverPull!$B$1:$YE$1,0)),INDEX(HaverPull!$B:$YE,MATCH(Calculations_actual!GM$9,HaverPull!$B:$B,0),MATCH(Calculations_actual!$B18,HaverPull!$B$1:$YE$1,0)))</f>
        <v>89.8</v>
      </c>
      <c r="GO18" s="78">
        <f>IFERROR(INDEX(HaverPull!$B:$YE,MATCH(Calculations_actual!GO$9,HaverPull!$B:$B,0),MATCH(Calculations_actual!$B18,HaverPull!$B$1:$YE$1,0)),INDEX(HaverPull!$B:$YE,MATCH(Calculations_actual!GN$9,HaverPull!$B:$B,0),MATCH(Calculations_actual!$B18,HaverPull!$B$1:$YE$1,0)))</f>
        <v>89.8</v>
      </c>
      <c r="GP18" s="78" t="e">
        <f>IFERROR(INDEX(HaverPull!$B:$YE,MATCH(Calculations_actual!GP$9,HaverPull!$B:$B,0),MATCH(Calculations_actual!$B18,HaverPull!$B$1:$YE$1,0)),INDEX(HaverPull!$B:$YE,MATCH(Calculations_actual!GO$9,HaverPull!$B:$B,0),MATCH(Calculations_actual!$B18,HaverPull!$B$1:$YE$1,0)))</f>
        <v>#N/A</v>
      </c>
      <c r="GQ18" s="78" t="e">
        <f>IFERROR(INDEX(HaverPull!$B:$YE,MATCH(Calculations_actual!GQ$9,HaverPull!$B:$B,0),MATCH(Calculations_actual!$B18,HaverPull!$B$1:$YE$1,0)),INDEX(HaverPull!$B:$YE,MATCH(Calculations_actual!GP$9,HaverPull!$B:$B,0),MATCH(Calculations_actual!$B18,HaverPull!$B$1:$YE$1,0)))</f>
        <v>#N/A</v>
      </c>
      <c r="GR18" s="78" t="e">
        <f>IFERROR(INDEX(HaverPull!$B:$YE,MATCH(Calculations_actual!GR$9,HaverPull!$B:$B,0),MATCH(Calculations_actual!$B18,HaverPull!$B$1:$YE$1,0)),INDEX(HaverPull!$B:$YE,MATCH(Calculations_actual!GQ$9,HaverPull!$B:$B,0),MATCH(Calculations_actual!$B18,HaverPull!$B$1:$YE$1,0)))</f>
        <v>#N/A</v>
      </c>
      <c r="GS18" s="78" t="e">
        <f>IFERROR(INDEX(HaverPull!$B:$YE,MATCH(Calculations_actual!GS$9,HaverPull!$B:$B,0),MATCH(Calculations_actual!$B18,HaverPull!$B$1:$YE$1,0)),INDEX(HaverPull!$B:$YE,MATCH(Calculations_actual!GR$9,HaverPull!$B:$B,0),MATCH(Calculations_actual!$B18,HaverPull!$B$1:$YE$1,0)))</f>
        <v>#N/A</v>
      </c>
      <c r="GT18" s="78" t="e">
        <f>IFERROR(INDEX(HaverPull!$B:$YE,MATCH(Calculations_actual!GT$9,HaverPull!$B:$B,0),MATCH(Calculations_actual!$B18,HaverPull!$B$1:$YE$1,0)),INDEX(HaverPull!$B:$YE,MATCH(Calculations_actual!GS$9,HaverPull!$B:$B,0),MATCH(Calculations_actual!$B18,HaverPull!$B$1:$YE$1,0)))</f>
        <v>#N/A</v>
      </c>
      <c r="GU18" s="78" t="e">
        <f>IFERROR(INDEX(HaverPull!$B:$YE,MATCH(Calculations_actual!GU$9,HaverPull!$B:$B,0),MATCH(Calculations_actual!$B18,HaverPull!$B$1:$YE$1,0)),INDEX(HaverPull!$B:$YE,MATCH(Calculations_actual!GT$9,HaverPull!$B:$B,0),MATCH(Calculations_actual!$B18,HaverPull!$B$1:$YE$1,0)))</f>
        <v>#N/A</v>
      </c>
      <c r="GV18" s="78" t="e">
        <f>IFERROR(INDEX(HaverPull!$B:$YE,MATCH(Calculations_actual!GV$9,HaverPull!$B:$B,0),MATCH(Calculations_actual!$B18,HaverPull!$B$1:$YE$1,0)),INDEX(HaverPull!$B:$YE,MATCH(Calculations_actual!GU$9,HaverPull!$B:$B,0),MATCH(Calculations_actual!$B18,HaverPull!$B$1:$YE$1,0)))</f>
        <v>#N/A</v>
      </c>
    </row>
    <row r="19" spans="1:204">
      <c r="A19" s="7" t="s">
        <v>179</v>
      </c>
      <c r="B19" s="79" t="s">
        <v>8</v>
      </c>
      <c r="C19" s="78">
        <f>INDEX(HaverPull!$B:$YE,MATCH(Calculations_actual!C$9,HaverPull!$B:$B,0),MATCH(Calculations_actual!$B19,HaverPull!$B$1:$YE$1,0))</f>
        <v>4936.6000000000004</v>
      </c>
      <c r="D19" s="78">
        <f>INDEX(HaverPull!$B:$YE,MATCH(Calculations_actual!D$9,HaverPull!$B:$B,0),MATCH(Calculations_actual!$B19,HaverPull!$B$1:$YE$1,0))</f>
        <v>4943.6000000000004</v>
      </c>
      <c r="E19" s="78">
        <f>INDEX(HaverPull!$B:$YE,MATCH(Calculations_actual!E$9,HaverPull!$B:$B,0),MATCH(Calculations_actual!$B19,HaverPull!$B$1:$YE$1,0))</f>
        <v>4989.2</v>
      </c>
      <c r="F19" s="78">
        <f>INDEX(HaverPull!$B:$YE,MATCH(Calculations_actual!F$9,HaverPull!$B:$B,0),MATCH(Calculations_actual!$B19,HaverPull!$B$1:$YE$1,0))</f>
        <v>4935.7</v>
      </c>
      <c r="G19" s="78">
        <f>INDEX(HaverPull!$B:$YE,MATCH(Calculations_actual!G$9,HaverPull!$B:$B,0),MATCH(Calculations_actual!$B19,HaverPull!$B$1:$YE$1,0))</f>
        <v>5069.7</v>
      </c>
      <c r="H19" s="78">
        <f>INDEX(HaverPull!$B:$YE,MATCH(Calculations_actual!H$9,HaverPull!$B:$B,0),MATCH(Calculations_actual!$B19,HaverPull!$B$1:$YE$1,0))</f>
        <v>5097.2</v>
      </c>
      <c r="I19" s="78">
        <f>INDEX(HaverPull!$B:$YE,MATCH(Calculations_actual!I$9,HaverPull!$B:$B,0),MATCH(Calculations_actual!$B19,HaverPull!$B$1:$YE$1,0))</f>
        <v>5139.1000000000004</v>
      </c>
      <c r="J19" s="78">
        <f>INDEX(HaverPull!$B:$YE,MATCH(Calculations_actual!J$9,HaverPull!$B:$B,0),MATCH(Calculations_actual!$B19,HaverPull!$B$1:$YE$1,0))</f>
        <v>5151.2</v>
      </c>
      <c r="K19" s="78">
        <f>INDEX(HaverPull!$B:$YE,MATCH(Calculations_actual!K$9,HaverPull!$B:$B,0),MATCH(Calculations_actual!$B19,HaverPull!$B$1:$YE$1,0))</f>
        <v>5246</v>
      </c>
      <c r="L19" s="78">
        <f>INDEX(HaverPull!$B:$YE,MATCH(Calculations_actual!L$9,HaverPull!$B:$B,0),MATCH(Calculations_actual!$B19,HaverPull!$B$1:$YE$1,0))</f>
        <v>5365</v>
      </c>
      <c r="M19" s="78">
        <f>INDEX(HaverPull!$B:$YE,MATCH(Calculations_actual!M$9,HaverPull!$B:$B,0),MATCH(Calculations_actual!$B19,HaverPull!$B$1:$YE$1,0))</f>
        <v>5415.7</v>
      </c>
      <c r="N19" s="78">
        <f>INDEX(HaverPull!$B:$YE,MATCH(Calculations_actual!N$9,HaverPull!$B:$B,0),MATCH(Calculations_actual!$B19,HaverPull!$B$1:$YE$1,0))</f>
        <v>5506.4</v>
      </c>
      <c r="O19" s="78">
        <f>INDEX(HaverPull!$B:$YE,MATCH(Calculations_actual!O$9,HaverPull!$B:$B,0),MATCH(Calculations_actual!$B19,HaverPull!$B$1:$YE$1,0))</f>
        <v>5642.7</v>
      </c>
      <c r="P19" s="78">
        <f>INDEX(HaverPull!$B:$YE,MATCH(Calculations_actual!P$9,HaverPull!$B:$B,0),MATCH(Calculations_actual!$B19,HaverPull!$B$1:$YE$1,0))</f>
        <v>5704.1</v>
      </c>
      <c r="Q19" s="78">
        <f>INDEX(HaverPull!$B:$YE,MATCH(Calculations_actual!Q$9,HaverPull!$B:$B,0),MATCH(Calculations_actual!$B19,HaverPull!$B$1:$YE$1,0))</f>
        <v>5674.1</v>
      </c>
      <c r="R19" s="78">
        <f>INDEX(HaverPull!$B:$YE,MATCH(Calculations_actual!R$9,HaverPull!$B:$B,0),MATCH(Calculations_actual!$B19,HaverPull!$B$1:$YE$1,0))</f>
        <v>5728</v>
      </c>
      <c r="S19" s="78">
        <f>INDEX(HaverPull!$B:$YE,MATCH(Calculations_actual!S$9,HaverPull!$B:$B,0),MATCH(Calculations_actual!$B19,HaverPull!$B$1:$YE$1,0))</f>
        <v>5678.7</v>
      </c>
      <c r="T19" s="78">
        <f>INDEX(HaverPull!$B:$YE,MATCH(Calculations_actual!T$9,HaverPull!$B:$B,0),MATCH(Calculations_actual!$B19,HaverPull!$B$1:$YE$1,0))</f>
        <v>5692.2</v>
      </c>
      <c r="U19" s="78">
        <f>INDEX(HaverPull!$B:$YE,MATCH(Calculations_actual!U$9,HaverPull!$B:$B,0),MATCH(Calculations_actual!$B19,HaverPull!$B$1:$YE$1,0))</f>
        <v>5638.4</v>
      </c>
      <c r="V19" s="78">
        <f>INDEX(HaverPull!$B:$YE,MATCH(Calculations_actual!V$9,HaverPull!$B:$B,0),MATCH(Calculations_actual!$B19,HaverPull!$B$1:$YE$1,0))</f>
        <v>5616.5</v>
      </c>
      <c r="W19" s="78">
        <f>INDEX(HaverPull!$B:$YE,MATCH(Calculations_actual!W$9,HaverPull!$B:$B,0),MATCH(Calculations_actual!$B19,HaverPull!$B$1:$YE$1,0))</f>
        <v>5548.2</v>
      </c>
      <c r="X19" s="78">
        <f>INDEX(HaverPull!$B:$YE,MATCH(Calculations_actual!X$9,HaverPull!$B:$B,0),MATCH(Calculations_actual!$B19,HaverPull!$B$1:$YE$1,0))</f>
        <v>5587.8</v>
      </c>
      <c r="Y19" s="78">
        <f>INDEX(HaverPull!$B:$YE,MATCH(Calculations_actual!Y$9,HaverPull!$B:$B,0),MATCH(Calculations_actual!$B19,HaverPull!$B$1:$YE$1,0))</f>
        <v>5683.4</v>
      </c>
      <c r="Z19" s="78">
        <f>INDEX(HaverPull!$B:$YE,MATCH(Calculations_actual!Z$9,HaverPull!$B:$B,0),MATCH(Calculations_actual!$B19,HaverPull!$B$1:$YE$1,0))</f>
        <v>5760</v>
      </c>
      <c r="AA19" s="78">
        <f>INDEX(HaverPull!$B:$YE,MATCH(Calculations_actual!AA$9,HaverPull!$B:$B,0),MATCH(Calculations_actual!$B19,HaverPull!$B$1:$YE$1,0))</f>
        <v>5889.5</v>
      </c>
      <c r="AB19" s="78">
        <f>INDEX(HaverPull!$B:$YE,MATCH(Calculations_actual!AB$9,HaverPull!$B:$B,0),MATCH(Calculations_actual!$B19,HaverPull!$B$1:$YE$1,0))</f>
        <v>5932.7</v>
      </c>
      <c r="AC19" s="78">
        <f>INDEX(HaverPull!$B:$YE,MATCH(Calculations_actual!AC$9,HaverPull!$B:$B,0),MATCH(Calculations_actual!$B19,HaverPull!$B$1:$YE$1,0))</f>
        <v>5965.3</v>
      </c>
      <c r="AD19" s="78">
        <f>INDEX(HaverPull!$B:$YE,MATCH(Calculations_actual!AD$9,HaverPull!$B:$B,0),MATCH(Calculations_actual!$B19,HaverPull!$B$1:$YE$1,0))</f>
        <v>6008.5</v>
      </c>
      <c r="AE19" s="78">
        <f>INDEX(HaverPull!$B:$YE,MATCH(Calculations_actual!AE$9,HaverPull!$B:$B,0),MATCH(Calculations_actual!$B19,HaverPull!$B$1:$YE$1,0))</f>
        <v>6079.5</v>
      </c>
      <c r="AF19" s="78">
        <f>INDEX(HaverPull!$B:$YE,MATCH(Calculations_actual!AF$9,HaverPull!$B:$B,0),MATCH(Calculations_actual!$B19,HaverPull!$B$1:$YE$1,0))</f>
        <v>6197.7</v>
      </c>
      <c r="AG19" s="78">
        <f>INDEX(HaverPull!$B:$YE,MATCH(Calculations_actual!AG$9,HaverPull!$B:$B,0),MATCH(Calculations_actual!$B19,HaverPull!$B$1:$YE$1,0))</f>
        <v>6309.5</v>
      </c>
      <c r="AH19" s="78">
        <f>INDEX(HaverPull!$B:$YE,MATCH(Calculations_actual!AH$9,HaverPull!$B:$B,0),MATCH(Calculations_actual!$B19,HaverPull!$B$1:$YE$1,0))</f>
        <v>6309.7</v>
      </c>
      <c r="AI19" s="78">
        <f>INDEX(HaverPull!$B:$YE,MATCH(Calculations_actual!AI$9,HaverPull!$B:$B,0),MATCH(Calculations_actual!$B19,HaverPull!$B$1:$YE$1,0))</f>
        <v>6329.8</v>
      </c>
      <c r="AJ19" s="78">
        <f>INDEX(HaverPull!$B:$YE,MATCH(Calculations_actual!AJ$9,HaverPull!$B:$B,0),MATCH(Calculations_actual!$B19,HaverPull!$B$1:$YE$1,0))</f>
        <v>6574.4</v>
      </c>
      <c r="AK19" s="78">
        <f>INDEX(HaverPull!$B:$YE,MATCH(Calculations_actual!AK$9,HaverPull!$B:$B,0),MATCH(Calculations_actual!$B19,HaverPull!$B$1:$YE$1,0))</f>
        <v>6640.5</v>
      </c>
      <c r="AL19" s="78">
        <f>INDEX(HaverPull!$B:$YE,MATCH(Calculations_actual!AL$9,HaverPull!$B:$B,0),MATCH(Calculations_actual!$B19,HaverPull!$B$1:$YE$1,0))</f>
        <v>6729.8</v>
      </c>
      <c r="AM19" s="78">
        <f>INDEX(HaverPull!$B:$YE,MATCH(Calculations_actual!AM$9,HaverPull!$B:$B,0),MATCH(Calculations_actual!$B19,HaverPull!$B$1:$YE$1,0))</f>
        <v>6741.9</v>
      </c>
      <c r="AN19" s="78">
        <f>INDEX(HaverPull!$B:$YE,MATCH(Calculations_actual!AN$9,HaverPull!$B:$B,0),MATCH(Calculations_actual!$B19,HaverPull!$B$1:$YE$1,0))</f>
        <v>6749.1</v>
      </c>
      <c r="AO19" s="78">
        <f>INDEX(HaverPull!$B:$YE,MATCH(Calculations_actual!AO$9,HaverPull!$B:$B,0),MATCH(Calculations_actual!$B19,HaverPull!$B$1:$YE$1,0))</f>
        <v>6799.2</v>
      </c>
      <c r="AP19" s="78">
        <f>INDEX(HaverPull!$B:$YE,MATCH(Calculations_actual!AP$9,HaverPull!$B:$B,0),MATCH(Calculations_actual!$B19,HaverPull!$B$1:$YE$1,0))</f>
        <v>6816.2</v>
      </c>
      <c r="AQ19" s="78">
        <f>INDEX(HaverPull!$B:$YE,MATCH(Calculations_actual!AQ$9,HaverPull!$B:$B,0),MATCH(Calculations_actual!$B19,HaverPull!$B$1:$YE$1,0))</f>
        <v>6837.6</v>
      </c>
      <c r="AR19" s="78">
        <f>INDEX(HaverPull!$B:$YE,MATCH(Calculations_actual!AR$9,HaverPull!$B:$B,0),MATCH(Calculations_actual!$B19,HaverPull!$B$1:$YE$1,0))</f>
        <v>6696.8</v>
      </c>
      <c r="AS19" s="78">
        <f>INDEX(HaverPull!$B:$YE,MATCH(Calculations_actual!AS$9,HaverPull!$B:$B,0),MATCH(Calculations_actual!$B19,HaverPull!$B$1:$YE$1,0))</f>
        <v>6688.8</v>
      </c>
      <c r="AT19" s="78">
        <f>INDEX(HaverPull!$B:$YE,MATCH(Calculations_actual!AT$9,HaverPull!$B:$B,0),MATCH(Calculations_actual!$B19,HaverPull!$B$1:$YE$1,0))</f>
        <v>6813.5</v>
      </c>
      <c r="AU19" s="78">
        <f>INDEX(HaverPull!$B:$YE,MATCH(Calculations_actual!AU$9,HaverPull!$B:$B,0),MATCH(Calculations_actual!$B19,HaverPull!$B$1:$YE$1,0))</f>
        <v>6947</v>
      </c>
      <c r="AV19" s="78">
        <f>INDEX(HaverPull!$B:$YE,MATCH(Calculations_actual!AV$9,HaverPull!$B:$B,0),MATCH(Calculations_actual!$B19,HaverPull!$B$1:$YE$1,0))</f>
        <v>6895.6</v>
      </c>
      <c r="AW19" s="78">
        <f>INDEX(HaverPull!$B:$YE,MATCH(Calculations_actual!AW$9,HaverPull!$B:$B,0),MATCH(Calculations_actual!$B19,HaverPull!$B$1:$YE$1,0))</f>
        <v>6978.1</v>
      </c>
      <c r="AX19" s="78">
        <f>INDEX(HaverPull!$B:$YE,MATCH(Calculations_actual!AX$9,HaverPull!$B:$B,0),MATCH(Calculations_actual!$B19,HaverPull!$B$1:$YE$1,0))</f>
        <v>6902.1</v>
      </c>
      <c r="AY19" s="78">
        <f>INDEX(HaverPull!$B:$YE,MATCH(Calculations_actual!AY$9,HaverPull!$B:$B,0),MATCH(Calculations_actual!$B19,HaverPull!$B$1:$YE$1,0))</f>
        <v>6794.9</v>
      </c>
      <c r="AZ19" s="78">
        <f>INDEX(HaverPull!$B:$YE,MATCH(Calculations_actual!AZ$9,HaverPull!$B:$B,0),MATCH(Calculations_actual!$B19,HaverPull!$B$1:$YE$1,0))</f>
        <v>6825.9</v>
      </c>
      <c r="BA19" s="78">
        <f>INDEX(HaverPull!$B:$YE,MATCH(Calculations_actual!BA$9,HaverPull!$B:$B,0),MATCH(Calculations_actual!$B19,HaverPull!$B$1:$YE$1,0))</f>
        <v>6799.8</v>
      </c>
      <c r="BB19" s="78">
        <f>INDEX(HaverPull!$B:$YE,MATCH(Calculations_actual!BB$9,HaverPull!$B:$B,0),MATCH(Calculations_actual!$B19,HaverPull!$B$1:$YE$1,0))</f>
        <v>6802.5</v>
      </c>
      <c r="BC19" s="78">
        <f>INDEX(HaverPull!$B:$YE,MATCH(Calculations_actual!BC$9,HaverPull!$B:$B,0),MATCH(Calculations_actual!$B19,HaverPull!$B$1:$YE$1,0))</f>
        <v>6892.1</v>
      </c>
      <c r="BD19" s="78">
        <f>INDEX(HaverPull!$B:$YE,MATCH(Calculations_actual!BD$9,HaverPull!$B:$B,0),MATCH(Calculations_actual!$B19,HaverPull!$B$1:$YE$1,0))</f>
        <v>7049</v>
      </c>
      <c r="BE19" s="78">
        <f>INDEX(HaverPull!$B:$YE,MATCH(Calculations_actual!BE$9,HaverPull!$B:$B,0),MATCH(Calculations_actual!$B19,HaverPull!$B$1:$YE$1,0))</f>
        <v>7189.9</v>
      </c>
      <c r="BF19" s="78">
        <f>INDEX(HaverPull!$B:$YE,MATCH(Calculations_actual!BF$9,HaverPull!$B:$B,0),MATCH(Calculations_actual!$B19,HaverPull!$B$1:$YE$1,0))</f>
        <v>7339.9</v>
      </c>
      <c r="BG19" s="78">
        <f>INDEX(HaverPull!$B:$YE,MATCH(Calculations_actual!BG$9,HaverPull!$B:$B,0),MATCH(Calculations_actual!$B19,HaverPull!$B$1:$YE$1,0))</f>
        <v>7483.4</v>
      </c>
      <c r="BH19" s="78">
        <f>INDEX(HaverPull!$B:$YE,MATCH(Calculations_actual!BH$9,HaverPull!$B:$B,0),MATCH(Calculations_actual!$B19,HaverPull!$B$1:$YE$1,0))</f>
        <v>7612.7</v>
      </c>
      <c r="BI19" s="78">
        <f>INDEX(HaverPull!$B:$YE,MATCH(Calculations_actual!BI$9,HaverPull!$B:$B,0),MATCH(Calculations_actual!$B19,HaverPull!$B$1:$YE$1,0))</f>
        <v>7686.1</v>
      </c>
      <c r="BJ19" s="78">
        <f>INDEX(HaverPull!$B:$YE,MATCH(Calculations_actual!BJ$9,HaverPull!$B:$B,0),MATCH(Calculations_actual!$B19,HaverPull!$B$1:$YE$1,0))</f>
        <v>7749.2</v>
      </c>
      <c r="BK19" s="78">
        <f>INDEX(HaverPull!$B:$YE,MATCH(Calculations_actual!BK$9,HaverPull!$B:$B,0),MATCH(Calculations_actual!$B19,HaverPull!$B$1:$YE$1,0))</f>
        <v>7824.2</v>
      </c>
      <c r="BL19" s="78">
        <f>INDEX(HaverPull!$B:$YE,MATCH(Calculations_actual!BL$9,HaverPull!$B:$B,0),MATCH(Calculations_actual!$B19,HaverPull!$B$1:$YE$1,0))</f>
        <v>7893.1</v>
      </c>
      <c r="BM19" s="78">
        <f>INDEX(HaverPull!$B:$YE,MATCH(Calculations_actual!BM$9,HaverPull!$B:$B,0),MATCH(Calculations_actual!$B19,HaverPull!$B$1:$YE$1,0))</f>
        <v>8013.7</v>
      </c>
      <c r="BN19" s="78">
        <f>INDEX(HaverPull!$B:$YE,MATCH(Calculations_actual!BN$9,HaverPull!$B:$B,0),MATCH(Calculations_actual!$B19,HaverPull!$B$1:$YE$1,0))</f>
        <v>8073.2</v>
      </c>
      <c r="BO19" s="78">
        <f>INDEX(HaverPull!$B:$YE,MATCH(Calculations_actual!BO$9,HaverPull!$B:$B,0),MATCH(Calculations_actual!$B19,HaverPull!$B$1:$YE$1,0))</f>
        <v>8148.6</v>
      </c>
      <c r="BP19" s="78">
        <f>INDEX(HaverPull!$B:$YE,MATCH(Calculations_actual!BP$9,HaverPull!$B:$B,0),MATCH(Calculations_actual!$B19,HaverPull!$B$1:$YE$1,0))</f>
        <v>8185.3</v>
      </c>
      <c r="BQ19" s="78">
        <f>INDEX(HaverPull!$B:$YE,MATCH(Calculations_actual!BQ$9,HaverPull!$B:$B,0),MATCH(Calculations_actual!$B19,HaverPull!$B$1:$YE$1,0))</f>
        <v>8263.6</v>
      </c>
      <c r="BR19" s="78">
        <f>INDEX(HaverPull!$B:$YE,MATCH(Calculations_actual!BR$9,HaverPull!$B:$B,0),MATCH(Calculations_actual!$B19,HaverPull!$B$1:$YE$1,0))</f>
        <v>8308</v>
      </c>
      <c r="BS19" s="78">
        <f>INDEX(HaverPull!$B:$YE,MATCH(Calculations_actual!BS$9,HaverPull!$B:$B,0),MATCH(Calculations_actual!$B19,HaverPull!$B$1:$YE$1,0))</f>
        <v>8369.9</v>
      </c>
      <c r="BT19" s="78">
        <f>INDEX(HaverPull!$B:$YE,MATCH(Calculations_actual!BT$9,HaverPull!$B:$B,0),MATCH(Calculations_actual!$B19,HaverPull!$B$1:$YE$1,0))</f>
        <v>8460.2000000000007</v>
      </c>
      <c r="BU19" s="78">
        <f>INDEX(HaverPull!$B:$YE,MATCH(Calculations_actual!BU$9,HaverPull!$B:$B,0),MATCH(Calculations_actual!$B19,HaverPull!$B$1:$YE$1,0))</f>
        <v>8533.6</v>
      </c>
      <c r="BV19" s="78">
        <f>INDEX(HaverPull!$B:$YE,MATCH(Calculations_actual!BV$9,HaverPull!$B:$B,0),MATCH(Calculations_actual!$B19,HaverPull!$B$1:$YE$1,0))</f>
        <v>8680.2000000000007</v>
      </c>
      <c r="BW19" s="78">
        <f>INDEX(HaverPull!$B:$YE,MATCH(Calculations_actual!BW$9,HaverPull!$B:$B,0),MATCH(Calculations_actual!$B19,HaverPull!$B$1:$YE$1,0))</f>
        <v>8725</v>
      </c>
      <c r="BX19" s="78">
        <f>INDEX(HaverPull!$B:$YE,MATCH(Calculations_actual!BX$9,HaverPull!$B:$B,0),MATCH(Calculations_actual!$B19,HaverPull!$B$1:$YE$1,0))</f>
        <v>8839.6</v>
      </c>
      <c r="BY19" s="78">
        <f>INDEX(HaverPull!$B:$YE,MATCH(Calculations_actual!BY$9,HaverPull!$B:$B,0),MATCH(Calculations_actual!$B19,HaverPull!$B$1:$YE$1,0))</f>
        <v>8891.4</v>
      </c>
      <c r="BZ19" s="78">
        <f>INDEX(HaverPull!$B:$YE,MATCH(Calculations_actual!BZ$9,HaverPull!$B:$B,0),MATCH(Calculations_actual!$B19,HaverPull!$B$1:$YE$1,0))</f>
        <v>9009.9</v>
      </c>
      <c r="CA19" s="78">
        <f>INDEX(HaverPull!$B:$YE,MATCH(Calculations_actual!CA$9,HaverPull!$B:$B,0),MATCH(Calculations_actual!$B19,HaverPull!$B$1:$YE$1,0))</f>
        <v>9101.5</v>
      </c>
      <c r="CB19" s="78">
        <f>INDEX(HaverPull!$B:$YE,MATCH(Calculations_actual!CB$9,HaverPull!$B:$B,0),MATCH(Calculations_actual!$B19,HaverPull!$B$1:$YE$1,0))</f>
        <v>9171</v>
      </c>
      <c r="CC19" s="78">
        <f>INDEX(HaverPull!$B:$YE,MATCH(Calculations_actual!CC$9,HaverPull!$B:$B,0),MATCH(Calculations_actual!$B19,HaverPull!$B$1:$YE$1,0))</f>
        <v>9238.9</v>
      </c>
      <c r="CD19" s="78">
        <f>INDEX(HaverPull!$B:$YE,MATCH(Calculations_actual!CD$9,HaverPull!$B:$B,0),MATCH(Calculations_actual!$B19,HaverPull!$B$1:$YE$1,0))</f>
        <v>9257.1</v>
      </c>
      <c r="CE19" s="78">
        <f>INDEX(HaverPull!$B:$YE,MATCH(Calculations_actual!CE$9,HaverPull!$B:$B,0),MATCH(Calculations_actual!$B19,HaverPull!$B$1:$YE$1,0))</f>
        <v>9358.2999999999993</v>
      </c>
      <c r="CF19" s="78">
        <f>INDEX(HaverPull!$B:$YE,MATCH(Calculations_actual!CF$9,HaverPull!$B:$B,0),MATCH(Calculations_actual!$B19,HaverPull!$B$1:$YE$1,0))</f>
        <v>9392.2999999999993</v>
      </c>
      <c r="CG19" s="78">
        <f>INDEX(HaverPull!$B:$YE,MATCH(Calculations_actual!CG$9,HaverPull!$B:$B,0),MATCH(Calculations_actual!$B19,HaverPull!$B$1:$YE$1,0))</f>
        <v>9398.5</v>
      </c>
      <c r="CH19" s="78">
        <f>INDEX(HaverPull!$B:$YE,MATCH(Calculations_actual!CH$9,HaverPull!$B:$B,0),MATCH(Calculations_actual!$B19,HaverPull!$B$1:$YE$1,0))</f>
        <v>9312.9</v>
      </c>
      <c r="CI19" s="78">
        <f>INDEX(HaverPull!$B:$YE,MATCH(Calculations_actual!CI$9,HaverPull!$B:$B,0),MATCH(Calculations_actual!$B19,HaverPull!$B$1:$YE$1,0))</f>
        <v>9269.4</v>
      </c>
      <c r="CJ19" s="78">
        <f>INDEX(HaverPull!$B:$YE,MATCH(Calculations_actual!CJ$9,HaverPull!$B:$B,0),MATCH(Calculations_actual!$B19,HaverPull!$B$1:$YE$1,0))</f>
        <v>9341.6</v>
      </c>
      <c r="CK19" s="78">
        <f>INDEX(HaverPull!$B:$YE,MATCH(Calculations_actual!CK$9,HaverPull!$B:$B,0),MATCH(Calculations_actual!$B19,HaverPull!$B$1:$YE$1,0))</f>
        <v>9388.7999999999993</v>
      </c>
      <c r="CL19" s="78">
        <f>INDEX(HaverPull!$B:$YE,MATCH(Calculations_actual!CL$9,HaverPull!$B:$B,0),MATCH(Calculations_actual!$B19,HaverPull!$B$1:$YE$1,0))</f>
        <v>9421.6</v>
      </c>
      <c r="CM19" s="78">
        <f>INDEX(HaverPull!$B:$YE,MATCH(Calculations_actual!CM$9,HaverPull!$B:$B,0),MATCH(Calculations_actual!$B19,HaverPull!$B$1:$YE$1,0))</f>
        <v>9534.2999999999993</v>
      </c>
      <c r="CN19" s="78">
        <f>INDEX(HaverPull!$B:$YE,MATCH(Calculations_actual!CN$9,HaverPull!$B:$B,0),MATCH(Calculations_actual!$B19,HaverPull!$B$1:$YE$1,0))</f>
        <v>9637.7000000000007</v>
      </c>
      <c r="CO19" s="78">
        <f>INDEX(HaverPull!$B:$YE,MATCH(Calculations_actual!CO$9,HaverPull!$B:$B,0),MATCH(Calculations_actual!$B19,HaverPull!$B$1:$YE$1,0))</f>
        <v>9733</v>
      </c>
      <c r="CP19" s="78">
        <f>INDEX(HaverPull!$B:$YE,MATCH(Calculations_actual!CP$9,HaverPull!$B:$B,0),MATCH(Calculations_actual!$B19,HaverPull!$B$1:$YE$1,0))</f>
        <v>9834.5</v>
      </c>
      <c r="CQ19" s="78">
        <f>INDEX(HaverPull!$B:$YE,MATCH(Calculations_actual!CQ$9,HaverPull!$B:$B,0),MATCH(Calculations_actual!$B19,HaverPull!$B$1:$YE$1,0))</f>
        <v>9851</v>
      </c>
      <c r="CR19" s="78">
        <f>INDEX(HaverPull!$B:$YE,MATCH(Calculations_actual!CR$9,HaverPull!$B:$B,0),MATCH(Calculations_actual!$B19,HaverPull!$B$1:$YE$1,0))</f>
        <v>9908.2999999999993</v>
      </c>
      <c r="CS19" s="78">
        <f>INDEX(HaverPull!$B:$YE,MATCH(Calculations_actual!CS$9,HaverPull!$B:$B,0),MATCH(Calculations_actual!$B19,HaverPull!$B$1:$YE$1,0))</f>
        <v>9955.6</v>
      </c>
      <c r="CT19" s="78">
        <f>INDEX(HaverPull!$B:$YE,MATCH(Calculations_actual!CT$9,HaverPull!$B:$B,0),MATCH(Calculations_actual!$B19,HaverPull!$B$1:$YE$1,0))</f>
        <v>10091</v>
      </c>
      <c r="CU19" s="78">
        <f>INDEX(HaverPull!$B:$YE,MATCH(Calculations_actual!CU$9,HaverPull!$B:$B,0),MATCH(Calculations_actual!$B19,HaverPull!$B$1:$YE$1,0))</f>
        <v>10189</v>
      </c>
      <c r="CV19" s="78">
        <f>INDEX(HaverPull!$B:$YE,MATCH(Calculations_actual!CV$9,HaverPull!$B:$B,0),MATCH(Calculations_actual!$B19,HaverPull!$B$1:$YE$1,0))</f>
        <v>10327</v>
      </c>
      <c r="CW19" s="78">
        <f>INDEX(HaverPull!$B:$YE,MATCH(Calculations_actual!CW$9,HaverPull!$B:$B,0),MATCH(Calculations_actual!$B19,HaverPull!$B$1:$YE$1,0))</f>
        <v>10387.4</v>
      </c>
      <c r="CX19" s="78">
        <f>INDEX(HaverPull!$B:$YE,MATCH(Calculations_actual!CX$9,HaverPull!$B:$B,0),MATCH(Calculations_actual!$B19,HaverPull!$B$1:$YE$1,0))</f>
        <v>10506.4</v>
      </c>
      <c r="CY19" s="78">
        <f>INDEX(HaverPull!$B:$YE,MATCH(Calculations_actual!CY$9,HaverPull!$B:$B,0),MATCH(Calculations_actual!$B19,HaverPull!$B$1:$YE$1,0))</f>
        <v>10543.6</v>
      </c>
      <c r="CZ19" s="78">
        <f>INDEX(HaverPull!$B:$YE,MATCH(Calculations_actual!CZ$9,HaverPull!$B:$B,0),MATCH(Calculations_actual!$B19,HaverPull!$B$1:$YE$1,0))</f>
        <v>10575.1</v>
      </c>
      <c r="DA19" s="78">
        <f>INDEX(HaverPull!$B:$YE,MATCH(Calculations_actual!DA$9,HaverPull!$B:$B,0),MATCH(Calculations_actual!$B19,HaverPull!$B$1:$YE$1,0))</f>
        <v>10665.1</v>
      </c>
      <c r="DB19" s="78">
        <f>INDEX(HaverPull!$B:$YE,MATCH(Calculations_actual!DB$9,HaverPull!$B:$B,0),MATCH(Calculations_actual!$B19,HaverPull!$B$1:$YE$1,0))</f>
        <v>10737.5</v>
      </c>
      <c r="DC19" s="78">
        <f>INDEX(HaverPull!$B:$YE,MATCH(Calculations_actual!DC$9,HaverPull!$B:$B,0),MATCH(Calculations_actual!$B19,HaverPull!$B$1:$YE$1,0))</f>
        <v>10817.9</v>
      </c>
      <c r="DD19" s="78">
        <f>INDEX(HaverPull!$B:$YE,MATCH(Calculations_actual!DD$9,HaverPull!$B:$B,0),MATCH(Calculations_actual!$B19,HaverPull!$B$1:$YE$1,0))</f>
        <v>10998.3</v>
      </c>
      <c r="DE19" s="78">
        <f>INDEX(HaverPull!$B:$YE,MATCH(Calculations_actual!DE$9,HaverPull!$B:$B,0),MATCH(Calculations_actual!$B19,HaverPull!$B$1:$YE$1,0))</f>
        <v>11097</v>
      </c>
      <c r="DF19" s="78">
        <f>INDEX(HaverPull!$B:$YE,MATCH(Calculations_actual!DF$9,HaverPull!$B:$B,0),MATCH(Calculations_actual!$B19,HaverPull!$B$1:$YE$1,0))</f>
        <v>11212.2</v>
      </c>
      <c r="DG19" s="78">
        <f>INDEX(HaverPull!$B:$YE,MATCH(Calculations_actual!DG$9,HaverPull!$B:$B,0),MATCH(Calculations_actual!$B19,HaverPull!$B$1:$YE$1,0))</f>
        <v>11284.6</v>
      </c>
      <c r="DH19" s="78">
        <f>INDEX(HaverPull!$B:$YE,MATCH(Calculations_actual!DH$9,HaverPull!$B:$B,0),MATCH(Calculations_actual!$B19,HaverPull!$B$1:$YE$1,0))</f>
        <v>11472.1</v>
      </c>
      <c r="DI19" s="78">
        <f>INDEX(HaverPull!$B:$YE,MATCH(Calculations_actual!DI$9,HaverPull!$B:$B,0),MATCH(Calculations_actual!$B19,HaverPull!$B$1:$YE$1,0))</f>
        <v>11615.6</v>
      </c>
      <c r="DJ19" s="78">
        <f>INDEX(HaverPull!$B:$YE,MATCH(Calculations_actual!DJ$9,HaverPull!$B:$B,0),MATCH(Calculations_actual!$B19,HaverPull!$B$1:$YE$1,0))</f>
        <v>11715.4</v>
      </c>
      <c r="DK19" s="78">
        <f>INDEX(HaverPull!$B:$YE,MATCH(Calculations_actual!DK$9,HaverPull!$B:$B,0),MATCH(Calculations_actual!$B19,HaverPull!$B$1:$YE$1,0))</f>
        <v>11832.5</v>
      </c>
      <c r="DL19" s="78">
        <f>INDEX(HaverPull!$B:$YE,MATCH(Calculations_actual!DL$9,HaverPull!$B:$B,0),MATCH(Calculations_actual!$B19,HaverPull!$B$1:$YE$1,0))</f>
        <v>11942</v>
      </c>
      <c r="DM19" s="78">
        <f>INDEX(HaverPull!$B:$YE,MATCH(Calculations_actual!DM$9,HaverPull!$B:$B,0),MATCH(Calculations_actual!$B19,HaverPull!$B$1:$YE$1,0))</f>
        <v>12091.6</v>
      </c>
      <c r="DN19" s="78">
        <f>INDEX(HaverPull!$B:$YE,MATCH(Calculations_actual!DN$9,HaverPull!$B:$B,0),MATCH(Calculations_actual!$B19,HaverPull!$B$1:$YE$1,0))</f>
        <v>12287</v>
      </c>
      <c r="DO19" s="78">
        <f>INDEX(HaverPull!$B:$YE,MATCH(Calculations_actual!DO$9,HaverPull!$B:$B,0),MATCH(Calculations_actual!$B19,HaverPull!$B$1:$YE$1,0))</f>
        <v>12403.3</v>
      </c>
      <c r="DP19" s="78">
        <f>INDEX(HaverPull!$B:$YE,MATCH(Calculations_actual!DP$9,HaverPull!$B:$B,0),MATCH(Calculations_actual!$B19,HaverPull!$B$1:$YE$1,0))</f>
        <v>12498.7</v>
      </c>
      <c r="DQ19" s="78">
        <f>INDEX(HaverPull!$B:$YE,MATCH(Calculations_actual!DQ$9,HaverPull!$B:$B,0),MATCH(Calculations_actual!$B19,HaverPull!$B$1:$YE$1,0))</f>
        <v>12662.4</v>
      </c>
      <c r="DR19" s="78">
        <f>INDEX(HaverPull!$B:$YE,MATCH(Calculations_actual!DR$9,HaverPull!$B:$B,0),MATCH(Calculations_actual!$B19,HaverPull!$B$1:$YE$1,0))</f>
        <v>12877.6</v>
      </c>
      <c r="DS19" s="78">
        <f>INDEX(HaverPull!$B:$YE,MATCH(Calculations_actual!DS$9,HaverPull!$B:$B,0),MATCH(Calculations_actual!$B19,HaverPull!$B$1:$YE$1,0))</f>
        <v>12924.2</v>
      </c>
      <c r="DT19" s="78">
        <f>INDEX(HaverPull!$B:$YE,MATCH(Calculations_actual!DT$9,HaverPull!$B:$B,0),MATCH(Calculations_actual!$B19,HaverPull!$B$1:$YE$1,0))</f>
        <v>13160.8</v>
      </c>
      <c r="DU19" s="78">
        <f>INDEX(HaverPull!$B:$YE,MATCH(Calculations_actual!DU$9,HaverPull!$B:$B,0),MATCH(Calculations_actual!$B19,HaverPull!$B$1:$YE$1,0))</f>
        <v>13178.4</v>
      </c>
      <c r="DV19" s="78">
        <f>INDEX(HaverPull!$B:$YE,MATCH(Calculations_actual!DV$9,HaverPull!$B:$B,0),MATCH(Calculations_actual!$B19,HaverPull!$B$1:$YE$1,0))</f>
        <v>13260.5</v>
      </c>
      <c r="DW19" s="78">
        <f>INDEX(HaverPull!$B:$YE,MATCH(Calculations_actual!DW$9,HaverPull!$B:$B,0),MATCH(Calculations_actual!$B19,HaverPull!$B$1:$YE$1,0))</f>
        <v>13222.7</v>
      </c>
      <c r="DX19" s="78">
        <f>INDEX(HaverPull!$B:$YE,MATCH(Calculations_actual!DX$9,HaverPull!$B:$B,0),MATCH(Calculations_actual!$B19,HaverPull!$B$1:$YE$1,0))</f>
        <v>13300</v>
      </c>
      <c r="DY19" s="78">
        <f>INDEX(HaverPull!$B:$YE,MATCH(Calculations_actual!DY$9,HaverPull!$B:$B,0),MATCH(Calculations_actual!$B19,HaverPull!$B$1:$YE$1,0))</f>
        <v>13244.8</v>
      </c>
      <c r="DZ19" s="78">
        <f>INDEX(HaverPull!$B:$YE,MATCH(Calculations_actual!DZ$9,HaverPull!$B:$B,0),MATCH(Calculations_actual!$B19,HaverPull!$B$1:$YE$1,0))</f>
        <v>13280.9</v>
      </c>
      <c r="EA19" s="78">
        <f>INDEX(HaverPull!$B:$YE,MATCH(Calculations_actual!EA$9,HaverPull!$B:$B,0),MATCH(Calculations_actual!$B19,HaverPull!$B$1:$YE$1,0))</f>
        <v>13397</v>
      </c>
      <c r="EB19" s="78">
        <f>INDEX(HaverPull!$B:$YE,MATCH(Calculations_actual!EB$9,HaverPull!$B:$B,0),MATCH(Calculations_actual!$B19,HaverPull!$B$1:$YE$1,0))</f>
        <v>13478.2</v>
      </c>
      <c r="EC19" s="78">
        <f>INDEX(HaverPull!$B:$YE,MATCH(Calculations_actual!EC$9,HaverPull!$B:$B,0),MATCH(Calculations_actual!$B19,HaverPull!$B$1:$YE$1,0))</f>
        <v>13538.1</v>
      </c>
      <c r="ED19" s="78">
        <f>INDEX(HaverPull!$B:$YE,MATCH(Calculations_actual!ED$9,HaverPull!$B:$B,0),MATCH(Calculations_actual!$B19,HaverPull!$B$1:$YE$1,0))</f>
        <v>13559</v>
      </c>
      <c r="EE19" s="78">
        <f>INDEX(HaverPull!$B:$YE,MATCH(Calculations_actual!EE$9,HaverPull!$B:$B,0),MATCH(Calculations_actual!$B19,HaverPull!$B$1:$YE$1,0))</f>
        <v>13634.3</v>
      </c>
      <c r="EF19" s="78">
        <f>INDEX(HaverPull!$B:$YE,MATCH(Calculations_actual!EF$9,HaverPull!$B:$B,0),MATCH(Calculations_actual!$B19,HaverPull!$B$1:$YE$1,0))</f>
        <v>13751.5</v>
      </c>
      <c r="EG19" s="78">
        <f>INDEX(HaverPull!$B:$YE,MATCH(Calculations_actual!EG$9,HaverPull!$B:$B,0),MATCH(Calculations_actual!$B19,HaverPull!$B$1:$YE$1,0))</f>
        <v>13985.1</v>
      </c>
      <c r="EH19" s="78">
        <f>INDEX(HaverPull!$B:$YE,MATCH(Calculations_actual!EH$9,HaverPull!$B:$B,0),MATCH(Calculations_actual!$B19,HaverPull!$B$1:$YE$1,0))</f>
        <v>14145.6</v>
      </c>
      <c r="EI19" s="78">
        <f>INDEX(HaverPull!$B:$YE,MATCH(Calculations_actual!EI$9,HaverPull!$B:$B,0),MATCH(Calculations_actual!$B19,HaverPull!$B$1:$YE$1,0))</f>
        <v>14221.1</v>
      </c>
      <c r="EJ19" s="78">
        <f>INDEX(HaverPull!$B:$YE,MATCH(Calculations_actual!EJ$9,HaverPull!$B:$B,0),MATCH(Calculations_actual!$B19,HaverPull!$B$1:$YE$1,0))</f>
        <v>14329.5</v>
      </c>
      <c r="EK19" s="78">
        <f>INDEX(HaverPull!$B:$YE,MATCH(Calculations_actual!EK$9,HaverPull!$B:$B,0),MATCH(Calculations_actual!$B19,HaverPull!$B$1:$YE$1,0))</f>
        <v>14465</v>
      </c>
      <c r="EL19" s="78">
        <f>INDEX(HaverPull!$B:$YE,MATCH(Calculations_actual!EL$9,HaverPull!$B:$B,0),MATCH(Calculations_actual!$B19,HaverPull!$B$1:$YE$1,0))</f>
        <v>14609.9</v>
      </c>
      <c r="EM19" s="78">
        <f>INDEX(HaverPull!$B:$YE,MATCH(Calculations_actual!EM$9,HaverPull!$B:$B,0),MATCH(Calculations_actual!$B19,HaverPull!$B$1:$YE$1,0))</f>
        <v>14771.6</v>
      </c>
      <c r="EN19" s="78">
        <f>INDEX(HaverPull!$B:$YE,MATCH(Calculations_actual!EN$9,HaverPull!$B:$B,0),MATCH(Calculations_actual!$B19,HaverPull!$B$1:$YE$1,0))</f>
        <v>14839.8</v>
      </c>
      <c r="EO19" s="78">
        <f>INDEX(HaverPull!$B:$YE,MATCH(Calculations_actual!EO$9,HaverPull!$B:$B,0),MATCH(Calculations_actual!$B19,HaverPull!$B$1:$YE$1,0))</f>
        <v>14972.1</v>
      </c>
      <c r="EP19" s="78">
        <f>INDEX(HaverPull!$B:$YE,MATCH(Calculations_actual!EP$9,HaverPull!$B:$B,0),MATCH(Calculations_actual!$B19,HaverPull!$B$1:$YE$1,0))</f>
        <v>15066.6</v>
      </c>
      <c r="EQ19" s="78">
        <f>INDEX(HaverPull!$B:$YE,MATCH(Calculations_actual!EQ$9,HaverPull!$B:$B,0),MATCH(Calculations_actual!$B19,HaverPull!$B$1:$YE$1,0))</f>
        <v>15267</v>
      </c>
      <c r="ER19" s="78">
        <f>INDEX(HaverPull!$B:$YE,MATCH(Calculations_actual!ER$9,HaverPull!$B:$B,0),MATCH(Calculations_actual!$B19,HaverPull!$B$1:$YE$1,0))</f>
        <v>15302.7</v>
      </c>
      <c r="ES19" s="78">
        <f>INDEX(HaverPull!$B:$YE,MATCH(Calculations_actual!ES$9,HaverPull!$B:$B,0),MATCH(Calculations_actual!$B19,HaverPull!$B$1:$YE$1,0))</f>
        <v>15326.4</v>
      </c>
      <c r="ET19" s="78">
        <f>INDEX(HaverPull!$B:$YE,MATCH(Calculations_actual!ET$9,HaverPull!$B:$B,0),MATCH(Calculations_actual!$B19,HaverPull!$B$1:$YE$1,0))</f>
        <v>15456.9</v>
      </c>
      <c r="EU19" s="78">
        <f>INDEX(HaverPull!$B:$YE,MATCH(Calculations_actual!EU$9,HaverPull!$B:$B,0),MATCH(Calculations_actual!$B19,HaverPull!$B$1:$YE$1,0))</f>
        <v>15493.3</v>
      </c>
      <c r="EV19" s="78">
        <f>INDEX(HaverPull!$B:$YE,MATCH(Calculations_actual!EV$9,HaverPull!$B:$B,0),MATCH(Calculations_actual!$B19,HaverPull!$B$1:$YE$1,0))</f>
        <v>15582.1</v>
      </c>
      <c r="EW19" s="78">
        <f>INDEX(HaverPull!$B:$YE,MATCH(Calculations_actual!EW$9,HaverPull!$B:$B,0),MATCH(Calculations_actual!$B19,HaverPull!$B$1:$YE$1,0))</f>
        <v>15666.7</v>
      </c>
      <c r="EX19" s="78">
        <f>INDEX(HaverPull!$B:$YE,MATCH(Calculations_actual!EX$9,HaverPull!$B:$B,0),MATCH(Calculations_actual!$B19,HaverPull!$B$1:$YE$1,0))</f>
        <v>15762</v>
      </c>
      <c r="EY19" s="78">
        <f>INDEX(HaverPull!$B:$YE,MATCH(Calculations_actual!EY$9,HaverPull!$B:$B,0),MATCH(Calculations_actual!$B19,HaverPull!$B$1:$YE$1,0))</f>
        <v>15671.4</v>
      </c>
      <c r="EZ19" s="78">
        <f>INDEX(HaverPull!$B:$YE,MATCH(Calculations_actual!EZ$9,HaverPull!$B:$B,0),MATCH(Calculations_actual!$B19,HaverPull!$B$1:$YE$1,0))</f>
        <v>15752.3</v>
      </c>
      <c r="FA19" s="78">
        <f>INDEX(HaverPull!$B:$YE,MATCH(Calculations_actual!FA$9,HaverPull!$B:$B,0),MATCH(Calculations_actual!$B19,HaverPull!$B$1:$YE$1,0))</f>
        <v>15667</v>
      </c>
      <c r="FB19" s="78">
        <f>INDEX(HaverPull!$B:$YE,MATCH(Calculations_actual!FB$9,HaverPull!$B:$B,0),MATCH(Calculations_actual!$B19,HaverPull!$B$1:$YE$1,0))</f>
        <v>15328</v>
      </c>
      <c r="FC19" s="78">
        <f>INDEX(HaverPull!$B:$YE,MATCH(Calculations_actual!FC$9,HaverPull!$B:$B,0),MATCH(Calculations_actual!$B19,HaverPull!$B$1:$YE$1,0))</f>
        <v>15155.9</v>
      </c>
      <c r="FD19" s="78">
        <f>INDEX(HaverPull!$B:$YE,MATCH(Calculations_actual!FD$9,HaverPull!$B:$B,0),MATCH(Calculations_actual!$B19,HaverPull!$B$1:$YE$1,0))</f>
        <v>15134.1</v>
      </c>
      <c r="FE19" s="78">
        <f>INDEX(HaverPull!$B:$YE,MATCH(Calculations_actual!FE$9,HaverPull!$B:$B,0),MATCH(Calculations_actual!$B19,HaverPull!$B$1:$YE$1,0))</f>
        <v>15189.2</v>
      </c>
      <c r="FF19" s="78">
        <f>INDEX(HaverPull!$B:$YE,MATCH(Calculations_actual!FF$9,HaverPull!$B:$B,0),MATCH(Calculations_actual!$B19,HaverPull!$B$1:$YE$1,0))</f>
        <v>15356.1</v>
      </c>
      <c r="FG19" s="78">
        <f>INDEX(HaverPull!$B:$YE,MATCH(Calculations_actual!FG$9,HaverPull!$B:$B,0),MATCH(Calculations_actual!$B19,HaverPull!$B$1:$YE$1,0))</f>
        <v>15415.1</v>
      </c>
      <c r="FH19" s="78">
        <f>INDEX(HaverPull!$B:$YE,MATCH(Calculations_actual!FH$9,HaverPull!$B:$B,0),MATCH(Calculations_actual!$B19,HaverPull!$B$1:$YE$1,0))</f>
        <v>15557.3</v>
      </c>
      <c r="FI19" s="78">
        <f>INDEX(HaverPull!$B:$YE,MATCH(Calculations_actual!FI$9,HaverPull!$B:$B,0),MATCH(Calculations_actual!$B19,HaverPull!$B$1:$YE$1,0))</f>
        <v>15672</v>
      </c>
      <c r="FJ19" s="78">
        <f>INDEX(HaverPull!$B:$YE,MATCH(Calculations_actual!FJ$9,HaverPull!$B:$B,0),MATCH(Calculations_actual!$B19,HaverPull!$B$1:$YE$1,0))</f>
        <v>15750.6</v>
      </c>
      <c r="FK19" s="78">
        <f>INDEX(HaverPull!$B:$YE,MATCH(Calculations_actual!FK$9,HaverPull!$B:$B,0),MATCH(Calculations_actual!$B19,HaverPull!$B$1:$YE$1,0))</f>
        <v>15712.8</v>
      </c>
      <c r="FL19" s="78">
        <f>INDEX(HaverPull!$B:$YE,MATCH(Calculations_actual!FL$9,HaverPull!$B:$B,0),MATCH(Calculations_actual!$B19,HaverPull!$B$1:$YE$1,0))</f>
        <v>15825.1</v>
      </c>
      <c r="FM19" s="78">
        <f>INDEX(HaverPull!$B:$YE,MATCH(Calculations_actual!FM$9,HaverPull!$B:$B,0),MATCH(Calculations_actual!$B19,HaverPull!$B$1:$YE$1,0))</f>
        <v>15820.7</v>
      </c>
      <c r="FN19" s="78">
        <f>INDEX(HaverPull!$B:$YE,MATCH(Calculations_actual!FN$9,HaverPull!$B:$B,0),MATCH(Calculations_actual!$B19,HaverPull!$B$1:$YE$1,0))</f>
        <v>16004.1</v>
      </c>
      <c r="FO19" s="78">
        <f>INDEX(HaverPull!$B:$YE,MATCH(Calculations_actual!FO$9,HaverPull!$B:$B,0),MATCH(Calculations_actual!$B19,HaverPull!$B$1:$YE$1,0))</f>
        <v>16129.4</v>
      </c>
      <c r="FP19" s="78">
        <f>INDEX(HaverPull!$B:$YE,MATCH(Calculations_actual!FP$9,HaverPull!$B:$B,0),MATCH(Calculations_actual!$B19,HaverPull!$B$1:$YE$1,0))</f>
        <v>16198.8</v>
      </c>
      <c r="FQ19" s="78">
        <f>INDEX(HaverPull!$B:$YE,MATCH(Calculations_actual!FQ$9,HaverPull!$B:$B,0),MATCH(Calculations_actual!$B19,HaverPull!$B$1:$YE$1,0))</f>
        <v>16220.7</v>
      </c>
      <c r="FR19" s="78">
        <f>INDEX(HaverPull!$B:$YE,MATCH(Calculations_actual!FR$9,HaverPull!$B:$B,0),MATCH(Calculations_actual!$B19,HaverPull!$B$1:$YE$1,0))</f>
        <v>16239.1</v>
      </c>
      <c r="FS19" s="78">
        <f>INDEX(HaverPull!$B:$YE,MATCH(Calculations_actual!FS$9,HaverPull!$B:$B,0),MATCH(Calculations_actual!$B19,HaverPull!$B$1:$YE$1,0))</f>
        <v>16383</v>
      </c>
      <c r="FT19" s="78">
        <f>INDEX(HaverPull!$B:$YE,MATCH(Calculations_actual!FT$9,HaverPull!$B:$B,0),MATCH(Calculations_actual!$B19,HaverPull!$B$1:$YE$1,0))</f>
        <v>16403.2</v>
      </c>
      <c r="FU19" s="78">
        <f>INDEX(HaverPull!$B:$YE,MATCH(Calculations_actual!FU$9,HaverPull!$B:$B,0),MATCH(Calculations_actual!$B19,HaverPull!$B$1:$YE$1,0))</f>
        <v>16531.7</v>
      </c>
      <c r="FV19" s="78">
        <f>INDEX(HaverPull!$B:$YE,MATCH(Calculations_actual!FV$9,HaverPull!$B:$B,0),MATCH(Calculations_actual!$B19,HaverPull!$B$1:$YE$1,0))</f>
        <v>16663.599999999999</v>
      </c>
      <c r="FW19" s="78">
        <f>INDEX(HaverPull!$B:$YE,MATCH(Calculations_actual!FW$9,HaverPull!$B:$B,0),MATCH(Calculations_actual!$B19,HaverPull!$B$1:$YE$1,0))</f>
        <v>16621.7</v>
      </c>
      <c r="FX19" s="78">
        <f>INDEX(HaverPull!$B:$YE,MATCH(Calculations_actual!FX$9,HaverPull!$B:$B,0),MATCH(Calculations_actual!$B19,HaverPull!$B$1:$YE$1,0))</f>
        <v>16830.099999999999</v>
      </c>
      <c r="FY19" s="78">
        <f>INDEX(HaverPull!$B:$YE,MATCH(Calculations_actual!FY$9,HaverPull!$B:$B,0),MATCH(Calculations_actual!$B19,HaverPull!$B$1:$YE$1,0))</f>
        <v>17033.599999999999</v>
      </c>
      <c r="FZ19" s="78">
        <f>INDEX(HaverPull!$B:$YE,MATCH(Calculations_actual!FZ$9,HaverPull!$B:$B,0),MATCH(Calculations_actual!$B19,HaverPull!$B$1:$YE$1,0))</f>
        <v>17113.900000000001</v>
      </c>
      <c r="GA19" s="78">
        <f>INDEX(HaverPull!$B:$YE,MATCH(Calculations_actual!GA$9,HaverPull!$B:$B,0),MATCH(Calculations_actual!$B19,HaverPull!$B$1:$YE$1,0))</f>
        <v>17254.7</v>
      </c>
      <c r="GB19" s="78">
        <f>INDEX(HaverPull!$B:$YE,MATCH(Calculations_actual!GB$9,HaverPull!$B:$B,0),MATCH(Calculations_actual!$B19,HaverPull!$B$1:$YE$1,0))</f>
        <v>17397</v>
      </c>
      <c r="GC19" s="78">
        <f>INDEX(HaverPull!$B:$YE,MATCH(Calculations_actual!GC$9,HaverPull!$B:$B,0),MATCH(Calculations_actual!$B19,HaverPull!$B$1:$YE$1,0))</f>
        <v>17438.8</v>
      </c>
      <c r="GD19" s="78">
        <f>INDEX(HaverPull!$B:$YE,MATCH(Calculations_actual!GD$9,HaverPull!$B:$B,0),MATCH(Calculations_actual!$B19,HaverPull!$B$1:$YE$1,0))</f>
        <v>17456.2</v>
      </c>
      <c r="GE19" s="78">
        <f>INDEX(HaverPull!$B:$YE,MATCH(Calculations_actual!GE$9,HaverPull!$B:$B,0),MATCH(Calculations_actual!$B19,HaverPull!$B$1:$YE$1,0))</f>
        <v>17523.400000000001</v>
      </c>
      <c r="GF19" s="78">
        <f>INDEX(HaverPull!$B:$YE,MATCH(Calculations_actual!GF$9,HaverPull!$B:$B,0),MATCH(Calculations_actual!$B19,HaverPull!$B$1:$YE$1,0))</f>
        <v>17622.5</v>
      </c>
      <c r="GG19" s="78">
        <f>INDEX(HaverPull!$B:$YE,MATCH(Calculations_actual!GG$9,HaverPull!$B:$B,0),MATCH(Calculations_actual!$B19,HaverPull!$B$1:$YE$1,0))</f>
        <v>17706.7</v>
      </c>
      <c r="GH19" s="78">
        <f>INDEX(HaverPull!$B:$YE,MATCH(Calculations_actual!GH$9,HaverPull!$B:$B,0),MATCH(Calculations_actual!$B19,HaverPull!$B$1:$YE$1,0))</f>
        <v>17784.2</v>
      </c>
      <c r="GI19" s="78">
        <f>INDEX(HaverPull!$B:$YE,MATCH(Calculations_actual!GI$9,HaverPull!$B:$B,0),MATCH(Calculations_actual!$B19,HaverPull!$B$1:$YE$1,0))</f>
        <v>17863</v>
      </c>
      <c r="GJ19" s="78">
        <f>INDEX(HaverPull!$B:$YE,MATCH(Calculations_actual!GJ$9,HaverPull!$B:$B,0),MATCH(Calculations_actual!$B19,HaverPull!$B$1:$YE$1,0))</f>
        <v>17995.2</v>
      </c>
      <c r="GK19" s="78">
        <f>INDEX(HaverPull!$B:$YE,MATCH(Calculations_actual!GK$9,HaverPull!$B:$B,0),MATCH(Calculations_actual!$B19,HaverPull!$B$1:$YE$1,0))</f>
        <v>18120.8</v>
      </c>
      <c r="GL19" s="78">
        <f>INDEX(HaverPull!$B:$YE,MATCH(Calculations_actual!GL$9,HaverPull!$B:$B,0),MATCH(Calculations_actual!$B19,HaverPull!$B$1:$YE$1,0))</f>
        <v>18223.8</v>
      </c>
      <c r="GM19" s="78">
        <f>INDEX(HaverPull!$B:$YE,MATCH(Calculations_actual!GM$9,HaverPull!$B:$B,0),MATCH(Calculations_actual!$B19,HaverPull!$B$1:$YE$1,0))</f>
        <v>18324</v>
      </c>
      <c r="GN19" s="78">
        <f>INDEX(HaverPull!$B:$YE,MATCH(Calculations_actual!GN$9,HaverPull!$B:$B,0),MATCH(Calculations_actual!$B19,HaverPull!$B$1:$YE$1,0))</f>
        <v>18507.2</v>
      </c>
      <c r="GO19" s="78" t="e">
        <f>INDEX(HaverPull!$B:$YE,MATCH(Calculations_actual!GO$9,HaverPull!$B:$B,0),MATCH(Calculations_actual!$B19,HaverPull!$B$1:$YE$1,0))</f>
        <v>#N/A</v>
      </c>
      <c r="GP19" s="78" t="e">
        <f>INDEX(HaverPull!$B:$YE,MATCH(Calculations_actual!GP$9,HaverPull!$B:$B,0),MATCH(Calculations_actual!$B19,HaverPull!$B$1:$YE$1,0))</f>
        <v>#N/A</v>
      </c>
      <c r="GQ19" s="78" t="e">
        <f>INDEX(HaverPull!$B:$YE,MATCH(Calculations_actual!GQ$9,HaverPull!$B:$B,0),MATCH(Calculations_actual!$B19,HaverPull!$B$1:$YE$1,0))</f>
        <v>#N/A</v>
      </c>
      <c r="GR19" s="78" t="e">
        <f>INDEX(HaverPull!$B:$YE,MATCH(Calculations_actual!GR$9,HaverPull!$B:$B,0),MATCH(Calculations_actual!$B19,HaverPull!$B$1:$YE$1,0))</f>
        <v>#N/A</v>
      </c>
      <c r="GS19" s="78" t="e">
        <f>INDEX(HaverPull!$B:$YE,MATCH(Calculations_actual!GS$9,HaverPull!$B:$B,0),MATCH(Calculations_actual!$B19,HaverPull!$B$1:$YE$1,0))</f>
        <v>#N/A</v>
      </c>
      <c r="GT19" s="78" t="e">
        <f>INDEX(HaverPull!$B:$YE,MATCH(Calculations_actual!GT$9,HaverPull!$B:$B,0),MATCH(Calculations_actual!$B19,HaverPull!$B$1:$YE$1,0))</f>
        <v>#N/A</v>
      </c>
      <c r="GU19" s="78" t="e">
        <f>INDEX(HaverPull!$B:$YE,MATCH(Calculations_actual!GU$9,HaverPull!$B:$B,0),MATCH(Calculations_actual!$B19,HaverPull!$B$1:$YE$1,0))</f>
        <v>#N/A</v>
      </c>
      <c r="GV19" s="78" t="e">
        <f>INDEX(HaverPull!$B:$YE,MATCH(Calculations_actual!GV$9,HaverPull!$B:$B,0),MATCH(Calculations_actual!$B19,HaverPull!$B$1:$YE$1,0))</f>
        <v>#N/A</v>
      </c>
    </row>
    <row r="20" spans="1:204">
      <c r="A20" s="7" t="s">
        <v>195</v>
      </c>
      <c r="B20" s="79" t="s">
        <v>193</v>
      </c>
      <c r="C20" s="78">
        <f>INDEX(HaverPull!$B:$YE,MATCH(Calculations_actual!C$9,HaverPull!$B:$B,0),MATCH(Calculations_actual!$B20,HaverPull!$B$1:$YE$1,0))</f>
        <v>4772.5</v>
      </c>
      <c r="D20" s="78">
        <f>INDEX(HaverPull!$B:$YE,MATCH(Calculations_actual!D$9,HaverPull!$B:$B,0),MATCH(Calculations_actual!$B20,HaverPull!$B$1:$YE$1,0))</f>
        <v>4772.5</v>
      </c>
      <c r="E20" s="78">
        <f>INDEX(HaverPull!$B:$YE,MATCH(Calculations_actual!E$9,HaverPull!$B:$B,0),MATCH(Calculations_actual!$B20,HaverPull!$B$1:$YE$1,0))</f>
        <v>4808.3</v>
      </c>
      <c r="F20" s="78">
        <f>INDEX(HaverPull!$B:$YE,MATCH(Calculations_actual!F$9,HaverPull!$B:$B,0),MATCH(Calculations_actual!$B20,HaverPull!$B$1:$YE$1,0))</f>
        <v>4843</v>
      </c>
      <c r="G20" s="78">
        <f>INDEX(HaverPull!$B:$YE,MATCH(Calculations_actual!G$9,HaverPull!$B:$B,0),MATCH(Calculations_actual!$B20,HaverPull!$B$1:$YE$1,0))</f>
        <v>4877.3999999999996</v>
      </c>
      <c r="H20" s="78">
        <f>INDEX(HaverPull!$B:$YE,MATCH(Calculations_actual!H$9,HaverPull!$B:$B,0),MATCH(Calculations_actual!$B20,HaverPull!$B$1:$YE$1,0))</f>
        <v>4911.2</v>
      </c>
      <c r="I20" s="78">
        <f>INDEX(HaverPull!$B:$YE,MATCH(Calculations_actual!I$9,HaverPull!$B:$B,0),MATCH(Calculations_actual!$B20,HaverPull!$B$1:$YE$1,0))</f>
        <v>4944.8</v>
      </c>
      <c r="J20" s="78">
        <f>INDEX(HaverPull!$B:$YE,MATCH(Calculations_actual!J$9,HaverPull!$B:$B,0),MATCH(Calculations_actual!$B20,HaverPull!$B$1:$YE$1,0))</f>
        <v>4978.7</v>
      </c>
      <c r="K20" s="78">
        <f>INDEX(HaverPull!$B:$YE,MATCH(Calculations_actual!K$9,HaverPull!$B:$B,0),MATCH(Calculations_actual!$B20,HaverPull!$B$1:$YE$1,0))</f>
        <v>5013.8999999999996</v>
      </c>
      <c r="L20" s="78">
        <f>INDEX(HaverPull!$B:$YE,MATCH(Calculations_actual!L$9,HaverPull!$B:$B,0),MATCH(Calculations_actual!$B20,HaverPull!$B$1:$YE$1,0))</f>
        <v>5049.2</v>
      </c>
      <c r="M20" s="78">
        <f>INDEX(HaverPull!$B:$YE,MATCH(Calculations_actual!M$9,HaverPull!$B:$B,0),MATCH(Calculations_actual!$B20,HaverPull!$B$1:$YE$1,0))</f>
        <v>5085.5</v>
      </c>
      <c r="N20" s="78">
        <f>INDEX(HaverPull!$B:$YE,MATCH(Calculations_actual!N$9,HaverPull!$B:$B,0),MATCH(Calculations_actual!$B20,HaverPull!$B$1:$YE$1,0))</f>
        <v>5123.2</v>
      </c>
      <c r="O20" s="78">
        <f>INDEX(HaverPull!$B:$YE,MATCH(Calculations_actual!O$9,HaverPull!$B:$B,0),MATCH(Calculations_actual!$B20,HaverPull!$B$1:$YE$1,0))</f>
        <v>5162.8999999999996</v>
      </c>
      <c r="P20" s="78">
        <f>INDEX(HaverPull!$B:$YE,MATCH(Calculations_actual!P$9,HaverPull!$B:$B,0),MATCH(Calculations_actual!$B20,HaverPull!$B$1:$YE$1,0))</f>
        <v>5205.3999999999996</v>
      </c>
      <c r="Q20" s="78">
        <f>INDEX(HaverPull!$B:$YE,MATCH(Calculations_actual!Q$9,HaverPull!$B:$B,0),MATCH(Calculations_actual!$B20,HaverPull!$B$1:$YE$1,0))</f>
        <v>5249.7</v>
      </c>
      <c r="R20" s="78">
        <f>INDEX(HaverPull!$B:$YE,MATCH(Calculations_actual!R$9,HaverPull!$B:$B,0),MATCH(Calculations_actual!$B20,HaverPull!$B$1:$YE$1,0))</f>
        <v>5295.8</v>
      </c>
      <c r="S20" s="78">
        <f>INDEX(HaverPull!$B:$YE,MATCH(Calculations_actual!S$9,HaverPull!$B:$B,0),MATCH(Calculations_actual!$B20,HaverPull!$B$1:$YE$1,0))</f>
        <v>5344.1</v>
      </c>
      <c r="T20" s="78">
        <f>INDEX(HaverPull!$B:$YE,MATCH(Calculations_actual!T$9,HaverPull!$B:$B,0),MATCH(Calculations_actual!$B20,HaverPull!$B$1:$YE$1,0))</f>
        <v>5394.5</v>
      </c>
      <c r="U20" s="78">
        <f>INDEX(HaverPull!$B:$YE,MATCH(Calculations_actual!U$9,HaverPull!$B:$B,0),MATCH(Calculations_actual!$B20,HaverPull!$B$1:$YE$1,0))</f>
        <v>5445.5</v>
      </c>
      <c r="V20" s="78">
        <f>INDEX(HaverPull!$B:$YE,MATCH(Calculations_actual!V$9,HaverPull!$B:$B,0),MATCH(Calculations_actual!$B20,HaverPull!$B$1:$YE$1,0))</f>
        <v>5496.7</v>
      </c>
      <c r="W20" s="78">
        <f>INDEX(HaverPull!$B:$YE,MATCH(Calculations_actual!W$9,HaverPull!$B:$B,0),MATCH(Calculations_actual!$B20,HaverPull!$B$1:$YE$1,0))</f>
        <v>5546.5</v>
      </c>
      <c r="X20" s="78">
        <f>INDEX(HaverPull!$B:$YE,MATCH(Calculations_actual!X$9,HaverPull!$B:$B,0),MATCH(Calculations_actual!$B20,HaverPull!$B$1:$YE$1,0))</f>
        <v>5594.7</v>
      </c>
      <c r="Y20" s="78">
        <f>INDEX(HaverPull!$B:$YE,MATCH(Calculations_actual!Y$9,HaverPull!$B:$B,0),MATCH(Calculations_actual!$B20,HaverPull!$B$1:$YE$1,0))</f>
        <v>5642.1</v>
      </c>
      <c r="Z20" s="78">
        <f>INDEX(HaverPull!$B:$YE,MATCH(Calculations_actual!Z$9,HaverPull!$B:$B,0),MATCH(Calculations_actual!$B20,HaverPull!$B$1:$YE$1,0))</f>
        <v>5688.8</v>
      </c>
      <c r="AA20" s="78">
        <f>INDEX(HaverPull!$B:$YE,MATCH(Calculations_actual!AA$9,HaverPull!$B:$B,0),MATCH(Calculations_actual!$B20,HaverPull!$B$1:$YE$1,0))</f>
        <v>5734.1</v>
      </c>
      <c r="AB20" s="78">
        <f>INDEX(HaverPull!$B:$YE,MATCH(Calculations_actual!AB$9,HaverPull!$B:$B,0),MATCH(Calculations_actual!$B20,HaverPull!$B$1:$YE$1,0))</f>
        <v>5779.1</v>
      </c>
      <c r="AC20" s="78">
        <f>INDEX(HaverPull!$B:$YE,MATCH(Calculations_actual!AC$9,HaverPull!$B:$B,0),MATCH(Calculations_actual!$B20,HaverPull!$B$1:$YE$1,0))</f>
        <v>5824.1</v>
      </c>
      <c r="AD20" s="78">
        <f>INDEX(HaverPull!$B:$YE,MATCH(Calculations_actual!AD$9,HaverPull!$B:$B,0),MATCH(Calculations_actual!$B20,HaverPull!$B$1:$YE$1,0))</f>
        <v>5869.5</v>
      </c>
      <c r="AE20" s="78">
        <f>INDEX(HaverPull!$B:$YE,MATCH(Calculations_actual!AE$9,HaverPull!$B:$B,0),MATCH(Calculations_actual!$B20,HaverPull!$B$1:$YE$1,0))</f>
        <v>5916.7</v>
      </c>
      <c r="AF20" s="78">
        <f>INDEX(HaverPull!$B:$YE,MATCH(Calculations_actual!AF$9,HaverPull!$B:$B,0),MATCH(Calculations_actual!$B20,HaverPull!$B$1:$YE$1,0))</f>
        <v>5964.7</v>
      </c>
      <c r="AG20" s="78">
        <f>INDEX(HaverPull!$B:$YE,MATCH(Calculations_actual!AG$9,HaverPull!$B:$B,0),MATCH(Calculations_actual!$B20,HaverPull!$B$1:$YE$1,0))</f>
        <v>6013.7</v>
      </c>
      <c r="AH20" s="78">
        <f>INDEX(HaverPull!$B:$YE,MATCH(Calculations_actual!AH$9,HaverPull!$B:$B,0),MATCH(Calculations_actual!$B20,HaverPull!$B$1:$YE$1,0))</f>
        <v>6063.6</v>
      </c>
      <c r="AI20" s="78">
        <f>INDEX(HaverPull!$B:$YE,MATCH(Calculations_actual!AI$9,HaverPull!$B:$B,0),MATCH(Calculations_actual!$B20,HaverPull!$B$1:$YE$1,0))</f>
        <v>6114.6</v>
      </c>
      <c r="AJ20" s="78">
        <f>INDEX(HaverPull!$B:$YE,MATCH(Calculations_actual!AJ$9,HaverPull!$B:$B,0),MATCH(Calculations_actual!$B20,HaverPull!$B$1:$YE$1,0))</f>
        <v>6168.3</v>
      </c>
      <c r="AK20" s="78">
        <f>INDEX(HaverPull!$B:$YE,MATCH(Calculations_actual!AK$9,HaverPull!$B:$B,0),MATCH(Calculations_actual!$B20,HaverPull!$B$1:$YE$1,0))</f>
        <v>6222.3</v>
      </c>
      <c r="AL20" s="78">
        <f>INDEX(HaverPull!$B:$YE,MATCH(Calculations_actual!AL$9,HaverPull!$B:$B,0),MATCH(Calculations_actual!$B20,HaverPull!$B$1:$YE$1,0))</f>
        <v>6276</v>
      </c>
      <c r="AM20" s="78">
        <f>INDEX(HaverPull!$B:$YE,MATCH(Calculations_actual!AM$9,HaverPull!$B:$B,0),MATCH(Calculations_actual!$B20,HaverPull!$B$1:$YE$1,0))</f>
        <v>6328.6</v>
      </c>
      <c r="AN20" s="78">
        <f>INDEX(HaverPull!$B:$YE,MATCH(Calculations_actual!AN$9,HaverPull!$B:$B,0),MATCH(Calculations_actual!$B20,HaverPull!$B$1:$YE$1,0))</f>
        <v>6379</v>
      </c>
      <c r="AO20" s="78">
        <f>INDEX(HaverPull!$B:$YE,MATCH(Calculations_actual!AO$9,HaverPull!$B:$B,0),MATCH(Calculations_actual!$B20,HaverPull!$B$1:$YE$1,0))</f>
        <v>6427.3</v>
      </c>
      <c r="AP20" s="78">
        <f>INDEX(HaverPull!$B:$YE,MATCH(Calculations_actual!AP$9,HaverPull!$B:$B,0),MATCH(Calculations_actual!$B20,HaverPull!$B$1:$YE$1,0))</f>
        <v>6472.9</v>
      </c>
      <c r="AQ20" s="78">
        <f>INDEX(HaverPull!$B:$YE,MATCH(Calculations_actual!AQ$9,HaverPull!$B:$B,0),MATCH(Calculations_actual!$B20,HaverPull!$B$1:$YE$1,0))</f>
        <v>6513.9</v>
      </c>
      <c r="AR20" s="78">
        <f>INDEX(HaverPull!$B:$YE,MATCH(Calculations_actual!AR$9,HaverPull!$B:$B,0),MATCH(Calculations_actual!$B20,HaverPull!$B$1:$YE$1,0))</f>
        <v>6549</v>
      </c>
      <c r="AS20" s="78">
        <f>INDEX(HaverPull!$B:$YE,MATCH(Calculations_actual!AS$9,HaverPull!$B:$B,0),MATCH(Calculations_actual!$B20,HaverPull!$B$1:$YE$1,0))</f>
        <v>6582.7</v>
      </c>
      <c r="AT20" s="78">
        <f>INDEX(HaverPull!$B:$YE,MATCH(Calculations_actual!AT$9,HaverPull!$B:$B,0),MATCH(Calculations_actual!$B20,HaverPull!$B$1:$YE$1,0))</f>
        <v>6616.7</v>
      </c>
      <c r="AU20" s="78">
        <f>INDEX(HaverPull!$B:$YE,MATCH(Calculations_actual!AU$9,HaverPull!$B:$B,0),MATCH(Calculations_actual!$B20,HaverPull!$B$1:$YE$1,0))</f>
        <v>6652.9</v>
      </c>
      <c r="AV20" s="78">
        <f>INDEX(HaverPull!$B:$YE,MATCH(Calculations_actual!AV$9,HaverPull!$B:$B,0),MATCH(Calculations_actual!$B20,HaverPull!$B$1:$YE$1,0))</f>
        <v>6694.6</v>
      </c>
      <c r="AW20" s="78">
        <f>INDEX(HaverPull!$B:$YE,MATCH(Calculations_actual!AW$9,HaverPull!$B:$B,0),MATCH(Calculations_actual!$B20,HaverPull!$B$1:$YE$1,0))</f>
        <v>6739.5</v>
      </c>
      <c r="AX20" s="78">
        <f>INDEX(HaverPull!$B:$YE,MATCH(Calculations_actual!AX$9,HaverPull!$B:$B,0),MATCH(Calculations_actual!$B20,HaverPull!$B$1:$YE$1,0))</f>
        <v>6787.7</v>
      </c>
      <c r="AY20" s="78">
        <f>INDEX(HaverPull!$B:$YE,MATCH(Calculations_actual!AY$9,HaverPull!$B:$B,0),MATCH(Calculations_actual!$B20,HaverPull!$B$1:$YE$1,0))</f>
        <v>6842.8</v>
      </c>
      <c r="AZ20" s="78">
        <f>INDEX(HaverPull!$B:$YE,MATCH(Calculations_actual!AZ$9,HaverPull!$B:$B,0),MATCH(Calculations_actual!$B20,HaverPull!$B$1:$YE$1,0))</f>
        <v>6899.7</v>
      </c>
      <c r="BA20" s="78">
        <f>INDEX(HaverPull!$B:$YE,MATCH(Calculations_actual!BA$9,HaverPull!$B:$B,0),MATCH(Calculations_actual!$B20,HaverPull!$B$1:$YE$1,0))</f>
        <v>6958.4</v>
      </c>
      <c r="BB20" s="78">
        <f>INDEX(HaverPull!$B:$YE,MATCH(Calculations_actual!BB$9,HaverPull!$B:$B,0),MATCH(Calculations_actual!$B20,HaverPull!$B$1:$YE$1,0))</f>
        <v>7018.2</v>
      </c>
      <c r="BC20" s="78">
        <f>INDEX(HaverPull!$B:$YE,MATCH(Calculations_actual!BC$9,HaverPull!$B:$B,0),MATCH(Calculations_actual!$B20,HaverPull!$B$1:$YE$1,0))</f>
        <v>7075.6</v>
      </c>
      <c r="BD20" s="78">
        <f>INDEX(HaverPull!$B:$YE,MATCH(Calculations_actual!BD$9,HaverPull!$B:$B,0),MATCH(Calculations_actual!$B20,HaverPull!$B$1:$YE$1,0))</f>
        <v>7133.1</v>
      </c>
      <c r="BE20" s="78">
        <f>INDEX(HaverPull!$B:$YE,MATCH(Calculations_actual!BE$9,HaverPull!$B:$B,0),MATCH(Calculations_actual!$B20,HaverPull!$B$1:$YE$1,0))</f>
        <v>7191.6</v>
      </c>
      <c r="BF20" s="78">
        <f>INDEX(HaverPull!$B:$YE,MATCH(Calculations_actual!BF$9,HaverPull!$B:$B,0),MATCH(Calculations_actual!$B20,HaverPull!$B$1:$YE$1,0))</f>
        <v>7251.4</v>
      </c>
      <c r="BG20" s="78">
        <f>INDEX(HaverPull!$B:$YE,MATCH(Calculations_actual!BG$9,HaverPull!$B:$B,0),MATCH(Calculations_actual!$B20,HaverPull!$B$1:$YE$1,0))</f>
        <v>7313.7</v>
      </c>
      <c r="BH20" s="78">
        <f>INDEX(HaverPull!$B:$YE,MATCH(Calculations_actual!BH$9,HaverPull!$B:$B,0),MATCH(Calculations_actual!$B20,HaverPull!$B$1:$YE$1,0))</f>
        <v>7379</v>
      </c>
      <c r="BI20" s="78">
        <f>INDEX(HaverPull!$B:$YE,MATCH(Calculations_actual!BI$9,HaverPull!$B:$B,0),MATCH(Calculations_actual!$B20,HaverPull!$B$1:$YE$1,0))</f>
        <v>7446</v>
      </c>
      <c r="BJ20" s="78">
        <f>INDEX(HaverPull!$B:$YE,MATCH(Calculations_actual!BJ$9,HaverPull!$B:$B,0),MATCH(Calculations_actual!$B20,HaverPull!$B$1:$YE$1,0))</f>
        <v>7514.7</v>
      </c>
      <c r="BK20" s="78">
        <f>INDEX(HaverPull!$B:$YE,MATCH(Calculations_actual!BK$9,HaverPull!$B:$B,0),MATCH(Calculations_actual!$B20,HaverPull!$B$1:$YE$1,0))</f>
        <v>7585.2</v>
      </c>
      <c r="BL20" s="78">
        <f>INDEX(HaverPull!$B:$YE,MATCH(Calculations_actual!BL$9,HaverPull!$B:$B,0),MATCH(Calculations_actual!$B20,HaverPull!$B$1:$YE$1,0))</f>
        <v>7656.9</v>
      </c>
      <c r="BM20" s="78">
        <f>INDEX(HaverPull!$B:$YE,MATCH(Calculations_actual!BM$9,HaverPull!$B:$B,0),MATCH(Calculations_actual!$B20,HaverPull!$B$1:$YE$1,0))</f>
        <v>7729.1</v>
      </c>
      <c r="BN20" s="78">
        <f>INDEX(HaverPull!$B:$YE,MATCH(Calculations_actual!BN$9,HaverPull!$B:$B,0),MATCH(Calculations_actual!$B20,HaverPull!$B$1:$YE$1,0))</f>
        <v>7801.6</v>
      </c>
      <c r="BO20" s="78">
        <f>INDEX(HaverPull!$B:$YE,MATCH(Calculations_actual!BO$9,HaverPull!$B:$B,0),MATCH(Calculations_actual!$B20,HaverPull!$B$1:$YE$1,0))</f>
        <v>7872.8</v>
      </c>
      <c r="BP20" s="78">
        <f>INDEX(HaverPull!$B:$YE,MATCH(Calculations_actual!BP$9,HaverPull!$B:$B,0),MATCH(Calculations_actual!$B20,HaverPull!$B$1:$YE$1,0))</f>
        <v>7943.5</v>
      </c>
      <c r="BQ20" s="78">
        <f>INDEX(HaverPull!$B:$YE,MATCH(Calculations_actual!BQ$9,HaverPull!$B:$B,0),MATCH(Calculations_actual!$B20,HaverPull!$B$1:$YE$1,0))</f>
        <v>8013.9</v>
      </c>
      <c r="BR20" s="78">
        <f>INDEX(HaverPull!$B:$YE,MATCH(Calculations_actual!BR$9,HaverPull!$B:$B,0),MATCH(Calculations_actual!$B20,HaverPull!$B$1:$YE$1,0))</f>
        <v>8083.9</v>
      </c>
      <c r="BS20" s="78">
        <f>INDEX(HaverPull!$B:$YE,MATCH(Calculations_actual!BS$9,HaverPull!$B:$B,0),MATCH(Calculations_actual!$B20,HaverPull!$B$1:$YE$1,0))</f>
        <v>8153.2</v>
      </c>
      <c r="BT20" s="78">
        <f>INDEX(HaverPull!$B:$YE,MATCH(Calculations_actual!BT$9,HaverPull!$B:$B,0),MATCH(Calculations_actual!$B20,HaverPull!$B$1:$YE$1,0))</f>
        <v>8222.2000000000007</v>
      </c>
      <c r="BU20" s="78">
        <f>INDEX(HaverPull!$B:$YE,MATCH(Calculations_actual!BU$9,HaverPull!$B:$B,0),MATCH(Calculations_actual!$B20,HaverPull!$B$1:$YE$1,0))</f>
        <v>8290.9</v>
      </c>
      <c r="BV20" s="78">
        <f>INDEX(HaverPull!$B:$YE,MATCH(Calculations_actual!BV$9,HaverPull!$B:$B,0),MATCH(Calculations_actual!$B20,HaverPull!$B$1:$YE$1,0))</f>
        <v>8359.2000000000007</v>
      </c>
      <c r="BW20" s="78">
        <f>INDEX(HaverPull!$B:$YE,MATCH(Calculations_actual!BW$9,HaverPull!$B:$B,0),MATCH(Calculations_actual!$B20,HaverPull!$B$1:$YE$1,0))</f>
        <v>8427.6</v>
      </c>
      <c r="BX20" s="78">
        <f>INDEX(HaverPull!$B:$YE,MATCH(Calculations_actual!BX$9,HaverPull!$B:$B,0),MATCH(Calculations_actual!$B20,HaverPull!$B$1:$YE$1,0))</f>
        <v>8495.7999999999993</v>
      </c>
      <c r="BY20" s="78">
        <f>INDEX(HaverPull!$B:$YE,MATCH(Calculations_actual!BY$9,HaverPull!$B:$B,0),MATCH(Calculations_actual!$B20,HaverPull!$B$1:$YE$1,0))</f>
        <v>8563.7000000000007</v>
      </c>
      <c r="BZ20" s="78">
        <f>INDEX(HaverPull!$B:$YE,MATCH(Calculations_actual!BZ$9,HaverPull!$B:$B,0),MATCH(Calculations_actual!$B20,HaverPull!$B$1:$YE$1,0))</f>
        <v>8631.5</v>
      </c>
      <c r="CA20" s="78">
        <f>INDEX(HaverPull!$B:$YE,MATCH(Calculations_actual!CA$9,HaverPull!$B:$B,0),MATCH(Calculations_actual!$B20,HaverPull!$B$1:$YE$1,0))</f>
        <v>8699.1</v>
      </c>
      <c r="CB20" s="78">
        <f>INDEX(HaverPull!$B:$YE,MATCH(Calculations_actual!CB$9,HaverPull!$B:$B,0),MATCH(Calculations_actual!$B20,HaverPull!$B$1:$YE$1,0))</f>
        <v>8766.7999999999993</v>
      </c>
      <c r="CC20" s="78">
        <f>INDEX(HaverPull!$B:$YE,MATCH(Calculations_actual!CC$9,HaverPull!$B:$B,0),MATCH(Calculations_actual!$B20,HaverPull!$B$1:$YE$1,0))</f>
        <v>8834</v>
      </c>
      <c r="CD20" s="78">
        <f>INDEX(HaverPull!$B:$YE,MATCH(Calculations_actual!CD$9,HaverPull!$B:$B,0),MATCH(Calculations_actual!$B20,HaverPull!$B$1:$YE$1,0))</f>
        <v>8900.6</v>
      </c>
      <c r="CE20" s="78">
        <f>INDEX(HaverPull!$B:$YE,MATCH(Calculations_actual!CE$9,HaverPull!$B:$B,0),MATCH(Calculations_actual!$B20,HaverPull!$B$1:$YE$1,0))</f>
        <v>8966.4</v>
      </c>
      <c r="CF20" s="78">
        <f>INDEX(HaverPull!$B:$YE,MATCH(Calculations_actual!CF$9,HaverPull!$B:$B,0),MATCH(Calculations_actual!$B20,HaverPull!$B$1:$YE$1,0))</f>
        <v>9030.9</v>
      </c>
      <c r="CG20" s="78">
        <f>INDEX(HaverPull!$B:$YE,MATCH(Calculations_actual!CG$9,HaverPull!$B:$B,0),MATCH(Calculations_actual!$B20,HaverPull!$B$1:$YE$1,0))</f>
        <v>9094.5</v>
      </c>
      <c r="CH20" s="78">
        <f>INDEX(HaverPull!$B:$YE,MATCH(Calculations_actual!CH$9,HaverPull!$B:$B,0),MATCH(Calculations_actual!$B20,HaverPull!$B$1:$YE$1,0))</f>
        <v>9157</v>
      </c>
      <c r="CI20" s="78">
        <f>INDEX(HaverPull!$B:$YE,MATCH(Calculations_actual!CI$9,HaverPull!$B:$B,0),MATCH(Calculations_actual!$B20,HaverPull!$B$1:$YE$1,0))</f>
        <v>9217.9</v>
      </c>
      <c r="CJ20" s="78">
        <f>INDEX(HaverPull!$B:$YE,MATCH(Calculations_actual!CJ$9,HaverPull!$B:$B,0),MATCH(Calculations_actual!$B20,HaverPull!$B$1:$YE$1,0))</f>
        <v>9277.2000000000007</v>
      </c>
      <c r="CK20" s="78">
        <f>INDEX(HaverPull!$B:$YE,MATCH(Calculations_actual!CK$9,HaverPull!$B:$B,0),MATCH(Calculations_actual!$B20,HaverPull!$B$1:$YE$1,0))</f>
        <v>9335.7999999999993</v>
      </c>
      <c r="CL20" s="78">
        <f>INDEX(HaverPull!$B:$YE,MATCH(Calculations_actual!CL$9,HaverPull!$B:$B,0),MATCH(Calculations_actual!$B20,HaverPull!$B$1:$YE$1,0))</f>
        <v>9394</v>
      </c>
      <c r="CM20" s="78">
        <f>INDEX(HaverPull!$B:$YE,MATCH(Calculations_actual!CM$9,HaverPull!$B:$B,0),MATCH(Calculations_actual!$B20,HaverPull!$B$1:$YE$1,0))</f>
        <v>9452.2000000000007</v>
      </c>
      <c r="CN20" s="78">
        <f>INDEX(HaverPull!$B:$YE,MATCH(Calculations_actual!CN$9,HaverPull!$B:$B,0),MATCH(Calculations_actual!$B20,HaverPull!$B$1:$YE$1,0))</f>
        <v>9510.4</v>
      </c>
      <c r="CO20" s="78">
        <f>INDEX(HaverPull!$B:$YE,MATCH(Calculations_actual!CO$9,HaverPull!$B:$B,0),MATCH(Calculations_actual!$B20,HaverPull!$B$1:$YE$1,0))</f>
        <v>9569</v>
      </c>
      <c r="CP20" s="78">
        <f>INDEX(HaverPull!$B:$YE,MATCH(Calculations_actual!CP$9,HaverPull!$B:$B,0),MATCH(Calculations_actual!$B20,HaverPull!$B$1:$YE$1,0))</f>
        <v>9628.4</v>
      </c>
      <c r="CQ20" s="78">
        <f>INDEX(HaverPull!$B:$YE,MATCH(Calculations_actual!CQ$9,HaverPull!$B:$B,0),MATCH(Calculations_actual!$B20,HaverPull!$B$1:$YE$1,0))</f>
        <v>9689.2999999999993</v>
      </c>
      <c r="CR20" s="78">
        <f>INDEX(HaverPull!$B:$YE,MATCH(Calculations_actual!CR$9,HaverPull!$B:$B,0),MATCH(Calculations_actual!$B20,HaverPull!$B$1:$YE$1,0))</f>
        <v>9751.4</v>
      </c>
      <c r="CS20" s="78">
        <f>INDEX(HaverPull!$B:$YE,MATCH(Calculations_actual!CS$9,HaverPull!$B:$B,0),MATCH(Calculations_actual!$B20,HaverPull!$B$1:$YE$1,0))</f>
        <v>9814.7000000000007</v>
      </c>
      <c r="CT20" s="78">
        <f>INDEX(HaverPull!$B:$YE,MATCH(Calculations_actual!CT$9,HaverPull!$B:$B,0),MATCH(Calculations_actual!$B20,HaverPull!$B$1:$YE$1,0))</f>
        <v>9879</v>
      </c>
      <c r="CU20" s="78">
        <f>INDEX(HaverPull!$B:$YE,MATCH(Calculations_actual!CU$9,HaverPull!$B:$B,0),MATCH(Calculations_actual!$B20,HaverPull!$B$1:$YE$1,0))</f>
        <v>9944.6</v>
      </c>
      <c r="CV20" s="78">
        <f>INDEX(HaverPull!$B:$YE,MATCH(Calculations_actual!CV$9,HaverPull!$B:$B,0),MATCH(Calculations_actual!$B20,HaverPull!$B$1:$YE$1,0))</f>
        <v>10010.9</v>
      </c>
      <c r="CW20" s="78">
        <f>INDEX(HaverPull!$B:$YE,MATCH(Calculations_actual!CW$9,HaverPull!$B:$B,0),MATCH(Calculations_actual!$B20,HaverPull!$B$1:$YE$1,0))</f>
        <v>10078.299999999999</v>
      </c>
      <c r="CX20" s="78">
        <f>INDEX(HaverPull!$B:$YE,MATCH(Calculations_actual!CX$9,HaverPull!$B:$B,0),MATCH(Calculations_actual!$B20,HaverPull!$B$1:$YE$1,0))</f>
        <v>10146.700000000001</v>
      </c>
      <c r="CY20" s="78">
        <f>INDEX(HaverPull!$B:$YE,MATCH(Calculations_actual!CY$9,HaverPull!$B:$B,0),MATCH(Calculations_actual!$B20,HaverPull!$B$1:$YE$1,0))</f>
        <v>10216.1</v>
      </c>
      <c r="CZ20" s="78">
        <f>INDEX(HaverPull!$B:$YE,MATCH(Calculations_actual!CZ$9,HaverPull!$B:$B,0),MATCH(Calculations_actual!$B20,HaverPull!$B$1:$YE$1,0))</f>
        <v>10285.4</v>
      </c>
      <c r="DA20" s="78">
        <f>INDEX(HaverPull!$B:$YE,MATCH(Calculations_actual!DA$9,HaverPull!$B:$B,0),MATCH(Calculations_actual!$B20,HaverPull!$B$1:$YE$1,0))</f>
        <v>10356.6</v>
      </c>
      <c r="DB20" s="78">
        <f>INDEX(HaverPull!$B:$YE,MATCH(Calculations_actual!DB$9,HaverPull!$B:$B,0),MATCH(Calculations_actual!$B20,HaverPull!$B$1:$YE$1,0))</f>
        <v>10430.1</v>
      </c>
      <c r="DC20" s="78">
        <f>INDEX(HaverPull!$B:$YE,MATCH(Calculations_actual!DC$9,HaverPull!$B:$B,0),MATCH(Calculations_actual!$B20,HaverPull!$B$1:$YE$1,0))</f>
        <v>10506.9</v>
      </c>
      <c r="DD20" s="78">
        <f>INDEX(HaverPull!$B:$YE,MATCH(Calculations_actual!DD$9,HaverPull!$B:$B,0),MATCH(Calculations_actual!$B20,HaverPull!$B$1:$YE$1,0))</f>
        <v>10587.2</v>
      </c>
      <c r="DE20" s="78">
        <f>INDEX(HaverPull!$B:$YE,MATCH(Calculations_actual!DE$9,HaverPull!$B:$B,0),MATCH(Calculations_actual!$B20,HaverPull!$B$1:$YE$1,0))</f>
        <v>10671.4</v>
      </c>
      <c r="DF20" s="78">
        <f>INDEX(HaverPull!$B:$YE,MATCH(Calculations_actual!DF$9,HaverPull!$B:$B,0),MATCH(Calculations_actual!$B20,HaverPull!$B$1:$YE$1,0))</f>
        <v>10760</v>
      </c>
      <c r="DG20" s="78">
        <f>INDEX(HaverPull!$B:$YE,MATCH(Calculations_actual!DG$9,HaverPull!$B:$B,0),MATCH(Calculations_actual!$B20,HaverPull!$B$1:$YE$1,0))</f>
        <v>10854.4</v>
      </c>
      <c r="DH20" s="78">
        <f>INDEX(HaverPull!$B:$YE,MATCH(Calculations_actual!DH$9,HaverPull!$B:$B,0),MATCH(Calculations_actual!$B20,HaverPull!$B$1:$YE$1,0))</f>
        <v>10954.5</v>
      </c>
      <c r="DI20" s="78">
        <f>INDEX(HaverPull!$B:$YE,MATCH(Calculations_actual!DI$9,HaverPull!$B:$B,0),MATCH(Calculations_actual!$B20,HaverPull!$B$1:$YE$1,0))</f>
        <v>11058.8</v>
      </c>
      <c r="DJ20" s="78">
        <f>INDEX(HaverPull!$B:$YE,MATCH(Calculations_actual!DJ$9,HaverPull!$B:$B,0),MATCH(Calculations_actual!$B20,HaverPull!$B$1:$YE$1,0))</f>
        <v>11167</v>
      </c>
      <c r="DK20" s="78">
        <f>INDEX(HaverPull!$B:$YE,MATCH(Calculations_actual!DK$9,HaverPull!$B:$B,0),MATCH(Calculations_actual!$B20,HaverPull!$B$1:$YE$1,0))</f>
        <v>11278.6</v>
      </c>
      <c r="DL20" s="78">
        <f>INDEX(HaverPull!$B:$YE,MATCH(Calculations_actual!DL$9,HaverPull!$B:$B,0),MATCH(Calculations_actual!$B20,HaverPull!$B$1:$YE$1,0))</f>
        <v>11393.4</v>
      </c>
      <c r="DM20" s="78">
        <f>INDEX(HaverPull!$B:$YE,MATCH(Calculations_actual!DM$9,HaverPull!$B:$B,0),MATCH(Calculations_actual!$B20,HaverPull!$B$1:$YE$1,0))</f>
        <v>11511</v>
      </c>
      <c r="DN20" s="78">
        <f>INDEX(HaverPull!$B:$YE,MATCH(Calculations_actual!DN$9,HaverPull!$B:$B,0),MATCH(Calculations_actual!$B20,HaverPull!$B$1:$YE$1,0))</f>
        <v>11630.8</v>
      </c>
      <c r="DO20" s="78">
        <f>INDEX(HaverPull!$B:$YE,MATCH(Calculations_actual!DO$9,HaverPull!$B:$B,0),MATCH(Calculations_actual!$B20,HaverPull!$B$1:$YE$1,0))</f>
        <v>11751.7</v>
      </c>
      <c r="DP20" s="78">
        <f>INDEX(HaverPull!$B:$YE,MATCH(Calculations_actual!DP$9,HaverPull!$B:$B,0),MATCH(Calculations_actual!$B20,HaverPull!$B$1:$YE$1,0))</f>
        <v>11875.9</v>
      </c>
      <c r="DQ20" s="78">
        <f>INDEX(HaverPull!$B:$YE,MATCH(Calculations_actual!DQ$9,HaverPull!$B:$B,0),MATCH(Calculations_actual!$B20,HaverPull!$B$1:$YE$1,0))</f>
        <v>12001.2</v>
      </c>
      <c r="DR20" s="78">
        <f>INDEX(HaverPull!$B:$YE,MATCH(Calculations_actual!DR$9,HaverPull!$B:$B,0),MATCH(Calculations_actual!$B20,HaverPull!$B$1:$YE$1,0))</f>
        <v>12127</v>
      </c>
      <c r="DS20" s="78">
        <f>INDEX(HaverPull!$B:$YE,MATCH(Calculations_actual!DS$9,HaverPull!$B:$B,0),MATCH(Calculations_actual!$B20,HaverPull!$B$1:$YE$1,0))</f>
        <v>12252.2</v>
      </c>
      <c r="DT20" s="78">
        <f>INDEX(HaverPull!$B:$YE,MATCH(Calculations_actual!DT$9,HaverPull!$B:$B,0),MATCH(Calculations_actual!$B20,HaverPull!$B$1:$YE$1,0))</f>
        <v>12377.5</v>
      </c>
      <c r="DU20" s="78">
        <f>INDEX(HaverPull!$B:$YE,MATCH(Calculations_actual!DU$9,HaverPull!$B:$B,0),MATCH(Calculations_actual!$B20,HaverPull!$B$1:$YE$1,0))</f>
        <v>12500.7</v>
      </c>
      <c r="DV20" s="78">
        <f>INDEX(HaverPull!$B:$YE,MATCH(Calculations_actual!DV$9,HaverPull!$B:$B,0),MATCH(Calculations_actual!$B20,HaverPull!$B$1:$YE$1,0))</f>
        <v>12620.8</v>
      </c>
      <c r="DW20" s="78">
        <f>INDEX(HaverPull!$B:$YE,MATCH(Calculations_actual!DW$9,HaverPull!$B:$B,0),MATCH(Calculations_actual!$B20,HaverPull!$B$1:$YE$1,0))</f>
        <v>12734.8</v>
      </c>
      <c r="DX20" s="78">
        <f>INDEX(HaverPull!$B:$YE,MATCH(Calculations_actual!DX$9,HaverPull!$B:$B,0),MATCH(Calculations_actual!$B20,HaverPull!$B$1:$YE$1,0))</f>
        <v>12842.4</v>
      </c>
      <c r="DY20" s="78">
        <f>INDEX(HaverPull!$B:$YE,MATCH(Calculations_actual!DY$9,HaverPull!$B:$B,0),MATCH(Calculations_actual!$B20,HaverPull!$B$1:$YE$1,0))</f>
        <v>12945.4</v>
      </c>
      <c r="DZ20" s="78">
        <f>INDEX(HaverPull!$B:$YE,MATCH(Calculations_actual!DZ$9,HaverPull!$B:$B,0),MATCH(Calculations_actual!$B20,HaverPull!$B$1:$YE$1,0))</f>
        <v>13044.1</v>
      </c>
      <c r="EA20" s="78">
        <f>INDEX(HaverPull!$B:$YE,MATCH(Calculations_actual!EA$9,HaverPull!$B:$B,0),MATCH(Calculations_actual!$B20,HaverPull!$B$1:$YE$1,0))</f>
        <v>13137.5</v>
      </c>
      <c r="EB20" s="78">
        <f>INDEX(HaverPull!$B:$YE,MATCH(Calculations_actual!EB$9,HaverPull!$B:$B,0),MATCH(Calculations_actual!$B20,HaverPull!$B$1:$YE$1,0))</f>
        <v>13227</v>
      </c>
      <c r="EC20" s="78">
        <f>INDEX(HaverPull!$B:$YE,MATCH(Calculations_actual!EC$9,HaverPull!$B:$B,0),MATCH(Calculations_actual!$B20,HaverPull!$B$1:$YE$1,0))</f>
        <v>13314</v>
      </c>
      <c r="ED20" s="78">
        <f>INDEX(HaverPull!$B:$YE,MATCH(Calculations_actual!ED$9,HaverPull!$B:$B,0),MATCH(Calculations_actual!$B20,HaverPull!$B$1:$YE$1,0))</f>
        <v>13399.2</v>
      </c>
      <c r="EE20" s="78">
        <f>INDEX(HaverPull!$B:$YE,MATCH(Calculations_actual!EE$9,HaverPull!$B:$B,0),MATCH(Calculations_actual!$B20,HaverPull!$B$1:$YE$1,0))</f>
        <v>13485.4</v>
      </c>
      <c r="EF20" s="78">
        <f>INDEX(HaverPull!$B:$YE,MATCH(Calculations_actual!EF$9,HaverPull!$B:$B,0),MATCH(Calculations_actual!$B20,HaverPull!$B$1:$YE$1,0))</f>
        <v>13570.6</v>
      </c>
      <c r="EG20" s="78">
        <f>INDEX(HaverPull!$B:$YE,MATCH(Calculations_actual!EG$9,HaverPull!$B:$B,0),MATCH(Calculations_actual!$B20,HaverPull!$B$1:$YE$1,0))</f>
        <v>13655.5</v>
      </c>
      <c r="EH20" s="78">
        <f>INDEX(HaverPull!$B:$YE,MATCH(Calculations_actual!EH$9,HaverPull!$B:$B,0),MATCH(Calculations_actual!$B20,HaverPull!$B$1:$YE$1,0))</f>
        <v>13740.6</v>
      </c>
      <c r="EI20" s="78">
        <f>INDEX(HaverPull!$B:$YE,MATCH(Calculations_actual!EI$9,HaverPull!$B:$B,0),MATCH(Calculations_actual!$B20,HaverPull!$B$1:$YE$1,0))</f>
        <v>13826.7</v>
      </c>
      <c r="EJ20" s="78">
        <f>INDEX(HaverPull!$B:$YE,MATCH(Calculations_actual!EJ$9,HaverPull!$B:$B,0),MATCH(Calculations_actual!$B20,HaverPull!$B$1:$YE$1,0))</f>
        <v>13915.2</v>
      </c>
      <c r="EK20" s="78">
        <f>INDEX(HaverPull!$B:$YE,MATCH(Calculations_actual!EK$9,HaverPull!$B:$B,0),MATCH(Calculations_actual!$B20,HaverPull!$B$1:$YE$1,0))</f>
        <v>14003.9</v>
      </c>
      <c r="EL20" s="78">
        <f>INDEX(HaverPull!$B:$YE,MATCH(Calculations_actual!EL$9,HaverPull!$B:$B,0),MATCH(Calculations_actual!$B20,HaverPull!$B$1:$YE$1,0))</f>
        <v>14092</v>
      </c>
      <c r="EM20" s="78">
        <f>INDEX(HaverPull!$B:$YE,MATCH(Calculations_actual!EM$9,HaverPull!$B:$B,0),MATCH(Calculations_actual!$B20,HaverPull!$B$1:$YE$1,0))</f>
        <v>14179.6</v>
      </c>
      <c r="EN20" s="78">
        <f>INDEX(HaverPull!$B:$YE,MATCH(Calculations_actual!EN$9,HaverPull!$B:$B,0),MATCH(Calculations_actual!$B20,HaverPull!$B$1:$YE$1,0))</f>
        <v>14264.5</v>
      </c>
      <c r="EO20" s="78">
        <f>INDEX(HaverPull!$B:$YE,MATCH(Calculations_actual!EO$9,HaverPull!$B:$B,0),MATCH(Calculations_actual!$B20,HaverPull!$B$1:$YE$1,0))</f>
        <v>14347.2</v>
      </c>
      <c r="EP20" s="78">
        <f>INDEX(HaverPull!$B:$YE,MATCH(Calculations_actual!EP$9,HaverPull!$B:$B,0),MATCH(Calculations_actual!$B20,HaverPull!$B$1:$YE$1,0))</f>
        <v>14427.5</v>
      </c>
      <c r="EQ20" s="78">
        <f>INDEX(HaverPull!$B:$YE,MATCH(Calculations_actual!EQ$9,HaverPull!$B:$B,0),MATCH(Calculations_actual!$B20,HaverPull!$B$1:$YE$1,0))</f>
        <v>14502.9</v>
      </c>
      <c r="ER20" s="78">
        <f>INDEX(HaverPull!$B:$YE,MATCH(Calculations_actual!ER$9,HaverPull!$B:$B,0),MATCH(Calculations_actual!$B20,HaverPull!$B$1:$YE$1,0))</f>
        <v>14575</v>
      </c>
      <c r="ES20" s="78">
        <f>INDEX(HaverPull!$B:$YE,MATCH(Calculations_actual!ES$9,HaverPull!$B:$B,0),MATCH(Calculations_actual!$B20,HaverPull!$B$1:$YE$1,0))</f>
        <v>14645.1</v>
      </c>
      <c r="ET20" s="78">
        <f>INDEX(HaverPull!$B:$YE,MATCH(Calculations_actual!ET$9,HaverPull!$B:$B,0),MATCH(Calculations_actual!$B20,HaverPull!$B$1:$YE$1,0))</f>
        <v>14713.9</v>
      </c>
      <c r="EU20" s="78">
        <f>INDEX(HaverPull!$B:$YE,MATCH(Calculations_actual!EU$9,HaverPull!$B:$B,0),MATCH(Calculations_actual!$B20,HaverPull!$B$1:$YE$1,0))</f>
        <v>14783</v>
      </c>
      <c r="EV20" s="78">
        <f>INDEX(HaverPull!$B:$YE,MATCH(Calculations_actual!EV$9,HaverPull!$B:$B,0),MATCH(Calculations_actual!$B20,HaverPull!$B$1:$YE$1,0))</f>
        <v>14853.1</v>
      </c>
      <c r="EW20" s="78">
        <f>INDEX(HaverPull!$B:$YE,MATCH(Calculations_actual!EW$9,HaverPull!$B:$B,0),MATCH(Calculations_actual!$B20,HaverPull!$B$1:$YE$1,0))</f>
        <v>14922.6</v>
      </c>
      <c r="EX20" s="78">
        <f>INDEX(HaverPull!$B:$YE,MATCH(Calculations_actual!EX$9,HaverPull!$B:$B,0),MATCH(Calculations_actual!$B20,HaverPull!$B$1:$YE$1,0))</f>
        <v>14991.4</v>
      </c>
      <c r="EY20" s="78">
        <f>INDEX(HaverPull!$B:$YE,MATCH(Calculations_actual!EY$9,HaverPull!$B:$B,0),MATCH(Calculations_actual!$B20,HaverPull!$B$1:$YE$1,0))</f>
        <v>15059.9</v>
      </c>
      <c r="EZ20" s="78">
        <f>INDEX(HaverPull!$B:$YE,MATCH(Calculations_actual!EZ$9,HaverPull!$B:$B,0),MATCH(Calculations_actual!$B20,HaverPull!$B$1:$YE$1,0))</f>
        <v>15128.2</v>
      </c>
      <c r="FA20" s="78">
        <f>INDEX(HaverPull!$B:$YE,MATCH(Calculations_actual!FA$9,HaverPull!$B:$B,0),MATCH(Calculations_actual!$B20,HaverPull!$B$1:$YE$1,0))</f>
        <v>15193.9</v>
      </c>
      <c r="FB20" s="78">
        <f>INDEX(HaverPull!$B:$YE,MATCH(Calculations_actual!FB$9,HaverPull!$B:$B,0),MATCH(Calculations_actual!$B20,HaverPull!$B$1:$YE$1,0))</f>
        <v>15256.1</v>
      </c>
      <c r="FC20" s="78">
        <f>INDEX(HaverPull!$B:$YE,MATCH(Calculations_actual!FC$9,HaverPull!$B:$B,0),MATCH(Calculations_actual!$B20,HaverPull!$B$1:$YE$1,0))</f>
        <v>15312.4</v>
      </c>
      <c r="FD20" s="78">
        <f>INDEX(HaverPull!$B:$YE,MATCH(Calculations_actual!FD$9,HaverPull!$B:$B,0),MATCH(Calculations_actual!$B20,HaverPull!$B$1:$YE$1,0))</f>
        <v>15360.3</v>
      </c>
      <c r="FE20" s="78">
        <f>INDEX(HaverPull!$B:$YE,MATCH(Calculations_actual!FE$9,HaverPull!$B:$B,0),MATCH(Calculations_actual!$B20,HaverPull!$B$1:$YE$1,0))</f>
        <v>15404.1</v>
      </c>
      <c r="FF20" s="78">
        <f>INDEX(HaverPull!$B:$YE,MATCH(Calculations_actual!FF$9,HaverPull!$B:$B,0),MATCH(Calculations_actual!$B20,HaverPull!$B$1:$YE$1,0))</f>
        <v>15444.6</v>
      </c>
      <c r="FG20" s="78">
        <f>INDEX(HaverPull!$B:$YE,MATCH(Calculations_actual!FG$9,HaverPull!$B:$B,0),MATCH(Calculations_actual!$B20,HaverPull!$B$1:$YE$1,0))</f>
        <v>15481.4</v>
      </c>
      <c r="FH20" s="78">
        <f>INDEX(HaverPull!$B:$YE,MATCH(Calculations_actual!FH$9,HaverPull!$B:$B,0),MATCH(Calculations_actual!$B20,HaverPull!$B$1:$YE$1,0))</f>
        <v>15517.5</v>
      </c>
      <c r="FI20" s="78">
        <f>INDEX(HaverPull!$B:$YE,MATCH(Calculations_actual!FI$9,HaverPull!$B:$B,0),MATCH(Calculations_actual!$B20,HaverPull!$B$1:$YE$1,0))</f>
        <v>15553.7</v>
      </c>
      <c r="FJ20" s="78">
        <f>INDEX(HaverPull!$B:$YE,MATCH(Calculations_actual!FJ$9,HaverPull!$B:$B,0),MATCH(Calculations_actual!$B20,HaverPull!$B$1:$YE$1,0))</f>
        <v>15591</v>
      </c>
      <c r="FK20" s="78">
        <f>INDEX(HaverPull!$B:$YE,MATCH(Calculations_actual!FK$9,HaverPull!$B:$B,0),MATCH(Calculations_actual!$B20,HaverPull!$B$1:$YE$1,0))</f>
        <v>15633.9</v>
      </c>
      <c r="FL20" s="78">
        <f>INDEX(HaverPull!$B:$YE,MATCH(Calculations_actual!FL$9,HaverPull!$B:$B,0),MATCH(Calculations_actual!$B20,HaverPull!$B$1:$YE$1,0))</f>
        <v>15678.6</v>
      </c>
      <c r="FM20" s="78">
        <f>INDEX(HaverPull!$B:$YE,MATCH(Calculations_actual!FM$9,HaverPull!$B:$B,0),MATCH(Calculations_actual!$B20,HaverPull!$B$1:$YE$1,0))</f>
        <v>15725.3</v>
      </c>
      <c r="FN20" s="78">
        <f>INDEX(HaverPull!$B:$YE,MATCH(Calculations_actual!FN$9,HaverPull!$B:$B,0),MATCH(Calculations_actual!$B20,HaverPull!$B$1:$YE$1,0))</f>
        <v>15774</v>
      </c>
      <c r="FO20" s="78">
        <f>INDEX(HaverPull!$B:$YE,MATCH(Calculations_actual!FO$9,HaverPull!$B:$B,0),MATCH(Calculations_actual!$B20,HaverPull!$B$1:$YE$1,0))</f>
        <v>15824.1</v>
      </c>
      <c r="FP20" s="78">
        <f>INDEX(HaverPull!$B:$YE,MATCH(Calculations_actual!FP$9,HaverPull!$B:$B,0),MATCH(Calculations_actual!$B20,HaverPull!$B$1:$YE$1,0))</f>
        <v>15877.1</v>
      </c>
      <c r="FQ20" s="78">
        <f>INDEX(HaverPull!$B:$YE,MATCH(Calculations_actual!FQ$9,HaverPull!$B:$B,0),MATCH(Calculations_actual!$B20,HaverPull!$B$1:$YE$1,0))</f>
        <v>15932</v>
      </c>
      <c r="FR20" s="78">
        <f>INDEX(HaverPull!$B:$YE,MATCH(Calculations_actual!FR$9,HaverPull!$B:$B,0),MATCH(Calculations_actual!$B20,HaverPull!$B$1:$YE$1,0))</f>
        <v>15988.6</v>
      </c>
      <c r="FS20" s="78">
        <f>INDEX(HaverPull!$B:$YE,MATCH(Calculations_actual!FS$9,HaverPull!$B:$B,0),MATCH(Calculations_actual!$B20,HaverPull!$B$1:$YE$1,0))</f>
        <v>16047.2</v>
      </c>
      <c r="FT20" s="78">
        <f>INDEX(HaverPull!$B:$YE,MATCH(Calculations_actual!FT$9,HaverPull!$B:$B,0),MATCH(Calculations_actual!$B20,HaverPull!$B$1:$YE$1,0))</f>
        <v>16106.6</v>
      </c>
      <c r="FU20" s="78">
        <f>INDEX(HaverPull!$B:$YE,MATCH(Calculations_actual!FU$9,HaverPull!$B:$B,0),MATCH(Calculations_actual!$B20,HaverPull!$B$1:$YE$1,0))</f>
        <v>16167.1</v>
      </c>
      <c r="FV20" s="78">
        <f>INDEX(HaverPull!$B:$YE,MATCH(Calculations_actual!FV$9,HaverPull!$B:$B,0),MATCH(Calculations_actual!$B20,HaverPull!$B$1:$YE$1,0))</f>
        <v>16228.7</v>
      </c>
      <c r="FW20" s="78">
        <f>INDEX(HaverPull!$B:$YE,MATCH(Calculations_actual!FW$9,HaverPull!$B:$B,0),MATCH(Calculations_actual!$B20,HaverPull!$B$1:$YE$1,0))</f>
        <v>16290.5</v>
      </c>
      <c r="FX20" s="78">
        <f>INDEX(HaverPull!$B:$YE,MATCH(Calculations_actual!FX$9,HaverPull!$B:$B,0),MATCH(Calculations_actual!$B20,HaverPull!$B$1:$YE$1,0))</f>
        <v>16353.5</v>
      </c>
      <c r="FY20" s="78">
        <f>INDEX(HaverPull!$B:$YE,MATCH(Calculations_actual!FY$9,HaverPull!$B:$B,0),MATCH(Calculations_actual!$B20,HaverPull!$B$1:$YE$1,0))</f>
        <v>16417.900000000001</v>
      </c>
      <c r="FZ20" s="78">
        <f>INDEX(HaverPull!$B:$YE,MATCH(Calculations_actual!FZ$9,HaverPull!$B:$B,0),MATCH(Calculations_actual!$B20,HaverPull!$B$1:$YE$1,0))</f>
        <v>16483.7</v>
      </c>
      <c r="GA20" s="78">
        <f>INDEX(HaverPull!$B:$YE,MATCH(Calculations_actual!GA$9,HaverPull!$B:$B,0),MATCH(Calculations_actual!$B20,HaverPull!$B$1:$YE$1,0))</f>
        <v>16551.599999999999</v>
      </c>
      <c r="GB20" s="78">
        <f>INDEX(HaverPull!$B:$YE,MATCH(Calculations_actual!GB$9,HaverPull!$B:$B,0),MATCH(Calculations_actual!$B20,HaverPull!$B$1:$YE$1,0))</f>
        <v>16622.2</v>
      </c>
      <c r="GC20" s="78">
        <f>INDEX(HaverPull!$B:$YE,MATCH(Calculations_actual!GC$9,HaverPull!$B:$B,0),MATCH(Calculations_actual!$B20,HaverPull!$B$1:$YE$1,0))</f>
        <v>16693.7</v>
      </c>
      <c r="GD20" s="78">
        <f>INDEX(HaverPull!$B:$YE,MATCH(Calculations_actual!GD$9,HaverPull!$B:$B,0),MATCH(Calculations_actual!$B20,HaverPull!$B$1:$YE$1,0))</f>
        <v>16765.599999999999</v>
      </c>
      <c r="GE20" s="78">
        <f>INDEX(HaverPull!$B:$YE,MATCH(Calculations_actual!GE$9,HaverPull!$B:$B,0),MATCH(Calculations_actual!$B20,HaverPull!$B$1:$YE$1,0))</f>
        <v>16837.099999999999</v>
      </c>
      <c r="GF20" s="78">
        <f>INDEX(HaverPull!$B:$YE,MATCH(Calculations_actual!GF$9,HaverPull!$B:$B,0),MATCH(Calculations_actual!$B20,HaverPull!$B$1:$YE$1,0))</f>
        <v>16905.7</v>
      </c>
      <c r="GG20" s="78">
        <f>INDEX(HaverPull!$B:$YE,MATCH(Calculations_actual!GG$9,HaverPull!$B:$B,0),MATCH(Calculations_actual!$B20,HaverPull!$B$1:$YE$1,0))</f>
        <v>16974.099999999999</v>
      </c>
      <c r="GH20" s="78">
        <f>INDEX(HaverPull!$B:$YE,MATCH(Calculations_actual!GH$9,HaverPull!$B:$B,0),MATCH(Calculations_actual!$B20,HaverPull!$B$1:$YE$1,0))</f>
        <v>17042.7</v>
      </c>
      <c r="GI20" s="78">
        <f>INDEX(HaverPull!$B:$YE,MATCH(Calculations_actual!GI$9,HaverPull!$B:$B,0),MATCH(Calculations_actual!$B20,HaverPull!$B$1:$YE$1,0))</f>
        <v>17110.8</v>
      </c>
      <c r="GJ20" s="78">
        <f>INDEX(HaverPull!$B:$YE,MATCH(Calculations_actual!GJ$9,HaverPull!$B:$B,0),MATCH(Calculations_actual!$B20,HaverPull!$B$1:$YE$1,0))</f>
        <v>17181.3</v>
      </c>
      <c r="GK20" s="78">
        <f>INDEX(HaverPull!$B:$YE,MATCH(Calculations_actual!GK$9,HaverPull!$B:$B,0),MATCH(Calculations_actual!$B20,HaverPull!$B$1:$YE$1,0))</f>
        <v>17254.2</v>
      </c>
      <c r="GL20" s="78">
        <f>INDEX(HaverPull!$B:$YE,MATCH(Calculations_actual!GL$9,HaverPull!$B:$B,0),MATCH(Calculations_actual!$B20,HaverPull!$B$1:$YE$1,0))</f>
        <v>17329.900000000001</v>
      </c>
      <c r="GM20" s="78">
        <f>INDEX(HaverPull!$B:$YE,MATCH(Calculations_actual!GM$9,HaverPull!$B:$B,0),MATCH(Calculations_actual!$B20,HaverPull!$B$1:$YE$1,0))</f>
        <v>17411.400000000001</v>
      </c>
      <c r="GN20" s="78">
        <f>INDEX(HaverPull!$B:$YE,MATCH(Calculations_actual!GN$9,HaverPull!$B:$B,0),MATCH(Calculations_actual!$B20,HaverPull!$B$1:$YE$1,0))</f>
        <v>17496.400000000001</v>
      </c>
      <c r="GO20" s="78" t="e">
        <f>INDEX(HaverPull!$B:$YE,MATCH(Calculations_actual!GO$9,HaverPull!$B:$B,0),MATCH(Calculations_actual!$B20,HaverPull!$B$1:$YE$1,0))</f>
        <v>#N/A</v>
      </c>
      <c r="GP20" s="78" t="e">
        <f>INDEX(HaverPull!$B:$YE,MATCH(Calculations_actual!GP$9,HaverPull!$B:$B,0),MATCH(Calculations_actual!$B20,HaverPull!$B$1:$YE$1,0))</f>
        <v>#N/A</v>
      </c>
      <c r="GQ20" s="78" t="e">
        <f>INDEX(HaverPull!$B:$YE,MATCH(Calculations_actual!GQ$9,HaverPull!$B:$B,0),MATCH(Calculations_actual!$B20,HaverPull!$B$1:$YE$1,0))</f>
        <v>#N/A</v>
      </c>
      <c r="GR20" s="78" t="e">
        <f>INDEX(HaverPull!$B:$YE,MATCH(Calculations_actual!GR$9,HaverPull!$B:$B,0),MATCH(Calculations_actual!$B20,HaverPull!$B$1:$YE$1,0))</f>
        <v>#N/A</v>
      </c>
      <c r="GS20" s="78" t="e">
        <f>INDEX(HaverPull!$B:$YE,MATCH(Calculations_actual!GS$9,HaverPull!$B:$B,0),MATCH(Calculations_actual!$B20,HaverPull!$B$1:$YE$1,0))</f>
        <v>#N/A</v>
      </c>
      <c r="GT20" s="78" t="e">
        <f>INDEX(HaverPull!$B:$YE,MATCH(Calculations_actual!GT$9,HaverPull!$B:$B,0),MATCH(Calculations_actual!$B20,HaverPull!$B$1:$YE$1,0))</f>
        <v>#N/A</v>
      </c>
      <c r="GU20" s="78" t="e">
        <f>INDEX(HaverPull!$B:$YE,MATCH(Calculations_actual!GU$9,HaverPull!$B:$B,0),MATCH(Calculations_actual!$B20,HaverPull!$B$1:$YE$1,0))</f>
        <v>#N/A</v>
      </c>
      <c r="GV20" s="78" t="e">
        <f>INDEX(HaverPull!$B:$YE,MATCH(Calculations_actual!GV$9,HaverPull!$B:$B,0),MATCH(Calculations_actual!$B20,HaverPull!$B$1:$YE$1,0))</f>
        <v>#N/A</v>
      </c>
    </row>
    <row r="21" spans="1:204">
      <c r="A21" s="7" t="s">
        <v>180</v>
      </c>
      <c r="B21" s="79" t="s">
        <v>9</v>
      </c>
      <c r="C21" s="78">
        <f>INDEX(HaverPull!$B:$YE,MATCH(Calculations_actual!C$9,HaverPull!$B:$B,0),MATCH(Calculations_actual!$B21,HaverPull!$B$1:$YE$1,0))</f>
        <v>3065.1</v>
      </c>
      <c r="D21" s="78">
        <f>INDEX(HaverPull!$B:$YE,MATCH(Calculations_actual!D$9,HaverPull!$B:$B,0),MATCH(Calculations_actual!$B21,HaverPull!$B$1:$YE$1,0))</f>
        <v>3079</v>
      </c>
      <c r="E21" s="78">
        <f>INDEX(HaverPull!$B:$YE,MATCH(Calculations_actual!E$9,HaverPull!$B:$B,0),MATCH(Calculations_actual!$B21,HaverPull!$B$1:$YE$1,0))</f>
        <v>3106</v>
      </c>
      <c r="F21" s="78">
        <f>INDEX(HaverPull!$B:$YE,MATCH(Calculations_actual!F$9,HaverPull!$B:$B,0),MATCH(Calculations_actual!$B21,HaverPull!$B$1:$YE$1,0))</f>
        <v>3097.5</v>
      </c>
      <c r="G21" s="78">
        <f>INDEX(HaverPull!$B:$YE,MATCH(Calculations_actual!G$9,HaverPull!$B:$B,0),MATCH(Calculations_actual!$B21,HaverPull!$B$1:$YE$1,0))</f>
        <v>3157</v>
      </c>
      <c r="H21" s="78">
        <f>INDEX(HaverPull!$B:$YE,MATCH(Calculations_actual!H$9,HaverPull!$B:$B,0),MATCH(Calculations_actual!$B21,HaverPull!$B$1:$YE$1,0))</f>
        <v>3186</v>
      </c>
      <c r="I21" s="78">
        <f>INDEX(HaverPull!$B:$YE,MATCH(Calculations_actual!I$9,HaverPull!$B:$B,0),MATCH(Calculations_actual!$B21,HaverPull!$B$1:$YE$1,0))</f>
        <v>3211.4</v>
      </c>
      <c r="J21" s="78">
        <f>INDEX(HaverPull!$B:$YE,MATCH(Calculations_actual!J$9,HaverPull!$B:$B,0),MATCH(Calculations_actual!$B21,HaverPull!$B$1:$YE$1,0))</f>
        <v>3264.7</v>
      </c>
      <c r="K21" s="78">
        <f>INDEX(HaverPull!$B:$YE,MATCH(Calculations_actual!K$9,HaverPull!$B:$B,0),MATCH(Calculations_actual!$B21,HaverPull!$B$1:$YE$1,0))</f>
        <v>3307.8</v>
      </c>
      <c r="L21" s="78">
        <f>INDEX(HaverPull!$B:$YE,MATCH(Calculations_actual!L$9,HaverPull!$B:$B,0),MATCH(Calculations_actual!$B21,HaverPull!$B$1:$YE$1,0))</f>
        <v>3370.7</v>
      </c>
      <c r="M21" s="78">
        <f>INDEX(HaverPull!$B:$YE,MATCH(Calculations_actual!M$9,HaverPull!$B:$B,0),MATCH(Calculations_actual!$B21,HaverPull!$B$1:$YE$1,0))</f>
        <v>3422.7</v>
      </c>
      <c r="N21" s="78">
        <f>INDEX(HaverPull!$B:$YE,MATCH(Calculations_actual!N$9,HaverPull!$B:$B,0),MATCH(Calculations_actual!$B21,HaverPull!$B$1:$YE$1,0))</f>
        <v>3503</v>
      </c>
      <c r="O21" s="78">
        <f>INDEX(HaverPull!$B:$YE,MATCH(Calculations_actual!O$9,HaverPull!$B:$B,0),MATCH(Calculations_actual!$B21,HaverPull!$B$1:$YE$1,0))</f>
        <v>3567</v>
      </c>
      <c r="P21" s="78">
        <f>INDEX(HaverPull!$B:$YE,MATCH(Calculations_actual!P$9,HaverPull!$B:$B,0),MATCH(Calculations_actual!$B21,HaverPull!$B$1:$YE$1,0))</f>
        <v>3565.3</v>
      </c>
      <c r="Q21" s="78">
        <f>INDEX(HaverPull!$B:$YE,MATCH(Calculations_actual!Q$9,HaverPull!$B:$B,0),MATCH(Calculations_actual!$B21,HaverPull!$B$1:$YE$1,0))</f>
        <v>3577.9</v>
      </c>
      <c r="R21" s="78">
        <f>INDEX(HaverPull!$B:$YE,MATCH(Calculations_actual!R$9,HaverPull!$B:$B,0),MATCH(Calculations_actual!$B21,HaverPull!$B$1:$YE$1,0))</f>
        <v>3567.2</v>
      </c>
      <c r="S21" s="78">
        <f>INDEX(HaverPull!$B:$YE,MATCH(Calculations_actual!S$9,HaverPull!$B:$B,0),MATCH(Calculations_actual!$B21,HaverPull!$B$1:$YE$1,0))</f>
        <v>3535.3</v>
      </c>
      <c r="T21" s="78">
        <f>INDEX(HaverPull!$B:$YE,MATCH(Calculations_actual!T$9,HaverPull!$B:$B,0),MATCH(Calculations_actual!$B21,HaverPull!$B$1:$YE$1,0))</f>
        <v>3548</v>
      </c>
      <c r="U21" s="78">
        <f>INDEX(HaverPull!$B:$YE,MATCH(Calculations_actual!U$9,HaverPull!$B:$B,0),MATCH(Calculations_actual!$B21,HaverPull!$B$1:$YE$1,0))</f>
        <v>3563.3</v>
      </c>
      <c r="V21" s="78">
        <f>INDEX(HaverPull!$B:$YE,MATCH(Calculations_actual!V$9,HaverPull!$B:$B,0),MATCH(Calculations_actual!$B21,HaverPull!$B$1:$YE$1,0))</f>
        <v>3511.2</v>
      </c>
      <c r="W21" s="78">
        <f>INDEX(HaverPull!$B:$YE,MATCH(Calculations_actual!W$9,HaverPull!$B:$B,0),MATCH(Calculations_actual!$B21,HaverPull!$B$1:$YE$1,0))</f>
        <v>3540.6</v>
      </c>
      <c r="X21" s="78">
        <f>INDEX(HaverPull!$B:$YE,MATCH(Calculations_actual!X$9,HaverPull!$B:$B,0),MATCH(Calculations_actual!$B21,HaverPull!$B$1:$YE$1,0))</f>
        <v>3598.9</v>
      </c>
      <c r="Y21" s="78">
        <f>INDEX(HaverPull!$B:$YE,MATCH(Calculations_actual!Y$9,HaverPull!$B:$B,0),MATCH(Calculations_actual!$B21,HaverPull!$B$1:$YE$1,0))</f>
        <v>3650</v>
      </c>
      <c r="Z21" s="78">
        <f>INDEX(HaverPull!$B:$YE,MATCH(Calculations_actual!Z$9,HaverPull!$B:$B,0),MATCH(Calculations_actual!$B21,HaverPull!$B$1:$YE$1,0))</f>
        <v>3689.3</v>
      </c>
      <c r="AA21" s="78">
        <f>INDEX(HaverPull!$B:$YE,MATCH(Calculations_actual!AA$9,HaverPull!$B:$B,0),MATCH(Calculations_actual!$B21,HaverPull!$B$1:$YE$1,0))</f>
        <v>3763</v>
      </c>
      <c r="AB21" s="78">
        <f>INDEX(HaverPull!$B:$YE,MATCH(Calculations_actual!AB$9,HaverPull!$B:$B,0),MATCH(Calculations_actual!$B21,HaverPull!$B$1:$YE$1,0))</f>
        <v>3797.7</v>
      </c>
      <c r="AC21" s="78">
        <f>INDEX(HaverPull!$B:$YE,MATCH(Calculations_actual!AC$9,HaverPull!$B:$B,0),MATCH(Calculations_actual!$B21,HaverPull!$B$1:$YE$1,0))</f>
        <v>3837.7</v>
      </c>
      <c r="AD21" s="78">
        <f>INDEX(HaverPull!$B:$YE,MATCH(Calculations_actual!AD$9,HaverPull!$B:$B,0),MATCH(Calculations_actual!$B21,HaverPull!$B$1:$YE$1,0))</f>
        <v>3887.4</v>
      </c>
      <c r="AE21" s="78">
        <f>INDEX(HaverPull!$B:$YE,MATCH(Calculations_actual!AE$9,HaverPull!$B:$B,0),MATCH(Calculations_actual!$B21,HaverPull!$B$1:$YE$1,0))</f>
        <v>3933.3</v>
      </c>
      <c r="AF21" s="78">
        <f>INDEX(HaverPull!$B:$YE,MATCH(Calculations_actual!AF$9,HaverPull!$B:$B,0),MATCH(Calculations_actual!$B21,HaverPull!$B$1:$YE$1,0))</f>
        <v>3954.6</v>
      </c>
      <c r="AG21" s="78">
        <f>INDEX(HaverPull!$B:$YE,MATCH(Calculations_actual!AG$9,HaverPull!$B:$B,0),MATCH(Calculations_actual!$B21,HaverPull!$B$1:$YE$1,0))</f>
        <v>3992</v>
      </c>
      <c r="AH21" s="78">
        <f>INDEX(HaverPull!$B:$YE,MATCH(Calculations_actual!AH$9,HaverPull!$B:$B,0),MATCH(Calculations_actual!$B21,HaverPull!$B$1:$YE$1,0))</f>
        <v>4052</v>
      </c>
      <c r="AI21" s="78">
        <f>INDEX(HaverPull!$B:$YE,MATCH(Calculations_actual!AI$9,HaverPull!$B:$B,0),MATCH(Calculations_actual!$B21,HaverPull!$B$1:$YE$1,0))</f>
        <v>4074.8</v>
      </c>
      <c r="AJ21" s="78">
        <f>INDEX(HaverPull!$B:$YE,MATCH(Calculations_actual!AJ$9,HaverPull!$B:$B,0),MATCH(Calculations_actual!$B21,HaverPull!$B$1:$YE$1,0))</f>
        <v>4161.8999999999996</v>
      </c>
      <c r="AK21" s="78">
        <f>INDEX(HaverPull!$B:$YE,MATCH(Calculations_actual!AK$9,HaverPull!$B:$B,0),MATCH(Calculations_actual!$B21,HaverPull!$B$1:$YE$1,0))</f>
        <v>4179.3999999999996</v>
      </c>
      <c r="AL21" s="78">
        <f>INDEX(HaverPull!$B:$YE,MATCH(Calculations_actual!AL$9,HaverPull!$B:$B,0),MATCH(Calculations_actual!$B21,HaverPull!$B$1:$YE$1,0))</f>
        <v>4213.1000000000004</v>
      </c>
      <c r="AM21" s="78">
        <f>INDEX(HaverPull!$B:$YE,MATCH(Calculations_actual!AM$9,HaverPull!$B:$B,0),MATCH(Calculations_actual!$B21,HaverPull!$B$1:$YE$1,0))</f>
        <v>4234.8999999999996</v>
      </c>
      <c r="AN21" s="78">
        <f>INDEX(HaverPull!$B:$YE,MATCH(Calculations_actual!AN$9,HaverPull!$B:$B,0),MATCH(Calculations_actual!$B21,HaverPull!$B$1:$YE$1,0))</f>
        <v>4232.2</v>
      </c>
      <c r="AO21" s="78">
        <f>INDEX(HaverPull!$B:$YE,MATCH(Calculations_actual!AO$9,HaverPull!$B:$B,0),MATCH(Calculations_actual!$B21,HaverPull!$B$1:$YE$1,0))</f>
        <v>4273.3</v>
      </c>
      <c r="AP21" s="78">
        <f>INDEX(HaverPull!$B:$YE,MATCH(Calculations_actual!AP$9,HaverPull!$B:$B,0),MATCH(Calculations_actual!$B21,HaverPull!$B$1:$YE$1,0))</f>
        <v>4284</v>
      </c>
      <c r="AQ21" s="78">
        <f>INDEX(HaverPull!$B:$YE,MATCH(Calculations_actual!AQ$9,HaverPull!$B:$B,0),MATCH(Calculations_actual!$B21,HaverPull!$B$1:$YE$1,0))</f>
        <v>4277.8999999999996</v>
      </c>
      <c r="AR21" s="78">
        <f>INDEX(HaverPull!$B:$YE,MATCH(Calculations_actual!AR$9,HaverPull!$B:$B,0),MATCH(Calculations_actual!$B21,HaverPull!$B$1:$YE$1,0))</f>
        <v>4181.5</v>
      </c>
      <c r="AS21" s="78">
        <f>INDEX(HaverPull!$B:$YE,MATCH(Calculations_actual!AS$9,HaverPull!$B:$B,0),MATCH(Calculations_actual!$B21,HaverPull!$B$1:$YE$1,0))</f>
        <v>4227.3999999999996</v>
      </c>
      <c r="AT21" s="78">
        <f>INDEX(HaverPull!$B:$YE,MATCH(Calculations_actual!AT$9,HaverPull!$B:$B,0),MATCH(Calculations_actual!$B21,HaverPull!$B$1:$YE$1,0))</f>
        <v>4284.5</v>
      </c>
      <c r="AU21" s="78">
        <f>INDEX(HaverPull!$B:$YE,MATCH(Calculations_actual!AU$9,HaverPull!$B:$B,0),MATCH(Calculations_actual!$B21,HaverPull!$B$1:$YE$1,0))</f>
        <v>4298.8</v>
      </c>
      <c r="AV21" s="78">
        <f>INDEX(HaverPull!$B:$YE,MATCH(Calculations_actual!AV$9,HaverPull!$B:$B,0),MATCH(Calculations_actual!$B21,HaverPull!$B$1:$YE$1,0))</f>
        <v>4299.2</v>
      </c>
      <c r="AW21" s="78">
        <f>INDEX(HaverPull!$B:$YE,MATCH(Calculations_actual!AW$9,HaverPull!$B:$B,0),MATCH(Calculations_actual!$B21,HaverPull!$B$1:$YE$1,0))</f>
        <v>4319</v>
      </c>
      <c r="AX21" s="78">
        <f>INDEX(HaverPull!$B:$YE,MATCH(Calculations_actual!AX$9,HaverPull!$B:$B,0),MATCH(Calculations_actual!$B21,HaverPull!$B$1:$YE$1,0))</f>
        <v>4289.5</v>
      </c>
      <c r="AY21" s="78">
        <f>INDEX(HaverPull!$B:$YE,MATCH(Calculations_actual!AY$9,HaverPull!$B:$B,0),MATCH(Calculations_actual!$B21,HaverPull!$B$1:$YE$1,0))</f>
        <v>4321.1000000000004</v>
      </c>
      <c r="AZ21" s="78">
        <f>INDEX(HaverPull!$B:$YE,MATCH(Calculations_actual!AZ$9,HaverPull!$B:$B,0),MATCH(Calculations_actual!$B21,HaverPull!$B$1:$YE$1,0))</f>
        <v>4334.3</v>
      </c>
      <c r="BA21" s="78">
        <f>INDEX(HaverPull!$B:$YE,MATCH(Calculations_actual!BA$9,HaverPull!$B:$B,0),MATCH(Calculations_actual!$B21,HaverPull!$B$1:$YE$1,0))</f>
        <v>4363.3</v>
      </c>
      <c r="BB21" s="78">
        <f>INDEX(HaverPull!$B:$YE,MATCH(Calculations_actual!BB$9,HaverPull!$B:$B,0),MATCH(Calculations_actual!$B21,HaverPull!$B$1:$YE$1,0))</f>
        <v>4439.7</v>
      </c>
      <c r="BC21" s="78">
        <f>INDEX(HaverPull!$B:$YE,MATCH(Calculations_actual!BC$9,HaverPull!$B:$B,0),MATCH(Calculations_actual!$B21,HaverPull!$B$1:$YE$1,0))</f>
        <v>4483.6000000000004</v>
      </c>
      <c r="BD21" s="78">
        <f>INDEX(HaverPull!$B:$YE,MATCH(Calculations_actual!BD$9,HaverPull!$B:$B,0),MATCH(Calculations_actual!$B21,HaverPull!$B$1:$YE$1,0))</f>
        <v>4574.8999999999996</v>
      </c>
      <c r="BE21" s="78">
        <f>INDEX(HaverPull!$B:$YE,MATCH(Calculations_actual!BE$9,HaverPull!$B:$B,0),MATCH(Calculations_actual!$B21,HaverPull!$B$1:$YE$1,0))</f>
        <v>4657</v>
      </c>
      <c r="BF21" s="78">
        <f>INDEX(HaverPull!$B:$YE,MATCH(Calculations_actual!BF$9,HaverPull!$B:$B,0),MATCH(Calculations_actual!$B21,HaverPull!$B$1:$YE$1,0))</f>
        <v>4731.2</v>
      </c>
      <c r="BG21" s="78">
        <f>INDEX(HaverPull!$B:$YE,MATCH(Calculations_actual!BG$9,HaverPull!$B:$B,0),MATCH(Calculations_actual!$B21,HaverPull!$B$1:$YE$1,0))</f>
        <v>4770.5</v>
      </c>
      <c r="BH21" s="78">
        <f>INDEX(HaverPull!$B:$YE,MATCH(Calculations_actual!BH$9,HaverPull!$B:$B,0),MATCH(Calculations_actual!$B21,HaverPull!$B$1:$YE$1,0))</f>
        <v>4837.3</v>
      </c>
      <c r="BI21" s="78">
        <f>INDEX(HaverPull!$B:$YE,MATCH(Calculations_actual!BI$9,HaverPull!$B:$B,0),MATCH(Calculations_actual!$B21,HaverPull!$B$1:$YE$1,0))</f>
        <v>4873.2</v>
      </c>
      <c r="BJ21" s="78">
        <f>INDEX(HaverPull!$B:$YE,MATCH(Calculations_actual!BJ$9,HaverPull!$B:$B,0),MATCH(Calculations_actual!$B21,HaverPull!$B$1:$YE$1,0))</f>
        <v>4936.3</v>
      </c>
      <c r="BK21" s="78">
        <f>INDEX(HaverPull!$B:$YE,MATCH(Calculations_actual!BK$9,HaverPull!$B:$B,0),MATCH(Calculations_actual!$B21,HaverPull!$B$1:$YE$1,0))</f>
        <v>5020.2</v>
      </c>
      <c r="BL21" s="78">
        <f>INDEX(HaverPull!$B:$YE,MATCH(Calculations_actual!BL$9,HaverPull!$B:$B,0),MATCH(Calculations_actual!$B21,HaverPull!$B$1:$YE$1,0))</f>
        <v>5066.3</v>
      </c>
      <c r="BM21" s="78">
        <f>INDEX(HaverPull!$B:$YE,MATCH(Calculations_actual!BM$9,HaverPull!$B:$B,0),MATCH(Calculations_actual!$B21,HaverPull!$B$1:$YE$1,0))</f>
        <v>5162.5</v>
      </c>
      <c r="BN21" s="78">
        <f>INDEX(HaverPull!$B:$YE,MATCH(Calculations_actual!BN$9,HaverPull!$B:$B,0),MATCH(Calculations_actual!$B21,HaverPull!$B$1:$YE$1,0))</f>
        <v>5173.6000000000004</v>
      </c>
      <c r="BO21" s="78">
        <f>INDEX(HaverPull!$B:$YE,MATCH(Calculations_actual!BO$9,HaverPull!$B:$B,0),MATCH(Calculations_actual!$B21,HaverPull!$B$1:$YE$1,0))</f>
        <v>5218.8999999999996</v>
      </c>
      <c r="BP21" s="78">
        <f>INDEX(HaverPull!$B:$YE,MATCH(Calculations_actual!BP$9,HaverPull!$B:$B,0),MATCH(Calculations_actual!$B21,HaverPull!$B$1:$YE$1,0))</f>
        <v>5275.7</v>
      </c>
      <c r="BQ21" s="78">
        <f>INDEX(HaverPull!$B:$YE,MATCH(Calculations_actual!BQ$9,HaverPull!$B:$B,0),MATCH(Calculations_actual!$B21,HaverPull!$B$1:$YE$1,0))</f>
        <v>5369</v>
      </c>
      <c r="BR21" s="78">
        <f>INDEX(HaverPull!$B:$YE,MATCH(Calculations_actual!BR$9,HaverPull!$B:$B,0),MATCH(Calculations_actual!$B21,HaverPull!$B$1:$YE$1,0))</f>
        <v>5402</v>
      </c>
      <c r="BS21" s="78">
        <f>INDEX(HaverPull!$B:$YE,MATCH(Calculations_actual!BS$9,HaverPull!$B:$B,0),MATCH(Calculations_actual!$B21,HaverPull!$B$1:$YE$1,0))</f>
        <v>5407.4</v>
      </c>
      <c r="BT21" s="78">
        <f>INDEX(HaverPull!$B:$YE,MATCH(Calculations_actual!BT$9,HaverPull!$B:$B,0),MATCH(Calculations_actual!$B21,HaverPull!$B$1:$YE$1,0))</f>
        <v>5481.2</v>
      </c>
      <c r="BU21" s="78">
        <f>INDEX(HaverPull!$B:$YE,MATCH(Calculations_actual!BU$9,HaverPull!$B:$B,0),MATCH(Calculations_actual!$B21,HaverPull!$B$1:$YE$1,0))</f>
        <v>5543.7</v>
      </c>
      <c r="BV21" s="78">
        <f>INDEX(HaverPull!$B:$YE,MATCH(Calculations_actual!BV$9,HaverPull!$B:$B,0),MATCH(Calculations_actual!$B21,HaverPull!$B$1:$YE$1,0))</f>
        <v>5555.5</v>
      </c>
      <c r="BW21" s="78">
        <f>INDEX(HaverPull!$B:$YE,MATCH(Calculations_actual!BW$9,HaverPull!$B:$B,0),MATCH(Calculations_actual!$B21,HaverPull!$B$1:$YE$1,0))</f>
        <v>5653.6</v>
      </c>
      <c r="BX21" s="78">
        <f>INDEX(HaverPull!$B:$YE,MATCH(Calculations_actual!BX$9,HaverPull!$B:$B,0),MATCH(Calculations_actual!$B21,HaverPull!$B$1:$YE$1,0))</f>
        <v>5695.3</v>
      </c>
      <c r="BY21" s="78">
        <f>INDEX(HaverPull!$B:$YE,MATCH(Calculations_actual!BY$9,HaverPull!$B:$B,0),MATCH(Calculations_actual!$B21,HaverPull!$B$1:$YE$1,0))</f>
        <v>5745.9</v>
      </c>
      <c r="BZ21" s="78">
        <f>INDEX(HaverPull!$B:$YE,MATCH(Calculations_actual!BZ$9,HaverPull!$B:$B,0),MATCH(Calculations_actual!$B21,HaverPull!$B$1:$YE$1,0))</f>
        <v>5811.3</v>
      </c>
      <c r="CA21" s="78">
        <f>INDEX(HaverPull!$B:$YE,MATCH(Calculations_actual!CA$9,HaverPull!$B:$B,0),MATCH(Calculations_actual!$B21,HaverPull!$B$1:$YE$1,0))</f>
        <v>5838.2</v>
      </c>
      <c r="CB21" s="78">
        <f>INDEX(HaverPull!$B:$YE,MATCH(Calculations_actual!CB$9,HaverPull!$B:$B,0),MATCH(Calculations_actual!$B21,HaverPull!$B$1:$YE$1,0))</f>
        <v>5865.5</v>
      </c>
      <c r="CC21" s="78">
        <f>INDEX(HaverPull!$B:$YE,MATCH(Calculations_actual!CC$9,HaverPull!$B:$B,0),MATCH(Calculations_actual!$B21,HaverPull!$B$1:$YE$1,0))</f>
        <v>5922.3</v>
      </c>
      <c r="CD21" s="78">
        <f>INDEX(HaverPull!$B:$YE,MATCH(Calculations_actual!CD$9,HaverPull!$B:$B,0),MATCH(Calculations_actual!$B21,HaverPull!$B$1:$YE$1,0))</f>
        <v>5948</v>
      </c>
      <c r="CE21" s="78">
        <f>INDEX(HaverPull!$B:$YE,MATCH(Calculations_actual!CE$9,HaverPull!$B:$B,0),MATCH(Calculations_actual!$B21,HaverPull!$B$1:$YE$1,0))</f>
        <v>5998.1</v>
      </c>
      <c r="CF21" s="78">
        <f>INDEX(HaverPull!$B:$YE,MATCH(Calculations_actual!CF$9,HaverPull!$B:$B,0),MATCH(Calculations_actual!$B21,HaverPull!$B$1:$YE$1,0))</f>
        <v>6016.3</v>
      </c>
      <c r="CG21" s="78">
        <f>INDEX(HaverPull!$B:$YE,MATCH(Calculations_actual!CG$9,HaverPull!$B:$B,0),MATCH(Calculations_actual!$B21,HaverPull!$B$1:$YE$1,0))</f>
        <v>6040.2</v>
      </c>
      <c r="CH21" s="78">
        <f>INDEX(HaverPull!$B:$YE,MATCH(Calculations_actual!CH$9,HaverPull!$B:$B,0),MATCH(Calculations_actual!$B21,HaverPull!$B$1:$YE$1,0))</f>
        <v>5994.2</v>
      </c>
      <c r="CI21" s="78">
        <f>INDEX(HaverPull!$B:$YE,MATCH(Calculations_actual!CI$9,HaverPull!$B:$B,0),MATCH(Calculations_actual!$B21,HaverPull!$B$1:$YE$1,0))</f>
        <v>5971.7</v>
      </c>
      <c r="CJ21" s="78">
        <f>INDEX(HaverPull!$B:$YE,MATCH(Calculations_actual!CJ$9,HaverPull!$B:$B,0),MATCH(Calculations_actual!$B21,HaverPull!$B$1:$YE$1,0))</f>
        <v>6021.2</v>
      </c>
      <c r="CK21" s="78">
        <f>INDEX(HaverPull!$B:$YE,MATCH(Calculations_actual!CK$9,HaverPull!$B:$B,0),MATCH(Calculations_actual!$B21,HaverPull!$B$1:$YE$1,0))</f>
        <v>6051.2</v>
      </c>
      <c r="CL21" s="78">
        <f>INDEX(HaverPull!$B:$YE,MATCH(Calculations_actual!CL$9,HaverPull!$B:$B,0),MATCH(Calculations_actual!$B21,HaverPull!$B$1:$YE$1,0))</f>
        <v>6048.2</v>
      </c>
      <c r="CM21" s="78">
        <f>INDEX(HaverPull!$B:$YE,MATCH(Calculations_actual!CM$9,HaverPull!$B:$B,0),MATCH(Calculations_actual!$B21,HaverPull!$B$1:$YE$1,0))</f>
        <v>6161.4</v>
      </c>
      <c r="CN21" s="78">
        <f>INDEX(HaverPull!$B:$YE,MATCH(Calculations_actual!CN$9,HaverPull!$B:$B,0),MATCH(Calculations_actual!$B21,HaverPull!$B$1:$YE$1,0))</f>
        <v>6203.2</v>
      </c>
      <c r="CO21" s="78">
        <f>INDEX(HaverPull!$B:$YE,MATCH(Calculations_actual!CO$9,HaverPull!$B:$B,0),MATCH(Calculations_actual!$B21,HaverPull!$B$1:$YE$1,0))</f>
        <v>6269.7</v>
      </c>
      <c r="CP21" s="78">
        <f>INDEX(HaverPull!$B:$YE,MATCH(Calculations_actual!CP$9,HaverPull!$B:$B,0),MATCH(Calculations_actual!$B21,HaverPull!$B$1:$YE$1,0))</f>
        <v>6344.4</v>
      </c>
      <c r="CQ21" s="78">
        <f>INDEX(HaverPull!$B:$YE,MATCH(Calculations_actual!CQ$9,HaverPull!$B:$B,0),MATCH(Calculations_actual!$B21,HaverPull!$B$1:$YE$1,0))</f>
        <v>6368.8</v>
      </c>
      <c r="CR21" s="78">
        <f>INDEX(HaverPull!$B:$YE,MATCH(Calculations_actual!CR$9,HaverPull!$B:$B,0),MATCH(Calculations_actual!$B21,HaverPull!$B$1:$YE$1,0))</f>
        <v>6426.7</v>
      </c>
      <c r="CS21" s="78">
        <f>INDEX(HaverPull!$B:$YE,MATCH(Calculations_actual!CS$9,HaverPull!$B:$B,0),MATCH(Calculations_actual!$B21,HaverPull!$B$1:$YE$1,0))</f>
        <v>6498.2</v>
      </c>
      <c r="CT21" s="78">
        <f>INDEX(HaverPull!$B:$YE,MATCH(Calculations_actual!CT$9,HaverPull!$B:$B,0),MATCH(Calculations_actual!$B21,HaverPull!$B$1:$YE$1,0))</f>
        <v>6555.3</v>
      </c>
      <c r="CU21" s="78">
        <f>INDEX(HaverPull!$B:$YE,MATCH(Calculations_actual!CU$9,HaverPull!$B:$B,0),MATCH(Calculations_actual!$B21,HaverPull!$B$1:$YE$1,0))</f>
        <v>6630.3</v>
      </c>
      <c r="CV21" s="78">
        <f>INDEX(HaverPull!$B:$YE,MATCH(Calculations_actual!CV$9,HaverPull!$B:$B,0),MATCH(Calculations_actual!$B21,HaverPull!$B$1:$YE$1,0))</f>
        <v>6681.8</v>
      </c>
      <c r="CW21" s="78">
        <f>INDEX(HaverPull!$B:$YE,MATCH(Calculations_actual!CW$9,HaverPull!$B:$B,0),MATCH(Calculations_actual!$B21,HaverPull!$B$1:$YE$1,0))</f>
        <v>6732.8</v>
      </c>
      <c r="CX21" s="78">
        <f>INDEX(HaverPull!$B:$YE,MATCH(Calculations_actual!CX$9,HaverPull!$B:$B,0),MATCH(Calculations_actual!$B21,HaverPull!$B$1:$YE$1,0))</f>
        <v>6805.6</v>
      </c>
      <c r="CY21" s="78">
        <f>INDEX(HaverPull!$B:$YE,MATCH(Calculations_actual!CY$9,HaverPull!$B:$B,0),MATCH(Calculations_actual!$B21,HaverPull!$B$1:$YE$1,0))</f>
        <v>6822.5</v>
      </c>
      <c r="CZ21" s="78">
        <f>INDEX(HaverPull!$B:$YE,MATCH(Calculations_actual!CZ$9,HaverPull!$B:$B,0),MATCH(Calculations_actual!$B21,HaverPull!$B$1:$YE$1,0))</f>
        <v>6882.3</v>
      </c>
      <c r="DA21" s="78">
        <f>INDEX(HaverPull!$B:$YE,MATCH(Calculations_actual!DA$9,HaverPull!$B:$B,0),MATCH(Calculations_actual!$B21,HaverPull!$B$1:$YE$1,0))</f>
        <v>6944.7</v>
      </c>
      <c r="DB21" s="78">
        <f>INDEX(HaverPull!$B:$YE,MATCH(Calculations_actual!DB$9,HaverPull!$B:$B,0),MATCH(Calculations_actual!$B21,HaverPull!$B$1:$YE$1,0))</f>
        <v>6993.1</v>
      </c>
      <c r="DC21" s="78">
        <f>INDEX(HaverPull!$B:$YE,MATCH(Calculations_actual!DC$9,HaverPull!$B:$B,0),MATCH(Calculations_actual!$B21,HaverPull!$B$1:$YE$1,0))</f>
        <v>7057.6</v>
      </c>
      <c r="DD21" s="78">
        <f>INDEX(HaverPull!$B:$YE,MATCH(Calculations_actual!DD$9,HaverPull!$B:$B,0),MATCH(Calculations_actual!$B21,HaverPull!$B$1:$YE$1,0))</f>
        <v>7133.6</v>
      </c>
      <c r="DE21" s="78">
        <f>INDEX(HaverPull!$B:$YE,MATCH(Calculations_actual!DE$9,HaverPull!$B:$B,0),MATCH(Calculations_actual!$B21,HaverPull!$B$1:$YE$1,0))</f>
        <v>7176.8</v>
      </c>
      <c r="DF21" s="78">
        <f>INDEX(HaverPull!$B:$YE,MATCH(Calculations_actual!DF$9,HaverPull!$B:$B,0),MATCH(Calculations_actual!$B21,HaverPull!$B$1:$YE$1,0))</f>
        <v>7233.9</v>
      </c>
      <c r="DG21" s="78">
        <f>INDEX(HaverPull!$B:$YE,MATCH(Calculations_actual!DG$9,HaverPull!$B:$B,0),MATCH(Calculations_actual!$B21,HaverPull!$B$1:$YE$1,0))</f>
        <v>7310.2</v>
      </c>
      <c r="DH21" s="78">
        <f>INDEX(HaverPull!$B:$YE,MATCH(Calculations_actual!DH$9,HaverPull!$B:$B,0),MATCH(Calculations_actual!$B21,HaverPull!$B$1:$YE$1,0))</f>
        <v>7343.1</v>
      </c>
      <c r="DI21" s="78">
        <f>INDEX(HaverPull!$B:$YE,MATCH(Calculations_actual!DI$9,HaverPull!$B:$B,0),MATCH(Calculations_actual!$B21,HaverPull!$B$1:$YE$1,0))</f>
        <v>7468.2</v>
      </c>
      <c r="DJ21" s="78">
        <f>INDEX(HaverPull!$B:$YE,MATCH(Calculations_actual!DJ$9,HaverPull!$B:$B,0),MATCH(Calculations_actual!$B21,HaverPull!$B$1:$YE$1,0))</f>
        <v>7557.4</v>
      </c>
      <c r="DK21" s="78">
        <f>INDEX(HaverPull!$B:$YE,MATCH(Calculations_actual!DK$9,HaverPull!$B:$B,0),MATCH(Calculations_actual!$B21,HaverPull!$B$1:$YE$1,0))</f>
        <v>7633.9</v>
      </c>
      <c r="DL21" s="78">
        <f>INDEX(HaverPull!$B:$YE,MATCH(Calculations_actual!DL$9,HaverPull!$B:$B,0),MATCH(Calculations_actual!$B21,HaverPull!$B$1:$YE$1,0))</f>
        <v>7768.3</v>
      </c>
      <c r="DM21" s="78">
        <f>INDEX(HaverPull!$B:$YE,MATCH(Calculations_actual!DM$9,HaverPull!$B:$B,0),MATCH(Calculations_actual!$B21,HaverPull!$B$1:$YE$1,0))</f>
        <v>7869.6</v>
      </c>
      <c r="DN21" s="78">
        <f>INDEX(HaverPull!$B:$YE,MATCH(Calculations_actual!DN$9,HaverPull!$B:$B,0),MATCH(Calculations_actual!$B21,HaverPull!$B$1:$YE$1,0))</f>
        <v>7983.3</v>
      </c>
      <c r="DO21" s="78">
        <f>INDEX(HaverPull!$B:$YE,MATCH(Calculations_actual!DO$9,HaverPull!$B:$B,0),MATCH(Calculations_actual!$B21,HaverPull!$B$1:$YE$1,0))</f>
        <v>8060.8</v>
      </c>
      <c r="DP21" s="78">
        <f>INDEX(HaverPull!$B:$YE,MATCH(Calculations_actual!DP$9,HaverPull!$B:$B,0),MATCH(Calculations_actual!$B21,HaverPull!$B$1:$YE$1,0))</f>
        <v>8178.3</v>
      </c>
      <c r="DQ21" s="78">
        <f>INDEX(HaverPull!$B:$YE,MATCH(Calculations_actual!DQ$9,HaverPull!$B:$B,0),MATCH(Calculations_actual!$B21,HaverPull!$B$1:$YE$1,0))</f>
        <v>8270.6</v>
      </c>
      <c r="DR21" s="78">
        <f>INDEX(HaverPull!$B:$YE,MATCH(Calculations_actual!DR$9,HaverPull!$B:$B,0),MATCH(Calculations_actual!$B21,HaverPull!$B$1:$YE$1,0))</f>
        <v>8391.7999999999993</v>
      </c>
      <c r="DS21" s="78">
        <f>INDEX(HaverPull!$B:$YE,MATCH(Calculations_actual!DS$9,HaverPull!$B:$B,0),MATCH(Calculations_actual!$B21,HaverPull!$B$1:$YE$1,0))</f>
        <v>8520.7000000000007</v>
      </c>
      <c r="DT21" s="78">
        <f>INDEX(HaverPull!$B:$YE,MATCH(Calculations_actual!DT$9,HaverPull!$B:$B,0),MATCH(Calculations_actual!$B21,HaverPull!$B$1:$YE$1,0))</f>
        <v>8603</v>
      </c>
      <c r="DU21" s="78">
        <f>INDEX(HaverPull!$B:$YE,MATCH(Calculations_actual!DU$9,HaverPull!$B:$B,0),MATCH(Calculations_actual!$B21,HaverPull!$B$1:$YE$1,0))</f>
        <v>8687.5</v>
      </c>
      <c r="DV21" s="78">
        <f>INDEX(HaverPull!$B:$YE,MATCH(Calculations_actual!DV$9,HaverPull!$B:$B,0),MATCH(Calculations_actual!$B21,HaverPull!$B$1:$YE$1,0))</f>
        <v>8762.2000000000007</v>
      </c>
      <c r="DW21" s="78">
        <f>INDEX(HaverPull!$B:$YE,MATCH(Calculations_actual!DW$9,HaverPull!$B:$B,0),MATCH(Calculations_actual!$B21,HaverPull!$B$1:$YE$1,0))</f>
        <v>8797.2999999999993</v>
      </c>
      <c r="DX21" s="78">
        <f>INDEX(HaverPull!$B:$YE,MATCH(Calculations_actual!DX$9,HaverPull!$B:$B,0),MATCH(Calculations_actual!$B21,HaverPull!$B$1:$YE$1,0))</f>
        <v>8818.1</v>
      </c>
      <c r="DY21" s="78">
        <f>INDEX(HaverPull!$B:$YE,MATCH(Calculations_actual!DY$9,HaverPull!$B:$B,0),MATCH(Calculations_actual!$B21,HaverPull!$B$1:$YE$1,0))</f>
        <v>8848.2999999999993</v>
      </c>
      <c r="DZ21" s="78">
        <f>INDEX(HaverPull!$B:$YE,MATCH(Calculations_actual!DZ$9,HaverPull!$B:$B,0),MATCH(Calculations_actual!$B21,HaverPull!$B$1:$YE$1,0))</f>
        <v>8980.6</v>
      </c>
      <c r="EA21" s="78">
        <f>INDEX(HaverPull!$B:$YE,MATCH(Calculations_actual!EA$9,HaverPull!$B:$B,0),MATCH(Calculations_actual!$B21,HaverPull!$B$1:$YE$1,0))</f>
        <v>9008.1</v>
      </c>
      <c r="EB21" s="78">
        <f>INDEX(HaverPull!$B:$YE,MATCH(Calculations_actual!EB$9,HaverPull!$B:$B,0),MATCH(Calculations_actual!$B21,HaverPull!$B$1:$YE$1,0))</f>
        <v>9054.2999999999993</v>
      </c>
      <c r="EC21" s="78">
        <f>INDEX(HaverPull!$B:$YE,MATCH(Calculations_actual!EC$9,HaverPull!$B:$B,0),MATCH(Calculations_actual!$B21,HaverPull!$B$1:$YE$1,0))</f>
        <v>9119.9</v>
      </c>
      <c r="ED21" s="78">
        <f>INDEX(HaverPull!$B:$YE,MATCH(Calculations_actual!ED$9,HaverPull!$B:$B,0),MATCH(Calculations_actual!$B21,HaverPull!$B$1:$YE$1,0))</f>
        <v>9172.4</v>
      </c>
      <c r="EE21" s="78">
        <f>INDEX(HaverPull!$B:$YE,MATCH(Calculations_actual!EE$9,HaverPull!$B:$B,0),MATCH(Calculations_actual!$B21,HaverPull!$B$1:$YE$1,0))</f>
        <v>9215.5</v>
      </c>
      <c r="EF21" s="78">
        <f>INDEX(HaverPull!$B:$YE,MATCH(Calculations_actual!EF$9,HaverPull!$B:$B,0),MATCH(Calculations_actual!$B21,HaverPull!$B$1:$YE$1,0))</f>
        <v>9319</v>
      </c>
      <c r="EG21" s="78">
        <f>INDEX(HaverPull!$B:$YE,MATCH(Calculations_actual!EG$9,HaverPull!$B:$B,0),MATCH(Calculations_actual!$B21,HaverPull!$B$1:$YE$1,0))</f>
        <v>9455.7000000000007</v>
      </c>
      <c r="EH21" s="78">
        <f>INDEX(HaverPull!$B:$YE,MATCH(Calculations_actual!EH$9,HaverPull!$B:$B,0),MATCH(Calculations_actual!$B21,HaverPull!$B$1:$YE$1,0))</f>
        <v>9519.7999999999993</v>
      </c>
      <c r="EI21" s="78">
        <f>INDEX(HaverPull!$B:$YE,MATCH(Calculations_actual!EI$9,HaverPull!$B:$B,0),MATCH(Calculations_actual!$B21,HaverPull!$B$1:$YE$1,0))</f>
        <v>9604.5</v>
      </c>
      <c r="EJ21" s="78">
        <f>INDEX(HaverPull!$B:$YE,MATCH(Calculations_actual!EJ$9,HaverPull!$B:$B,0),MATCH(Calculations_actual!$B21,HaverPull!$B$1:$YE$1,0))</f>
        <v>9664.2999999999993</v>
      </c>
      <c r="EK21" s="78">
        <f>INDEX(HaverPull!$B:$YE,MATCH(Calculations_actual!EK$9,HaverPull!$B:$B,0),MATCH(Calculations_actual!$B21,HaverPull!$B$1:$YE$1,0))</f>
        <v>9771.1</v>
      </c>
      <c r="EL21" s="78">
        <f>INDEX(HaverPull!$B:$YE,MATCH(Calculations_actual!EL$9,HaverPull!$B:$B,0),MATCH(Calculations_actual!$B21,HaverPull!$B$1:$YE$1,0))</f>
        <v>9877.4</v>
      </c>
      <c r="EM21" s="78">
        <f>INDEX(HaverPull!$B:$YE,MATCH(Calculations_actual!EM$9,HaverPull!$B:$B,0),MATCH(Calculations_actual!$B21,HaverPull!$B$1:$YE$1,0))</f>
        <v>9935</v>
      </c>
      <c r="EN21" s="78">
        <f>INDEX(HaverPull!$B:$YE,MATCH(Calculations_actual!EN$9,HaverPull!$B:$B,0),MATCH(Calculations_actual!$B21,HaverPull!$B$1:$YE$1,0))</f>
        <v>10047.799999999999</v>
      </c>
      <c r="EO21" s="78">
        <f>INDEX(HaverPull!$B:$YE,MATCH(Calculations_actual!EO$9,HaverPull!$B:$B,0),MATCH(Calculations_actual!$B21,HaverPull!$B$1:$YE$1,0))</f>
        <v>10145.299999999999</v>
      </c>
      <c r="EP21" s="78">
        <f>INDEX(HaverPull!$B:$YE,MATCH(Calculations_actual!EP$9,HaverPull!$B:$B,0),MATCH(Calculations_actual!$B21,HaverPull!$B$1:$YE$1,0))</f>
        <v>10175.4</v>
      </c>
      <c r="EQ21" s="78">
        <f>INDEX(HaverPull!$B:$YE,MATCH(Calculations_actual!EQ$9,HaverPull!$B:$B,0),MATCH(Calculations_actual!$B21,HaverPull!$B$1:$YE$1,0))</f>
        <v>10288.9</v>
      </c>
      <c r="ER21" s="78">
        <f>INDEX(HaverPull!$B:$YE,MATCH(Calculations_actual!ER$9,HaverPull!$B:$B,0),MATCH(Calculations_actual!$B21,HaverPull!$B$1:$YE$1,0))</f>
        <v>10341</v>
      </c>
      <c r="ES21" s="78">
        <f>INDEX(HaverPull!$B:$YE,MATCH(Calculations_actual!ES$9,HaverPull!$B:$B,0),MATCH(Calculations_actual!$B21,HaverPull!$B$1:$YE$1,0))</f>
        <v>10403.799999999999</v>
      </c>
      <c r="ET21" s="78">
        <f>INDEX(HaverPull!$B:$YE,MATCH(Calculations_actual!ET$9,HaverPull!$B:$B,0),MATCH(Calculations_actual!$B21,HaverPull!$B$1:$YE$1,0))</f>
        <v>10504.5</v>
      </c>
      <c r="EU21" s="78">
        <f>INDEX(HaverPull!$B:$YE,MATCH(Calculations_actual!EU$9,HaverPull!$B:$B,0),MATCH(Calculations_actual!$B21,HaverPull!$B$1:$YE$1,0))</f>
        <v>10563.3</v>
      </c>
      <c r="EV21" s="78">
        <f>INDEX(HaverPull!$B:$YE,MATCH(Calculations_actual!EV$9,HaverPull!$B:$B,0),MATCH(Calculations_actual!$B21,HaverPull!$B$1:$YE$1,0))</f>
        <v>10582.8</v>
      </c>
      <c r="EW21" s="78">
        <f>INDEX(HaverPull!$B:$YE,MATCH(Calculations_actual!EW$9,HaverPull!$B:$B,0),MATCH(Calculations_actual!$B21,HaverPull!$B$1:$YE$1,0))</f>
        <v>10642.5</v>
      </c>
      <c r="EX21" s="78">
        <f>INDEX(HaverPull!$B:$YE,MATCH(Calculations_actual!EX$9,HaverPull!$B:$B,0),MATCH(Calculations_actual!$B21,HaverPull!$B$1:$YE$1,0))</f>
        <v>10672.8</v>
      </c>
      <c r="EY21" s="78">
        <f>INDEX(HaverPull!$B:$YE,MATCH(Calculations_actual!EY$9,HaverPull!$B:$B,0),MATCH(Calculations_actual!$B21,HaverPull!$B$1:$YE$1,0))</f>
        <v>10644.4</v>
      </c>
      <c r="EZ21" s="78">
        <f>INDEX(HaverPull!$B:$YE,MATCH(Calculations_actual!EZ$9,HaverPull!$B:$B,0),MATCH(Calculations_actual!$B21,HaverPull!$B$1:$YE$1,0))</f>
        <v>10661.7</v>
      </c>
      <c r="FA21" s="78">
        <f>INDEX(HaverPull!$B:$YE,MATCH(Calculations_actual!FA$9,HaverPull!$B:$B,0),MATCH(Calculations_actual!$B21,HaverPull!$B$1:$YE$1,0))</f>
        <v>10581.9</v>
      </c>
      <c r="FB21" s="78">
        <f>INDEX(HaverPull!$B:$YE,MATCH(Calculations_actual!FB$9,HaverPull!$B:$B,0),MATCH(Calculations_actual!$B21,HaverPull!$B$1:$YE$1,0))</f>
        <v>10483.4</v>
      </c>
      <c r="FC21" s="78">
        <f>INDEX(HaverPull!$B:$YE,MATCH(Calculations_actual!FC$9,HaverPull!$B:$B,0),MATCH(Calculations_actual!$B21,HaverPull!$B$1:$YE$1,0))</f>
        <v>10459.700000000001</v>
      </c>
      <c r="FD21" s="78">
        <f>INDEX(HaverPull!$B:$YE,MATCH(Calculations_actual!FD$9,HaverPull!$B:$B,0),MATCH(Calculations_actual!$B21,HaverPull!$B$1:$YE$1,0))</f>
        <v>10417.299999999999</v>
      </c>
      <c r="FE21" s="78">
        <f>INDEX(HaverPull!$B:$YE,MATCH(Calculations_actual!FE$9,HaverPull!$B:$B,0),MATCH(Calculations_actual!$B21,HaverPull!$B$1:$YE$1,0))</f>
        <v>10489.2</v>
      </c>
      <c r="FF21" s="78">
        <f>INDEX(HaverPull!$B:$YE,MATCH(Calculations_actual!FF$9,HaverPull!$B:$B,0),MATCH(Calculations_actual!$B21,HaverPull!$B$1:$YE$1,0))</f>
        <v>10473.6</v>
      </c>
      <c r="FG21" s="78">
        <f>INDEX(HaverPull!$B:$YE,MATCH(Calculations_actual!FG$9,HaverPull!$B:$B,0),MATCH(Calculations_actual!$B21,HaverPull!$B$1:$YE$1,0))</f>
        <v>10525.4</v>
      </c>
      <c r="FH21" s="78">
        <f>INDEX(HaverPull!$B:$YE,MATCH(Calculations_actual!FH$9,HaverPull!$B:$B,0),MATCH(Calculations_actual!$B21,HaverPull!$B$1:$YE$1,0))</f>
        <v>10609.1</v>
      </c>
      <c r="FI21" s="78">
        <f>INDEX(HaverPull!$B:$YE,MATCH(Calculations_actual!FI$9,HaverPull!$B:$B,0),MATCH(Calculations_actual!$B21,HaverPull!$B$1:$YE$1,0))</f>
        <v>10683.3</v>
      </c>
      <c r="FJ21" s="78">
        <f>INDEX(HaverPull!$B:$YE,MATCH(Calculations_actual!FJ$9,HaverPull!$B:$B,0),MATCH(Calculations_actual!$B21,HaverPull!$B$1:$YE$1,0))</f>
        <v>10754</v>
      </c>
      <c r="FK21" s="78">
        <f>INDEX(HaverPull!$B:$YE,MATCH(Calculations_actual!FK$9,HaverPull!$B:$B,0),MATCH(Calculations_actual!$B21,HaverPull!$B$1:$YE$1,0))</f>
        <v>10799.7</v>
      </c>
      <c r="FL21" s="78">
        <f>INDEX(HaverPull!$B:$YE,MATCH(Calculations_actual!FL$9,HaverPull!$B:$B,0),MATCH(Calculations_actual!$B21,HaverPull!$B$1:$YE$1,0))</f>
        <v>10823.7</v>
      </c>
      <c r="FM21" s="78">
        <f>INDEX(HaverPull!$B:$YE,MATCH(Calculations_actual!FM$9,HaverPull!$B:$B,0),MATCH(Calculations_actual!$B21,HaverPull!$B$1:$YE$1,0))</f>
        <v>10866</v>
      </c>
      <c r="FN21" s="78">
        <f>INDEX(HaverPull!$B:$YE,MATCH(Calculations_actual!FN$9,HaverPull!$B:$B,0),MATCH(Calculations_actual!$B21,HaverPull!$B$1:$YE$1,0))</f>
        <v>10885.9</v>
      </c>
      <c r="FO21" s="78">
        <f>INDEX(HaverPull!$B:$YE,MATCH(Calculations_actual!FO$9,HaverPull!$B:$B,0),MATCH(Calculations_actual!$B21,HaverPull!$B$1:$YE$1,0))</f>
        <v>10973.3</v>
      </c>
      <c r="FP21" s="78">
        <f>INDEX(HaverPull!$B:$YE,MATCH(Calculations_actual!FP$9,HaverPull!$B:$B,0),MATCH(Calculations_actual!$B21,HaverPull!$B$1:$YE$1,0))</f>
        <v>10989.6</v>
      </c>
      <c r="FQ21" s="78">
        <f>INDEX(HaverPull!$B:$YE,MATCH(Calculations_actual!FQ$9,HaverPull!$B:$B,0),MATCH(Calculations_actual!$B21,HaverPull!$B$1:$YE$1,0))</f>
        <v>11007.5</v>
      </c>
      <c r="FR21" s="78">
        <f>INDEX(HaverPull!$B:$YE,MATCH(Calculations_actual!FR$9,HaverPull!$B:$B,0),MATCH(Calculations_actual!$B21,HaverPull!$B$1:$YE$1,0))</f>
        <v>11056.9</v>
      </c>
      <c r="FS21" s="78">
        <f>INDEX(HaverPull!$B:$YE,MATCH(Calculations_actual!FS$9,HaverPull!$B:$B,0),MATCH(Calculations_actual!$B21,HaverPull!$B$1:$YE$1,0))</f>
        <v>11114.2</v>
      </c>
      <c r="FT21" s="78">
        <f>INDEX(HaverPull!$B:$YE,MATCH(Calculations_actual!FT$9,HaverPull!$B:$B,0),MATCH(Calculations_actual!$B21,HaverPull!$B$1:$YE$1,0))</f>
        <v>11122.2</v>
      </c>
      <c r="FU21" s="78">
        <f>INDEX(HaverPull!$B:$YE,MATCH(Calculations_actual!FU$9,HaverPull!$B:$B,0),MATCH(Calculations_actual!$B21,HaverPull!$B$1:$YE$1,0))</f>
        <v>11167.4</v>
      </c>
      <c r="FV21" s="78">
        <f>INDEX(HaverPull!$B:$YE,MATCH(Calculations_actual!FV$9,HaverPull!$B:$B,0),MATCH(Calculations_actual!$B21,HaverPull!$B$1:$YE$1,0))</f>
        <v>11263.6</v>
      </c>
      <c r="FW21" s="78">
        <f>INDEX(HaverPull!$B:$YE,MATCH(Calculations_actual!FW$9,HaverPull!$B:$B,0),MATCH(Calculations_actual!$B21,HaverPull!$B$1:$YE$1,0))</f>
        <v>11307.3</v>
      </c>
      <c r="FX21" s="78">
        <f>INDEX(HaverPull!$B:$YE,MATCH(Calculations_actual!FX$9,HaverPull!$B:$B,0),MATCH(Calculations_actual!$B21,HaverPull!$B$1:$YE$1,0))</f>
        <v>11428.7</v>
      </c>
      <c r="FY21" s="78">
        <f>INDEX(HaverPull!$B:$YE,MATCH(Calculations_actual!FY$9,HaverPull!$B:$B,0),MATCH(Calculations_actual!$B21,HaverPull!$B$1:$YE$1,0))</f>
        <v>11554.2</v>
      </c>
      <c r="FZ21" s="78">
        <f>INDEX(HaverPull!$B:$YE,MATCH(Calculations_actual!FZ$9,HaverPull!$B:$B,0),MATCH(Calculations_actual!$B21,HaverPull!$B$1:$YE$1,0))</f>
        <v>11687.1</v>
      </c>
      <c r="GA21" s="78">
        <f>INDEX(HaverPull!$B:$YE,MATCH(Calculations_actual!GA$9,HaverPull!$B:$B,0),MATCH(Calculations_actual!$B21,HaverPull!$B$1:$YE$1,0))</f>
        <v>11788.4</v>
      </c>
      <c r="GB21" s="78">
        <f>INDEX(HaverPull!$B:$YE,MATCH(Calculations_actual!GB$9,HaverPull!$B:$B,0),MATCH(Calculations_actual!$B21,HaverPull!$B$1:$YE$1,0))</f>
        <v>11887.5</v>
      </c>
      <c r="GC21" s="78">
        <f>INDEX(HaverPull!$B:$YE,MATCH(Calculations_actual!GC$9,HaverPull!$B:$B,0),MATCH(Calculations_actual!$B21,HaverPull!$B$1:$YE$1,0))</f>
        <v>11972</v>
      </c>
      <c r="GD21" s="78">
        <f>INDEX(HaverPull!$B:$YE,MATCH(Calculations_actual!GD$9,HaverPull!$B:$B,0),MATCH(Calculations_actual!$B21,HaverPull!$B$1:$YE$1,0))</f>
        <v>12039.7</v>
      </c>
      <c r="GE21" s="78">
        <f>INDEX(HaverPull!$B:$YE,MATCH(Calculations_actual!GE$9,HaverPull!$B:$B,0),MATCH(Calculations_actual!$B21,HaverPull!$B$1:$YE$1,0))</f>
        <v>12111.8</v>
      </c>
      <c r="GF21" s="78">
        <f>INDEX(HaverPull!$B:$YE,MATCH(Calculations_actual!GF$9,HaverPull!$B:$B,0),MATCH(Calculations_actual!$B21,HaverPull!$B$1:$YE$1,0))</f>
        <v>12214.1</v>
      </c>
      <c r="GG21" s="78">
        <f>INDEX(HaverPull!$B:$YE,MATCH(Calculations_actual!GG$9,HaverPull!$B:$B,0),MATCH(Calculations_actual!$B21,HaverPull!$B$1:$YE$1,0))</f>
        <v>12294.3</v>
      </c>
      <c r="GH21" s="78">
        <f>INDEX(HaverPull!$B:$YE,MATCH(Calculations_actual!GH$9,HaverPull!$B:$B,0),MATCH(Calculations_actual!$B21,HaverPull!$B$1:$YE$1,0))</f>
        <v>12372.7</v>
      </c>
      <c r="GI21" s="78">
        <f>INDEX(HaverPull!$B:$YE,MATCH(Calculations_actual!GI$9,HaverPull!$B:$B,0),MATCH(Calculations_actual!$B21,HaverPull!$B$1:$YE$1,0))</f>
        <v>12427.6</v>
      </c>
      <c r="GJ21" s="78">
        <f>INDEX(HaverPull!$B:$YE,MATCH(Calculations_actual!GJ$9,HaverPull!$B:$B,0),MATCH(Calculations_actual!$B21,HaverPull!$B$1:$YE$1,0))</f>
        <v>12515.9</v>
      </c>
      <c r="GK21" s="78">
        <f>INDEX(HaverPull!$B:$YE,MATCH(Calculations_actual!GK$9,HaverPull!$B:$B,0),MATCH(Calculations_actual!$B21,HaverPull!$B$1:$YE$1,0))</f>
        <v>12584.9</v>
      </c>
      <c r="GL21" s="78">
        <f>INDEX(HaverPull!$B:$YE,MATCH(Calculations_actual!GL$9,HaverPull!$B:$B,0),MATCH(Calculations_actual!$B21,HaverPull!$B$1:$YE$1,0))</f>
        <v>12706.4</v>
      </c>
      <c r="GM21" s="78">
        <f>INDEX(HaverPull!$B:$YE,MATCH(Calculations_actual!GM$9,HaverPull!$B:$B,0),MATCH(Calculations_actual!$B21,HaverPull!$B$1:$YE$1,0))</f>
        <v>12722.8</v>
      </c>
      <c r="GN21" s="78">
        <f>INDEX(HaverPull!$B:$YE,MATCH(Calculations_actual!GN$9,HaverPull!$B:$B,0),MATCH(Calculations_actual!$B21,HaverPull!$B$1:$YE$1,0))</f>
        <v>12847.8</v>
      </c>
      <c r="GO21" s="78" t="e">
        <f>INDEX(HaverPull!$B:$YE,MATCH(Calculations_actual!GO$9,HaverPull!$B:$B,0),MATCH(Calculations_actual!$B21,HaverPull!$B$1:$YE$1,0))</f>
        <v>#N/A</v>
      </c>
      <c r="GP21" s="78" t="e">
        <f>INDEX(HaverPull!$B:$YE,MATCH(Calculations_actual!GP$9,HaverPull!$B:$B,0),MATCH(Calculations_actual!$B21,HaverPull!$B$1:$YE$1,0))</f>
        <v>#N/A</v>
      </c>
      <c r="GQ21" s="78" t="e">
        <f>INDEX(HaverPull!$B:$YE,MATCH(Calculations_actual!GQ$9,HaverPull!$B:$B,0),MATCH(Calculations_actual!$B21,HaverPull!$B$1:$YE$1,0))</f>
        <v>#N/A</v>
      </c>
      <c r="GR21" s="78" t="e">
        <f>INDEX(HaverPull!$B:$YE,MATCH(Calculations_actual!GR$9,HaverPull!$B:$B,0),MATCH(Calculations_actual!$B21,HaverPull!$B$1:$YE$1,0))</f>
        <v>#N/A</v>
      </c>
      <c r="GS21" s="78" t="e">
        <f>INDEX(HaverPull!$B:$YE,MATCH(Calculations_actual!GS$9,HaverPull!$B:$B,0),MATCH(Calculations_actual!$B21,HaverPull!$B$1:$YE$1,0))</f>
        <v>#N/A</v>
      </c>
      <c r="GT21" s="78" t="e">
        <f>INDEX(HaverPull!$B:$YE,MATCH(Calculations_actual!GT$9,HaverPull!$B:$B,0),MATCH(Calculations_actual!$B21,HaverPull!$B$1:$YE$1,0))</f>
        <v>#N/A</v>
      </c>
      <c r="GU21" s="78" t="e">
        <f>INDEX(HaverPull!$B:$YE,MATCH(Calculations_actual!GU$9,HaverPull!$B:$B,0),MATCH(Calculations_actual!$B21,HaverPull!$B$1:$YE$1,0))</f>
        <v>#N/A</v>
      </c>
      <c r="GV21" s="78" t="e">
        <f>INDEX(HaverPull!$B:$YE,MATCH(Calculations_actual!GV$9,HaverPull!$B:$B,0),MATCH(Calculations_actual!$B21,HaverPull!$B$1:$YE$1,0))</f>
        <v>#N/A</v>
      </c>
    </row>
    <row r="22" spans="1:204">
      <c r="A22" s="7" t="s">
        <v>181</v>
      </c>
      <c r="B22" s="79" t="s">
        <v>10</v>
      </c>
      <c r="C22" s="78">
        <f>INDEX(HaverPull!$B:$YE,MATCH(Calculations_actual!C$9,HaverPull!$B:$B,0),MATCH(Calculations_actual!$B22,HaverPull!$B$1:$YE$1,0))</f>
        <v>631.70000000000005</v>
      </c>
      <c r="D22" s="78">
        <f>INDEX(HaverPull!$B:$YE,MATCH(Calculations_actual!D$9,HaverPull!$B:$B,0),MATCH(Calculations_actual!$B22,HaverPull!$B$1:$YE$1,0))</f>
        <v>641.6</v>
      </c>
      <c r="E22" s="78">
        <f>INDEX(HaverPull!$B:$YE,MATCH(Calculations_actual!E$9,HaverPull!$B:$B,0),MATCH(Calculations_actual!$B22,HaverPull!$B$1:$YE$1,0))</f>
        <v>653.5</v>
      </c>
      <c r="F22" s="78">
        <f>INDEX(HaverPull!$B:$YE,MATCH(Calculations_actual!F$9,HaverPull!$B:$B,0),MATCH(Calculations_actual!$B22,HaverPull!$B$1:$YE$1,0))</f>
        <v>660.2</v>
      </c>
      <c r="G22" s="78">
        <f>INDEX(HaverPull!$B:$YE,MATCH(Calculations_actual!G$9,HaverPull!$B:$B,0),MATCH(Calculations_actual!$B22,HaverPull!$B$1:$YE$1,0))</f>
        <v>679.2</v>
      </c>
      <c r="H22" s="78">
        <f>INDEX(HaverPull!$B:$YE,MATCH(Calculations_actual!H$9,HaverPull!$B:$B,0),MATCH(Calculations_actual!$B22,HaverPull!$B$1:$YE$1,0))</f>
        <v>693.2</v>
      </c>
      <c r="I22" s="78">
        <f>INDEX(HaverPull!$B:$YE,MATCH(Calculations_actual!I$9,HaverPull!$B:$B,0),MATCH(Calculations_actual!$B22,HaverPull!$B$1:$YE$1,0))</f>
        <v>705.6</v>
      </c>
      <c r="J22" s="78">
        <f>INDEX(HaverPull!$B:$YE,MATCH(Calculations_actual!J$9,HaverPull!$B:$B,0),MATCH(Calculations_actual!$B22,HaverPull!$B$1:$YE$1,0))</f>
        <v>721.7</v>
      </c>
      <c r="K22" s="78">
        <f>INDEX(HaverPull!$B:$YE,MATCH(Calculations_actual!K$9,HaverPull!$B:$B,0),MATCH(Calculations_actual!$B22,HaverPull!$B$1:$YE$1,0))</f>
        <v>738.9</v>
      </c>
      <c r="L22" s="78">
        <f>INDEX(HaverPull!$B:$YE,MATCH(Calculations_actual!L$9,HaverPull!$B:$B,0),MATCH(Calculations_actual!$B22,HaverPull!$B$1:$YE$1,0))</f>
        <v>757.4</v>
      </c>
      <c r="M22" s="78">
        <f>INDEX(HaverPull!$B:$YE,MATCH(Calculations_actual!M$9,HaverPull!$B:$B,0),MATCH(Calculations_actual!$B22,HaverPull!$B$1:$YE$1,0))</f>
        <v>775.8</v>
      </c>
      <c r="N22" s="78">
        <f>INDEX(HaverPull!$B:$YE,MATCH(Calculations_actual!N$9,HaverPull!$B:$B,0),MATCH(Calculations_actual!$B22,HaverPull!$B$1:$YE$1,0))</f>
        <v>800.5</v>
      </c>
      <c r="O22" s="78">
        <f>INDEX(HaverPull!$B:$YE,MATCH(Calculations_actual!O$9,HaverPull!$B:$B,0),MATCH(Calculations_actual!$B22,HaverPull!$B$1:$YE$1,0))</f>
        <v>825</v>
      </c>
      <c r="P22" s="78">
        <f>INDEX(HaverPull!$B:$YE,MATCH(Calculations_actual!P$9,HaverPull!$B:$B,0),MATCH(Calculations_actual!$B22,HaverPull!$B$1:$YE$1,0))</f>
        <v>840.5</v>
      </c>
      <c r="Q22" s="78">
        <f>INDEX(HaverPull!$B:$YE,MATCH(Calculations_actual!Q$9,HaverPull!$B:$B,0),MATCH(Calculations_actual!$B22,HaverPull!$B$1:$YE$1,0))</f>
        <v>858.9</v>
      </c>
      <c r="R22" s="78">
        <f>INDEX(HaverPull!$B:$YE,MATCH(Calculations_actual!R$9,HaverPull!$B:$B,0),MATCH(Calculations_actual!$B22,HaverPull!$B$1:$YE$1,0))</f>
        <v>873.9</v>
      </c>
      <c r="S22" s="78">
        <f>INDEX(HaverPull!$B:$YE,MATCH(Calculations_actual!S$9,HaverPull!$B:$B,0),MATCH(Calculations_actual!$B22,HaverPull!$B$1:$YE$1,0))</f>
        <v>891.9</v>
      </c>
      <c r="T22" s="78">
        <f>INDEX(HaverPull!$B:$YE,MATCH(Calculations_actual!T$9,HaverPull!$B:$B,0),MATCH(Calculations_actual!$B22,HaverPull!$B$1:$YE$1,0))</f>
        <v>920.4</v>
      </c>
      <c r="U22" s="78">
        <f>INDEX(HaverPull!$B:$YE,MATCH(Calculations_actual!U$9,HaverPull!$B:$B,0),MATCH(Calculations_actual!$B22,HaverPull!$B$1:$YE$1,0))</f>
        <v>949.3</v>
      </c>
      <c r="V22" s="78">
        <f>INDEX(HaverPull!$B:$YE,MATCH(Calculations_actual!V$9,HaverPull!$B:$B,0),MATCH(Calculations_actual!$B22,HaverPull!$B$1:$YE$1,0))</f>
        <v>959.1</v>
      </c>
      <c r="W22" s="78">
        <f>INDEX(HaverPull!$B:$YE,MATCH(Calculations_actual!W$9,HaverPull!$B:$B,0),MATCH(Calculations_actual!$B22,HaverPull!$B$1:$YE$1,0))</f>
        <v>985.2</v>
      </c>
      <c r="X22" s="78">
        <f>INDEX(HaverPull!$B:$YE,MATCH(Calculations_actual!X$9,HaverPull!$B:$B,0),MATCH(Calculations_actual!$B22,HaverPull!$B$1:$YE$1,0))</f>
        <v>1013.6</v>
      </c>
      <c r="Y22" s="78">
        <f>INDEX(HaverPull!$B:$YE,MATCH(Calculations_actual!Y$9,HaverPull!$B:$B,0),MATCH(Calculations_actual!$B22,HaverPull!$B$1:$YE$1,0))</f>
        <v>1047.2</v>
      </c>
      <c r="Z22" s="78">
        <f>INDEX(HaverPull!$B:$YE,MATCH(Calculations_actual!Z$9,HaverPull!$B:$B,0),MATCH(Calculations_actual!$B22,HaverPull!$B$1:$YE$1,0))</f>
        <v>1076.2</v>
      </c>
      <c r="AA22" s="78">
        <f>INDEX(HaverPull!$B:$YE,MATCH(Calculations_actual!AA$9,HaverPull!$B:$B,0),MATCH(Calculations_actual!$B22,HaverPull!$B$1:$YE$1,0))</f>
        <v>1109.9000000000001</v>
      </c>
      <c r="AB22" s="78">
        <f>INDEX(HaverPull!$B:$YE,MATCH(Calculations_actual!AB$9,HaverPull!$B:$B,0),MATCH(Calculations_actual!$B22,HaverPull!$B$1:$YE$1,0))</f>
        <v>1129.5</v>
      </c>
      <c r="AC22" s="78">
        <f>INDEX(HaverPull!$B:$YE,MATCH(Calculations_actual!AC$9,HaverPull!$B:$B,0),MATCH(Calculations_actual!$B22,HaverPull!$B$1:$YE$1,0))</f>
        <v>1158.8</v>
      </c>
      <c r="AD22" s="78">
        <f>INDEX(HaverPull!$B:$YE,MATCH(Calculations_actual!AD$9,HaverPull!$B:$B,0),MATCH(Calculations_actual!$B22,HaverPull!$B$1:$YE$1,0))</f>
        <v>1192.4000000000001</v>
      </c>
      <c r="AE22" s="78">
        <f>INDEX(HaverPull!$B:$YE,MATCH(Calculations_actual!AE$9,HaverPull!$B:$B,0),MATCH(Calculations_actual!$B22,HaverPull!$B$1:$YE$1,0))</f>
        <v>1228.2</v>
      </c>
      <c r="AF22" s="78">
        <f>INDEX(HaverPull!$B:$YE,MATCH(Calculations_actual!AF$9,HaverPull!$B:$B,0),MATCH(Calculations_actual!$B22,HaverPull!$B$1:$YE$1,0))</f>
        <v>1256</v>
      </c>
      <c r="AG22" s="78">
        <f>INDEX(HaverPull!$B:$YE,MATCH(Calculations_actual!AG$9,HaverPull!$B:$B,0),MATCH(Calculations_actual!$B22,HaverPull!$B$1:$YE$1,0))</f>
        <v>1286.9000000000001</v>
      </c>
      <c r="AH22" s="78">
        <f>INDEX(HaverPull!$B:$YE,MATCH(Calculations_actual!AH$9,HaverPull!$B:$B,0),MATCH(Calculations_actual!$B22,HaverPull!$B$1:$YE$1,0))</f>
        <v>1324.8</v>
      </c>
      <c r="AI22" s="78">
        <f>INDEX(HaverPull!$B:$YE,MATCH(Calculations_actual!AI$9,HaverPull!$B:$B,0),MATCH(Calculations_actual!$B22,HaverPull!$B$1:$YE$1,0))</f>
        <v>1354.1</v>
      </c>
      <c r="AJ22" s="78">
        <f>INDEX(HaverPull!$B:$YE,MATCH(Calculations_actual!AJ$9,HaverPull!$B:$B,0),MATCH(Calculations_actual!$B22,HaverPull!$B$1:$YE$1,0))</f>
        <v>1411.4</v>
      </c>
      <c r="AK22" s="78">
        <f>INDEX(HaverPull!$B:$YE,MATCH(Calculations_actual!AK$9,HaverPull!$B:$B,0),MATCH(Calculations_actual!$B22,HaverPull!$B$1:$YE$1,0))</f>
        <v>1442.2</v>
      </c>
      <c r="AL22" s="78">
        <f>INDEX(HaverPull!$B:$YE,MATCH(Calculations_actual!AL$9,HaverPull!$B:$B,0),MATCH(Calculations_actual!$B22,HaverPull!$B$1:$YE$1,0))</f>
        <v>1481.4</v>
      </c>
      <c r="AM22" s="78">
        <f>INDEX(HaverPull!$B:$YE,MATCH(Calculations_actual!AM$9,HaverPull!$B:$B,0),MATCH(Calculations_actual!$B22,HaverPull!$B$1:$YE$1,0))</f>
        <v>1517.1</v>
      </c>
      <c r="AN22" s="78">
        <f>INDEX(HaverPull!$B:$YE,MATCH(Calculations_actual!AN$9,HaverPull!$B:$B,0),MATCH(Calculations_actual!$B22,HaverPull!$B$1:$YE$1,0))</f>
        <v>1557.6</v>
      </c>
      <c r="AO22" s="78">
        <f>INDEX(HaverPull!$B:$YE,MATCH(Calculations_actual!AO$9,HaverPull!$B:$B,0),MATCH(Calculations_actual!$B22,HaverPull!$B$1:$YE$1,0))</f>
        <v>1611.9</v>
      </c>
      <c r="AP22" s="78">
        <f>INDEX(HaverPull!$B:$YE,MATCH(Calculations_actual!AP$9,HaverPull!$B:$B,0),MATCH(Calculations_actual!$B22,HaverPull!$B$1:$YE$1,0))</f>
        <v>1655</v>
      </c>
      <c r="AQ22" s="78">
        <f>INDEX(HaverPull!$B:$YE,MATCH(Calculations_actual!AQ$9,HaverPull!$B:$B,0),MATCH(Calculations_actual!$B22,HaverPull!$B$1:$YE$1,0))</f>
        <v>1702.3</v>
      </c>
      <c r="AR22" s="78">
        <f>INDEX(HaverPull!$B:$YE,MATCH(Calculations_actual!AR$9,HaverPull!$B:$B,0),MATCH(Calculations_actual!$B22,HaverPull!$B$1:$YE$1,0))</f>
        <v>1704.7</v>
      </c>
      <c r="AS22" s="78">
        <f>INDEX(HaverPull!$B:$YE,MATCH(Calculations_actual!AS$9,HaverPull!$B:$B,0),MATCH(Calculations_actual!$B22,HaverPull!$B$1:$YE$1,0))</f>
        <v>1763.8</v>
      </c>
      <c r="AT22" s="78">
        <f>INDEX(HaverPull!$B:$YE,MATCH(Calculations_actual!AT$9,HaverPull!$B:$B,0),MATCH(Calculations_actual!$B22,HaverPull!$B$1:$YE$1,0))</f>
        <v>1831.9</v>
      </c>
      <c r="AU22" s="78">
        <f>INDEX(HaverPull!$B:$YE,MATCH(Calculations_actual!AU$9,HaverPull!$B:$B,0),MATCH(Calculations_actual!$B22,HaverPull!$B$1:$YE$1,0))</f>
        <v>1885.7</v>
      </c>
      <c r="AV22" s="78">
        <f>INDEX(HaverPull!$B:$YE,MATCH(Calculations_actual!AV$9,HaverPull!$B:$B,0),MATCH(Calculations_actual!$B22,HaverPull!$B$1:$YE$1,0))</f>
        <v>1917.5</v>
      </c>
      <c r="AW22" s="78">
        <f>INDEX(HaverPull!$B:$YE,MATCH(Calculations_actual!AW$9,HaverPull!$B:$B,0),MATCH(Calculations_actual!$B22,HaverPull!$B$1:$YE$1,0))</f>
        <v>1958.1</v>
      </c>
      <c r="AX22" s="78">
        <f>INDEX(HaverPull!$B:$YE,MATCH(Calculations_actual!AX$9,HaverPull!$B:$B,0),MATCH(Calculations_actual!$B22,HaverPull!$B$1:$YE$1,0))</f>
        <v>1974.4</v>
      </c>
      <c r="AY22" s="78">
        <f>INDEX(HaverPull!$B:$YE,MATCH(Calculations_actual!AY$9,HaverPull!$B:$B,0),MATCH(Calculations_actual!$B22,HaverPull!$B$1:$YE$1,0))</f>
        <v>2014.2</v>
      </c>
      <c r="AZ22" s="78">
        <f>INDEX(HaverPull!$B:$YE,MATCH(Calculations_actual!AZ$9,HaverPull!$B:$B,0),MATCH(Calculations_actual!$B22,HaverPull!$B$1:$YE$1,0))</f>
        <v>2039.6</v>
      </c>
      <c r="BA22" s="78">
        <f>INDEX(HaverPull!$B:$YE,MATCH(Calculations_actual!BA$9,HaverPull!$B:$B,0),MATCH(Calculations_actual!$B22,HaverPull!$B$1:$YE$1,0))</f>
        <v>2085.6999999999998</v>
      </c>
      <c r="BB22" s="78">
        <f>INDEX(HaverPull!$B:$YE,MATCH(Calculations_actual!BB$9,HaverPull!$B:$B,0),MATCH(Calculations_actual!$B22,HaverPull!$B$1:$YE$1,0))</f>
        <v>2145.6</v>
      </c>
      <c r="BC22" s="78">
        <f>INDEX(HaverPull!$B:$YE,MATCH(Calculations_actual!BC$9,HaverPull!$B:$B,0),MATCH(Calculations_actual!$B22,HaverPull!$B$1:$YE$1,0))</f>
        <v>2184.6</v>
      </c>
      <c r="BD22" s="78">
        <f>INDEX(HaverPull!$B:$YE,MATCH(Calculations_actual!BD$9,HaverPull!$B:$B,0),MATCH(Calculations_actual!$B22,HaverPull!$B$1:$YE$1,0))</f>
        <v>2249.4</v>
      </c>
      <c r="BE22" s="78">
        <f>INDEX(HaverPull!$B:$YE,MATCH(Calculations_actual!BE$9,HaverPull!$B:$B,0),MATCH(Calculations_actual!$B22,HaverPull!$B$1:$YE$1,0))</f>
        <v>2319.9</v>
      </c>
      <c r="BF22" s="78">
        <f>INDEX(HaverPull!$B:$YE,MATCH(Calculations_actual!BF$9,HaverPull!$B:$B,0),MATCH(Calculations_actual!$B22,HaverPull!$B$1:$YE$1,0))</f>
        <v>2372.5</v>
      </c>
      <c r="BG22" s="78">
        <f>INDEX(HaverPull!$B:$YE,MATCH(Calculations_actual!BG$9,HaverPull!$B:$B,0),MATCH(Calculations_actual!$B22,HaverPull!$B$1:$YE$1,0))</f>
        <v>2418.1999999999998</v>
      </c>
      <c r="BH22" s="78">
        <f>INDEX(HaverPull!$B:$YE,MATCH(Calculations_actual!BH$9,HaverPull!$B:$B,0),MATCH(Calculations_actual!$B22,HaverPull!$B$1:$YE$1,0))</f>
        <v>2475.9</v>
      </c>
      <c r="BI22" s="78">
        <f>INDEX(HaverPull!$B:$YE,MATCH(Calculations_actual!BI$9,HaverPull!$B:$B,0),MATCH(Calculations_actual!$B22,HaverPull!$B$1:$YE$1,0))</f>
        <v>2513.5</v>
      </c>
      <c r="BJ22" s="78">
        <f>INDEX(HaverPull!$B:$YE,MATCH(Calculations_actual!BJ$9,HaverPull!$B:$B,0),MATCH(Calculations_actual!$B22,HaverPull!$B$1:$YE$1,0))</f>
        <v>2561.8000000000002</v>
      </c>
      <c r="BK22" s="78">
        <f>INDEX(HaverPull!$B:$YE,MATCH(Calculations_actual!BK$9,HaverPull!$B:$B,0),MATCH(Calculations_actual!$B22,HaverPull!$B$1:$YE$1,0))</f>
        <v>2636</v>
      </c>
      <c r="BL22" s="78">
        <f>INDEX(HaverPull!$B:$YE,MATCH(Calculations_actual!BL$9,HaverPull!$B:$B,0),MATCH(Calculations_actual!$B22,HaverPull!$B$1:$YE$1,0))</f>
        <v>2681.8</v>
      </c>
      <c r="BM22" s="78">
        <f>INDEX(HaverPull!$B:$YE,MATCH(Calculations_actual!BM$9,HaverPull!$B:$B,0),MATCH(Calculations_actual!$B22,HaverPull!$B$1:$YE$1,0))</f>
        <v>2754.1</v>
      </c>
      <c r="BN22" s="78">
        <f>INDEX(HaverPull!$B:$YE,MATCH(Calculations_actual!BN$9,HaverPull!$B:$B,0),MATCH(Calculations_actual!$B22,HaverPull!$B$1:$YE$1,0))</f>
        <v>2779.4</v>
      </c>
      <c r="BO22" s="78">
        <f>INDEX(HaverPull!$B:$YE,MATCH(Calculations_actual!BO$9,HaverPull!$B:$B,0),MATCH(Calculations_actual!$B22,HaverPull!$B$1:$YE$1,0))</f>
        <v>2823.6</v>
      </c>
      <c r="BP22" s="78">
        <f>INDEX(HaverPull!$B:$YE,MATCH(Calculations_actual!BP$9,HaverPull!$B:$B,0),MATCH(Calculations_actual!$B22,HaverPull!$B$1:$YE$1,0))</f>
        <v>2851.5</v>
      </c>
      <c r="BQ22" s="78">
        <f>INDEX(HaverPull!$B:$YE,MATCH(Calculations_actual!BQ$9,HaverPull!$B:$B,0),MATCH(Calculations_actual!$B22,HaverPull!$B$1:$YE$1,0))</f>
        <v>2917.2</v>
      </c>
      <c r="BR22" s="78">
        <f>INDEX(HaverPull!$B:$YE,MATCH(Calculations_actual!BR$9,HaverPull!$B:$B,0),MATCH(Calculations_actual!$B22,HaverPull!$B$1:$YE$1,0))</f>
        <v>2952.8</v>
      </c>
      <c r="BS22" s="78">
        <f>INDEX(HaverPull!$B:$YE,MATCH(Calculations_actual!BS$9,HaverPull!$B:$B,0),MATCH(Calculations_actual!$B22,HaverPull!$B$1:$YE$1,0))</f>
        <v>2983.5</v>
      </c>
      <c r="BT22" s="78">
        <f>INDEX(HaverPull!$B:$YE,MATCH(Calculations_actual!BT$9,HaverPull!$B:$B,0),MATCH(Calculations_actual!$B22,HaverPull!$B$1:$YE$1,0))</f>
        <v>3053.3</v>
      </c>
      <c r="BU22" s="78">
        <f>INDEX(HaverPull!$B:$YE,MATCH(Calculations_actual!BU$9,HaverPull!$B:$B,0),MATCH(Calculations_actual!$B22,HaverPull!$B$1:$YE$1,0))</f>
        <v>3117.4</v>
      </c>
      <c r="BV22" s="78">
        <f>INDEX(HaverPull!$B:$YE,MATCH(Calculations_actual!BV$9,HaverPull!$B:$B,0),MATCH(Calculations_actual!$B22,HaverPull!$B$1:$YE$1,0))</f>
        <v>3150.9</v>
      </c>
      <c r="BW22" s="78">
        <f>INDEX(HaverPull!$B:$YE,MATCH(Calculations_actual!BW$9,HaverPull!$B:$B,0),MATCH(Calculations_actual!$B22,HaverPull!$B$1:$YE$1,0))</f>
        <v>3231.9</v>
      </c>
      <c r="BX22" s="78">
        <f>INDEX(HaverPull!$B:$YE,MATCH(Calculations_actual!BX$9,HaverPull!$B:$B,0),MATCH(Calculations_actual!$B22,HaverPull!$B$1:$YE$1,0))</f>
        <v>3291.7</v>
      </c>
      <c r="BY22" s="78">
        <f>INDEX(HaverPull!$B:$YE,MATCH(Calculations_actual!BY$9,HaverPull!$B:$B,0),MATCH(Calculations_actual!$B22,HaverPull!$B$1:$YE$1,0))</f>
        <v>3361.9</v>
      </c>
      <c r="BZ22" s="78">
        <f>INDEX(HaverPull!$B:$YE,MATCH(Calculations_actual!BZ$9,HaverPull!$B:$B,0),MATCH(Calculations_actual!$B22,HaverPull!$B$1:$YE$1,0))</f>
        <v>3434.5</v>
      </c>
      <c r="CA22" s="78">
        <f>INDEX(HaverPull!$B:$YE,MATCH(Calculations_actual!CA$9,HaverPull!$B:$B,0),MATCH(Calculations_actual!$B22,HaverPull!$B$1:$YE$1,0))</f>
        <v>3490.2</v>
      </c>
      <c r="CB22" s="78">
        <f>INDEX(HaverPull!$B:$YE,MATCH(Calculations_actual!CB$9,HaverPull!$B:$B,0),MATCH(Calculations_actual!$B22,HaverPull!$B$1:$YE$1,0))</f>
        <v>3553.8</v>
      </c>
      <c r="CC22" s="78">
        <f>INDEX(HaverPull!$B:$YE,MATCH(Calculations_actual!CC$9,HaverPull!$B:$B,0),MATCH(Calculations_actual!$B22,HaverPull!$B$1:$YE$1,0))</f>
        <v>3609.4</v>
      </c>
      <c r="CD22" s="78">
        <f>INDEX(HaverPull!$B:$YE,MATCH(Calculations_actual!CD$9,HaverPull!$B:$B,0),MATCH(Calculations_actual!$B22,HaverPull!$B$1:$YE$1,0))</f>
        <v>3653.7</v>
      </c>
      <c r="CE22" s="78">
        <f>INDEX(HaverPull!$B:$YE,MATCH(Calculations_actual!CE$9,HaverPull!$B:$B,0),MATCH(Calculations_actual!$B22,HaverPull!$B$1:$YE$1,0))</f>
        <v>3737.9</v>
      </c>
      <c r="CF22" s="78">
        <f>INDEX(HaverPull!$B:$YE,MATCH(Calculations_actual!CF$9,HaverPull!$B:$B,0),MATCH(Calculations_actual!$B22,HaverPull!$B$1:$YE$1,0))</f>
        <v>3783.4</v>
      </c>
      <c r="CG22" s="78">
        <f>INDEX(HaverPull!$B:$YE,MATCH(Calculations_actual!CG$9,HaverPull!$B:$B,0),MATCH(Calculations_actual!$B22,HaverPull!$B$1:$YE$1,0))</f>
        <v>3846.7</v>
      </c>
      <c r="CH22" s="78">
        <f>INDEX(HaverPull!$B:$YE,MATCH(Calculations_actual!CH$9,HaverPull!$B:$B,0),MATCH(Calculations_actual!$B22,HaverPull!$B$1:$YE$1,0))</f>
        <v>3867.9</v>
      </c>
      <c r="CI22" s="78">
        <f>INDEX(HaverPull!$B:$YE,MATCH(Calculations_actual!CI$9,HaverPull!$B:$B,0),MATCH(Calculations_actual!$B22,HaverPull!$B$1:$YE$1,0))</f>
        <v>3873.6</v>
      </c>
      <c r="CJ22" s="78">
        <f>INDEX(HaverPull!$B:$YE,MATCH(Calculations_actual!CJ$9,HaverPull!$B:$B,0),MATCH(Calculations_actual!$B22,HaverPull!$B$1:$YE$1,0))</f>
        <v>3926.9</v>
      </c>
      <c r="CK22" s="78">
        <f>INDEX(HaverPull!$B:$YE,MATCH(Calculations_actual!CK$9,HaverPull!$B:$B,0),MATCH(Calculations_actual!$B22,HaverPull!$B$1:$YE$1,0))</f>
        <v>3973.3</v>
      </c>
      <c r="CL22" s="78">
        <f>INDEX(HaverPull!$B:$YE,MATCH(Calculations_actual!CL$9,HaverPull!$B:$B,0),MATCH(Calculations_actual!$B22,HaverPull!$B$1:$YE$1,0))</f>
        <v>4000</v>
      </c>
      <c r="CM22" s="78">
        <f>INDEX(HaverPull!$B:$YE,MATCH(Calculations_actual!CM$9,HaverPull!$B:$B,0),MATCH(Calculations_actual!$B22,HaverPull!$B$1:$YE$1,0))</f>
        <v>4100.3999999999996</v>
      </c>
      <c r="CN22" s="78">
        <f>INDEX(HaverPull!$B:$YE,MATCH(Calculations_actual!CN$9,HaverPull!$B:$B,0),MATCH(Calculations_actual!$B22,HaverPull!$B$1:$YE$1,0))</f>
        <v>4155.7</v>
      </c>
      <c r="CO22" s="78">
        <f>INDEX(HaverPull!$B:$YE,MATCH(Calculations_actual!CO$9,HaverPull!$B:$B,0),MATCH(Calculations_actual!$B22,HaverPull!$B$1:$YE$1,0))</f>
        <v>4227</v>
      </c>
      <c r="CP22" s="78">
        <f>INDEX(HaverPull!$B:$YE,MATCH(Calculations_actual!CP$9,HaverPull!$B:$B,0),MATCH(Calculations_actual!$B22,HaverPull!$B$1:$YE$1,0))</f>
        <v>4307.2</v>
      </c>
      <c r="CQ22" s="78">
        <f>INDEX(HaverPull!$B:$YE,MATCH(Calculations_actual!CQ$9,HaverPull!$B:$B,0),MATCH(Calculations_actual!$B22,HaverPull!$B$1:$YE$1,0))</f>
        <v>4349.5</v>
      </c>
      <c r="CR22" s="78">
        <f>INDEX(HaverPull!$B:$YE,MATCH(Calculations_actual!CR$9,HaverPull!$B:$B,0),MATCH(Calculations_actual!$B22,HaverPull!$B$1:$YE$1,0))</f>
        <v>4418.6000000000004</v>
      </c>
      <c r="CS22" s="78">
        <f>INDEX(HaverPull!$B:$YE,MATCH(Calculations_actual!CS$9,HaverPull!$B:$B,0),MATCH(Calculations_actual!$B22,HaverPull!$B$1:$YE$1,0))</f>
        <v>4487.2</v>
      </c>
      <c r="CT22" s="78">
        <f>INDEX(HaverPull!$B:$YE,MATCH(Calculations_actual!CT$9,HaverPull!$B:$B,0),MATCH(Calculations_actual!$B22,HaverPull!$B$1:$YE$1,0))</f>
        <v>4552.7</v>
      </c>
      <c r="CU22" s="78">
        <f>INDEX(HaverPull!$B:$YE,MATCH(Calculations_actual!CU$9,HaverPull!$B:$B,0),MATCH(Calculations_actual!$B22,HaverPull!$B$1:$YE$1,0))</f>
        <v>4621.2</v>
      </c>
      <c r="CV22" s="78">
        <f>INDEX(HaverPull!$B:$YE,MATCH(Calculations_actual!CV$9,HaverPull!$B:$B,0),MATCH(Calculations_actual!$B22,HaverPull!$B$1:$YE$1,0))</f>
        <v>4683.2</v>
      </c>
      <c r="CW22" s="78">
        <f>INDEX(HaverPull!$B:$YE,MATCH(Calculations_actual!CW$9,HaverPull!$B:$B,0),MATCH(Calculations_actual!$B22,HaverPull!$B$1:$YE$1,0))</f>
        <v>4752.8</v>
      </c>
      <c r="CX22" s="78">
        <f>INDEX(HaverPull!$B:$YE,MATCH(Calculations_actual!CX$9,HaverPull!$B:$B,0),MATCH(Calculations_actual!$B22,HaverPull!$B$1:$YE$1,0))</f>
        <v>4826.7</v>
      </c>
      <c r="CY22" s="78">
        <f>INDEX(HaverPull!$B:$YE,MATCH(Calculations_actual!CY$9,HaverPull!$B:$B,0),MATCH(Calculations_actual!$B22,HaverPull!$B$1:$YE$1,0))</f>
        <v>4862.3999999999996</v>
      </c>
      <c r="CZ22" s="78">
        <f>INDEX(HaverPull!$B:$YE,MATCH(Calculations_actual!CZ$9,HaverPull!$B:$B,0),MATCH(Calculations_actual!$B22,HaverPull!$B$1:$YE$1,0))</f>
        <v>4933.6000000000004</v>
      </c>
      <c r="DA22" s="78">
        <f>INDEX(HaverPull!$B:$YE,MATCH(Calculations_actual!DA$9,HaverPull!$B:$B,0),MATCH(Calculations_actual!$B22,HaverPull!$B$1:$YE$1,0))</f>
        <v>4998.7</v>
      </c>
      <c r="DB22" s="78">
        <f>INDEX(HaverPull!$B:$YE,MATCH(Calculations_actual!DB$9,HaverPull!$B:$B,0),MATCH(Calculations_actual!$B22,HaverPull!$B$1:$YE$1,0))</f>
        <v>5055.7</v>
      </c>
      <c r="DC22" s="78">
        <f>INDEX(HaverPull!$B:$YE,MATCH(Calculations_actual!DC$9,HaverPull!$B:$B,0),MATCH(Calculations_actual!$B22,HaverPull!$B$1:$YE$1,0))</f>
        <v>5130.6000000000004</v>
      </c>
      <c r="DD22" s="78">
        <f>INDEX(HaverPull!$B:$YE,MATCH(Calculations_actual!DD$9,HaverPull!$B:$B,0),MATCH(Calculations_actual!$B22,HaverPull!$B$1:$YE$1,0))</f>
        <v>5220.5</v>
      </c>
      <c r="DE22" s="78">
        <f>INDEX(HaverPull!$B:$YE,MATCH(Calculations_actual!DE$9,HaverPull!$B:$B,0),MATCH(Calculations_actual!$B22,HaverPull!$B$1:$YE$1,0))</f>
        <v>5274.5</v>
      </c>
      <c r="DF22" s="78">
        <f>INDEX(HaverPull!$B:$YE,MATCH(Calculations_actual!DF$9,HaverPull!$B:$B,0),MATCH(Calculations_actual!$B22,HaverPull!$B$1:$YE$1,0))</f>
        <v>5352.8</v>
      </c>
      <c r="DG22" s="78">
        <f>INDEX(HaverPull!$B:$YE,MATCH(Calculations_actual!DG$9,HaverPull!$B:$B,0),MATCH(Calculations_actual!$B22,HaverPull!$B$1:$YE$1,0))</f>
        <v>5433.1</v>
      </c>
      <c r="DH22" s="78">
        <f>INDEX(HaverPull!$B:$YE,MATCH(Calculations_actual!DH$9,HaverPull!$B:$B,0),MATCH(Calculations_actual!$B22,HaverPull!$B$1:$YE$1,0))</f>
        <v>5471.3</v>
      </c>
      <c r="DI22" s="78">
        <f>INDEX(HaverPull!$B:$YE,MATCH(Calculations_actual!DI$9,HaverPull!$B:$B,0),MATCH(Calculations_actual!$B22,HaverPull!$B$1:$YE$1,0))</f>
        <v>5579.2</v>
      </c>
      <c r="DJ22" s="78">
        <f>INDEX(HaverPull!$B:$YE,MATCH(Calculations_actual!DJ$9,HaverPull!$B:$B,0),MATCH(Calculations_actual!$B22,HaverPull!$B$1:$YE$1,0))</f>
        <v>5663.6</v>
      </c>
      <c r="DK22" s="78">
        <f>INDEX(HaverPull!$B:$YE,MATCH(Calculations_actual!DK$9,HaverPull!$B:$B,0),MATCH(Calculations_actual!$B22,HaverPull!$B$1:$YE$1,0))</f>
        <v>5721.3</v>
      </c>
      <c r="DL22" s="78">
        <f>INDEX(HaverPull!$B:$YE,MATCH(Calculations_actual!DL$9,HaverPull!$B:$B,0),MATCH(Calculations_actual!$B22,HaverPull!$B$1:$YE$1,0))</f>
        <v>5832.6</v>
      </c>
      <c r="DM22" s="78">
        <f>INDEX(HaverPull!$B:$YE,MATCH(Calculations_actual!DM$9,HaverPull!$B:$B,0),MATCH(Calculations_actual!$B22,HaverPull!$B$1:$YE$1,0))</f>
        <v>5926.8</v>
      </c>
      <c r="DN22" s="78">
        <f>INDEX(HaverPull!$B:$YE,MATCH(Calculations_actual!DN$9,HaverPull!$B:$B,0),MATCH(Calculations_actual!$B22,HaverPull!$B$1:$YE$1,0))</f>
        <v>6028.2</v>
      </c>
      <c r="DO22" s="78">
        <f>INDEX(HaverPull!$B:$YE,MATCH(Calculations_actual!DO$9,HaverPull!$B:$B,0),MATCH(Calculations_actual!$B22,HaverPull!$B$1:$YE$1,0))</f>
        <v>6102.5</v>
      </c>
      <c r="DP22" s="78">
        <f>INDEX(HaverPull!$B:$YE,MATCH(Calculations_actual!DP$9,HaverPull!$B:$B,0),MATCH(Calculations_actual!$B22,HaverPull!$B$1:$YE$1,0))</f>
        <v>6225.3</v>
      </c>
      <c r="DQ22" s="78">
        <f>INDEX(HaverPull!$B:$YE,MATCH(Calculations_actual!DQ$9,HaverPull!$B:$B,0),MATCH(Calculations_actual!$B22,HaverPull!$B$1:$YE$1,0))</f>
        <v>6328.9</v>
      </c>
      <c r="DR22" s="78">
        <f>INDEX(HaverPull!$B:$YE,MATCH(Calculations_actual!DR$9,HaverPull!$B:$B,0),MATCH(Calculations_actual!$B22,HaverPull!$B$1:$YE$1,0))</f>
        <v>6459.6</v>
      </c>
      <c r="DS22" s="78">
        <f>INDEX(HaverPull!$B:$YE,MATCH(Calculations_actual!DS$9,HaverPull!$B:$B,0),MATCH(Calculations_actual!$B22,HaverPull!$B$1:$YE$1,0))</f>
        <v>6613.6</v>
      </c>
      <c r="DT22" s="78">
        <f>INDEX(HaverPull!$B:$YE,MATCH(Calculations_actual!DT$9,HaverPull!$B:$B,0),MATCH(Calculations_actual!$B22,HaverPull!$B$1:$YE$1,0))</f>
        <v>6707.5</v>
      </c>
      <c r="DU22" s="78">
        <f>INDEX(HaverPull!$B:$YE,MATCH(Calculations_actual!DU$9,HaverPull!$B:$B,0),MATCH(Calculations_actual!$B22,HaverPull!$B$1:$YE$1,0))</f>
        <v>6815.4</v>
      </c>
      <c r="DV22" s="78">
        <f>INDEX(HaverPull!$B:$YE,MATCH(Calculations_actual!DV$9,HaverPull!$B:$B,0),MATCH(Calculations_actual!$B22,HaverPull!$B$1:$YE$1,0))</f>
        <v>6912.1</v>
      </c>
      <c r="DW22" s="78">
        <f>INDEX(HaverPull!$B:$YE,MATCH(Calculations_actual!DW$9,HaverPull!$B:$B,0),MATCH(Calculations_actual!$B22,HaverPull!$B$1:$YE$1,0))</f>
        <v>6986.9</v>
      </c>
      <c r="DX22" s="78">
        <f>INDEX(HaverPull!$B:$YE,MATCH(Calculations_actual!DX$9,HaverPull!$B:$B,0),MATCH(Calculations_actual!$B22,HaverPull!$B$1:$YE$1,0))</f>
        <v>7036.3</v>
      </c>
      <c r="DY22" s="78">
        <f>INDEX(HaverPull!$B:$YE,MATCH(Calculations_actual!DY$9,HaverPull!$B:$B,0),MATCH(Calculations_actual!$B22,HaverPull!$B$1:$YE$1,0))</f>
        <v>7064.7</v>
      </c>
      <c r="DZ22" s="78">
        <f>INDEX(HaverPull!$B:$YE,MATCH(Calculations_actual!DZ$9,HaverPull!$B:$B,0),MATCH(Calculations_actual!$B22,HaverPull!$B$1:$YE$1,0))</f>
        <v>7174.7</v>
      </c>
      <c r="EA22" s="78">
        <f>INDEX(HaverPull!$B:$YE,MATCH(Calculations_actual!EA$9,HaverPull!$B:$B,0),MATCH(Calculations_actual!$B22,HaverPull!$B$1:$YE$1,0))</f>
        <v>7209.9</v>
      </c>
      <c r="EB22" s="78">
        <f>INDEX(HaverPull!$B:$YE,MATCH(Calculations_actual!EB$9,HaverPull!$B:$B,0),MATCH(Calculations_actual!$B22,HaverPull!$B$1:$YE$1,0))</f>
        <v>7302.1</v>
      </c>
      <c r="EC22" s="78">
        <f>INDEX(HaverPull!$B:$YE,MATCH(Calculations_actual!EC$9,HaverPull!$B:$B,0),MATCH(Calculations_actual!$B22,HaverPull!$B$1:$YE$1,0))</f>
        <v>7390.9</v>
      </c>
      <c r="ED22" s="78">
        <f>INDEX(HaverPull!$B:$YE,MATCH(Calculations_actual!ED$9,HaverPull!$B:$B,0),MATCH(Calculations_actual!$B22,HaverPull!$B$1:$YE$1,0))</f>
        <v>7467.7</v>
      </c>
      <c r="EE22" s="78">
        <f>INDEX(HaverPull!$B:$YE,MATCH(Calculations_actual!EE$9,HaverPull!$B:$B,0),MATCH(Calculations_actual!$B22,HaverPull!$B$1:$YE$1,0))</f>
        <v>7555.8</v>
      </c>
      <c r="EF22" s="78">
        <f>INDEX(HaverPull!$B:$YE,MATCH(Calculations_actual!EF$9,HaverPull!$B:$B,0),MATCH(Calculations_actual!$B22,HaverPull!$B$1:$YE$1,0))</f>
        <v>7642.6</v>
      </c>
      <c r="EG22" s="78">
        <f>INDEX(HaverPull!$B:$YE,MATCH(Calculations_actual!EG$9,HaverPull!$B:$B,0),MATCH(Calculations_actual!$B22,HaverPull!$B$1:$YE$1,0))</f>
        <v>7802.6</v>
      </c>
      <c r="EH22" s="78">
        <f>INDEX(HaverPull!$B:$YE,MATCH(Calculations_actual!EH$9,HaverPull!$B:$B,0),MATCH(Calculations_actual!$B22,HaverPull!$B$1:$YE$1,0))</f>
        <v>7891.5</v>
      </c>
      <c r="EI22" s="78">
        <f>INDEX(HaverPull!$B:$YE,MATCH(Calculations_actual!EI$9,HaverPull!$B:$B,0),MATCH(Calculations_actual!$B22,HaverPull!$B$1:$YE$1,0))</f>
        <v>8027.7</v>
      </c>
      <c r="EJ22" s="78">
        <f>INDEX(HaverPull!$B:$YE,MATCH(Calculations_actual!EJ$9,HaverPull!$B:$B,0),MATCH(Calculations_actual!$B22,HaverPull!$B$1:$YE$1,0))</f>
        <v>8133</v>
      </c>
      <c r="EK22" s="78">
        <f>INDEX(HaverPull!$B:$YE,MATCH(Calculations_actual!EK$9,HaverPull!$B:$B,0),MATCH(Calculations_actual!$B22,HaverPull!$B$1:$YE$1,0))</f>
        <v>8264.2999999999993</v>
      </c>
      <c r="EL22" s="78">
        <f>INDEX(HaverPull!$B:$YE,MATCH(Calculations_actual!EL$9,HaverPull!$B:$B,0),MATCH(Calculations_actual!$B22,HaverPull!$B$1:$YE$1,0))</f>
        <v>8425.6</v>
      </c>
      <c r="EM22" s="78">
        <f>INDEX(HaverPull!$B:$YE,MATCH(Calculations_actual!EM$9,HaverPull!$B:$B,0),MATCH(Calculations_actual!$B22,HaverPull!$B$1:$YE$1,0))</f>
        <v>8523</v>
      </c>
      <c r="EN22" s="78">
        <f>INDEX(HaverPull!$B:$YE,MATCH(Calculations_actual!EN$9,HaverPull!$B:$B,0),MATCH(Calculations_actual!$B22,HaverPull!$B$1:$YE$1,0))</f>
        <v>8671.4</v>
      </c>
      <c r="EO22" s="78">
        <f>INDEX(HaverPull!$B:$YE,MATCH(Calculations_actual!EO$9,HaverPull!$B:$B,0),MATCH(Calculations_actual!$B22,HaverPull!$B$1:$YE$1,0))</f>
        <v>8849.2000000000007</v>
      </c>
      <c r="EP22" s="78">
        <f>INDEX(HaverPull!$B:$YE,MATCH(Calculations_actual!EP$9,HaverPull!$B:$B,0),MATCH(Calculations_actual!$B22,HaverPull!$B$1:$YE$1,0))</f>
        <v>8944.9</v>
      </c>
      <c r="EQ22" s="78">
        <f>INDEX(HaverPull!$B:$YE,MATCH(Calculations_actual!EQ$9,HaverPull!$B:$B,0),MATCH(Calculations_actual!$B22,HaverPull!$B$1:$YE$1,0))</f>
        <v>9090.7000000000007</v>
      </c>
      <c r="ER22" s="78">
        <f>INDEX(HaverPull!$B:$YE,MATCH(Calculations_actual!ER$9,HaverPull!$B:$B,0),MATCH(Calculations_actual!$B22,HaverPull!$B$1:$YE$1,0))</f>
        <v>9210.2000000000007</v>
      </c>
      <c r="ES22" s="78">
        <f>INDEX(HaverPull!$B:$YE,MATCH(Calculations_actual!ES$9,HaverPull!$B:$B,0),MATCH(Calculations_actual!$B22,HaverPull!$B$1:$YE$1,0))</f>
        <v>9333</v>
      </c>
      <c r="ET22" s="78">
        <f>INDEX(HaverPull!$B:$YE,MATCH(Calculations_actual!ET$9,HaverPull!$B:$B,0),MATCH(Calculations_actual!$B22,HaverPull!$B$1:$YE$1,0))</f>
        <v>9407.5</v>
      </c>
      <c r="EU22" s="78">
        <f>INDEX(HaverPull!$B:$YE,MATCH(Calculations_actual!EU$9,HaverPull!$B:$B,0),MATCH(Calculations_actual!$B22,HaverPull!$B$1:$YE$1,0))</f>
        <v>9549.4</v>
      </c>
      <c r="EV22" s="78">
        <f>INDEX(HaverPull!$B:$YE,MATCH(Calculations_actual!EV$9,HaverPull!$B:$B,0),MATCH(Calculations_actual!$B22,HaverPull!$B$1:$YE$1,0))</f>
        <v>9644.7000000000007</v>
      </c>
      <c r="EW22" s="78">
        <f>INDEX(HaverPull!$B:$YE,MATCH(Calculations_actual!EW$9,HaverPull!$B:$B,0),MATCH(Calculations_actual!$B22,HaverPull!$B$1:$YE$1,0))</f>
        <v>9753.7999999999993</v>
      </c>
      <c r="EX22" s="78">
        <f>INDEX(HaverPull!$B:$YE,MATCH(Calculations_actual!EX$9,HaverPull!$B:$B,0),MATCH(Calculations_actual!$B22,HaverPull!$B$1:$YE$1,0))</f>
        <v>9877.7999999999993</v>
      </c>
      <c r="EY22" s="78">
        <f>INDEX(HaverPull!$B:$YE,MATCH(Calculations_actual!EY$9,HaverPull!$B:$B,0),MATCH(Calculations_actual!$B22,HaverPull!$B$1:$YE$1,0))</f>
        <v>9934.2999999999993</v>
      </c>
      <c r="EZ22" s="78">
        <f>INDEX(HaverPull!$B:$YE,MATCH(Calculations_actual!EZ$9,HaverPull!$B:$B,0),MATCH(Calculations_actual!$B22,HaverPull!$B$1:$YE$1,0))</f>
        <v>10052.799999999999</v>
      </c>
      <c r="FA22" s="78">
        <f>INDEX(HaverPull!$B:$YE,MATCH(Calculations_actual!FA$9,HaverPull!$B:$B,0),MATCH(Calculations_actual!$B22,HaverPull!$B$1:$YE$1,0))</f>
        <v>10081</v>
      </c>
      <c r="FB22" s="78">
        <f>INDEX(HaverPull!$B:$YE,MATCH(Calculations_actual!FB$9,HaverPull!$B:$B,0),MATCH(Calculations_actual!$B22,HaverPull!$B$1:$YE$1,0))</f>
        <v>9837.2999999999993</v>
      </c>
      <c r="FC22" s="78">
        <f>INDEX(HaverPull!$B:$YE,MATCH(Calculations_actual!FC$9,HaverPull!$B:$B,0),MATCH(Calculations_actual!$B22,HaverPull!$B$1:$YE$1,0))</f>
        <v>9756.1</v>
      </c>
      <c r="FD22" s="78">
        <f>INDEX(HaverPull!$B:$YE,MATCH(Calculations_actual!FD$9,HaverPull!$B:$B,0),MATCH(Calculations_actual!$B22,HaverPull!$B$1:$YE$1,0))</f>
        <v>9760.2000000000007</v>
      </c>
      <c r="FE22" s="78">
        <f>INDEX(HaverPull!$B:$YE,MATCH(Calculations_actual!FE$9,HaverPull!$B:$B,0),MATCH(Calculations_actual!$B22,HaverPull!$B$1:$YE$1,0))</f>
        <v>9895.4</v>
      </c>
      <c r="FF22" s="78">
        <f>INDEX(HaverPull!$B:$YE,MATCH(Calculations_actual!FF$9,HaverPull!$B:$B,0),MATCH(Calculations_actual!$B22,HaverPull!$B$1:$YE$1,0))</f>
        <v>9957.1</v>
      </c>
      <c r="FG22" s="78">
        <f>INDEX(HaverPull!$B:$YE,MATCH(Calculations_actual!FG$9,HaverPull!$B:$B,0),MATCH(Calculations_actual!$B22,HaverPull!$B$1:$YE$1,0))</f>
        <v>10040.5</v>
      </c>
      <c r="FH22" s="78">
        <f>INDEX(HaverPull!$B:$YE,MATCH(Calculations_actual!FH$9,HaverPull!$B:$B,0),MATCH(Calculations_actual!$B22,HaverPull!$B$1:$YE$1,0))</f>
        <v>10131.799999999999</v>
      </c>
      <c r="FI22" s="78">
        <f>INDEX(HaverPull!$B:$YE,MATCH(Calculations_actual!FI$9,HaverPull!$B:$B,0),MATCH(Calculations_actual!$B22,HaverPull!$B$1:$YE$1,0))</f>
        <v>10220.6</v>
      </c>
      <c r="FJ22" s="78">
        <f>INDEX(HaverPull!$B:$YE,MATCH(Calculations_actual!FJ$9,HaverPull!$B:$B,0),MATCH(Calculations_actual!$B22,HaverPull!$B$1:$YE$1,0))</f>
        <v>10350.5</v>
      </c>
      <c r="FK22" s="78">
        <f>INDEX(HaverPull!$B:$YE,MATCH(Calculations_actual!FK$9,HaverPull!$B:$B,0),MATCH(Calculations_actual!$B22,HaverPull!$B$1:$YE$1,0))</f>
        <v>10485.4</v>
      </c>
      <c r="FL22" s="78">
        <f>INDEX(HaverPull!$B:$YE,MATCH(Calculations_actual!FL$9,HaverPull!$B:$B,0),MATCH(Calculations_actual!$B22,HaverPull!$B$1:$YE$1,0))</f>
        <v>10612.1</v>
      </c>
      <c r="FM22" s="78">
        <f>INDEX(HaverPull!$B:$YE,MATCH(Calculations_actual!FM$9,HaverPull!$B:$B,0),MATCH(Calculations_actual!$B22,HaverPull!$B$1:$YE$1,0))</f>
        <v>10705.4</v>
      </c>
      <c r="FN22" s="78">
        <f>INDEX(HaverPull!$B:$YE,MATCH(Calculations_actual!FN$9,HaverPull!$B:$B,0),MATCH(Calculations_actual!$B22,HaverPull!$B$1:$YE$1,0))</f>
        <v>10761.6</v>
      </c>
      <c r="FO22" s="78">
        <f>INDEX(HaverPull!$B:$YE,MATCH(Calculations_actual!FO$9,HaverPull!$B:$B,0),MATCH(Calculations_actual!$B22,HaverPull!$B$1:$YE$1,0))</f>
        <v>10922.4</v>
      </c>
      <c r="FP22" s="78">
        <f>INDEX(HaverPull!$B:$YE,MATCH(Calculations_actual!FP$9,HaverPull!$B:$B,0),MATCH(Calculations_actual!$B22,HaverPull!$B$1:$YE$1,0))</f>
        <v>10964.9</v>
      </c>
      <c r="FQ22" s="78">
        <f>INDEX(HaverPull!$B:$YE,MATCH(Calculations_actual!FQ$9,HaverPull!$B:$B,0),MATCH(Calculations_actual!$B22,HaverPull!$B$1:$YE$1,0))</f>
        <v>11014.2</v>
      </c>
      <c r="FR22" s="78">
        <f>INDEX(HaverPull!$B:$YE,MATCH(Calculations_actual!FR$9,HaverPull!$B:$B,0),MATCH(Calculations_actual!$B22,HaverPull!$B$1:$YE$1,0))</f>
        <v>11125.7</v>
      </c>
      <c r="FS22" s="78">
        <f>INDEX(HaverPull!$B:$YE,MATCH(Calculations_actual!FS$9,HaverPull!$B:$B,0),MATCH(Calculations_actual!$B22,HaverPull!$B$1:$YE$1,0))</f>
        <v>11223.2</v>
      </c>
      <c r="FT22" s="78">
        <f>INDEX(HaverPull!$B:$YE,MATCH(Calculations_actual!FT$9,HaverPull!$B:$B,0),MATCH(Calculations_actual!$B22,HaverPull!$B$1:$YE$1,0))</f>
        <v>11239.6</v>
      </c>
      <c r="FU22" s="78">
        <f>INDEX(HaverPull!$B:$YE,MATCH(Calculations_actual!FU$9,HaverPull!$B:$B,0),MATCH(Calculations_actual!$B22,HaverPull!$B$1:$YE$1,0))</f>
        <v>11330.9</v>
      </c>
      <c r="FV22" s="78">
        <f>INDEX(HaverPull!$B:$YE,MATCH(Calculations_actual!FV$9,HaverPull!$B:$B,0),MATCH(Calculations_actual!$B22,HaverPull!$B$1:$YE$1,0))</f>
        <v>11475.1</v>
      </c>
      <c r="FW22" s="78">
        <f>INDEX(HaverPull!$B:$YE,MATCH(Calculations_actual!FW$9,HaverPull!$B:$B,0),MATCH(Calculations_actual!$B22,HaverPull!$B$1:$YE$1,0))</f>
        <v>11573.9</v>
      </c>
      <c r="FX22" s="78">
        <f>INDEX(HaverPull!$B:$YE,MATCH(Calculations_actual!FX$9,HaverPull!$B:$B,0),MATCH(Calculations_actual!$B22,HaverPull!$B$1:$YE$1,0))</f>
        <v>11756</v>
      </c>
      <c r="FY22" s="78">
        <f>INDEX(HaverPull!$B:$YE,MATCH(Calculations_actual!FY$9,HaverPull!$B:$B,0),MATCH(Calculations_actual!$B22,HaverPull!$B$1:$YE$1,0))</f>
        <v>11920.7</v>
      </c>
      <c r="FZ22" s="78">
        <f>INDEX(HaverPull!$B:$YE,MATCH(Calculations_actual!FZ$9,HaverPull!$B:$B,0),MATCH(Calculations_actual!$B22,HaverPull!$B$1:$YE$1,0))</f>
        <v>12045.5</v>
      </c>
      <c r="GA22" s="78">
        <f>INDEX(HaverPull!$B:$YE,MATCH(Calculations_actual!GA$9,HaverPull!$B:$B,0),MATCH(Calculations_actual!$B22,HaverPull!$B$1:$YE$1,0))</f>
        <v>12095.6</v>
      </c>
      <c r="GB22" s="78">
        <f>INDEX(HaverPull!$B:$YE,MATCH(Calculations_actual!GB$9,HaverPull!$B:$B,0),MATCH(Calculations_actual!$B22,HaverPull!$B$1:$YE$1,0))</f>
        <v>12256.7</v>
      </c>
      <c r="GC22" s="78">
        <f>INDEX(HaverPull!$B:$YE,MATCH(Calculations_actual!GC$9,HaverPull!$B:$B,0),MATCH(Calculations_actual!$B22,HaverPull!$B$1:$YE$1,0))</f>
        <v>12380.7</v>
      </c>
      <c r="GD22" s="78">
        <f>INDEX(HaverPull!$B:$YE,MATCH(Calculations_actual!GD$9,HaverPull!$B:$B,0),MATCH(Calculations_actual!$B22,HaverPull!$B$1:$YE$1,0))</f>
        <v>12445.1</v>
      </c>
      <c r="GE22" s="78">
        <f>INDEX(HaverPull!$B:$YE,MATCH(Calculations_actual!GE$9,HaverPull!$B:$B,0),MATCH(Calculations_actual!$B22,HaverPull!$B$1:$YE$1,0))</f>
        <v>12526.5</v>
      </c>
      <c r="GF22" s="78">
        <f>INDEX(HaverPull!$B:$YE,MATCH(Calculations_actual!GF$9,HaverPull!$B:$B,0),MATCH(Calculations_actual!$B22,HaverPull!$B$1:$YE$1,0))</f>
        <v>12706.5</v>
      </c>
      <c r="GG22" s="78">
        <f>INDEX(HaverPull!$B:$YE,MATCH(Calculations_actual!GG$9,HaverPull!$B:$B,0),MATCH(Calculations_actual!$B22,HaverPull!$B$1:$YE$1,0))</f>
        <v>12845.2</v>
      </c>
      <c r="GH22" s="78">
        <f>INDEX(HaverPull!$B:$YE,MATCH(Calculations_actual!GH$9,HaverPull!$B:$B,0),MATCH(Calculations_actual!$B22,HaverPull!$B$1:$YE$1,0))</f>
        <v>12989.4</v>
      </c>
      <c r="GI22" s="78">
        <f>INDEX(HaverPull!$B:$YE,MATCH(Calculations_actual!GI$9,HaverPull!$B:$B,0),MATCH(Calculations_actual!$B22,HaverPull!$B$1:$YE$1,0))</f>
        <v>13114.1</v>
      </c>
      <c r="GJ22" s="78">
        <f>INDEX(HaverPull!$B:$YE,MATCH(Calculations_actual!GJ$9,HaverPull!$B:$B,0),MATCH(Calculations_actual!$B22,HaverPull!$B$1:$YE$1,0))</f>
        <v>13233.2</v>
      </c>
      <c r="GK22" s="78">
        <f>INDEX(HaverPull!$B:$YE,MATCH(Calculations_actual!GK$9,HaverPull!$B:$B,0),MATCH(Calculations_actual!$B22,HaverPull!$B$1:$YE$1,0))</f>
        <v>13359.1</v>
      </c>
      <c r="GL22" s="78">
        <f>INDEX(HaverPull!$B:$YE,MATCH(Calculations_actual!GL$9,HaverPull!$B:$B,0),MATCH(Calculations_actual!$B22,HaverPull!$B$1:$YE$1,0))</f>
        <v>13579.2</v>
      </c>
      <c r="GM22" s="78">
        <f>INDEX(HaverPull!$B:$YE,MATCH(Calculations_actual!GM$9,HaverPull!$B:$B,0),MATCH(Calculations_actual!$B22,HaverPull!$B$1:$YE$1,0))</f>
        <v>13679.6</v>
      </c>
      <c r="GN22" s="78">
        <f>INDEX(HaverPull!$B:$YE,MATCH(Calculations_actual!GN$9,HaverPull!$B:$B,0),MATCH(Calculations_actual!$B22,HaverPull!$B$1:$YE$1,0))</f>
        <v>13877.2</v>
      </c>
      <c r="GO22" s="78" t="e">
        <f>INDEX(HaverPull!$B:$YE,MATCH(Calculations_actual!GO$9,HaverPull!$B:$B,0),MATCH(Calculations_actual!$B22,HaverPull!$B$1:$YE$1,0))</f>
        <v>#N/A</v>
      </c>
      <c r="GP22" s="78" t="e">
        <f>INDEX(HaverPull!$B:$YE,MATCH(Calculations_actual!GP$9,HaverPull!$B:$B,0),MATCH(Calculations_actual!$B22,HaverPull!$B$1:$YE$1,0))</f>
        <v>#N/A</v>
      </c>
      <c r="GQ22" s="78" t="e">
        <f>INDEX(HaverPull!$B:$YE,MATCH(Calculations_actual!GQ$9,HaverPull!$B:$B,0),MATCH(Calculations_actual!$B22,HaverPull!$B$1:$YE$1,0))</f>
        <v>#N/A</v>
      </c>
      <c r="GR22" s="78" t="e">
        <f>INDEX(HaverPull!$B:$YE,MATCH(Calculations_actual!GR$9,HaverPull!$B:$B,0),MATCH(Calculations_actual!$B22,HaverPull!$B$1:$YE$1,0))</f>
        <v>#N/A</v>
      </c>
      <c r="GS22" s="78" t="e">
        <f>INDEX(HaverPull!$B:$YE,MATCH(Calculations_actual!GS$9,HaverPull!$B:$B,0),MATCH(Calculations_actual!$B22,HaverPull!$B$1:$YE$1,0))</f>
        <v>#N/A</v>
      </c>
      <c r="GT22" s="78" t="e">
        <f>INDEX(HaverPull!$B:$YE,MATCH(Calculations_actual!GT$9,HaverPull!$B:$B,0),MATCH(Calculations_actual!$B22,HaverPull!$B$1:$YE$1,0))</f>
        <v>#N/A</v>
      </c>
      <c r="GU22" s="78" t="e">
        <f>INDEX(HaverPull!$B:$YE,MATCH(Calculations_actual!GU$9,HaverPull!$B:$B,0),MATCH(Calculations_actual!$B22,HaverPull!$B$1:$YE$1,0))</f>
        <v>#N/A</v>
      </c>
      <c r="GV22" s="78" t="e">
        <f>INDEX(HaverPull!$B:$YE,MATCH(Calculations_actual!GV$9,HaverPull!$B:$B,0),MATCH(Calculations_actual!$B22,HaverPull!$B$1:$YE$1,0))</f>
        <v>#N/A</v>
      </c>
    </row>
    <row r="23" spans="1:204">
      <c r="A23" s="7" t="s">
        <v>182</v>
      </c>
      <c r="B23" s="79" t="s">
        <v>11</v>
      </c>
      <c r="C23" s="78">
        <f>INDEX(HaverPull!$B:$YE,MATCH(Calculations_actual!C$9,HaverPull!$B:$B,0),MATCH(Calculations_actual!$B23,HaverPull!$B$1:$YE$1,0))/100</f>
        <v>0.20610000000000001</v>
      </c>
      <c r="D23" s="78">
        <f>INDEX(HaverPull!$B:$YE,MATCH(Calculations_actual!D$9,HaverPull!$B:$B,0),MATCH(Calculations_actual!$B23,HaverPull!$B$1:$YE$1,0))/100</f>
        <v>0.20838000000000001</v>
      </c>
      <c r="E23" s="78">
        <f>INDEX(HaverPull!$B:$YE,MATCH(Calculations_actual!E$9,HaverPull!$B:$B,0),MATCH(Calculations_actual!$B23,HaverPull!$B$1:$YE$1,0))/100</f>
        <v>0.21041000000000001</v>
      </c>
      <c r="F23" s="78">
        <f>INDEX(HaverPull!$B:$YE,MATCH(Calculations_actual!F$9,HaverPull!$B:$B,0),MATCH(Calculations_actual!$B23,HaverPull!$B$1:$YE$1,0))/100</f>
        <v>0.21314</v>
      </c>
      <c r="G23" s="78">
        <f>INDEX(HaverPull!$B:$YE,MATCH(Calculations_actual!G$9,HaverPull!$B:$B,0),MATCH(Calculations_actual!$B23,HaverPull!$B$1:$YE$1,0))/100</f>
        <v>0.21515999999999999</v>
      </c>
      <c r="H23" s="78">
        <f>INDEX(HaverPull!$B:$YE,MATCH(Calculations_actual!H$9,HaverPull!$B:$B,0),MATCH(Calculations_actual!$B23,HaverPull!$B$1:$YE$1,0))/100</f>
        <v>0.21761</v>
      </c>
      <c r="I23" s="78">
        <f>INDEX(HaverPull!$B:$YE,MATCH(Calculations_actual!I$9,HaverPull!$B:$B,0),MATCH(Calculations_actual!$B23,HaverPull!$B$1:$YE$1,0))/100</f>
        <v>0.21975</v>
      </c>
      <c r="J23" s="78">
        <f>INDEX(HaverPull!$B:$YE,MATCH(Calculations_actual!J$9,HaverPull!$B:$B,0),MATCH(Calculations_actual!$B23,HaverPull!$B$1:$YE$1,0))/100</f>
        <v>0.22111</v>
      </c>
      <c r="K23" s="78">
        <f>INDEX(HaverPull!$B:$YE,MATCH(Calculations_actual!K$9,HaverPull!$B:$B,0),MATCH(Calculations_actual!$B23,HaverPull!$B$1:$YE$1,0))/100</f>
        <v>0.22344</v>
      </c>
      <c r="L23" s="78">
        <f>INDEX(HaverPull!$B:$YE,MATCH(Calculations_actual!L$9,HaverPull!$B:$B,0),MATCH(Calculations_actual!$B23,HaverPull!$B$1:$YE$1,0))/100</f>
        <v>0.22472999999999999</v>
      </c>
      <c r="M23" s="78">
        <f>INDEX(HaverPull!$B:$YE,MATCH(Calculations_actual!M$9,HaverPull!$B:$B,0),MATCH(Calculations_actual!$B23,HaverPull!$B$1:$YE$1,0))/100</f>
        <v>0.22670999999999999</v>
      </c>
      <c r="N23" s="78">
        <f>INDEX(HaverPull!$B:$YE,MATCH(Calculations_actual!N$9,HaverPull!$B:$B,0),MATCH(Calculations_actual!$B23,HaverPull!$B$1:$YE$1,0))/100</f>
        <v>0.22855</v>
      </c>
      <c r="O23" s="78">
        <f>INDEX(HaverPull!$B:$YE,MATCH(Calculations_actual!O$9,HaverPull!$B:$B,0),MATCH(Calculations_actual!$B23,HaverPull!$B$1:$YE$1,0))/100</f>
        <v>0.23131000000000002</v>
      </c>
      <c r="P23" s="78">
        <f>INDEX(HaverPull!$B:$YE,MATCH(Calculations_actual!P$9,HaverPull!$B:$B,0),MATCH(Calculations_actual!$B23,HaverPull!$B$1:$YE$1,0))/100</f>
        <v>0.23576</v>
      </c>
      <c r="Q23" s="78">
        <f>INDEX(HaverPull!$B:$YE,MATCH(Calculations_actual!Q$9,HaverPull!$B:$B,0),MATCH(Calculations_actual!$B23,HaverPull!$B$1:$YE$1,0))/100</f>
        <v>0.24004999999999999</v>
      </c>
      <c r="R23" s="78">
        <f>INDEX(HaverPull!$B:$YE,MATCH(Calculations_actual!R$9,HaverPull!$B:$B,0),MATCH(Calculations_actual!$B23,HaverPull!$B$1:$YE$1,0))/100</f>
        <v>0.24495999999999998</v>
      </c>
      <c r="S23" s="78">
        <f>INDEX(HaverPull!$B:$YE,MATCH(Calculations_actual!S$9,HaverPull!$B:$B,0),MATCH(Calculations_actual!$B23,HaverPull!$B$1:$YE$1,0))/100</f>
        <v>0.25225000000000003</v>
      </c>
      <c r="T23" s="78">
        <f>INDEX(HaverPull!$B:$YE,MATCH(Calculations_actual!T$9,HaverPull!$B:$B,0),MATCH(Calculations_actual!$B23,HaverPull!$B$1:$YE$1,0))/100</f>
        <v>0.25939000000000001</v>
      </c>
      <c r="U23" s="78">
        <f>INDEX(HaverPull!$B:$YE,MATCH(Calculations_actual!U$9,HaverPull!$B:$B,0),MATCH(Calculations_actual!$B23,HaverPull!$B$1:$YE$1,0))/100</f>
        <v>0.26639000000000002</v>
      </c>
      <c r="V23" s="78">
        <f>INDEX(HaverPull!$B:$YE,MATCH(Calculations_actual!V$9,HaverPull!$B:$B,0),MATCH(Calculations_actual!$B23,HaverPull!$B$1:$YE$1,0))/100</f>
        <v>0.27316000000000001</v>
      </c>
      <c r="W23" s="78">
        <f>INDEX(HaverPull!$B:$YE,MATCH(Calculations_actual!W$9,HaverPull!$B:$B,0),MATCH(Calculations_actual!$B23,HaverPull!$B$1:$YE$1,0))/100</f>
        <v>0.27829999999999999</v>
      </c>
      <c r="X23" s="78">
        <f>INDEX(HaverPull!$B:$YE,MATCH(Calculations_actual!X$9,HaverPull!$B:$B,0),MATCH(Calculations_actual!$B23,HaverPull!$B$1:$YE$1,0))/100</f>
        <v>0.28172000000000003</v>
      </c>
      <c r="Y23" s="78">
        <f>INDEX(HaverPull!$B:$YE,MATCH(Calculations_actual!Y$9,HaverPull!$B:$B,0),MATCH(Calculations_actual!$B23,HaverPull!$B$1:$YE$1,0))/100</f>
        <v>0.28699000000000002</v>
      </c>
      <c r="Z23" s="78">
        <f>INDEX(HaverPull!$B:$YE,MATCH(Calculations_actual!Z$9,HaverPull!$B:$B,0),MATCH(Calculations_actual!$B23,HaverPull!$B$1:$YE$1,0))/100</f>
        <v>0.2918</v>
      </c>
      <c r="AA23" s="78">
        <f>INDEX(HaverPull!$B:$YE,MATCH(Calculations_actual!AA$9,HaverPull!$B:$B,0),MATCH(Calculations_actual!$B23,HaverPull!$B$1:$YE$1,0))/100</f>
        <v>0.29502</v>
      </c>
      <c r="AB23" s="78">
        <f>INDEX(HaverPull!$B:$YE,MATCH(Calculations_actual!AB$9,HaverPull!$B:$B,0),MATCH(Calculations_actual!$B23,HaverPull!$B$1:$YE$1,0))/100</f>
        <v>0.29748999999999998</v>
      </c>
      <c r="AC23" s="78">
        <f>INDEX(HaverPull!$B:$YE,MATCH(Calculations_actual!AC$9,HaverPull!$B:$B,0),MATCH(Calculations_actual!$B23,HaverPull!$B$1:$YE$1,0))/100</f>
        <v>0.30199999999999999</v>
      </c>
      <c r="AD23" s="78">
        <f>INDEX(HaverPull!$B:$YE,MATCH(Calculations_actual!AD$9,HaverPull!$B:$B,0),MATCH(Calculations_actual!$B23,HaverPull!$B$1:$YE$1,0))/100</f>
        <v>0.30678</v>
      </c>
      <c r="AE23" s="78">
        <f>INDEX(HaverPull!$B:$YE,MATCH(Calculations_actual!AE$9,HaverPull!$B:$B,0),MATCH(Calculations_actual!$B23,HaverPull!$B$1:$YE$1,0))/100</f>
        <v>0.31231000000000003</v>
      </c>
      <c r="AF23" s="78">
        <f>INDEX(HaverPull!$B:$YE,MATCH(Calculations_actual!AF$9,HaverPull!$B:$B,0),MATCH(Calculations_actual!$B23,HaverPull!$B$1:$YE$1,0))/100</f>
        <v>0.31766</v>
      </c>
      <c r="AG23" s="78">
        <f>INDEX(HaverPull!$B:$YE,MATCH(Calculations_actual!AG$9,HaverPull!$B:$B,0),MATCH(Calculations_actual!$B23,HaverPull!$B$1:$YE$1,0))/100</f>
        <v>0.32242999999999999</v>
      </c>
      <c r="AH23" s="78">
        <f>INDEX(HaverPull!$B:$YE,MATCH(Calculations_actual!AH$9,HaverPull!$B:$B,0),MATCH(Calculations_actual!$B23,HaverPull!$B$1:$YE$1,0))/100</f>
        <v>0.32701999999999998</v>
      </c>
      <c r="AI23" s="78">
        <f>INDEX(HaverPull!$B:$YE,MATCH(Calculations_actual!AI$9,HaverPull!$B:$B,0),MATCH(Calculations_actual!$B23,HaverPull!$B$1:$YE$1,0))/100</f>
        <v>0.33238000000000001</v>
      </c>
      <c r="AJ23" s="78">
        <f>INDEX(HaverPull!$B:$YE,MATCH(Calculations_actual!AJ$9,HaverPull!$B:$B,0),MATCH(Calculations_actual!$B23,HaverPull!$B$1:$YE$1,0))/100</f>
        <v>0.33921000000000001</v>
      </c>
      <c r="AK23" s="78">
        <f>INDEX(HaverPull!$B:$YE,MATCH(Calculations_actual!AK$9,HaverPull!$B:$B,0),MATCH(Calculations_actual!$B23,HaverPull!$B$1:$YE$1,0))/100</f>
        <v>0.34517000000000003</v>
      </c>
      <c r="AL23" s="78">
        <f>INDEX(HaverPull!$B:$YE,MATCH(Calculations_actual!AL$9,HaverPull!$B:$B,0),MATCH(Calculations_actual!$B23,HaverPull!$B$1:$YE$1,0))/100</f>
        <v>0.35168999999999995</v>
      </c>
      <c r="AM23" s="78">
        <f>INDEX(HaverPull!$B:$YE,MATCH(Calculations_actual!AM$9,HaverPull!$B:$B,0),MATCH(Calculations_actual!$B23,HaverPull!$B$1:$YE$1,0))/100</f>
        <v>0.35831000000000002</v>
      </c>
      <c r="AN23" s="78">
        <f>INDEX(HaverPull!$B:$YE,MATCH(Calculations_actual!AN$9,HaverPull!$B:$B,0),MATCH(Calculations_actual!$B23,HaverPull!$B$1:$YE$1,0))/100</f>
        <v>0.36810000000000004</v>
      </c>
      <c r="AO23" s="78">
        <f>INDEX(HaverPull!$B:$YE,MATCH(Calculations_actual!AO$9,HaverPull!$B:$B,0),MATCH(Calculations_actual!$B23,HaverPull!$B$1:$YE$1,0))/100</f>
        <v>0.37723999999999996</v>
      </c>
      <c r="AP23" s="78">
        <f>INDEX(HaverPull!$B:$YE,MATCH(Calculations_actual!AP$9,HaverPull!$B:$B,0),MATCH(Calculations_actual!$B23,HaverPull!$B$1:$YE$1,0))/100</f>
        <v>0.38636999999999999</v>
      </c>
      <c r="AQ23" s="78">
        <f>INDEX(HaverPull!$B:$YE,MATCH(Calculations_actual!AQ$9,HaverPull!$B:$B,0),MATCH(Calculations_actual!$B23,HaverPull!$B$1:$YE$1,0))/100</f>
        <v>0.39796999999999999</v>
      </c>
      <c r="AR23" s="78">
        <f>INDEX(HaverPull!$B:$YE,MATCH(Calculations_actual!AR$9,HaverPull!$B:$B,0),MATCH(Calculations_actual!$B23,HaverPull!$B$1:$YE$1,0))/100</f>
        <v>0.40771000000000002</v>
      </c>
      <c r="AS23" s="78">
        <f>INDEX(HaverPull!$B:$YE,MATCH(Calculations_actual!AS$9,HaverPull!$B:$B,0),MATCH(Calculations_actual!$B23,HaverPull!$B$1:$YE$1,0))/100</f>
        <v>0.41723999999999994</v>
      </c>
      <c r="AT23" s="78">
        <f>INDEX(HaverPull!$B:$YE,MATCH(Calculations_actual!AT$9,HaverPull!$B:$B,0),MATCH(Calculations_actual!$B23,HaverPull!$B$1:$YE$1,0))/100</f>
        <v>0.42757000000000001</v>
      </c>
      <c r="AU23" s="78">
        <f>INDEX(HaverPull!$B:$YE,MATCH(Calculations_actual!AU$9,HaverPull!$B:$B,0),MATCH(Calculations_actual!$B23,HaverPull!$B$1:$YE$1,0))/100</f>
        <v>0.43865999999999999</v>
      </c>
      <c r="AV23" s="78">
        <f>INDEX(HaverPull!$B:$YE,MATCH(Calculations_actual!AV$9,HaverPull!$B:$B,0),MATCH(Calculations_actual!$B23,HaverPull!$B$1:$YE$1,0))/100</f>
        <v>0.44601000000000002</v>
      </c>
      <c r="AW23" s="78">
        <f>INDEX(HaverPull!$B:$YE,MATCH(Calculations_actual!AW$9,HaverPull!$B:$B,0),MATCH(Calculations_actual!$B23,HaverPull!$B$1:$YE$1,0))/100</f>
        <v>0.45335999999999999</v>
      </c>
      <c r="AX23" s="78">
        <f>INDEX(HaverPull!$B:$YE,MATCH(Calculations_actual!AX$9,HaverPull!$B:$B,0),MATCH(Calculations_actual!$B23,HaverPull!$B$1:$YE$1,0))/100</f>
        <v>0.46031</v>
      </c>
      <c r="AY23" s="78">
        <f>INDEX(HaverPull!$B:$YE,MATCH(Calculations_actual!AY$9,HaverPull!$B:$B,0),MATCH(Calculations_actual!$B23,HaverPull!$B$1:$YE$1,0))/100</f>
        <v>0.46616000000000002</v>
      </c>
      <c r="AZ23" s="78">
        <f>INDEX(HaverPull!$B:$YE,MATCH(Calculations_actual!AZ$9,HaverPull!$B:$B,0),MATCH(Calculations_actual!$B23,HaverPull!$B$1:$YE$1,0))/100</f>
        <v>0.47064</v>
      </c>
      <c r="BA23" s="78">
        <f>INDEX(HaverPull!$B:$YE,MATCH(Calculations_actual!BA$9,HaverPull!$B:$B,0),MATCH(Calculations_actual!$B23,HaverPull!$B$1:$YE$1,0))/100</f>
        <v>0.47808</v>
      </c>
      <c r="BB23" s="78">
        <f>INDEX(HaverPull!$B:$YE,MATCH(Calculations_actual!BB$9,HaverPull!$B:$B,0),MATCH(Calculations_actual!$B23,HaverPull!$B$1:$YE$1,0))/100</f>
        <v>0.48335</v>
      </c>
      <c r="BC23" s="78">
        <f>INDEX(HaverPull!$B:$YE,MATCH(Calculations_actual!BC$9,HaverPull!$B:$B,0),MATCH(Calculations_actual!$B23,HaverPull!$B$1:$YE$1,0))/100</f>
        <v>0.48735000000000001</v>
      </c>
      <c r="BD23" s="78">
        <f>INDEX(HaverPull!$B:$YE,MATCH(Calculations_actual!BD$9,HaverPull!$B:$B,0),MATCH(Calculations_actual!$B23,HaverPull!$B$1:$YE$1,0))/100</f>
        <v>0.49180000000000001</v>
      </c>
      <c r="BE23" s="78">
        <f>INDEX(HaverPull!$B:$YE,MATCH(Calculations_actual!BE$9,HaverPull!$B:$B,0),MATCH(Calculations_actual!$B23,HaverPull!$B$1:$YE$1,0))/100</f>
        <v>0.49826999999999999</v>
      </c>
      <c r="BF23" s="78">
        <f>INDEX(HaverPull!$B:$YE,MATCH(Calculations_actual!BF$9,HaverPull!$B:$B,0),MATCH(Calculations_actual!$B23,HaverPull!$B$1:$YE$1,0))/100</f>
        <v>0.50156000000000001</v>
      </c>
      <c r="BG23" s="78">
        <f>INDEX(HaverPull!$B:$YE,MATCH(Calculations_actual!BG$9,HaverPull!$B:$B,0),MATCH(Calculations_actual!$B23,HaverPull!$B$1:$YE$1,0))/100</f>
        <v>0.50697999999999999</v>
      </c>
      <c r="BH23" s="78">
        <f>INDEX(HaverPull!$B:$YE,MATCH(Calculations_actual!BH$9,HaverPull!$B:$B,0),MATCH(Calculations_actual!$B23,HaverPull!$B$1:$YE$1,0))/100</f>
        <v>0.51188999999999996</v>
      </c>
      <c r="BI23" s="78">
        <f>INDEX(HaverPull!$B:$YE,MATCH(Calculations_actual!BI$9,HaverPull!$B:$B,0),MATCH(Calculations_actual!$B23,HaverPull!$B$1:$YE$1,0))/100</f>
        <v>0.51584000000000008</v>
      </c>
      <c r="BJ23" s="78">
        <f>INDEX(HaverPull!$B:$YE,MATCH(Calculations_actual!BJ$9,HaverPull!$B:$B,0),MATCH(Calculations_actual!$B23,HaverPull!$B$1:$YE$1,0))/100</f>
        <v>0.51902000000000004</v>
      </c>
      <c r="BK23" s="78">
        <f>INDEX(HaverPull!$B:$YE,MATCH(Calculations_actual!BK$9,HaverPull!$B:$B,0),MATCH(Calculations_actual!$B23,HaverPull!$B$1:$YE$1,0))/100</f>
        <v>0.52514000000000005</v>
      </c>
      <c r="BL23" s="78">
        <f>INDEX(HaverPull!$B:$YE,MATCH(Calculations_actual!BL$9,HaverPull!$B:$B,0),MATCH(Calculations_actual!$B23,HaverPull!$B$1:$YE$1,0))/100</f>
        <v>0.52939999999999998</v>
      </c>
      <c r="BM23" s="78">
        <f>INDEX(HaverPull!$B:$YE,MATCH(Calculations_actual!BM$9,HaverPull!$B:$B,0),MATCH(Calculations_actual!$B23,HaverPull!$B$1:$YE$1,0))/100</f>
        <v>0.53354999999999997</v>
      </c>
      <c r="BN23" s="78">
        <f>INDEX(HaverPull!$B:$YE,MATCH(Calculations_actual!BN$9,HaverPull!$B:$B,0),MATCH(Calculations_actual!$B23,HaverPull!$B$1:$YE$1,0))/100</f>
        <v>0.53726999999999991</v>
      </c>
      <c r="BO23" s="78">
        <f>INDEX(HaverPull!$B:$YE,MATCH(Calculations_actual!BO$9,HaverPull!$B:$B,0),MATCH(Calculations_actual!$B23,HaverPull!$B$1:$YE$1,0))/100</f>
        <v>0.54108000000000001</v>
      </c>
      <c r="BP23" s="78">
        <f>INDEX(HaverPull!$B:$YE,MATCH(Calculations_actual!BP$9,HaverPull!$B:$B,0),MATCH(Calculations_actual!$B23,HaverPull!$B$1:$YE$1,0))/100</f>
        <v>0.54051000000000005</v>
      </c>
      <c r="BQ23" s="78">
        <f>INDEX(HaverPull!$B:$YE,MATCH(Calculations_actual!BQ$9,HaverPull!$B:$B,0),MATCH(Calculations_actual!$B23,HaverPull!$B$1:$YE$1,0))/100</f>
        <v>0.54335999999999995</v>
      </c>
      <c r="BR23" s="78">
        <f>INDEX(HaverPull!$B:$YE,MATCH(Calculations_actual!BR$9,HaverPull!$B:$B,0),MATCH(Calculations_actual!$B23,HaverPull!$B$1:$YE$1,0))/100</f>
        <v>0.54664999999999997</v>
      </c>
      <c r="BS23" s="78">
        <f>INDEX(HaverPull!$B:$YE,MATCH(Calculations_actual!BS$9,HaverPull!$B:$B,0),MATCH(Calculations_actual!$B23,HaverPull!$B$1:$YE$1,0))/100</f>
        <v>0.55179</v>
      </c>
      <c r="BT23" s="78">
        <f>INDEX(HaverPull!$B:$YE,MATCH(Calculations_actual!BT$9,HaverPull!$B:$B,0),MATCH(Calculations_actual!$B23,HaverPull!$B$1:$YE$1,0))/100</f>
        <v>0.55710999999999999</v>
      </c>
      <c r="BU23" s="78">
        <f>INDEX(HaverPull!$B:$YE,MATCH(Calculations_actual!BU$9,HaverPull!$B:$B,0),MATCH(Calculations_actual!$B23,HaverPull!$B$1:$YE$1,0))/100</f>
        <v>0.56238999999999995</v>
      </c>
      <c r="BV23" s="78">
        <f>INDEX(HaverPull!$B:$YE,MATCH(Calculations_actual!BV$9,HaverPull!$B:$B,0),MATCH(Calculations_actual!$B23,HaverPull!$B$1:$YE$1,0))/100</f>
        <v>0.56725000000000003</v>
      </c>
      <c r="BW23" s="78">
        <f>INDEX(HaverPull!$B:$YE,MATCH(Calculations_actual!BW$9,HaverPull!$B:$B,0),MATCH(Calculations_actual!$B23,HaverPull!$B$1:$YE$1,0))/100</f>
        <v>0.57173000000000007</v>
      </c>
      <c r="BX23" s="78">
        <f>INDEX(HaverPull!$B:$YE,MATCH(Calculations_actual!BX$9,HaverPull!$B:$B,0),MATCH(Calculations_actual!$B23,HaverPull!$B$1:$YE$1,0))/100</f>
        <v>0.57804999999999995</v>
      </c>
      <c r="BY23" s="78">
        <f>INDEX(HaverPull!$B:$YE,MATCH(Calculations_actual!BY$9,HaverPull!$B:$B,0),MATCH(Calculations_actual!$B23,HaverPull!$B$1:$YE$1,0))/100</f>
        <v>0.58517000000000008</v>
      </c>
      <c r="BZ23" s="78">
        <f>INDEX(HaverPull!$B:$YE,MATCH(Calculations_actual!BZ$9,HaverPull!$B:$B,0),MATCH(Calculations_actual!$B23,HaverPull!$B$1:$YE$1,0))/100</f>
        <v>0.59107999999999994</v>
      </c>
      <c r="CA23" s="78">
        <f>INDEX(HaverPull!$B:$YE,MATCH(Calculations_actual!CA$9,HaverPull!$B:$B,0),MATCH(Calculations_actual!$B23,HaverPull!$B$1:$YE$1,0))/100</f>
        <v>0.59787000000000001</v>
      </c>
      <c r="CB23" s="78">
        <f>INDEX(HaverPull!$B:$YE,MATCH(Calculations_actual!CB$9,HaverPull!$B:$B,0),MATCH(Calculations_actual!$B23,HaverPull!$B$1:$YE$1,0))/100</f>
        <v>0.60593000000000008</v>
      </c>
      <c r="CC23" s="78">
        <f>INDEX(HaverPull!$B:$YE,MATCH(Calculations_actual!CC$9,HaverPull!$B:$B,0),MATCH(Calculations_actual!$B23,HaverPull!$B$1:$YE$1,0))/100</f>
        <v>0.60950000000000004</v>
      </c>
      <c r="CD23" s="78">
        <f>INDEX(HaverPull!$B:$YE,MATCH(Calculations_actual!CD$9,HaverPull!$B:$B,0),MATCH(Calculations_actual!$B23,HaverPull!$B$1:$YE$1,0))/100</f>
        <v>0.61429999999999996</v>
      </c>
      <c r="CE23" s="78">
        <f>INDEX(HaverPull!$B:$YE,MATCH(Calculations_actual!CE$9,HaverPull!$B:$B,0),MATCH(Calculations_actual!$B23,HaverPull!$B$1:$YE$1,0))/100</f>
        <v>0.62319999999999998</v>
      </c>
      <c r="CF23" s="78">
        <f>INDEX(HaverPull!$B:$YE,MATCH(Calculations_actual!CF$9,HaverPull!$B:$B,0),MATCH(Calculations_actual!$B23,HaverPull!$B$1:$YE$1,0))/100</f>
        <v>0.62885999999999997</v>
      </c>
      <c r="CG23" s="78">
        <f>INDEX(HaverPull!$B:$YE,MATCH(Calculations_actual!CG$9,HaverPull!$B:$B,0),MATCH(Calculations_actual!$B23,HaverPull!$B$1:$YE$1,0))/100</f>
        <v>0.63685000000000003</v>
      </c>
      <c r="CH23" s="78">
        <f>INDEX(HaverPull!$B:$YE,MATCH(Calculations_actual!CH$9,HaverPull!$B:$B,0),MATCH(Calculations_actual!$B23,HaverPull!$B$1:$YE$1,0))/100</f>
        <v>0.64527000000000001</v>
      </c>
      <c r="CI23" s="78">
        <f>INDEX(HaverPull!$B:$YE,MATCH(Calculations_actual!CI$9,HaverPull!$B:$B,0),MATCH(Calculations_actual!$B23,HaverPull!$B$1:$YE$1,0))/100</f>
        <v>0.64866000000000001</v>
      </c>
      <c r="CJ23" s="78">
        <f>INDEX(HaverPull!$B:$YE,MATCH(Calculations_actual!CJ$9,HaverPull!$B:$B,0),MATCH(Calculations_actual!$B23,HaverPull!$B$1:$YE$1,0))/100</f>
        <v>0.65221000000000007</v>
      </c>
      <c r="CK23" s="78">
        <f>INDEX(HaverPull!$B:$YE,MATCH(Calculations_actual!CK$9,HaverPull!$B:$B,0),MATCH(Calculations_actual!$B23,HaverPull!$B$1:$YE$1,0))/100</f>
        <v>0.65664</v>
      </c>
      <c r="CL23" s="78">
        <f>INDEX(HaverPull!$B:$YE,MATCH(Calculations_actual!CL$9,HaverPull!$B:$B,0),MATCH(Calculations_actual!$B23,HaverPull!$B$1:$YE$1,0))/100</f>
        <v>0.66139999999999999</v>
      </c>
      <c r="CM23" s="78">
        <f>INDEX(HaverPull!$B:$YE,MATCH(Calculations_actual!CM$9,HaverPull!$B:$B,0),MATCH(Calculations_actual!$B23,HaverPull!$B$1:$YE$1,0))/100</f>
        <v>0.66555000000000009</v>
      </c>
      <c r="CN23" s="78">
        <f>INDEX(HaverPull!$B:$YE,MATCH(Calculations_actual!CN$9,HaverPull!$B:$B,0),MATCH(Calculations_actual!$B23,HaverPull!$B$1:$YE$1,0))/100</f>
        <v>0.66998000000000002</v>
      </c>
      <c r="CO23" s="78">
        <f>INDEX(HaverPull!$B:$YE,MATCH(Calculations_actual!CO$9,HaverPull!$B:$B,0),MATCH(Calculations_actual!$B23,HaverPull!$B$1:$YE$1,0))/100</f>
        <v>0.67425000000000002</v>
      </c>
      <c r="CP23" s="78">
        <f>INDEX(HaverPull!$B:$YE,MATCH(Calculations_actual!CP$9,HaverPull!$B:$B,0),MATCH(Calculations_actual!$B23,HaverPull!$B$1:$YE$1,0))/100</f>
        <v>0.67894999999999994</v>
      </c>
      <c r="CQ23" s="78">
        <f>INDEX(HaverPull!$B:$YE,MATCH(Calculations_actual!CQ$9,HaverPull!$B:$B,0),MATCH(Calculations_actual!$B23,HaverPull!$B$1:$YE$1,0))/100</f>
        <v>0.6829900000000001</v>
      </c>
      <c r="CR23" s="78">
        <f>INDEX(HaverPull!$B:$YE,MATCH(Calculations_actual!CR$9,HaverPull!$B:$B,0),MATCH(Calculations_actual!$B23,HaverPull!$B$1:$YE$1,0))/100</f>
        <v>0.68757999999999997</v>
      </c>
      <c r="CS23" s="78">
        <f>INDEX(HaverPull!$B:$YE,MATCH(Calculations_actual!CS$9,HaverPull!$B:$B,0),MATCH(Calculations_actual!$B23,HaverPull!$B$1:$YE$1,0))/100</f>
        <v>0.69057000000000002</v>
      </c>
      <c r="CT23" s="78">
        <f>INDEX(HaverPull!$B:$YE,MATCH(Calculations_actual!CT$9,HaverPull!$B:$B,0),MATCH(Calculations_actual!$B23,HaverPull!$B$1:$YE$1,0))/100</f>
        <v>0.69455</v>
      </c>
      <c r="CU23" s="78">
        <f>INDEX(HaverPull!$B:$YE,MATCH(Calculations_actual!CU$9,HaverPull!$B:$B,0),MATCH(Calculations_actual!$B23,HaverPull!$B$1:$YE$1,0))/100</f>
        <v>0.69703999999999988</v>
      </c>
      <c r="CV23" s="78">
        <f>INDEX(HaverPull!$B:$YE,MATCH(Calculations_actual!CV$9,HaverPull!$B:$B,0),MATCH(Calculations_actual!$B23,HaverPull!$B$1:$YE$1,0))/100</f>
        <v>0.70093000000000005</v>
      </c>
      <c r="CW23" s="78">
        <f>INDEX(HaverPull!$B:$YE,MATCH(Calculations_actual!CW$9,HaverPull!$B:$B,0),MATCH(Calculations_actual!$B23,HaverPull!$B$1:$YE$1,0))/100</f>
        <v>0.70596000000000003</v>
      </c>
      <c r="CX23" s="78">
        <f>INDEX(HaverPull!$B:$YE,MATCH(Calculations_actual!CX$9,HaverPull!$B:$B,0),MATCH(Calculations_actual!$B23,HaverPull!$B$1:$YE$1,0))/100</f>
        <v>0.70927000000000007</v>
      </c>
      <c r="CY23" s="78">
        <f>INDEX(HaverPull!$B:$YE,MATCH(Calculations_actual!CY$9,HaverPull!$B:$B,0),MATCH(Calculations_actual!$B23,HaverPull!$B$1:$YE$1,0))/100</f>
        <v>0.71274000000000004</v>
      </c>
      <c r="CZ23" s="78">
        <f>INDEX(HaverPull!$B:$YE,MATCH(Calculations_actual!CZ$9,HaverPull!$B:$B,0),MATCH(Calculations_actual!$B23,HaverPull!$B$1:$YE$1,0))/100</f>
        <v>0.71688999999999992</v>
      </c>
      <c r="DA23" s="78">
        <f>INDEX(HaverPull!$B:$YE,MATCH(Calculations_actual!DA$9,HaverPull!$B:$B,0),MATCH(Calculations_actual!$B23,HaverPull!$B$1:$YE$1,0))/100</f>
        <v>0.71980999999999995</v>
      </c>
      <c r="DB23" s="78">
        <f>INDEX(HaverPull!$B:$YE,MATCH(Calculations_actual!DB$9,HaverPull!$B:$B,0),MATCH(Calculations_actual!$B23,HaverPull!$B$1:$YE$1,0))/100</f>
        <v>0.72298000000000007</v>
      </c>
      <c r="DC23" s="78">
        <f>INDEX(HaverPull!$B:$YE,MATCH(Calculations_actual!DC$9,HaverPull!$B:$B,0),MATCH(Calculations_actual!$B23,HaverPull!$B$1:$YE$1,0))/100</f>
        <v>0.72699999999999998</v>
      </c>
      <c r="DD23" s="78">
        <f>INDEX(HaverPull!$B:$YE,MATCH(Calculations_actual!DD$9,HaverPull!$B:$B,0),MATCH(Calculations_actual!$B23,HaverPull!$B$1:$YE$1,0))/100</f>
        <v>0.73187000000000002</v>
      </c>
      <c r="DE23" s="78">
        <f>INDEX(HaverPull!$B:$YE,MATCH(Calculations_actual!DE$9,HaverPull!$B:$B,0),MATCH(Calculations_actual!$B23,HaverPull!$B$1:$YE$1,0))/100</f>
        <v>0.73498999999999992</v>
      </c>
      <c r="DF23" s="78">
        <f>INDEX(HaverPull!$B:$YE,MATCH(Calculations_actual!DF$9,HaverPull!$B:$B,0),MATCH(Calculations_actual!$B23,HaverPull!$B$1:$YE$1,0))/100</f>
        <v>0.73998999999999993</v>
      </c>
      <c r="DG23" s="78">
        <f>INDEX(HaverPull!$B:$YE,MATCH(Calculations_actual!DG$9,HaverPull!$B:$B,0),MATCH(Calculations_actual!$B23,HaverPull!$B$1:$YE$1,0))/100</f>
        <v>0.74325999999999992</v>
      </c>
      <c r="DH23" s="78">
        <f>INDEX(HaverPull!$B:$YE,MATCH(Calculations_actual!DH$9,HaverPull!$B:$B,0),MATCH(Calculations_actual!$B23,HaverPull!$B$1:$YE$1,0))/100</f>
        <v>0.74512</v>
      </c>
      <c r="DI23" s="78">
        <f>INDEX(HaverPull!$B:$YE,MATCH(Calculations_actual!DI$9,HaverPull!$B:$B,0),MATCH(Calculations_actual!$B23,HaverPull!$B$1:$YE$1,0))/100</f>
        <v>0.74709000000000003</v>
      </c>
      <c r="DJ23" s="78">
        <f>INDEX(HaverPull!$B:$YE,MATCH(Calculations_actual!DJ$9,HaverPull!$B:$B,0),MATCH(Calculations_actual!$B23,HaverPull!$B$1:$YE$1,0))/100</f>
        <v>0.74942999999999993</v>
      </c>
      <c r="DK23" s="78">
        <f>INDEX(HaverPull!$B:$YE,MATCH(Calculations_actual!DK$9,HaverPull!$B:$B,0),MATCH(Calculations_actual!$B23,HaverPull!$B$1:$YE$1,0))/100</f>
        <v>0.74948999999999999</v>
      </c>
      <c r="DL23" s="78">
        <f>INDEX(HaverPull!$B:$YE,MATCH(Calculations_actual!DL$9,HaverPull!$B:$B,0),MATCH(Calculations_actual!$B23,HaverPull!$B$1:$YE$1,0))/100</f>
        <v>0.75084000000000006</v>
      </c>
      <c r="DM23" s="78">
        <f>INDEX(HaverPull!$B:$YE,MATCH(Calculations_actual!DM$9,HaverPull!$B:$B,0),MATCH(Calculations_actual!$B23,HaverPull!$B$1:$YE$1,0))/100</f>
        <v>0.7531699999999999</v>
      </c>
      <c r="DN23" s="78">
        <f>INDEX(HaverPull!$B:$YE,MATCH(Calculations_actual!DN$9,HaverPull!$B:$B,0),MATCH(Calculations_actual!$B23,HaverPull!$B$1:$YE$1,0))/100</f>
        <v>0.75514999999999999</v>
      </c>
      <c r="DO23" s="78">
        <f>INDEX(HaverPull!$B:$YE,MATCH(Calculations_actual!DO$9,HaverPull!$B:$B,0),MATCH(Calculations_actual!$B23,HaverPull!$B$1:$YE$1,0))/100</f>
        <v>0.75712999999999997</v>
      </c>
      <c r="DP23" s="78">
        <f>INDEX(HaverPull!$B:$YE,MATCH(Calculations_actual!DP$9,HaverPull!$B:$B,0),MATCH(Calculations_actual!$B23,HaverPull!$B$1:$YE$1,0))/100</f>
        <v>0.76127</v>
      </c>
      <c r="DQ23" s="78">
        <f>INDEX(HaverPull!$B:$YE,MATCH(Calculations_actual!DQ$9,HaverPull!$B:$B,0),MATCH(Calculations_actual!$B23,HaverPull!$B$1:$YE$1,0))/100</f>
        <v>0.76529999999999998</v>
      </c>
      <c r="DR23" s="78">
        <f>INDEX(HaverPull!$B:$YE,MATCH(Calculations_actual!DR$9,HaverPull!$B:$B,0),MATCH(Calculations_actual!$B23,HaverPull!$B$1:$YE$1,0))/100</f>
        <v>0.76981999999999995</v>
      </c>
      <c r="DS23" s="78">
        <f>INDEX(HaverPull!$B:$YE,MATCH(Calculations_actual!DS$9,HaverPull!$B:$B,0),MATCH(Calculations_actual!$B23,HaverPull!$B$1:$YE$1,0))/100</f>
        <v>0.77625</v>
      </c>
      <c r="DT23" s="78">
        <f>INDEX(HaverPull!$B:$YE,MATCH(Calculations_actual!DT$9,HaverPull!$B:$B,0),MATCH(Calculations_actual!$B23,HaverPull!$B$1:$YE$1,0))/100</f>
        <v>0.77973000000000003</v>
      </c>
      <c r="DU23" s="78">
        <f>INDEX(HaverPull!$B:$YE,MATCH(Calculations_actual!DU$9,HaverPull!$B:$B,0),MATCH(Calculations_actual!$B23,HaverPull!$B$1:$YE$1,0))/100</f>
        <v>0.78454999999999997</v>
      </c>
      <c r="DV23" s="78">
        <f>INDEX(HaverPull!$B:$YE,MATCH(Calculations_actual!DV$9,HaverPull!$B:$B,0),MATCH(Calculations_actual!$B23,HaverPull!$B$1:$YE$1,0))/100</f>
        <v>0.78888000000000003</v>
      </c>
      <c r="DW23" s="78">
        <f>INDEX(HaverPull!$B:$YE,MATCH(Calculations_actual!DW$9,HaverPull!$B:$B,0),MATCH(Calculations_actual!$B23,HaverPull!$B$1:$YE$1,0))/100</f>
        <v>0.79422999999999999</v>
      </c>
      <c r="DX23" s="78">
        <f>INDEX(HaverPull!$B:$YE,MATCH(Calculations_actual!DX$9,HaverPull!$B:$B,0),MATCH(Calculations_actual!$B23,HaverPull!$B$1:$YE$1,0))/100</f>
        <v>0.79795000000000005</v>
      </c>
      <c r="DY23" s="78">
        <f>INDEX(HaverPull!$B:$YE,MATCH(Calculations_actual!DY$9,HaverPull!$B:$B,0),MATCH(Calculations_actual!$B23,HaverPull!$B$1:$YE$1,0))/100</f>
        <v>0.79842000000000002</v>
      </c>
      <c r="DZ23" s="78">
        <f>INDEX(HaverPull!$B:$YE,MATCH(Calculations_actual!DZ$9,HaverPull!$B:$B,0),MATCH(Calculations_actual!$B23,HaverPull!$B$1:$YE$1,0))/100</f>
        <v>0.79891999999999996</v>
      </c>
      <c r="EA23" s="78">
        <f>INDEX(HaverPull!$B:$YE,MATCH(Calculations_actual!EA$9,HaverPull!$B:$B,0),MATCH(Calculations_actual!$B23,HaverPull!$B$1:$YE$1,0))/100</f>
        <v>0.80040999999999995</v>
      </c>
      <c r="EB23" s="78">
        <f>INDEX(HaverPull!$B:$YE,MATCH(Calculations_actual!EB$9,HaverPull!$B:$B,0),MATCH(Calculations_actual!$B23,HaverPull!$B$1:$YE$1,0))/100</f>
        <v>0.80650999999999995</v>
      </c>
      <c r="EC23" s="78">
        <f>INDEX(HaverPull!$B:$YE,MATCH(Calculations_actual!EC$9,HaverPull!$B:$B,0),MATCH(Calculations_actual!$B23,HaverPull!$B$1:$YE$1,0))/100</f>
        <v>0.81045</v>
      </c>
      <c r="ED23" s="78">
        <f>INDEX(HaverPull!$B:$YE,MATCH(Calculations_actual!ED$9,HaverPull!$B:$B,0),MATCH(Calculations_actual!$B23,HaverPull!$B$1:$YE$1,0))/100</f>
        <v>0.81420000000000003</v>
      </c>
      <c r="EE23" s="78">
        <f>INDEX(HaverPull!$B:$YE,MATCH(Calculations_actual!EE$9,HaverPull!$B:$B,0),MATCH(Calculations_actual!$B23,HaverPull!$B$1:$YE$1,0))/100</f>
        <v>0.81994</v>
      </c>
      <c r="EF23" s="78">
        <f>INDEX(HaverPull!$B:$YE,MATCH(Calculations_actual!EF$9,HaverPull!$B:$B,0),MATCH(Calculations_actual!$B23,HaverPull!$B$1:$YE$1,0))/100</f>
        <v>0.82015000000000005</v>
      </c>
      <c r="EG23" s="78">
        <f>INDEX(HaverPull!$B:$YE,MATCH(Calculations_actual!EG$9,HaverPull!$B:$B,0),MATCH(Calculations_actual!$B23,HaverPull!$B$1:$YE$1,0))/100</f>
        <v>0.82522000000000006</v>
      </c>
      <c r="EH23" s="78">
        <f>INDEX(HaverPull!$B:$YE,MATCH(Calculations_actual!EH$9,HaverPull!$B:$B,0),MATCH(Calculations_actual!$B23,HaverPull!$B$1:$YE$1,0))/100</f>
        <v>0.82900999999999991</v>
      </c>
      <c r="EI23" s="78">
        <f>INDEX(HaverPull!$B:$YE,MATCH(Calculations_actual!EI$9,HaverPull!$B:$B,0),MATCH(Calculations_actual!$B23,HaverPull!$B$1:$YE$1,0))/100</f>
        <v>0.83589000000000002</v>
      </c>
      <c r="EJ23" s="78">
        <f>INDEX(HaverPull!$B:$YE,MATCH(Calculations_actual!EJ$9,HaverPull!$B:$B,0),MATCH(Calculations_actual!$B23,HaverPull!$B$1:$YE$1,0))/100</f>
        <v>0.84162000000000003</v>
      </c>
      <c r="EK23" s="78">
        <f>INDEX(HaverPull!$B:$YE,MATCH(Calculations_actual!EK$9,HaverPull!$B:$B,0),MATCH(Calculations_actual!$B23,HaverPull!$B$1:$YE$1,0))/100</f>
        <v>0.84585999999999995</v>
      </c>
      <c r="EL23" s="78">
        <f>INDEX(HaverPull!$B:$YE,MATCH(Calculations_actual!EL$9,HaverPull!$B:$B,0),MATCH(Calculations_actual!$B23,HaverPull!$B$1:$YE$1,0))/100</f>
        <v>0.85309000000000001</v>
      </c>
      <c r="EM23" s="78">
        <f>INDEX(HaverPull!$B:$YE,MATCH(Calculations_actual!EM$9,HaverPull!$B:$B,0),MATCH(Calculations_actual!$B23,HaverPull!$B$1:$YE$1,0))/100</f>
        <v>0.85794999999999999</v>
      </c>
      <c r="EN23" s="78">
        <f>INDEX(HaverPull!$B:$YE,MATCH(Calculations_actual!EN$9,HaverPull!$B:$B,0),MATCH(Calculations_actual!$B23,HaverPull!$B$1:$YE$1,0))/100</f>
        <v>0.86309999999999998</v>
      </c>
      <c r="EO23" s="78">
        <f>INDEX(HaverPull!$B:$YE,MATCH(Calculations_actual!EO$9,HaverPull!$B:$B,0),MATCH(Calculations_actual!$B23,HaverPull!$B$1:$YE$1,0))/100</f>
        <v>0.87231999999999998</v>
      </c>
      <c r="EP23" s="78">
        <f>INDEX(HaverPull!$B:$YE,MATCH(Calculations_actual!EP$9,HaverPull!$B:$B,0),MATCH(Calculations_actual!$B23,HaverPull!$B$1:$YE$1,0))/100</f>
        <v>0.87912999999999997</v>
      </c>
      <c r="EQ23" s="78">
        <f>INDEX(HaverPull!$B:$YE,MATCH(Calculations_actual!EQ$9,HaverPull!$B:$B,0),MATCH(Calculations_actual!$B23,HaverPull!$B$1:$YE$1,0))/100</f>
        <v>0.88358999999999999</v>
      </c>
      <c r="ER23" s="78">
        <f>INDEX(HaverPull!$B:$YE,MATCH(Calculations_actual!ER$9,HaverPull!$B:$B,0),MATCH(Calculations_actual!$B23,HaverPull!$B$1:$YE$1,0))/100</f>
        <v>0.89068999999999998</v>
      </c>
      <c r="ES23" s="78">
        <f>INDEX(HaverPull!$B:$YE,MATCH(Calculations_actual!ES$9,HaverPull!$B:$B,0),MATCH(Calculations_actual!$B23,HaverPull!$B$1:$YE$1,0))/100</f>
        <v>0.89710999999999996</v>
      </c>
      <c r="ET23" s="78">
        <f>INDEX(HaverPull!$B:$YE,MATCH(Calculations_actual!ET$9,HaverPull!$B:$B,0),MATCH(Calculations_actual!$B23,HaverPull!$B$1:$YE$1,0))/100</f>
        <v>0.89559</v>
      </c>
      <c r="EU23" s="78">
        <f>INDEX(HaverPull!$B:$YE,MATCH(Calculations_actual!EU$9,HaverPull!$B:$B,0),MATCH(Calculations_actual!$B23,HaverPull!$B$1:$YE$1,0))/100</f>
        <v>0.90406000000000009</v>
      </c>
      <c r="EV23" s="78">
        <f>INDEX(HaverPull!$B:$YE,MATCH(Calculations_actual!EV$9,HaverPull!$B:$B,0),MATCH(Calculations_actual!$B23,HaverPull!$B$1:$YE$1,0))/100</f>
        <v>0.91138999999999992</v>
      </c>
      <c r="EW23" s="78">
        <f>INDEX(HaverPull!$B:$YE,MATCH(Calculations_actual!EW$9,HaverPull!$B:$B,0),MATCH(Calculations_actual!$B23,HaverPull!$B$1:$YE$1,0))/100</f>
        <v>0.91653000000000007</v>
      </c>
      <c r="EX23" s="78">
        <f>INDEX(HaverPull!$B:$YE,MATCH(Calculations_actual!EX$9,HaverPull!$B:$B,0),MATCH(Calculations_actual!$B23,HaverPull!$B$1:$YE$1,0))/100</f>
        <v>0.92552999999999996</v>
      </c>
      <c r="EY23" s="78">
        <f>INDEX(HaverPull!$B:$YE,MATCH(Calculations_actual!EY$9,HaverPull!$B:$B,0),MATCH(Calculations_actual!$B23,HaverPull!$B$1:$YE$1,0))/100</f>
        <v>0.93328999999999995</v>
      </c>
      <c r="EZ23" s="78">
        <f>INDEX(HaverPull!$B:$YE,MATCH(Calculations_actual!EZ$9,HaverPull!$B:$B,0),MATCH(Calculations_actual!$B23,HaverPull!$B$1:$YE$1,0))/100</f>
        <v>0.94289000000000001</v>
      </c>
      <c r="FA23" s="78">
        <f>INDEX(HaverPull!$B:$YE,MATCH(Calculations_actual!FA$9,HaverPull!$B:$B,0),MATCH(Calculations_actual!$B23,HaverPull!$B$1:$YE$1,0))/100</f>
        <v>0.95266000000000006</v>
      </c>
      <c r="FB23" s="78">
        <f>INDEX(HaverPull!$B:$YE,MATCH(Calculations_actual!FB$9,HaverPull!$B:$B,0),MATCH(Calculations_actual!$B23,HaverPull!$B$1:$YE$1,0))/100</f>
        <v>0.93835999999999997</v>
      </c>
      <c r="FC23" s="78">
        <f>INDEX(HaverPull!$B:$YE,MATCH(Calculations_actual!FC$9,HaverPull!$B:$B,0),MATCH(Calculations_actual!$B23,HaverPull!$B$1:$YE$1,0))/100</f>
        <v>0.93274000000000001</v>
      </c>
      <c r="FD23" s="78">
        <f>INDEX(HaverPull!$B:$YE,MATCH(Calculations_actual!FD$9,HaverPull!$B:$B,0),MATCH(Calculations_actual!$B23,HaverPull!$B$1:$YE$1,0))/100</f>
        <v>0.93692999999999993</v>
      </c>
      <c r="FE23" s="78">
        <f>INDEX(HaverPull!$B:$YE,MATCH(Calculations_actual!FE$9,HaverPull!$B:$B,0),MATCH(Calculations_actual!$B23,HaverPull!$B$1:$YE$1,0))/100</f>
        <v>0.94340000000000002</v>
      </c>
      <c r="FF23" s="78">
        <f>INDEX(HaverPull!$B:$YE,MATCH(Calculations_actual!FF$9,HaverPull!$B:$B,0),MATCH(Calculations_actual!$B23,HaverPull!$B$1:$YE$1,0))/100</f>
        <v>0.95069999999999988</v>
      </c>
      <c r="FG23" s="78">
        <f>INDEX(HaverPull!$B:$YE,MATCH(Calculations_actual!FG$9,HaverPull!$B:$B,0),MATCH(Calculations_actual!$B23,HaverPull!$B$1:$YE$1,0))/100</f>
        <v>0.95394999999999996</v>
      </c>
      <c r="FH23" s="78">
        <f>INDEX(HaverPull!$B:$YE,MATCH(Calculations_actual!FH$9,HaverPull!$B:$B,0),MATCH(Calculations_actual!$B23,HaverPull!$B$1:$YE$1,0))/100</f>
        <v>0.95503000000000005</v>
      </c>
      <c r="FI23" s="78">
        <f>INDEX(HaverPull!$B:$YE,MATCH(Calculations_actual!FI$9,HaverPull!$B:$B,0),MATCH(Calculations_actual!$B23,HaverPull!$B$1:$YE$1,0))/100</f>
        <v>0.95671000000000006</v>
      </c>
      <c r="FJ23" s="78">
        <f>INDEX(HaverPull!$B:$YE,MATCH(Calculations_actual!FJ$9,HaverPull!$B:$B,0),MATCH(Calculations_actual!$B23,HaverPull!$B$1:$YE$1,0))/100</f>
        <v>0.96250000000000002</v>
      </c>
      <c r="FK23" s="78">
        <f>INDEX(HaverPull!$B:$YE,MATCH(Calculations_actual!FK$9,HaverPull!$B:$B,0),MATCH(Calculations_actual!$B23,HaverPull!$B$1:$YE$1,0))/100</f>
        <v>0.97090999999999994</v>
      </c>
      <c r="FL23" s="78">
        <f>INDEX(HaverPull!$B:$YE,MATCH(Calculations_actual!FL$9,HaverPull!$B:$B,0),MATCH(Calculations_actual!$B23,HaverPull!$B$1:$YE$1,0))/100</f>
        <v>0.98048000000000002</v>
      </c>
      <c r="FM23" s="78">
        <f>INDEX(HaverPull!$B:$YE,MATCH(Calculations_actual!FM$9,HaverPull!$B:$B,0),MATCH(Calculations_actual!$B23,HaverPull!$B$1:$YE$1,0))/100</f>
        <v>0.98522999999999994</v>
      </c>
      <c r="FN23" s="78">
        <f>INDEX(HaverPull!$B:$YE,MATCH(Calculations_actual!FN$9,HaverPull!$B:$B,0),MATCH(Calculations_actual!$B23,HaverPull!$B$1:$YE$1,0))/100</f>
        <v>0.98860000000000003</v>
      </c>
      <c r="FO23" s="78">
        <f>INDEX(HaverPull!$B:$YE,MATCH(Calculations_actual!FO$9,HaverPull!$B:$B,0),MATCH(Calculations_actual!$B23,HaverPull!$B$1:$YE$1,0))/100</f>
        <v>0.99537999999999993</v>
      </c>
      <c r="FP23" s="78">
        <f>INDEX(HaverPull!$B:$YE,MATCH(Calculations_actual!FP$9,HaverPull!$B:$B,0),MATCH(Calculations_actual!$B23,HaverPull!$B$1:$YE$1,0))/100</f>
        <v>0.99775999999999998</v>
      </c>
      <c r="FQ23" s="78">
        <f>INDEX(HaverPull!$B:$YE,MATCH(Calculations_actual!FQ$9,HaverPull!$B:$B,0),MATCH(Calculations_actual!$B23,HaverPull!$B$1:$YE$1,0))/100</f>
        <v>1.0006200000000001</v>
      </c>
      <c r="FR23" s="78">
        <f>INDEX(HaverPull!$B:$YE,MATCH(Calculations_actual!FR$9,HaverPull!$B:$B,0),MATCH(Calculations_actual!$B23,HaverPull!$B$1:$YE$1,0))/100</f>
        <v>1.00624</v>
      </c>
      <c r="FS23" s="78">
        <f>INDEX(HaverPull!$B:$YE,MATCH(Calculations_actual!FS$9,HaverPull!$B:$B,0),MATCH(Calculations_actual!$B23,HaverPull!$B$1:$YE$1,0))/100</f>
        <v>1.0098199999999999</v>
      </c>
      <c r="FT23" s="78">
        <f>INDEX(HaverPull!$B:$YE,MATCH(Calculations_actual!FT$9,HaverPull!$B:$B,0),MATCH(Calculations_actual!$B23,HaverPull!$B$1:$YE$1,0))/100</f>
        <v>1.01057</v>
      </c>
      <c r="FU23" s="78">
        <f>INDEX(HaverPull!$B:$YE,MATCH(Calculations_actual!FU$9,HaverPull!$B:$B,0),MATCH(Calculations_actual!$B23,HaverPull!$B$1:$YE$1,0))/100</f>
        <v>1.0146599999999999</v>
      </c>
      <c r="FV23" s="78">
        <f>INDEX(HaverPull!$B:$YE,MATCH(Calculations_actual!FV$9,HaverPull!$B:$B,0),MATCH(Calculations_actual!$B23,HaverPull!$B$1:$YE$1,0))/100</f>
        <v>1.0187999999999999</v>
      </c>
      <c r="FW23" s="78">
        <f>INDEX(HaverPull!$B:$YE,MATCH(Calculations_actual!FW$9,HaverPull!$B:$B,0),MATCH(Calculations_actual!$B23,HaverPull!$B$1:$YE$1,0))/100</f>
        <v>1.0236100000000001</v>
      </c>
      <c r="FX23" s="78">
        <f>INDEX(HaverPull!$B:$YE,MATCH(Calculations_actual!FX$9,HaverPull!$B:$B,0),MATCH(Calculations_actual!$B23,HaverPull!$B$1:$YE$1,0))/100</f>
        <v>1.02867</v>
      </c>
      <c r="FY23" s="78">
        <f>INDEX(HaverPull!$B:$YE,MATCH(Calculations_actual!FY$9,HaverPull!$B:$B,0),MATCH(Calculations_actual!$B23,HaverPull!$B$1:$YE$1,0))/100</f>
        <v>1.03176</v>
      </c>
      <c r="FZ23" s="78">
        <f>INDEX(HaverPull!$B:$YE,MATCH(Calculations_actual!FZ$9,HaverPull!$B:$B,0),MATCH(Calculations_actual!$B23,HaverPull!$B$1:$YE$1,0))/100</f>
        <v>1.0306900000000001</v>
      </c>
      <c r="GA23" s="78">
        <f>INDEX(HaverPull!$B:$YE,MATCH(Calculations_actual!GA$9,HaverPull!$B:$B,0),MATCH(Calculations_actual!$B23,HaverPull!$B$1:$YE$1,0))/100</f>
        <v>1.0260800000000001</v>
      </c>
      <c r="GB23" s="78">
        <f>INDEX(HaverPull!$B:$YE,MATCH(Calculations_actual!GB$9,HaverPull!$B:$B,0),MATCH(Calculations_actual!$B23,HaverPull!$B$1:$YE$1,0))/100</f>
        <v>1.03108</v>
      </c>
      <c r="GC23" s="78">
        <f>INDEX(HaverPull!$B:$YE,MATCH(Calculations_actual!GC$9,HaverPull!$B:$B,0),MATCH(Calculations_actual!$B23,HaverPull!$B$1:$YE$1,0))/100</f>
        <v>1.03417</v>
      </c>
      <c r="GD23" s="78">
        <f>INDEX(HaverPull!$B:$YE,MATCH(Calculations_actual!GD$9,HaverPull!$B:$B,0),MATCH(Calculations_actual!$B23,HaverPull!$B$1:$YE$1,0))/100</f>
        <v>1.0337000000000001</v>
      </c>
      <c r="GE23" s="78">
        <f>INDEX(HaverPull!$B:$YE,MATCH(Calculations_actual!GE$9,HaverPull!$B:$B,0),MATCH(Calculations_actual!$B23,HaverPull!$B$1:$YE$1,0))/100</f>
        <v>1.0342799999999999</v>
      </c>
      <c r="GF23" s="78">
        <f>INDEX(HaverPull!$B:$YE,MATCH(Calculations_actual!GF$9,HaverPull!$B:$B,0),MATCH(Calculations_actual!$B23,HaverPull!$B$1:$YE$1,0))/100</f>
        <v>1.04036</v>
      </c>
      <c r="GG23" s="78">
        <f>INDEX(HaverPull!$B:$YE,MATCH(Calculations_actual!GG$9,HaverPull!$B:$B,0),MATCH(Calculations_actual!$B23,HaverPull!$B$1:$YE$1,0))/100</f>
        <v>1.0448500000000001</v>
      </c>
      <c r="GH23" s="78">
        <f>INDEX(HaverPull!$B:$YE,MATCH(Calculations_actual!GH$9,HaverPull!$B:$B,0),MATCH(Calculations_actual!$B23,HaverPull!$B$1:$YE$1,0))/100</f>
        <v>1.04989</v>
      </c>
      <c r="GI23" s="78">
        <f>INDEX(HaverPull!$B:$YE,MATCH(Calculations_actual!GI$9,HaverPull!$B:$B,0),MATCH(Calculations_actual!$B23,HaverPull!$B$1:$YE$1,0))/100</f>
        <v>1.05528</v>
      </c>
      <c r="GJ23" s="78">
        <f>INDEX(HaverPull!$B:$YE,MATCH(Calculations_actual!GJ$9,HaverPull!$B:$B,0),MATCH(Calculations_actual!$B23,HaverPull!$B$1:$YE$1,0))/100</f>
        <v>1.05735</v>
      </c>
      <c r="GK23" s="78">
        <f>INDEX(HaverPull!$B:$YE,MATCH(Calculations_actual!GK$9,HaverPull!$B:$B,0),MATCH(Calculations_actual!$B23,HaverPull!$B$1:$YE$1,0))/100</f>
        <v>1.0615600000000001</v>
      </c>
      <c r="GL23" s="78">
        <f>INDEX(HaverPull!$B:$YE,MATCH(Calculations_actual!GL$9,HaverPull!$B:$B,0),MATCH(Calculations_actual!$B23,HaverPull!$B$1:$YE$1,0))/100</f>
        <v>1.06873</v>
      </c>
      <c r="GM23" s="78">
        <f>INDEX(HaverPull!$B:$YE,MATCH(Calculations_actual!GM$9,HaverPull!$B:$B,0),MATCH(Calculations_actual!$B23,HaverPull!$B$1:$YE$1,0))/100</f>
        <v>1.07524</v>
      </c>
      <c r="GN23" s="78">
        <f>INDEX(HaverPull!$B:$YE,MATCH(Calculations_actual!GN$9,HaverPull!$B:$B,0),MATCH(Calculations_actual!$B23,HaverPull!$B$1:$YE$1,0))/100</f>
        <v>1.08016</v>
      </c>
      <c r="GO23" s="78" t="e">
        <f>INDEX(HaverPull!$B:$YE,MATCH(Calculations_actual!GO$9,HaverPull!$B:$B,0),MATCH(Calculations_actual!$B23,HaverPull!$B$1:$YE$1,0))/100</f>
        <v>#N/A</v>
      </c>
      <c r="GP23" s="78" t="e">
        <f>INDEX(HaverPull!$B:$YE,MATCH(Calculations_actual!GP$9,HaverPull!$B:$B,0),MATCH(Calculations_actual!$B23,HaverPull!$B$1:$YE$1,0))/100</f>
        <v>#N/A</v>
      </c>
      <c r="GQ23" s="78" t="e">
        <f>INDEX(HaverPull!$B:$YE,MATCH(Calculations_actual!GQ$9,HaverPull!$B:$B,0),MATCH(Calculations_actual!$B23,HaverPull!$B$1:$YE$1,0))/100</f>
        <v>#N/A</v>
      </c>
      <c r="GR23" s="78" t="e">
        <f>INDEX(HaverPull!$B:$YE,MATCH(Calculations_actual!GR$9,HaverPull!$B:$B,0),MATCH(Calculations_actual!$B23,HaverPull!$B$1:$YE$1,0))/100</f>
        <v>#N/A</v>
      </c>
      <c r="GS23" s="78" t="e">
        <f>INDEX(HaverPull!$B:$YE,MATCH(Calculations_actual!GS$9,HaverPull!$B:$B,0),MATCH(Calculations_actual!$B23,HaverPull!$B$1:$YE$1,0))/100</f>
        <v>#N/A</v>
      </c>
      <c r="GT23" s="78" t="e">
        <f>INDEX(HaverPull!$B:$YE,MATCH(Calculations_actual!GT$9,HaverPull!$B:$B,0),MATCH(Calculations_actual!$B23,HaverPull!$B$1:$YE$1,0))/100</f>
        <v>#N/A</v>
      </c>
      <c r="GU23" s="78" t="e">
        <f>INDEX(HaverPull!$B:$YE,MATCH(Calculations_actual!GU$9,HaverPull!$B:$B,0),MATCH(Calculations_actual!$B23,HaverPull!$B$1:$YE$1,0))/100</f>
        <v>#N/A</v>
      </c>
      <c r="GV23" s="78" t="e">
        <f>INDEX(HaverPull!$B:$YE,MATCH(Calculations_actual!GV$9,HaverPull!$B:$B,0),MATCH(Calculations_actual!$B23,HaverPull!$B$1:$YE$1,0))/100</f>
        <v>#N/A</v>
      </c>
    </row>
    <row r="24" spans="1:204">
      <c r="A24" s="7" t="s">
        <v>183</v>
      </c>
      <c r="B24" s="79" t="s">
        <v>12</v>
      </c>
      <c r="C24" s="78">
        <f>INDEX(HaverPull!$B:$YE,MATCH(Calculations_actual!C$9,HaverPull!$B:$B,0),MATCH(Calculations_actual!$B24,HaverPull!$B$1:$YE$1,0))</f>
        <v>1051.2</v>
      </c>
      <c r="D24" s="78">
        <f>INDEX(HaverPull!$B:$YE,MATCH(Calculations_actual!D$9,HaverPull!$B:$B,0),MATCH(Calculations_actual!$B24,HaverPull!$B$1:$YE$1,0))</f>
        <v>1067.4000000000001</v>
      </c>
      <c r="E24" s="78">
        <f>INDEX(HaverPull!$B:$YE,MATCH(Calculations_actual!E$9,HaverPull!$B:$B,0),MATCH(Calculations_actual!$B24,HaverPull!$B$1:$YE$1,0))</f>
        <v>1086.0999999999999</v>
      </c>
      <c r="F24" s="78">
        <f>INDEX(HaverPull!$B:$YE,MATCH(Calculations_actual!F$9,HaverPull!$B:$B,0),MATCH(Calculations_actual!$B24,HaverPull!$B$1:$YE$1,0))</f>
        <v>1088.5999999999999</v>
      </c>
      <c r="G24" s="78">
        <f>INDEX(HaverPull!$B:$YE,MATCH(Calculations_actual!G$9,HaverPull!$B:$B,0),MATCH(Calculations_actual!$B24,HaverPull!$B$1:$YE$1,0))</f>
        <v>1135.2</v>
      </c>
      <c r="H24" s="78">
        <f>INDEX(HaverPull!$B:$YE,MATCH(Calculations_actual!H$9,HaverPull!$B:$B,0),MATCH(Calculations_actual!$B24,HaverPull!$B$1:$YE$1,0))</f>
        <v>1156.3</v>
      </c>
      <c r="I24" s="78">
        <f>INDEX(HaverPull!$B:$YE,MATCH(Calculations_actual!I$9,HaverPull!$B:$B,0),MATCH(Calculations_actual!$B24,HaverPull!$B$1:$YE$1,0))</f>
        <v>1177.7</v>
      </c>
      <c r="J24" s="78">
        <f>INDEX(HaverPull!$B:$YE,MATCH(Calculations_actual!J$9,HaverPull!$B:$B,0),MATCH(Calculations_actual!$B24,HaverPull!$B$1:$YE$1,0))</f>
        <v>1190.3</v>
      </c>
      <c r="K24" s="78">
        <f>INDEX(HaverPull!$B:$YE,MATCH(Calculations_actual!K$9,HaverPull!$B:$B,0),MATCH(Calculations_actual!$B24,HaverPull!$B$1:$YE$1,0))</f>
        <v>1230.5999999999999</v>
      </c>
      <c r="L24" s="78">
        <f>INDEX(HaverPull!$B:$YE,MATCH(Calculations_actual!L$9,HaverPull!$B:$B,0),MATCH(Calculations_actual!$B24,HaverPull!$B$1:$YE$1,0))</f>
        <v>1266.4000000000001</v>
      </c>
      <c r="M24" s="78">
        <f>INDEX(HaverPull!$B:$YE,MATCH(Calculations_actual!M$9,HaverPull!$B:$B,0),MATCH(Calculations_actual!$B24,HaverPull!$B$1:$YE$1,0))</f>
        <v>1290.5999999999999</v>
      </c>
      <c r="N24" s="78">
        <f>INDEX(HaverPull!$B:$YE,MATCH(Calculations_actual!N$9,HaverPull!$B:$B,0),MATCH(Calculations_actual!$B24,HaverPull!$B$1:$YE$1,0))</f>
        <v>1328.9</v>
      </c>
      <c r="O24" s="78">
        <f>INDEX(HaverPull!$B:$YE,MATCH(Calculations_actual!O$9,HaverPull!$B:$B,0),MATCH(Calculations_actual!$B24,HaverPull!$B$1:$YE$1,0))</f>
        <v>1377.5</v>
      </c>
      <c r="P24" s="78">
        <f>INDEX(HaverPull!$B:$YE,MATCH(Calculations_actual!P$9,HaverPull!$B:$B,0),MATCH(Calculations_actual!$B24,HaverPull!$B$1:$YE$1,0))</f>
        <v>1413.9</v>
      </c>
      <c r="Q24" s="78">
        <f>INDEX(HaverPull!$B:$YE,MATCH(Calculations_actual!Q$9,HaverPull!$B:$B,0),MATCH(Calculations_actual!$B24,HaverPull!$B$1:$YE$1,0))</f>
        <v>1433.8</v>
      </c>
      <c r="R24" s="78">
        <f>INDEX(HaverPull!$B:$YE,MATCH(Calculations_actual!R$9,HaverPull!$B:$B,0),MATCH(Calculations_actual!$B24,HaverPull!$B$1:$YE$1,0))</f>
        <v>1476.3</v>
      </c>
      <c r="S24" s="78">
        <f>INDEX(HaverPull!$B:$YE,MATCH(Calculations_actual!S$9,HaverPull!$B:$B,0),MATCH(Calculations_actual!$B24,HaverPull!$B$1:$YE$1,0))</f>
        <v>1491.2</v>
      </c>
      <c r="T24" s="78">
        <f>INDEX(HaverPull!$B:$YE,MATCH(Calculations_actual!T$9,HaverPull!$B:$B,0),MATCH(Calculations_actual!$B24,HaverPull!$B$1:$YE$1,0))</f>
        <v>1530.1</v>
      </c>
      <c r="U24" s="78">
        <f>INDEX(HaverPull!$B:$YE,MATCH(Calculations_actual!U$9,HaverPull!$B:$B,0),MATCH(Calculations_actual!$B24,HaverPull!$B$1:$YE$1,0))</f>
        <v>1560</v>
      </c>
      <c r="V24" s="78">
        <f>INDEX(HaverPull!$B:$YE,MATCH(Calculations_actual!V$9,HaverPull!$B:$B,0),MATCH(Calculations_actual!$B24,HaverPull!$B$1:$YE$1,0))</f>
        <v>1599.7</v>
      </c>
      <c r="W24" s="78">
        <f>INDEX(HaverPull!$B:$YE,MATCH(Calculations_actual!W$9,HaverPull!$B:$B,0),MATCH(Calculations_actual!$B24,HaverPull!$B$1:$YE$1,0))</f>
        <v>1616.1</v>
      </c>
      <c r="X24" s="78">
        <f>INDEX(HaverPull!$B:$YE,MATCH(Calculations_actual!X$9,HaverPull!$B:$B,0),MATCH(Calculations_actual!$B24,HaverPull!$B$1:$YE$1,0))</f>
        <v>1651.9</v>
      </c>
      <c r="Y24" s="78">
        <f>INDEX(HaverPull!$B:$YE,MATCH(Calculations_actual!Y$9,HaverPull!$B:$B,0),MATCH(Calculations_actual!$B24,HaverPull!$B$1:$YE$1,0))</f>
        <v>1709.8</v>
      </c>
      <c r="Z24" s="78">
        <f>INDEX(HaverPull!$B:$YE,MATCH(Calculations_actual!Z$9,HaverPull!$B:$B,0),MATCH(Calculations_actual!$B24,HaverPull!$B$1:$YE$1,0))</f>
        <v>1761.8</v>
      </c>
      <c r="AA24" s="78">
        <f>INDEX(HaverPull!$B:$YE,MATCH(Calculations_actual!AA$9,HaverPull!$B:$B,0),MATCH(Calculations_actual!$B24,HaverPull!$B$1:$YE$1,0))</f>
        <v>1820.5</v>
      </c>
      <c r="AB24" s="78">
        <f>INDEX(HaverPull!$B:$YE,MATCH(Calculations_actual!AB$9,HaverPull!$B:$B,0),MATCH(Calculations_actual!$B24,HaverPull!$B$1:$YE$1,0))</f>
        <v>1852.3</v>
      </c>
      <c r="AC24" s="78">
        <f>INDEX(HaverPull!$B:$YE,MATCH(Calculations_actual!AC$9,HaverPull!$B:$B,0),MATCH(Calculations_actual!$B24,HaverPull!$B$1:$YE$1,0))</f>
        <v>1886.6</v>
      </c>
      <c r="AD24" s="78">
        <f>INDEX(HaverPull!$B:$YE,MATCH(Calculations_actual!AD$9,HaverPull!$B:$B,0),MATCH(Calculations_actual!$B24,HaverPull!$B$1:$YE$1,0))</f>
        <v>1934.3</v>
      </c>
      <c r="AE24" s="78">
        <f>INDEX(HaverPull!$B:$YE,MATCH(Calculations_actual!AE$9,HaverPull!$B:$B,0),MATCH(Calculations_actual!$B24,HaverPull!$B$1:$YE$1,0))</f>
        <v>1988.6</v>
      </c>
      <c r="AF24" s="78">
        <f>INDEX(HaverPull!$B:$YE,MATCH(Calculations_actual!AF$9,HaverPull!$B:$B,0),MATCH(Calculations_actual!$B24,HaverPull!$B$1:$YE$1,0))</f>
        <v>2055.9</v>
      </c>
      <c r="AG24" s="78">
        <f>INDEX(HaverPull!$B:$YE,MATCH(Calculations_actual!AG$9,HaverPull!$B:$B,0),MATCH(Calculations_actual!$B24,HaverPull!$B$1:$YE$1,0))</f>
        <v>2118.5</v>
      </c>
      <c r="AH24" s="78">
        <f>INDEX(HaverPull!$B:$YE,MATCH(Calculations_actual!AH$9,HaverPull!$B:$B,0),MATCH(Calculations_actual!$B24,HaverPull!$B$1:$YE$1,0))</f>
        <v>2164.3000000000002</v>
      </c>
      <c r="AI24" s="78">
        <f>INDEX(HaverPull!$B:$YE,MATCH(Calculations_actual!AI$9,HaverPull!$B:$B,0),MATCH(Calculations_actual!$B24,HaverPull!$B$1:$YE$1,0))</f>
        <v>2202.8000000000002</v>
      </c>
      <c r="AJ24" s="78">
        <f>INDEX(HaverPull!$B:$YE,MATCH(Calculations_actual!AJ$9,HaverPull!$B:$B,0),MATCH(Calculations_actual!$B24,HaverPull!$B$1:$YE$1,0))</f>
        <v>2331.6</v>
      </c>
      <c r="AK24" s="78">
        <f>INDEX(HaverPull!$B:$YE,MATCH(Calculations_actual!AK$9,HaverPull!$B:$B,0),MATCH(Calculations_actual!$B24,HaverPull!$B$1:$YE$1,0))</f>
        <v>2395.1</v>
      </c>
      <c r="AL24" s="78">
        <f>INDEX(HaverPull!$B:$YE,MATCH(Calculations_actual!AL$9,HaverPull!$B:$B,0),MATCH(Calculations_actual!$B24,HaverPull!$B$1:$YE$1,0))</f>
        <v>2476.9</v>
      </c>
      <c r="AM24" s="78">
        <f>INDEX(HaverPull!$B:$YE,MATCH(Calculations_actual!AM$9,HaverPull!$B:$B,0),MATCH(Calculations_actual!$B24,HaverPull!$B$1:$YE$1,0))</f>
        <v>2526.6</v>
      </c>
      <c r="AN24" s="78">
        <f>INDEX(HaverPull!$B:$YE,MATCH(Calculations_actual!AN$9,HaverPull!$B:$B,0),MATCH(Calculations_actual!$B24,HaverPull!$B$1:$YE$1,0))</f>
        <v>2591.1999999999998</v>
      </c>
      <c r="AO24" s="78">
        <f>INDEX(HaverPull!$B:$YE,MATCH(Calculations_actual!AO$9,HaverPull!$B:$B,0),MATCH(Calculations_actual!$B24,HaverPull!$B$1:$YE$1,0))</f>
        <v>2667.6</v>
      </c>
      <c r="AP24" s="78">
        <f>INDEX(HaverPull!$B:$YE,MATCH(Calculations_actual!AP$9,HaverPull!$B:$B,0),MATCH(Calculations_actual!$B24,HaverPull!$B$1:$YE$1,0))</f>
        <v>2723.9</v>
      </c>
      <c r="AQ24" s="78">
        <f>INDEX(HaverPull!$B:$YE,MATCH(Calculations_actual!AQ$9,HaverPull!$B:$B,0),MATCH(Calculations_actual!$B24,HaverPull!$B$1:$YE$1,0))</f>
        <v>2789.8</v>
      </c>
      <c r="AR24" s="78">
        <f>INDEX(HaverPull!$B:$YE,MATCH(Calculations_actual!AR$9,HaverPull!$B:$B,0),MATCH(Calculations_actual!$B24,HaverPull!$B$1:$YE$1,0))</f>
        <v>2797.4</v>
      </c>
      <c r="AS24" s="78">
        <f>INDEX(HaverPull!$B:$YE,MATCH(Calculations_actual!AS$9,HaverPull!$B:$B,0),MATCH(Calculations_actual!$B24,HaverPull!$B$1:$YE$1,0))</f>
        <v>2856.5</v>
      </c>
      <c r="AT24" s="78">
        <f>INDEX(HaverPull!$B:$YE,MATCH(Calculations_actual!AT$9,HaverPull!$B:$B,0),MATCH(Calculations_actual!$B24,HaverPull!$B$1:$YE$1,0))</f>
        <v>2985.6</v>
      </c>
      <c r="AU24" s="78">
        <f>INDEX(HaverPull!$B:$YE,MATCH(Calculations_actual!AU$9,HaverPull!$B:$B,0),MATCH(Calculations_actual!$B24,HaverPull!$B$1:$YE$1,0))</f>
        <v>3124.2</v>
      </c>
      <c r="AV24" s="78">
        <f>INDEX(HaverPull!$B:$YE,MATCH(Calculations_actual!AV$9,HaverPull!$B:$B,0),MATCH(Calculations_actual!$B24,HaverPull!$B$1:$YE$1,0))</f>
        <v>3162.5</v>
      </c>
      <c r="AW24" s="78">
        <f>INDEX(HaverPull!$B:$YE,MATCH(Calculations_actual!AW$9,HaverPull!$B:$B,0),MATCH(Calculations_actual!$B24,HaverPull!$B$1:$YE$1,0))</f>
        <v>3260.6</v>
      </c>
      <c r="AX24" s="78">
        <f>INDEX(HaverPull!$B:$YE,MATCH(Calculations_actual!AX$9,HaverPull!$B:$B,0),MATCH(Calculations_actual!$B24,HaverPull!$B$1:$YE$1,0))</f>
        <v>3280.8</v>
      </c>
      <c r="AY24" s="78">
        <f>INDEX(HaverPull!$B:$YE,MATCH(Calculations_actual!AY$9,HaverPull!$B:$B,0),MATCH(Calculations_actual!$B24,HaverPull!$B$1:$YE$1,0))</f>
        <v>3274.3</v>
      </c>
      <c r="AZ24" s="78">
        <f>INDEX(HaverPull!$B:$YE,MATCH(Calculations_actual!AZ$9,HaverPull!$B:$B,0),MATCH(Calculations_actual!$B24,HaverPull!$B$1:$YE$1,0))</f>
        <v>3332</v>
      </c>
      <c r="BA24" s="78">
        <f>INDEX(HaverPull!$B:$YE,MATCH(Calculations_actual!BA$9,HaverPull!$B:$B,0),MATCH(Calculations_actual!$B24,HaverPull!$B$1:$YE$1,0))</f>
        <v>3366.3</v>
      </c>
      <c r="BB24" s="78">
        <f>INDEX(HaverPull!$B:$YE,MATCH(Calculations_actual!BB$9,HaverPull!$B:$B,0),MATCH(Calculations_actual!$B24,HaverPull!$B$1:$YE$1,0))</f>
        <v>3402.6</v>
      </c>
      <c r="BC24" s="78">
        <f>INDEX(HaverPull!$B:$YE,MATCH(Calculations_actual!BC$9,HaverPull!$B:$B,0),MATCH(Calculations_actual!$B24,HaverPull!$B$1:$YE$1,0))</f>
        <v>3473.4</v>
      </c>
      <c r="BD24" s="78">
        <f>INDEX(HaverPull!$B:$YE,MATCH(Calculations_actual!BD$9,HaverPull!$B:$B,0),MATCH(Calculations_actual!$B24,HaverPull!$B$1:$YE$1,0))</f>
        <v>3578.8</v>
      </c>
      <c r="BE24" s="78">
        <f>INDEX(HaverPull!$B:$YE,MATCH(Calculations_actual!BE$9,HaverPull!$B:$B,0),MATCH(Calculations_actual!$B24,HaverPull!$B$1:$YE$1,0))</f>
        <v>3689.2</v>
      </c>
      <c r="BF24" s="78">
        <f>INDEX(HaverPull!$B:$YE,MATCH(Calculations_actual!BF$9,HaverPull!$B:$B,0),MATCH(Calculations_actual!$B24,HaverPull!$B$1:$YE$1,0))</f>
        <v>3794.7</v>
      </c>
      <c r="BG24" s="78">
        <f>INDEX(HaverPull!$B:$YE,MATCH(Calculations_actual!BG$9,HaverPull!$B:$B,0),MATCH(Calculations_actual!$B24,HaverPull!$B$1:$YE$1,0))</f>
        <v>3908.1</v>
      </c>
      <c r="BH24" s="78">
        <f>INDEX(HaverPull!$B:$YE,MATCH(Calculations_actual!BH$9,HaverPull!$B:$B,0),MATCH(Calculations_actual!$B24,HaverPull!$B$1:$YE$1,0))</f>
        <v>4009.6</v>
      </c>
      <c r="BI24" s="78">
        <f>INDEX(HaverPull!$B:$YE,MATCH(Calculations_actual!BI$9,HaverPull!$B:$B,0),MATCH(Calculations_actual!$B24,HaverPull!$B$1:$YE$1,0))</f>
        <v>4084.3</v>
      </c>
      <c r="BJ24" s="78">
        <f>INDEX(HaverPull!$B:$YE,MATCH(Calculations_actual!BJ$9,HaverPull!$B:$B,0),MATCH(Calculations_actual!$B24,HaverPull!$B$1:$YE$1,0))</f>
        <v>4148.6000000000004</v>
      </c>
      <c r="BK24" s="78">
        <f>INDEX(HaverPull!$B:$YE,MATCH(Calculations_actual!BK$9,HaverPull!$B:$B,0),MATCH(Calculations_actual!$B24,HaverPull!$B$1:$YE$1,0))</f>
        <v>4230.2</v>
      </c>
      <c r="BL24" s="78">
        <f>INDEX(HaverPull!$B:$YE,MATCH(Calculations_actual!BL$9,HaverPull!$B:$B,0),MATCH(Calculations_actual!$B24,HaverPull!$B$1:$YE$1,0))</f>
        <v>4294.8999999999996</v>
      </c>
      <c r="BM24" s="78">
        <f>INDEX(HaverPull!$B:$YE,MATCH(Calculations_actual!BM$9,HaverPull!$B:$B,0),MATCH(Calculations_actual!$B24,HaverPull!$B$1:$YE$1,0))</f>
        <v>4386.8</v>
      </c>
      <c r="BN24" s="78">
        <f>INDEX(HaverPull!$B:$YE,MATCH(Calculations_actual!BN$9,HaverPull!$B:$B,0),MATCH(Calculations_actual!$B24,HaverPull!$B$1:$YE$1,0))</f>
        <v>4444.1000000000004</v>
      </c>
      <c r="BO24" s="78">
        <f>INDEX(HaverPull!$B:$YE,MATCH(Calculations_actual!BO$9,HaverPull!$B:$B,0),MATCH(Calculations_actual!$B24,HaverPull!$B$1:$YE$1,0))</f>
        <v>4507.8999999999996</v>
      </c>
      <c r="BP24" s="78">
        <f>INDEX(HaverPull!$B:$YE,MATCH(Calculations_actual!BP$9,HaverPull!$B:$B,0),MATCH(Calculations_actual!$B24,HaverPull!$B$1:$YE$1,0))</f>
        <v>4545.3</v>
      </c>
      <c r="BQ24" s="78">
        <f>INDEX(HaverPull!$B:$YE,MATCH(Calculations_actual!BQ$9,HaverPull!$B:$B,0),MATCH(Calculations_actual!$B24,HaverPull!$B$1:$YE$1,0))</f>
        <v>4607.7</v>
      </c>
      <c r="BR24" s="78">
        <f>INDEX(HaverPull!$B:$YE,MATCH(Calculations_actual!BR$9,HaverPull!$B:$B,0),MATCH(Calculations_actual!$B24,HaverPull!$B$1:$YE$1,0))</f>
        <v>4657.6000000000004</v>
      </c>
      <c r="BS24" s="78">
        <f>INDEX(HaverPull!$B:$YE,MATCH(Calculations_actual!BS$9,HaverPull!$B:$B,0),MATCH(Calculations_actual!$B24,HaverPull!$B$1:$YE$1,0))</f>
        <v>4722.2</v>
      </c>
      <c r="BT24" s="78">
        <f>INDEX(HaverPull!$B:$YE,MATCH(Calculations_actual!BT$9,HaverPull!$B:$B,0),MATCH(Calculations_actual!$B24,HaverPull!$B$1:$YE$1,0))</f>
        <v>4806.2</v>
      </c>
      <c r="BU24" s="78">
        <f>INDEX(HaverPull!$B:$YE,MATCH(Calculations_actual!BU$9,HaverPull!$B:$B,0),MATCH(Calculations_actual!$B24,HaverPull!$B$1:$YE$1,0))</f>
        <v>4884.6000000000004</v>
      </c>
      <c r="BV24" s="78">
        <f>INDEX(HaverPull!$B:$YE,MATCH(Calculations_actual!BV$9,HaverPull!$B:$B,0),MATCH(Calculations_actual!$B24,HaverPull!$B$1:$YE$1,0))</f>
        <v>5008</v>
      </c>
      <c r="BW24" s="78">
        <f>INDEX(HaverPull!$B:$YE,MATCH(Calculations_actual!BW$9,HaverPull!$B:$B,0),MATCH(Calculations_actual!$B24,HaverPull!$B$1:$YE$1,0))</f>
        <v>5073.3999999999996</v>
      </c>
      <c r="BX24" s="78">
        <f>INDEX(HaverPull!$B:$YE,MATCH(Calculations_actual!BX$9,HaverPull!$B:$B,0),MATCH(Calculations_actual!$B24,HaverPull!$B$1:$YE$1,0))</f>
        <v>5190</v>
      </c>
      <c r="BY24" s="78">
        <f>INDEX(HaverPull!$B:$YE,MATCH(Calculations_actual!BY$9,HaverPull!$B:$B,0),MATCH(Calculations_actual!$B24,HaverPull!$B$1:$YE$1,0))</f>
        <v>5282.8</v>
      </c>
      <c r="BZ24" s="78">
        <f>INDEX(HaverPull!$B:$YE,MATCH(Calculations_actual!BZ$9,HaverPull!$B:$B,0),MATCH(Calculations_actual!$B24,HaverPull!$B$1:$YE$1,0))</f>
        <v>5399.5</v>
      </c>
      <c r="CA24" s="78">
        <f>INDEX(HaverPull!$B:$YE,MATCH(Calculations_actual!CA$9,HaverPull!$B:$B,0),MATCH(Calculations_actual!$B24,HaverPull!$B$1:$YE$1,0))</f>
        <v>5511.3</v>
      </c>
      <c r="CB24" s="78">
        <f>INDEX(HaverPull!$B:$YE,MATCH(Calculations_actual!CB$9,HaverPull!$B:$B,0),MATCH(Calculations_actual!$B24,HaverPull!$B$1:$YE$1,0))</f>
        <v>5612.5</v>
      </c>
      <c r="CC24" s="78">
        <f>INDEX(HaverPull!$B:$YE,MATCH(Calculations_actual!CC$9,HaverPull!$B:$B,0),MATCH(Calculations_actual!$B24,HaverPull!$B$1:$YE$1,0))</f>
        <v>5695.4</v>
      </c>
      <c r="CD24" s="78">
        <f>INDEX(HaverPull!$B:$YE,MATCH(Calculations_actual!CD$9,HaverPull!$B:$B,0),MATCH(Calculations_actual!$B24,HaverPull!$B$1:$YE$1,0))</f>
        <v>5747.2</v>
      </c>
      <c r="CE24" s="78">
        <f>INDEX(HaverPull!$B:$YE,MATCH(Calculations_actual!CE$9,HaverPull!$B:$B,0),MATCH(Calculations_actual!$B24,HaverPull!$B$1:$YE$1,0))</f>
        <v>5872.7</v>
      </c>
      <c r="CF24" s="78">
        <f>INDEX(HaverPull!$B:$YE,MATCH(Calculations_actual!CF$9,HaverPull!$B:$B,0),MATCH(Calculations_actual!$B24,HaverPull!$B$1:$YE$1,0))</f>
        <v>5960</v>
      </c>
      <c r="CG24" s="78">
        <f>INDEX(HaverPull!$B:$YE,MATCH(Calculations_actual!CG$9,HaverPull!$B:$B,0),MATCH(Calculations_actual!$B24,HaverPull!$B$1:$YE$1,0))</f>
        <v>6015.1</v>
      </c>
      <c r="CH24" s="78">
        <f>INDEX(HaverPull!$B:$YE,MATCH(Calculations_actual!CH$9,HaverPull!$B:$B,0),MATCH(Calculations_actual!$B24,HaverPull!$B$1:$YE$1,0))</f>
        <v>6004.7</v>
      </c>
      <c r="CI24" s="78">
        <f>INDEX(HaverPull!$B:$YE,MATCH(Calculations_actual!CI$9,HaverPull!$B:$B,0),MATCH(Calculations_actual!$B24,HaverPull!$B$1:$YE$1,0))</f>
        <v>6035.2</v>
      </c>
      <c r="CJ24" s="78">
        <f>INDEX(HaverPull!$B:$YE,MATCH(Calculations_actual!CJ$9,HaverPull!$B:$B,0),MATCH(Calculations_actual!$B24,HaverPull!$B$1:$YE$1,0))</f>
        <v>6126.9</v>
      </c>
      <c r="CK24" s="78">
        <f>INDEX(HaverPull!$B:$YE,MATCH(Calculations_actual!CK$9,HaverPull!$B:$B,0),MATCH(Calculations_actual!$B24,HaverPull!$B$1:$YE$1,0))</f>
        <v>6205.9</v>
      </c>
      <c r="CL24" s="78">
        <f>INDEX(HaverPull!$B:$YE,MATCH(Calculations_actual!CL$9,HaverPull!$B:$B,0),MATCH(Calculations_actual!$B24,HaverPull!$B$1:$YE$1,0))</f>
        <v>6264.5</v>
      </c>
      <c r="CM24" s="78">
        <f>INDEX(HaverPull!$B:$YE,MATCH(Calculations_actual!CM$9,HaverPull!$B:$B,0),MATCH(Calculations_actual!$B24,HaverPull!$B$1:$YE$1,0))</f>
        <v>6363.1</v>
      </c>
      <c r="CN24" s="78">
        <f>INDEX(HaverPull!$B:$YE,MATCH(Calculations_actual!CN$9,HaverPull!$B:$B,0),MATCH(Calculations_actual!$B24,HaverPull!$B$1:$YE$1,0))</f>
        <v>6470.8</v>
      </c>
      <c r="CO24" s="78">
        <f>INDEX(HaverPull!$B:$YE,MATCH(Calculations_actual!CO$9,HaverPull!$B:$B,0),MATCH(Calculations_actual!$B24,HaverPull!$B$1:$YE$1,0))</f>
        <v>6566.6</v>
      </c>
      <c r="CP24" s="78">
        <f>INDEX(HaverPull!$B:$YE,MATCH(Calculations_actual!CP$9,HaverPull!$B:$B,0),MATCH(Calculations_actual!$B24,HaverPull!$B$1:$YE$1,0))</f>
        <v>6680.8</v>
      </c>
      <c r="CQ24" s="78">
        <f>INDEX(HaverPull!$B:$YE,MATCH(Calculations_actual!CQ$9,HaverPull!$B:$B,0),MATCH(Calculations_actual!$B24,HaverPull!$B$1:$YE$1,0))</f>
        <v>6729.5</v>
      </c>
      <c r="CR24" s="78">
        <f>INDEX(HaverPull!$B:$YE,MATCH(Calculations_actual!CR$9,HaverPull!$B:$B,0),MATCH(Calculations_actual!$B24,HaverPull!$B$1:$YE$1,0))</f>
        <v>6808.9</v>
      </c>
      <c r="CS24" s="78">
        <f>INDEX(HaverPull!$B:$YE,MATCH(Calculations_actual!CS$9,HaverPull!$B:$B,0),MATCH(Calculations_actual!$B24,HaverPull!$B$1:$YE$1,0))</f>
        <v>6882.1</v>
      </c>
      <c r="CT24" s="78">
        <f>INDEX(HaverPull!$B:$YE,MATCH(Calculations_actual!CT$9,HaverPull!$B:$B,0),MATCH(Calculations_actual!$B24,HaverPull!$B$1:$YE$1,0))</f>
        <v>7013.7</v>
      </c>
      <c r="CU24" s="78">
        <f>INDEX(HaverPull!$B:$YE,MATCH(Calculations_actual!CU$9,HaverPull!$B:$B,0),MATCH(Calculations_actual!$B24,HaverPull!$B$1:$YE$1,0))</f>
        <v>7115.7</v>
      </c>
      <c r="CV24" s="78">
        <f>INDEX(HaverPull!$B:$YE,MATCH(Calculations_actual!CV$9,HaverPull!$B:$B,0),MATCH(Calculations_actual!$B24,HaverPull!$B$1:$YE$1,0))</f>
        <v>7246.9</v>
      </c>
      <c r="CW24" s="78">
        <f>INDEX(HaverPull!$B:$YE,MATCH(Calculations_actual!CW$9,HaverPull!$B:$B,0),MATCH(Calculations_actual!$B24,HaverPull!$B$1:$YE$1,0))</f>
        <v>7331.1</v>
      </c>
      <c r="CX24" s="78">
        <f>INDEX(HaverPull!$B:$YE,MATCH(Calculations_actual!CX$9,HaverPull!$B:$B,0),MATCH(Calculations_actual!$B24,HaverPull!$B$1:$YE$1,0))</f>
        <v>7455.3</v>
      </c>
      <c r="CY24" s="78">
        <f>INDEX(HaverPull!$B:$YE,MATCH(Calculations_actual!CY$9,HaverPull!$B:$B,0),MATCH(Calculations_actual!$B24,HaverPull!$B$1:$YE$1,0))</f>
        <v>7522.3</v>
      </c>
      <c r="CZ24" s="78">
        <f>INDEX(HaverPull!$B:$YE,MATCH(Calculations_actual!CZ$9,HaverPull!$B:$B,0),MATCH(Calculations_actual!$B24,HaverPull!$B$1:$YE$1,0))</f>
        <v>7581</v>
      </c>
      <c r="DA24" s="78">
        <f>INDEX(HaverPull!$B:$YE,MATCH(Calculations_actual!DA$9,HaverPull!$B:$B,0),MATCH(Calculations_actual!$B24,HaverPull!$B$1:$YE$1,0))</f>
        <v>7683.1</v>
      </c>
      <c r="DB24" s="78">
        <f>INDEX(HaverPull!$B:$YE,MATCH(Calculations_actual!DB$9,HaverPull!$B:$B,0),MATCH(Calculations_actual!$B24,HaverPull!$B$1:$YE$1,0))</f>
        <v>7772.6</v>
      </c>
      <c r="DC24" s="78">
        <f>INDEX(HaverPull!$B:$YE,MATCH(Calculations_actual!DC$9,HaverPull!$B:$B,0),MATCH(Calculations_actual!$B24,HaverPull!$B$1:$YE$1,0))</f>
        <v>7868.5</v>
      </c>
      <c r="DD24" s="78">
        <f>INDEX(HaverPull!$B:$YE,MATCH(Calculations_actual!DD$9,HaverPull!$B:$B,0),MATCH(Calculations_actual!$B24,HaverPull!$B$1:$YE$1,0))</f>
        <v>8032.8</v>
      </c>
      <c r="DE24" s="78">
        <f>INDEX(HaverPull!$B:$YE,MATCH(Calculations_actual!DE$9,HaverPull!$B:$B,0),MATCH(Calculations_actual!$B24,HaverPull!$B$1:$YE$1,0))</f>
        <v>8131.4</v>
      </c>
      <c r="DF24" s="78">
        <f>INDEX(HaverPull!$B:$YE,MATCH(Calculations_actual!DF$9,HaverPull!$B:$B,0),MATCH(Calculations_actual!$B24,HaverPull!$B$1:$YE$1,0))</f>
        <v>8259.7999999999993</v>
      </c>
      <c r="DG24" s="78">
        <f>INDEX(HaverPull!$B:$YE,MATCH(Calculations_actual!DG$9,HaverPull!$B:$B,0),MATCH(Calculations_actual!$B24,HaverPull!$B$1:$YE$1,0))</f>
        <v>8362.7000000000007</v>
      </c>
      <c r="DH24" s="78">
        <f>INDEX(HaverPull!$B:$YE,MATCH(Calculations_actual!DH$9,HaverPull!$B:$B,0),MATCH(Calculations_actual!$B24,HaverPull!$B$1:$YE$1,0))</f>
        <v>8518.7999999999993</v>
      </c>
      <c r="DI24" s="78">
        <f>INDEX(HaverPull!$B:$YE,MATCH(Calculations_actual!DI$9,HaverPull!$B:$B,0),MATCH(Calculations_actual!$B24,HaverPull!$B$1:$YE$1,0))</f>
        <v>8662.7999999999993</v>
      </c>
      <c r="DJ24" s="78">
        <f>INDEX(HaverPull!$B:$YE,MATCH(Calculations_actual!DJ$9,HaverPull!$B:$B,0),MATCH(Calculations_actual!$B24,HaverPull!$B$1:$YE$1,0))</f>
        <v>8765.9</v>
      </c>
      <c r="DK24" s="78">
        <f>INDEX(HaverPull!$B:$YE,MATCH(Calculations_actual!DK$9,HaverPull!$B:$B,0),MATCH(Calculations_actual!$B24,HaverPull!$B$1:$YE$1,0))</f>
        <v>8866.5</v>
      </c>
      <c r="DL24" s="78">
        <f>INDEX(HaverPull!$B:$YE,MATCH(Calculations_actual!DL$9,HaverPull!$B:$B,0),MATCH(Calculations_actual!$B24,HaverPull!$B$1:$YE$1,0))</f>
        <v>8969.7000000000007</v>
      </c>
      <c r="DM24" s="78">
        <f>INDEX(HaverPull!$B:$YE,MATCH(Calculations_actual!DM$9,HaverPull!$B:$B,0),MATCH(Calculations_actual!$B24,HaverPull!$B$1:$YE$1,0))</f>
        <v>9121.1</v>
      </c>
      <c r="DN24" s="78">
        <f>INDEX(HaverPull!$B:$YE,MATCH(Calculations_actual!DN$9,HaverPull!$B:$B,0),MATCH(Calculations_actual!$B24,HaverPull!$B$1:$YE$1,0))</f>
        <v>9294</v>
      </c>
      <c r="DO24" s="78">
        <f>INDEX(HaverPull!$B:$YE,MATCH(Calculations_actual!DO$9,HaverPull!$B:$B,0),MATCH(Calculations_actual!$B24,HaverPull!$B$1:$YE$1,0))</f>
        <v>9417.2999999999993</v>
      </c>
      <c r="DP24" s="78">
        <f>INDEX(HaverPull!$B:$YE,MATCH(Calculations_actual!DP$9,HaverPull!$B:$B,0),MATCH(Calculations_actual!$B24,HaverPull!$B$1:$YE$1,0))</f>
        <v>9524.2000000000007</v>
      </c>
      <c r="DQ24" s="78">
        <f>INDEX(HaverPull!$B:$YE,MATCH(Calculations_actual!DQ$9,HaverPull!$B:$B,0),MATCH(Calculations_actual!$B24,HaverPull!$B$1:$YE$1,0))</f>
        <v>9681.9</v>
      </c>
      <c r="DR24" s="78">
        <f>INDEX(HaverPull!$B:$YE,MATCH(Calculations_actual!DR$9,HaverPull!$B:$B,0),MATCH(Calculations_actual!$B24,HaverPull!$B$1:$YE$1,0))</f>
        <v>9899.4</v>
      </c>
      <c r="DS24" s="78">
        <f>INDEX(HaverPull!$B:$YE,MATCH(Calculations_actual!DS$9,HaverPull!$B:$B,0),MATCH(Calculations_actual!$B24,HaverPull!$B$1:$YE$1,0))</f>
        <v>10002.9</v>
      </c>
      <c r="DT24" s="78">
        <f>INDEX(HaverPull!$B:$YE,MATCH(Calculations_actual!DT$9,HaverPull!$B:$B,0),MATCH(Calculations_actual!$B24,HaverPull!$B$1:$YE$1,0))</f>
        <v>10247.700000000001</v>
      </c>
      <c r="DU24" s="78">
        <f>INDEX(HaverPull!$B:$YE,MATCH(Calculations_actual!DU$9,HaverPull!$B:$B,0),MATCH(Calculations_actual!$B24,HaverPull!$B$1:$YE$1,0))</f>
        <v>10319.799999999999</v>
      </c>
      <c r="DV24" s="78">
        <f>INDEX(HaverPull!$B:$YE,MATCH(Calculations_actual!DV$9,HaverPull!$B:$B,0),MATCH(Calculations_actual!$B24,HaverPull!$B$1:$YE$1,0))</f>
        <v>10439</v>
      </c>
      <c r="DW24" s="78">
        <f>INDEX(HaverPull!$B:$YE,MATCH(Calculations_actual!DW$9,HaverPull!$B:$B,0),MATCH(Calculations_actual!$B24,HaverPull!$B$1:$YE$1,0))</f>
        <v>10472.9</v>
      </c>
      <c r="DX24" s="78">
        <f>INDEX(HaverPull!$B:$YE,MATCH(Calculations_actual!DX$9,HaverPull!$B:$B,0),MATCH(Calculations_actual!$B24,HaverPull!$B$1:$YE$1,0))</f>
        <v>10597.8</v>
      </c>
      <c r="DY24" s="78">
        <f>INDEX(HaverPull!$B:$YE,MATCH(Calculations_actual!DY$9,HaverPull!$B:$B,0),MATCH(Calculations_actual!$B24,HaverPull!$B$1:$YE$1,0))</f>
        <v>10596.3</v>
      </c>
      <c r="DZ24" s="78">
        <f>INDEX(HaverPull!$B:$YE,MATCH(Calculations_actual!DZ$9,HaverPull!$B:$B,0),MATCH(Calculations_actual!$B24,HaverPull!$B$1:$YE$1,0))</f>
        <v>10660.3</v>
      </c>
      <c r="EA24" s="78">
        <f>INDEX(HaverPull!$B:$YE,MATCH(Calculations_actual!EA$9,HaverPull!$B:$B,0),MATCH(Calculations_actual!$B24,HaverPull!$B$1:$YE$1,0))</f>
        <v>10789</v>
      </c>
      <c r="EB24" s="78">
        <f>INDEX(HaverPull!$B:$YE,MATCH(Calculations_actual!EB$9,HaverPull!$B:$B,0),MATCH(Calculations_actual!$B24,HaverPull!$B$1:$YE$1,0))</f>
        <v>10893.2</v>
      </c>
      <c r="EC24" s="78">
        <f>INDEX(HaverPull!$B:$YE,MATCH(Calculations_actual!EC$9,HaverPull!$B:$B,0),MATCH(Calculations_actual!$B24,HaverPull!$B$1:$YE$1,0))</f>
        <v>10992.1</v>
      </c>
      <c r="ED24" s="78">
        <f>INDEX(HaverPull!$B:$YE,MATCH(Calculations_actual!ED$9,HaverPull!$B:$B,0),MATCH(Calculations_actual!$B24,HaverPull!$B$1:$YE$1,0))</f>
        <v>11071.5</v>
      </c>
      <c r="EE24" s="78">
        <f>INDEX(HaverPull!$B:$YE,MATCH(Calculations_actual!EE$9,HaverPull!$B:$B,0),MATCH(Calculations_actual!$B24,HaverPull!$B$1:$YE$1,0))</f>
        <v>11183.5</v>
      </c>
      <c r="EF24" s="78">
        <f>INDEX(HaverPull!$B:$YE,MATCH(Calculations_actual!EF$9,HaverPull!$B:$B,0),MATCH(Calculations_actual!$B24,HaverPull!$B$1:$YE$1,0))</f>
        <v>11312.9</v>
      </c>
      <c r="EG24" s="78">
        <f>INDEX(HaverPull!$B:$YE,MATCH(Calculations_actual!EG$9,HaverPull!$B:$B,0),MATCH(Calculations_actual!$B24,HaverPull!$B$1:$YE$1,0))</f>
        <v>11567.3</v>
      </c>
      <c r="EH24" s="78">
        <f>INDEX(HaverPull!$B:$YE,MATCH(Calculations_actual!EH$9,HaverPull!$B:$B,0),MATCH(Calculations_actual!$B24,HaverPull!$B$1:$YE$1,0))</f>
        <v>11769.3</v>
      </c>
      <c r="EI24" s="78">
        <f>INDEX(HaverPull!$B:$YE,MATCH(Calculations_actual!EI$9,HaverPull!$B:$B,0),MATCH(Calculations_actual!$B24,HaverPull!$B$1:$YE$1,0))</f>
        <v>11920.2</v>
      </c>
      <c r="EJ24" s="78">
        <f>INDEX(HaverPull!$B:$YE,MATCH(Calculations_actual!EJ$9,HaverPull!$B:$B,0),MATCH(Calculations_actual!$B24,HaverPull!$B$1:$YE$1,0))</f>
        <v>12109</v>
      </c>
      <c r="EK24" s="78">
        <f>INDEX(HaverPull!$B:$YE,MATCH(Calculations_actual!EK$9,HaverPull!$B:$B,0),MATCH(Calculations_actual!$B24,HaverPull!$B$1:$YE$1,0))</f>
        <v>12303.3</v>
      </c>
      <c r="EL24" s="78">
        <f>INDEX(HaverPull!$B:$YE,MATCH(Calculations_actual!EL$9,HaverPull!$B:$B,0),MATCH(Calculations_actual!$B24,HaverPull!$B$1:$YE$1,0))</f>
        <v>12522.4</v>
      </c>
      <c r="EM24" s="78">
        <f>INDEX(HaverPull!$B:$YE,MATCH(Calculations_actual!EM$9,HaverPull!$B:$B,0),MATCH(Calculations_actual!$B24,HaverPull!$B$1:$YE$1,0))</f>
        <v>12761.3</v>
      </c>
      <c r="EN24" s="78">
        <f>INDEX(HaverPull!$B:$YE,MATCH(Calculations_actual!EN$9,HaverPull!$B:$B,0),MATCH(Calculations_actual!$B24,HaverPull!$B$1:$YE$1,0))</f>
        <v>12910</v>
      </c>
      <c r="EO24" s="78">
        <f>INDEX(HaverPull!$B:$YE,MATCH(Calculations_actual!EO$9,HaverPull!$B:$B,0),MATCH(Calculations_actual!$B24,HaverPull!$B$1:$YE$1,0))</f>
        <v>13142.9</v>
      </c>
      <c r="EP24" s="78">
        <f>INDEX(HaverPull!$B:$YE,MATCH(Calculations_actual!EP$9,HaverPull!$B:$B,0),MATCH(Calculations_actual!$B24,HaverPull!$B$1:$YE$1,0))</f>
        <v>13332.3</v>
      </c>
      <c r="EQ24" s="78">
        <f>INDEX(HaverPull!$B:$YE,MATCH(Calculations_actual!EQ$9,HaverPull!$B:$B,0),MATCH(Calculations_actual!$B24,HaverPull!$B$1:$YE$1,0))</f>
        <v>13603.9</v>
      </c>
      <c r="ER24" s="78">
        <f>INDEX(HaverPull!$B:$YE,MATCH(Calculations_actual!ER$9,HaverPull!$B:$B,0),MATCH(Calculations_actual!$B24,HaverPull!$B$1:$YE$1,0))</f>
        <v>13749.8</v>
      </c>
      <c r="ES24" s="78">
        <f>INDEX(HaverPull!$B:$YE,MATCH(Calculations_actual!ES$9,HaverPull!$B:$B,0),MATCH(Calculations_actual!$B24,HaverPull!$B$1:$YE$1,0))</f>
        <v>13867.5</v>
      </c>
      <c r="ET24" s="78">
        <f>INDEX(HaverPull!$B:$YE,MATCH(Calculations_actual!ET$9,HaverPull!$B:$B,0),MATCH(Calculations_actual!$B24,HaverPull!$B$1:$YE$1,0))</f>
        <v>14037.2</v>
      </c>
      <c r="EU24" s="78">
        <f>INDEX(HaverPull!$B:$YE,MATCH(Calculations_actual!EU$9,HaverPull!$B:$B,0),MATCH(Calculations_actual!$B24,HaverPull!$B$1:$YE$1,0))</f>
        <v>14208.6</v>
      </c>
      <c r="EV24" s="78">
        <f>INDEX(HaverPull!$B:$YE,MATCH(Calculations_actual!EV$9,HaverPull!$B:$B,0),MATCH(Calculations_actual!$B24,HaverPull!$B$1:$YE$1,0))</f>
        <v>14382.4</v>
      </c>
      <c r="EW24" s="78">
        <f>INDEX(HaverPull!$B:$YE,MATCH(Calculations_actual!EW$9,HaverPull!$B:$B,0),MATCH(Calculations_actual!$B24,HaverPull!$B$1:$YE$1,0))</f>
        <v>14535</v>
      </c>
      <c r="EX24" s="78">
        <f>INDEX(HaverPull!$B:$YE,MATCH(Calculations_actual!EX$9,HaverPull!$B:$B,0),MATCH(Calculations_actual!$B24,HaverPull!$B$1:$YE$1,0))</f>
        <v>14681.5</v>
      </c>
      <c r="EY24" s="78">
        <f>INDEX(HaverPull!$B:$YE,MATCH(Calculations_actual!EY$9,HaverPull!$B:$B,0),MATCH(Calculations_actual!$B24,HaverPull!$B$1:$YE$1,0))</f>
        <v>14651</v>
      </c>
      <c r="EZ24" s="78">
        <f>INDEX(HaverPull!$B:$YE,MATCH(Calculations_actual!EZ$9,HaverPull!$B:$B,0),MATCH(Calculations_actual!$B24,HaverPull!$B$1:$YE$1,0))</f>
        <v>14805.6</v>
      </c>
      <c r="FA24" s="78">
        <f>INDEX(HaverPull!$B:$YE,MATCH(Calculations_actual!FA$9,HaverPull!$B:$B,0),MATCH(Calculations_actual!$B24,HaverPull!$B$1:$YE$1,0))</f>
        <v>14835.2</v>
      </c>
      <c r="FB24" s="78">
        <f>INDEX(HaverPull!$B:$YE,MATCH(Calculations_actual!FB$9,HaverPull!$B:$B,0),MATCH(Calculations_actual!$B24,HaverPull!$B$1:$YE$1,0))</f>
        <v>14559.5</v>
      </c>
      <c r="FC24" s="78">
        <f>INDEX(HaverPull!$B:$YE,MATCH(Calculations_actual!FC$9,HaverPull!$B:$B,0),MATCH(Calculations_actual!$B24,HaverPull!$B$1:$YE$1,0))</f>
        <v>14394.5</v>
      </c>
      <c r="FD24" s="78">
        <f>INDEX(HaverPull!$B:$YE,MATCH(Calculations_actual!FD$9,HaverPull!$B:$B,0),MATCH(Calculations_actual!$B24,HaverPull!$B$1:$YE$1,0))</f>
        <v>14352.9</v>
      </c>
      <c r="FE24" s="78">
        <f>INDEX(HaverPull!$B:$YE,MATCH(Calculations_actual!FE$9,HaverPull!$B:$B,0),MATCH(Calculations_actual!$B24,HaverPull!$B$1:$YE$1,0))</f>
        <v>14420.3</v>
      </c>
      <c r="FF24" s="78">
        <f>INDEX(HaverPull!$B:$YE,MATCH(Calculations_actual!FF$9,HaverPull!$B:$B,0),MATCH(Calculations_actual!$B24,HaverPull!$B$1:$YE$1,0))</f>
        <v>14628</v>
      </c>
      <c r="FG24" s="78">
        <f>INDEX(HaverPull!$B:$YE,MATCH(Calculations_actual!FG$9,HaverPull!$B:$B,0),MATCH(Calculations_actual!$B24,HaverPull!$B$1:$YE$1,0))</f>
        <v>14721.4</v>
      </c>
      <c r="FH24" s="78">
        <f>INDEX(HaverPull!$B:$YE,MATCH(Calculations_actual!FH$9,HaverPull!$B:$B,0),MATCH(Calculations_actual!$B24,HaverPull!$B$1:$YE$1,0))</f>
        <v>14926.1</v>
      </c>
      <c r="FI24" s="78">
        <f>INDEX(HaverPull!$B:$YE,MATCH(Calculations_actual!FI$9,HaverPull!$B:$B,0),MATCH(Calculations_actual!$B24,HaverPull!$B$1:$YE$1,0))</f>
        <v>15079.9</v>
      </c>
      <c r="FJ24" s="78">
        <f>INDEX(HaverPull!$B:$YE,MATCH(Calculations_actual!FJ$9,HaverPull!$B:$B,0),MATCH(Calculations_actual!$B24,HaverPull!$B$1:$YE$1,0))</f>
        <v>15240.8</v>
      </c>
      <c r="FK24" s="78">
        <f>INDEX(HaverPull!$B:$YE,MATCH(Calculations_actual!FK$9,HaverPull!$B:$B,0),MATCH(Calculations_actual!$B24,HaverPull!$B$1:$YE$1,0))</f>
        <v>15285.8</v>
      </c>
      <c r="FL24" s="78">
        <f>INDEX(HaverPull!$B:$YE,MATCH(Calculations_actual!FL$9,HaverPull!$B:$B,0),MATCH(Calculations_actual!$B24,HaverPull!$B$1:$YE$1,0))</f>
        <v>15496.2</v>
      </c>
      <c r="FM24" s="78">
        <f>INDEX(HaverPull!$B:$YE,MATCH(Calculations_actual!FM$9,HaverPull!$B:$B,0),MATCH(Calculations_actual!$B24,HaverPull!$B$1:$YE$1,0))</f>
        <v>15591.9</v>
      </c>
      <c r="FN24" s="78">
        <f>INDEX(HaverPull!$B:$YE,MATCH(Calculations_actual!FN$9,HaverPull!$B:$B,0),MATCH(Calculations_actual!$B24,HaverPull!$B$1:$YE$1,0))</f>
        <v>15796.5</v>
      </c>
      <c r="FO24" s="78">
        <f>INDEX(HaverPull!$B:$YE,MATCH(Calculations_actual!FO$9,HaverPull!$B:$B,0),MATCH(Calculations_actual!$B24,HaverPull!$B$1:$YE$1,0))</f>
        <v>16019.8</v>
      </c>
      <c r="FP24" s="78">
        <f>INDEX(HaverPull!$B:$YE,MATCH(Calculations_actual!FP$9,HaverPull!$B:$B,0),MATCH(Calculations_actual!$B24,HaverPull!$B$1:$YE$1,0))</f>
        <v>16152.3</v>
      </c>
      <c r="FQ24" s="78">
        <f>INDEX(HaverPull!$B:$YE,MATCH(Calculations_actual!FQ$9,HaverPull!$B:$B,0),MATCH(Calculations_actual!$B24,HaverPull!$B$1:$YE$1,0))</f>
        <v>16257.2</v>
      </c>
      <c r="FR24" s="78">
        <f>INDEX(HaverPull!$B:$YE,MATCH(Calculations_actual!FR$9,HaverPull!$B:$B,0),MATCH(Calculations_actual!$B24,HaverPull!$B$1:$YE$1,0))</f>
        <v>16358.9</v>
      </c>
      <c r="FS24" s="78">
        <f>INDEX(HaverPull!$B:$YE,MATCH(Calculations_actual!FS$9,HaverPull!$B:$B,0),MATCH(Calculations_actual!$B24,HaverPull!$B$1:$YE$1,0))</f>
        <v>16569.599999999999</v>
      </c>
      <c r="FT24" s="78">
        <f>INDEX(HaverPull!$B:$YE,MATCH(Calculations_actual!FT$9,HaverPull!$B:$B,0),MATCH(Calculations_actual!$B24,HaverPull!$B$1:$YE$1,0))</f>
        <v>16637.900000000001</v>
      </c>
      <c r="FU24" s="78">
        <f>INDEX(HaverPull!$B:$YE,MATCH(Calculations_actual!FU$9,HaverPull!$B:$B,0),MATCH(Calculations_actual!$B24,HaverPull!$B$1:$YE$1,0))</f>
        <v>16848.7</v>
      </c>
      <c r="FV24" s="78">
        <f>INDEX(HaverPull!$B:$YE,MATCH(Calculations_actual!FV$9,HaverPull!$B:$B,0),MATCH(Calculations_actual!$B24,HaverPull!$B$1:$YE$1,0))</f>
        <v>17083.099999999999</v>
      </c>
      <c r="FW24" s="78">
        <f>INDEX(HaverPull!$B:$YE,MATCH(Calculations_actual!FW$9,HaverPull!$B:$B,0),MATCH(Calculations_actual!$B24,HaverPull!$B$1:$YE$1,0))</f>
        <v>17102.900000000001</v>
      </c>
      <c r="FX24" s="78">
        <f>INDEX(HaverPull!$B:$YE,MATCH(Calculations_actual!FX$9,HaverPull!$B:$B,0),MATCH(Calculations_actual!$B24,HaverPull!$B$1:$YE$1,0))</f>
        <v>17425.8</v>
      </c>
      <c r="FY24" s="78">
        <f>INDEX(HaverPull!$B:$YE,MATCH(Calculations_actual!FY$9,HaverPull!$B:$B,0),MATCH(Calculations_actual!$B24,HaverPull!$B$1:$YE$1,0))</f>
        <v>17719.8</v>
      </c>
      <c r="FZ24" s="78">
        <f>INDEX(HaverPull!$B:$YE,MATCH(Calculations_actual!FZ$9,HaverPull!$B:$B,0),MATCH(Calculations_actual!$B24,HaverPull!$B$1:$YE$1,0))</f>
        <v>17838.5</v>
      </c>
      <c r="GA24" s="78">
        <f>INDEX(HaverPull!$B:$YE,MATCH(Calculations_actual!GA$9,HaverPull!$B:$B,0),MATCH(Calculations_actual!$B24,HaverPull!$B$1:$YE$1,0))</f>
        <v>17970.400000000001</v>
      </c>
      <c r="GB24" s="78">
        <f>INDEX(HaverPull!$B:$YE,MATCH(Calculations_actual!GB$9,HaverPull!$B:$B,0),MATCH(Calculations_actual!$B24,HaverPull!$B$1:$YE$1,0))</f>
        <v>18221.3</v>
      </c>
      <c r="GC24" s="78">
        <f>INDEX(HaverPull!$B:$YE,MATCH(Calculations_actual!GC$9,HaverPull!$B:$B,0),MATCH(Calculations_actual!$B24,HaverPull!$B$1:$YE$1,0))</f>
        <v>18331.099999999999</v>
      </c>
      <c r="GD24" s="78">
        <f>INDEX(HaverPull!$B:$YE,MATCH(Calculations_actual!GD$9,HaverPull!$B:$B,0),MATCH(Calculations_actual!$B24,HaverPull!$B$1:$YE$1,0))</f>
        <v>18354.400000000001</v>
      </c>
      <c r="GE24" s="78">
        <f>INDEX(HaverPull!$B:$YE,MATCH(Calculations_actual!GE$9,HaverPull!$B:$B,0),MATCH(Calculations_actual!$B24,HaverPull!$B$1:$YE$1,0))</f>
        <v>18409.099999999999</v>
      </c>
      <c r="GF24" s="78">
        <f>INDEX(HaverPull!$B:$YE,MATCH(Calculations_actual!GF$9,HaverPull!$B:$B,0),MATCH(Calculations_actual!$B24,HaverPull!$B$1:$YE$1,0))</f>
        <v>18640.7</v>
      </c>
      <c r="GG24" s="78">
        <f>INDEX(HaverPull!$B:$YE,MATCH(Calculations_actual!GG$9,HaverPull!$B:$B,0),MATCH(Calculations_actual!$B24,HaverPull!$B$1:$YE$1,0))</f>
        <v>18799.599999999999</v>
      </c>
      <c r="GH24" s="78">
        <f>INDEX(HaverPull!$B:$YE,MATCH(Calculations_actual!GH$9,HaverPull!$B:$B,0),MATCH(Calculations_actual!$B24,HaverPull!$B$1:$YE$1,0))</f>
        <v>18979.2</v>
      </c>
      <c r="GI24" s="78">
        <f>INDEX(HaverPull!$B:$YE,MATCH(Calculations_actual!GI$9,HaverPull!$B:$B,0),MATCH(Calculations_actual!$B24,HaverPull!$B$1:$YE$1,0))</f>
        <v>19162.599999999999</v>
      </c>
      <c r="GJ24" s="78">
        <f>INDEX(HaverPull!$B:$YE,MATCH(Calculations_actual!GJ$9,HaverPull!$B:$B,0),MATCH(Calculations_actual!$B24,HaverPull!$B$1:$YE$1,0))</f>
        <v>19359.099999999999</v>
      </c>
      <c r="GK24" s="78">
        <f>INDEX(HaverPull!$B:$YE,MATCH(Calculations_actual!GK$9,HaverPull!$B:$B,0),MATCH(Calculations_actual!$B24,HaverPull!$B$1:$YE$1,0))</f>
        <v>19588.099999999999</v>
      </c>
      <c r="GL24" s="78">
        <f>INDEX(HaverPull!$B:$YE,MATCH(Calculations_actual!GL$9,HaverPull!$B:$B,0),MATCH(Calculations_actual!$B24,HaverPull!$B$1:$YE$1,0))</f>
        <v>19831.8</v>
      </c>
      <c r="GM24" s="78">
        <f>INDEX(HaverPull!$B:$YE,MATCH(Calculations_actual!GM$9,HaverPull!$B:$B,0),MATCH(Calculations_actual!$B24,HaverPull!$B$1:$YE$1,0))</f>
        <v>20041</v>
      </c>
      <c r="GN24" s="78">
        <f>INDEX(HaverPull!$B:$YE,MATCH(Calculations_actual!GN$9,HaverPull!$B:$B,0),MATCH(Calculations_actual!$B24,HaverPull!$B$1:$YE$1,0))</f>
        <v>20402.5</v>
      </c>
      <c r="GO24" s="78" t="e">
        <f>INDEX(HaverPull!$B:$YE,MATCH(Calculations_actual!GO$9,HaverPull!$B:$B,0),MATCH(Calculations_actual!$B24,HaverPull!$B$1:$YE$1,0))</f>
        <v>#N/A</v>
      </c>
      <c r="GP24" s="78" t="e">
        <f>INDEX(HaverPull!$B:$YE,MATCH(Calculations_actual!GP$9,HaverPull!$B:$B,0),MATCH(Calculations_actual!$B24,HaverPull!$B$1:$YE$1,0))</f>
        <v>#N/A</v>
      </c>
      <c r="GQ24" s="78" t="e">
        <f>INDEX(HaverPull!$B:$YE,MATCH(Calculations_actual!GQ$9,HaverPull!$B:$B,0),MATCH(Calculations_actual!$B24,HaverPull!$B$1:$YE$1,0))</f>
        <v>#N/A</v>
      </c>
      <c r="GR24" s="78" t="e">
        <f>INDEX(HaverPull!$B:$YE,MATCH(Calculations_actual!GR$9,HaverPull!$B:$B,0),MATCH(Calculations_actual!$B24,HaverPull!$B$1:$YE$1,0))</f>
        <v>#N/A</v>
      </c>
      <c r="GS24" s="78" t="e">
        <f>INDEX(HaverPull!$B:$YE,MATCH(Calculations_actual!GS$9,HaverPull!$B:$B,0),MATCH(Calculations_actual!$B24,HaverPull!$B$1:$YE$1,0))</f>
        <v>#N/A</v>
      </c>
      <c r="GT24" s="78" t="e">
        <f>INDEX(HaverPull!$B:$YE,MATCH(Calculations_actual!GT$9,HaverPull!$B:$B,0),MATCH(Calculations_actual!$B24,HaverPull!$B$1:$YE$1,0))</f>
        <v>#N/A</v>
      </c>
      <c r="GU24" s="78" t="e">
        <f>INDEX(HaverPull!$B:$YE,MATCH(Calculations_actual!GU$9,HaverPull!$B:$B,0),MATCH(Calculations_actual!$B24,HaverPull!$B$1:$YE$1,0))</f>
        <v>#N/A</v>
      </c>
      <c r="GV24" s="78" t="e">
        <f>INDEX(HaverPull!$B:$YE,MATCH(Calculations_actual!GV$9,HaverPull!$B:$B,0),MATCH(Calculations_actual!$B24,HaverPull!$B$1:$YE$1,0))</f>
        <v>#N/A</v>
      </c>
    </row>
    <row r="25" spans="1:204">
      <c r="A25" s="7" t="s">
        <v>184</v>
      </c>
      <c r="B25" s="78" t="s">
        <v>162</v>
      </c>
      <c r="C25" s="78">
        <f>INDEX(HaverPull!$B:$YE,MATCH(Calculations_actual!C$9,HaverPull!$B:$B,0),MATCH(Calculations_actual!$B25,HaverPull!$B$1:$YE$1,0))</f>
        <v>-0.48</v>
      </c>
      <c r="D25" s="78">
        <f>INDEX(HaverPull!$B:$YE,MATCH(Calculations_actual!D$9,HaverPull!$B:$B,0),MATCH(Calculations_actual!$B25,HaverPull!$B$1:$YE$1,0))</f>
        <v>-1.1100000000000001</v>
      </c>
      <c r="E25" s="78">
        <f>INDEX(HaverPull!$B:$YE,MATCH(Calculations_actual!E$9,HaverPull!$B:$B,0),MATCH(Calculations_actual!$B25,HaverPull!$B$1:$YE$1,0))</f>
        <v>0.4</v>
      </c>
      <c r="F25" s="78">
        <f>INDEX(HaverPull!$B:$YE,MATCH(Calculations_actual!F$9,HaverPull!$B:$B,0),MATCH(Calculations_actual!$B25,HaverPull!$B$1:$YE$1,0))</f>
        <v>0.06</v>
      </c>
      <c r="G25" s="78">
        <f>INDEX(HaverPull!$B:$YE,MATCH(Calculations_actual!G$9,HaverPull!$B:$B,0),MATCH(Calculations_actual!$B25,HaverPull!$B$1:$YE$1,0))</f>
        <v>-1.31</v>
      </c>
      <c r="H25" s="78">
        <f>INDEX(HaverPull!$B:$YE,MATCH(Calculations_actual!H$9,HaverPull!$B:$B,0),MATCH(Calculations_actual!$B25,HaverPull!$B$1:$YE$1,0))</f>
        <v>-0.21</v>
      </c>
      <c r="I25" s="78">
        <f>INDEX(HaverPull!$B:$YE,MATCH(Calculations_actual!I$9,HaverPull!$B:$B,0),MATCH(Calculations_actual!$B25,HaverPull!$B$1:$YE$1,0))</f>
        <v>-0.05</v>
      </c>
      <c r="J25" s="78">
        <f>INDEX(HaverPull!$B:$YE,MATCH(Calculations_actual!J$9,HaverPull!$B:$B,0),MATCH(Calculations_actual!$B25,HaverPull!$B$1:$YE$1,0))</f>
        <v>-0.66</v>
      </c>
      <c r="K25" s="78">
        <f>INDEX(HaverPull!$B:$YE,MATCH(Calculations_actual!K$9,HaverPull!$B:$B,0),MATCH(Calculations_actual!$B25,HaverPull!$B$1:$YE$1,0))</f>
        <v>0.52</v>
      </c>
      <c r="L25" s="78">
        <f>INDEX(HaverPull!$B:$YE,MATCH(Calculations_actual!L$9,HaverPull!$B:$B,0),MATCH(Calculations_actual!$B25,HaverPull!$B$1:$YE$1,0))</f>
        <v>0.41</v>
      </c>
      <c r="M25" s="78">
        <f>INDEX(HaverPull!$B:$YE,MATCH(Calculations_actual!M$9,HaverPull!$B:$B,0),MATCH(Calculations_actual!$B25,HaverPull!$B$1:$YE$1,0))</f>
        <v>-1.72</v>
      </c>
      <c r="N25" s="78">
        <f>INDEX(HaverPull!$B:$YE,MATCH(Calculations_actual!N$9,HaverPull!$B:$B,0),MATCH(Calculations_actual!$B25,HaverPull!$B$1:$YE$1,0))</f>
        <v>0.77</v>
      </c>
      <c r="O25" s="78">
        <f>INDEX(HaverPull!$B:$YE,MATCH(Calculations_actual!O$9,HaverPull!$B:$B,0),MATCH(Calculations_actual!$B25,HaverPull!$B$1:$YE$1,0))</f>
        <v>0.84</v>
      </c>
      <c r="P25" s="78">
        <f>INDEX(HaverPull!$B:$YE,MATCH(Calculations_actual!P$9,HaverPull!$B:$B,0),MATCH(Calculations_actual!$B25,HaverPull!$B$1:$YE$1,0))</f>
        <v>-0.59</v>
      </c>
      <c r="Q25" s="78">
        <f>INDEX(HaverPull!$B:$YE,MATCH(Calculations_actual!Q$9,HaverPull!$B:$B,0),MATCH(Calculations_actual!$B25,HaverPull!$B$1:$YE$1,0))</f>
        <v>-1</v>
      </c>
      <c r="R25" s="78">
        <f>INDEX(HaverPull!$B:$YE,MATCH(Calculations_actual!R$9,HaverPull!$B:$B,0),MATCH(Calculations_actual!$B25,HaverPull!$B$1:$YE$1,0))</f>
        <v>0.63</v>
      </c>
      <c r="S25" s="78">
        <f>INDEX(HaverPull!$B:$YE,MATCH(Calculations_actual!S$9,HaverPull!$B:$B,0),MATCH(Calculations_actual!$B25,HaverPull!$B$1:$YE$1,0))</f>
        <v>1.52</v>
      </c>
      <c r="T25" s="78">
        <f>INDEX(HaverPull!$B:$YE,MATCH(Calculations_actual!T$9,HaverPull!$B:$B,0),MATCH(Calculations_actual!$B25,HaverPull!$B$1:$YE$1,0))</f>
        <v>0.43</v>
      </c>
      <c r="U25" s="78">
        <f>INDEX(HaverPull!$B:$YE,MATCH(Calculations_actual!U$9,HaverPull!$B:$B,0),MATCH(Calculations_actual!$B25,HaverPull!$B$1:$YE$1,0))</f>
        <v>0.2</v>
      </c>
      <c r="V25" s="78">
        <f>INDEX(HaverPull!$B:$YE,MATCH(Calculations_actual!V$9,HaverPull!$B:$B,0),MATCH(Calculations_actual!$B25,HaverPull!$B$1:$YE$1,0))</f>
        <v>0.45</v>
      </c>
      <c r="W25" s="78">
        <f>INDEX(HaverPull!$B:$YE,MATCH(Calculations_actual!W$9,HaverPull!$B:$B,0),MATCH(Calculations_actual!$B25,HaverPull!$B$1:$YE$1,0))</f>
        <v>1.03</v>
      </c>
      <c r="X25" s="78">
        <f>INDEX(HaverPull!$B:$YE,MATCH(Calculations_actual!X$9,HaverPull!$B:$B,0),MATCH(Calculations_actual!$B25,HaverPull!$B$1:$YE$1,0))</f>
        <v>-0.74</v>
      </c>
      <c r="Y25" s="78">
        <f>INDEX(HaverPull!$B:$YE,MATCH(Calculations_actual!Y$9,HaverPull!$B:$B,0),MATCH(Calculations_actual!$B25,HaverPull!$B$1:$YE$1,0))</f>
        <v>1.75</v>
      </c>
      <c r="Z25" s="78">
        <f>INDEX(HaverPull!$B:$YE,MATCH(Calculations_actual!Z$9,HaverPull!$B:$B,0),MATCH(Calculations_actual!$B25,HaverPull!$B$1:$YE$1,0))</f>
        <v>0.82</v>
      </c>
      <c r="AA25" s="78">
        <f>INDEX(HaverPull!$B:$YE,MATCH(Calculations_actual!AA$9,HaverPull!$B:$B,0),MATCH(Calculations_actual!$B25,HaverPull!$B$1:$YE$1,0))</f>
        <v>0.18</v>
      </c>
      <c r="AB25" s="78">
        <f>INDEX(HaverPull!$B:$YE,MATCH(Calculations_actual!AB$9,HaverPull!$B:$B,0),MATCH(Calculations_actual!$B25,HaverPull!$B$1:$YE$1,0))</f>
        <v>-0.97</v>
      </c>
      <c r="AC25" s="78">
        <f>INDEX(HaverPull!$B:$YE,MATCH(Calculations_actual!AC$9,HaverPull!$B:$B,0),MATCH(Calculations_actual!$B25,HaverPull!$B$1:$YE$1,0))</f>
        <v>-0.24</v>
      </c>
      <c r="AD25" s="78">
        <f>INDEX(HaverPull!$B:$YE,MATCH(Calculations_actual!AD$9,HaverPull!$B:$B,0),MATCH(Calculations_actual!$B25,HaverPull!$B$1:$YE$1,0))</f>
        <v>-0.02</v>
      </c>
      <c r="AE25" s="78">
        <f>INDEX(HaverPull!$B:$YE,MATCH(Calculations_actual!AE$9,HaverPull!$B:$B,0),MATCH(Calculations_actual!$B25,HaverPull!$B$1:$YE$1,0))</f>
        <v>0.76</v>
      </c>
      <c r="AF25" s="78">
        <f>INDEX(HaverPull!$B:$YE,MATCH(Calculations_actual!AF$9,HaverPull!$B:$B,0),MATCH(Calculations_actual!$B25,HaverPull!$B$1:$YE$1,0))</f>
        <v>0.81</v>
      </c>
      <c r="AG25" s="78">
        <f>INDEX(HaverPull!$B:$YE,MATCH(Calculations_actual!AG$9,HaverPull!$B:$B,0),MATCH(Calculations_actual!$B25,HaverPull!$B$1:$YE$1,0))</f>
        <v>0.35</v>
      </c>
      <c r="AH25" s="78">
        <f>INDEX(HaverPull!$B:$YE,MATCH(Calculations_actual!AH$9,HaverPull!$B:$B,0),MATCH(Calculations_actual!$B25,HaverPull!$B$1:$YE$1,0))</f>
        <v>-0.23</v>
      </c>
      <c r="AI25" s="78">
        <f>INDEX(HaverPull!$B:$YE,MATCH(Calculations_actual!AI$9,HaverPull!$B:$B,0),MATCH(Calculations_actual!$B25,HaverPull!$B$1:$YE$1,0))</f>
        <v>-0.03</v>
      </c>
      <c r="AJ25" s="78">
        <f>INDEX(HaverPull!$B:$YE,MATCH(Calculations_actual!AJ$9,HaverPull!$B:$B,0),MATCH(Calculations_actual!$B25,HaverPull!$B$1:$YE$1,0))</f>
        <v>2.13</v>
      </c>
      <c r="AK25" s="78">
        <f>INDEX(HaverPull!$B:$YE,MATCH(Calculations_actual!AK$9,HaverPull!$B:$B,0),MATCH(Calculations_actual!$B25,HaverPull!$B$1:$YE$1,0))</f>
        <v>0.73</v>
      </c>
      <c r="AL25" s="78">
        <f>INDEX(HaverPull!$B:$YE,MATCH(Calculations_actual!AL$9,HaverPull!$B:$B,0),MATCH(Calculations_actual!$B25,HaverPull!$B$1:$YE$1,0))</f>
        <v>0.73</v>
      </c>
      <c r="AM25" s="78">
        <f>INDEX(HaverPull!$B:$YE,MATCH(Calculations_actual!AM$9,HaverPull!$B:$B,0),MATCH(Calculations_actual!$B25,HaverPull!$B$1:$YE$1,0))</f>
        <v>-0.79</v>
      </c>
      <c r="AN25" s="78">
        <f>INDEX(HaverPull!$B:$YE,MATCH(Calculations_actual!AN$9,HaverPull!$B:$B,0),MATCH(Calculations_actual!$B25,HaverPull!$B$1:$YE$1,0))</f>
        <v>0.77</v>
      </c>
      <c r="AO25" s="78">
        <f>INDEX(HaverPull!$B:$YE,MATCH(Calculations_actual!AO$9,HaverPull!$B:$B,0),MATCH(Calculations_actual!$B25,HaverPull!$B$1:$YE$1,0))</f>
        <v>0.24</v>
      </c>
      <c r="AP25" s="78">
        <f>INDEX(HaverPull!$B:$YE,MATCH(Calculations_actual!AP$9,HaverPull!$B:$B,0),MATCH(Calculations_actual!$B25,HaverPull!$B$1:$YE$1,0))</f>
        <v>0.52</v>
      </c>
      <c r="AQ25" s="78">
        <f>INDEX(HaverPull!$B:$YE,MATCH(Calculations_actual!AQ$9,HaverPull!$B:$B,0),MATCH(Calculations_actual!$B25,HaverPull!$B$1:$YE$1,0))</f>
        <v>1.18</v>
      </c>
      <c r="AR25" s="78">
        <f>INDEX(HaverPull!$B:$YE,MATCH(Calculations_actual!AR$9,HaverPull!$B:$B,0),MATCH(Calculations_actual!$B25,HaverPull!$B$1:$YE$1,0))</f>
        <v>0.18</v>
      </c>
      <c r="AS25" s="78">
        <f>INDEX(HaverPull!$B:$YE,MATCH(Calculations_actual!AS$9,HaverPull!$B:$B,0),MATCH(Calculations_actual!$B25,HaverPull!$B$1:$YE$1,0))</f>
        <v>-1.1499999999999999</v>
      </c>
      <c r="AT25" s="78">
        <f>INDEX(HaverPull!$B:$YE,MATCH(Calculations_actual!AT$9,HaverPull!$B:$B,0),MATCH(Calculations_actual!$B25,HaverPull!$B$1:$YE$1,0))</f>
        <v>0</v>
      </c>
      <c r="AU25" s="78">
        <f>INDEX(HaverPull!$B:$YE,MATCH(Calculations_actual!AU$9,HaverPull!$B:$B,0),MATCH(Calculations_actual!$B25,HaverPull!$B$1:$YE$1,0))</f>
        <v>1.1100000000000001</v>
      </c>
      <c r="AV25" s="78">
        <f>INDEX(HaverPull!$B:$YE,MATCH(Calculations_actual!AV$9,HaverPull!$B:$B,0),MATCH(Calculations_actual!$B25,HaverPull!$B$1:$YE$1,0))</f>
        <v>0.16</v>
      </c>
      <c r="AW25" s="78">
        <f>INDEX(HaverPull!$B:$YE,MATCH(Calculations_actual!AW$9,HaverPull!$B:$B,0),MATCH(Calculations_actual!$B25,HaverPull!$B$1:$YE$1,0))</f>
        <v>-0.26</v>
      </c>
      <c r="AX25" s="78">
        <f>INDEX(HaverPull!$B:$YE,MATCH(Calculations_actual!AX$9,HaverPull!$B:$B,0),MATCH(Calculations_actual!$B25,HaverPull!$B$1:$YE$1,0))</f>
        <v>1.05</v>
      </c>
      <c r="AY25" s="78">
        <f>INDEX(HaverPull!$B:$YE,MATCH(Calculations_actual!AY$9,HaverPull!$B:$B,0),MATCH(Calculations_actual!$B25,HaverPull!$B$1:$YE$1,0))</f>
        <v>-0.05</v>
      </c>
      <c r="AZ25" s="78">
        <f>INDEX(HaverPull!$B:$YE,MATCH(Calculations_actual!AZ$9,HaverPull!$B:$B,0),MATCH(Calculations_actual!$B25,HaverPull!$B$1:$YE$1,0))</f>
        <v>0.34</v>
      </c>
      <c r="BA25" s="78">
        <f>INDEX(HaverPull!$B:$YE,MATCH(Calculations_actual!BA$9,HaverPull!$B:$B,0),MATCH(Calculations_actual!$B25,HaverPull!$B$1:$YE$1,0))</f>
        <v>0.68</v>
      </c>
      <c r="BB25" s="78">
        <f>INDEX(HaverPull!$B:$YE,MATCH(Calculations_actual!BB$9,HaverPull!$B:$B,0),MATCH(Calculations_actual!$B25,HaverPull!$B$1:$YE$1,0))</f>
        <v>1.3</v>
      </c>
      <c r="BC25" s="78">
        <f>INDEX(HaverPull!$B:$YE,MATCH(Calculations_actual!BC$9,HaverPull!$B:$B,0),MATCH(Calculations_actual!$B25,HaverPull!$B$1:$YE$1,0))</f>
        <v>0.81</v>
      </c>
      <c r="BD25" s="78">
        <f>INDEX(HaverPull!$B:$YE,MATCH(Calculations_actual!BD$9,HaverPull!$B:$B,0),MATCH(Calculations_actual!$B25,HaverPull!$B$1:$YE$1,0))</f>
        <v>0.73</v>
      </c>
      <c r="BE25" s="78">
        <f>INDEX(HaverPull!$B:$YE,MATCH(Calculations_actual!BE$9,HaverPull!$B:$B,0),MATCH(Calculations_actual!$B25,HaverPull!$B$1:$YE$1,0))</f>
        <v>1.49</v>
      </c>
      <c r="BF25" s="78">
        <f>INDEX(HaverPull!$B:$YE,MATCH(Calculations_actual!BF$9,HaverPull!$B:$B,0),MATCH(Calculations_actual!$B25,HaverPull!$B$1:$YE$1,0))</f>
        <v>-1.3</v>
      </c>
      <c r="BG25" s="78">
        <f>INDEX(HaverPull!$B:$YE,MATCH(Calculations_actual!BG$9,HaverPull!$B:$B,0),MATCH(Calculations_actual!$B25,HaverPull!$B$1:$YE$1,0))</f>
        <v>0.92</v>
      </c>
      <c r="BH25" s="78">
        <f>INDEX(HaverPull!$B:$YE,MATCH(Calculations_actual!BH$9,HaverPull!$B:$B,0),MATCH(Calculations_actual!$B25,HaverPull!$B$1:$YE$1,0))</f>
        <v>1.82</v>
      </c>
      <c r="BI25" s="78">
        <f>INDEX(HaverPull!$B:$YE,MATCH(Calculations_actual!BI$9,HaverPull!$B:$B,0),MATCH(Calculations_actual!$B25,HaverPull!$B$1:$YE$1,0))</f>
        <v>0.69</v>
      </c>
      <c r="BJ25" s="78">
        <f>INDEX(HaverPull!$B:$YE,MATCH(Calculations_actual!BJ$9,HaverPull!$B:$B,0),MATCH(Calculations_actual!$B25,HaverPull!$B$1:$YE$1,0))</f>
        <v>1.74</v>
      </c>
      <c r="BK25" s="78">
        <f>INDEX(HaverPull!$B:$YE,MATCH(Calculations_actual!BK$9,HaverPull!$B:$B,0),MATCH(Calculations_actual!$B25,HaverPull!$B$1:$YE$1,0))</f>
        <v>0.92</v>
      </c>
      <c r="BL25" s="78">
        <f>INDEX(HaverPull!$B:$YE,MATCH(Calculations_actual!BL$9,HaverPull!$B:$B,0),MATCH(Calculations_actual!$B25,HaverPull!$B$1:$YE$1,0))</f>
        <v>1.85</v>
      </c>
      <c r="BM25" s="78">
        <f>INDEX(HaverPull!$B:$YE,MATCH(Calculations_actual!BM$9,HaverPull!$B:$B,0),MATCH(Calculations_actual!$B25,HaverPull!$B$1:$YE$1,0))</f>
        <v>1.93</v>
      </c>
      <c r="BN25" s="78">
        <f>INDEX(HaverPull!$B:$YE,MATCH(Calculations_actual!BN$9,HaverPull!$B:$B,0),MATCH(Calculations_actual!$B25,HaverPull!$B$1:$YE$1,0))</f>
        <v>0.35</v>
      </c>
      <c r="BO25" s="78">
        <f>INDEX(HaverPull!$B:$YE,MATCH(Calculations_actual!BO$9,HaverPull!$B:$B,0),MATCH(Calculations_actual!$B25,HaverPull!$B$1:$YE$1,0))</f>
        <v>0.66</v>
      </c>
      <c r="BP25" s="78">
        <f>INDEX(HaverPull!$B:$YE,MATCH(Calculations_actual!BP$9,HaverPull!$B:$B,0),MATCH(Calculations_actual!$B25,HaverPull!$B$1:$YE$1,0))</f>
        <v>1.75</v>
      </c>
      <c r="BQ25" s="78">
        <f>INDEX(HaverPull!$B:$YE,MATCH(Calculations_actual!BQ$9,HaverPull!$B:$B,0),MATCH(Calculations_actual!$B25,HaverPull!$B$1:$YE$1,0))</f>
        <v>1.87</v>
      </c>
      <c r="BR25" s="78">
        <f>INDEX(HaverPull!$B:$YE,MATCH(Calculations_actual!BR$9,HaverPull!$B:$B,0),MATCH(Calculations_actual!$B25,HaverPull!$B$1:$YE$1,0))</f>
        <v>-0.33</v>
      </c>
      <c r="BS25" s="78">
        <f>INDEX(HaverPull!$B:$YE,MATCH(Calculations_actual!BS$9,HaverPull!$B:$B,0),MATCH(Calculations_actual!$B25,HaverPull!$B$1:$YE$1,0))</f>
        <v>0.54</v>
      </c>
      <c r="BT25" s="78">
        <f>INDEX(HaverPull!$B:$YE,MATCH(Calculations_actual!BT$9,HaverPull!$B:$B,0),MATCH(Calculations_actual!$B25,HaverPull!$B$1:$YE$1,0))</f>
        <v>0.7</v>
      </c>
      <c r="BU25" s="78">
        <f>INDEX(HaverPull!$B:$YE,MATCH(Calculations_actual!BU$9,HaverPull!$B:$B,0),MATCH(Calculations_actual!$B25,HaverPull!$B$1:$YE$1,0))</f>
        <v>0.13</v>
      </c>
      <c r="BV25" s="78">
        <f>INDEX(HaverPull!$B:$YE,MATCH(Calculations_actual!BV$9,HaverPull!$B:$B,0),MATCH(Calculations_actual!$B25,HaverPull!$B$1:$YE$1,0))</f>
        <v>1.33</v>
      </c>
      <c r="BW25" s="78">
        <f>INDEX(HaverPull!$B:$YE,MATCH(Calculations_actual!BW$9,HaverPull!$B:$B,0),MATCH(Calculations_actual!$B25,HaverPull!$B$1:$YE$1,0))</f>
        <v>-0.67</v>
      </c>
      <c r="BX25" s="78">
        <f>INDEX(HaverPull!$B:$YE,MATCH(Calculations_actual!BX$9,HaverPull!$B:$B,0),MATCH(Calculations_actual!$B25,HaverPull!$B$1:$YE$1,0))</f>
        <v>0.28999999999999998</v>
      </c>
      <c r="BY25" s="78">
        <f>INDEX(HaverPull!$B:$YE,MATCH(Calculations_actual!BY$9,HaverPull!$B:$B,0),MATCH(Calculations_actual!$B25,HaverPull!$B$1:$YE$1,0))</f>
        <v>0.03</v>
      </c>
      <c r="BZ25" s="78">
        <f>INDEX(HaverPull!$B:$YE,MATCH(Calculations_actual!BZ$9,HaverPull!$B:$B,0),MATCH(Calculations_actual!$B25,HaverPull!$B$1:$YE$1,0))</f>
        <v>1.62</v>
      </c>
      <c r="CA25" s="78">
        <f>INDEX(HaverPull!$B:$YE,MATCH(Calculations_actual!CA$9,HaverPull!$B:$B,0),MATCH(Calculations_actual!$B25,HaverPull!$B$1:$YE$1,0))</f>
        <v>-0.34</v>
      </c>
      <c r="CB25" s="78">
        <f>INDEX(HaverPull!$B:$YE,MATCH(Calculations_actual!CB$9,HaverPull!$B:$B,0),MATCH(Calculations_actual!$B25,HaverPull!$B$1:$YE$1,0))</f>
        <v>1.26</v>
      </c>
      <c r="CC25" s="78">
        <f>INDEX(HaverPull!$B:$YE,MATCH(Calculations_actual!CC$9,HaverPull!$B:$B,0),MATCH(Calculations_actual!$B25,HaverPull!$B$1:$YE$1,0))</f>
        <v>0.75</v>
      </c>
      <c r="CD25" s="78">
        <f>INDEX(HaverPull!$B:$YE,MATCH(Calculations_actual!CD$9,HaverPull!$B:$B,0),MATCH(Calculations_actual!$B25,HaverPull!$B$1:$YE$1,0))</f>
        <v>0.42</v>
      </c>
      <c r="CE25" s="78">
        <f>INDEX(HaverPull!$B:$YE,MATCH(Calculations_actual!CE$9,HaverPull!$B:$B,0),MATCH(Calculations_actual!$B25,HaverPull!$B$1:$YE$1,0))</f>
        <v>1.33</v>
      </c>
      <c r="CF25" s="78">
        <f>INDEX(HaverPull!$B:$YE,MATCH(Calculations_actual!CF$9,HaverPull!$B:$B,0),MATCH(Calculations_actual!$B25,HaverPull!$B$1:$YE$1,0))</f>
        <v>0.13</v>
      </c>
      <c r="CG25" s="78">
        <f>INDEX(HaverPull!$B:$YE,MATCH(Calculations_actual!CG$9,HaverPull!$B:$B,0),MATCH(Calculations_actual!$B25,HaverPull!$B$1:$YE$1,0))</f>
        <v>0.13</v>
      </c>
      <c r="CH25" s="78">
        <f>INDEX(HaverPull!$B:$YE,MATCH(Calculations_actual!CH$9,HaverPull!$B:$B,0),MATCH(Calculations_actual!$B25,HaverPull!$B$1:$YE$1,0))</f>
        <v>0.55000000000000004</v>
      </c>
      <c r="CI25" s="78">
        <f>INDEX(HaverPull!$B:$YE,MATCH(Calculations_actual!CI$9,HaverPull!$B:$B,0),MATCH(Calculations_actual!$B25,HaverPull!$B$1:$YE$1,0))</f>
        <v>0.49</v>
      </c>
      <c r="CJ25" s="78">
        <f>INDEX(HaverPull!$B:$YE,MATCH(Calculations_actual!CJ$9,HaverPull!$B:$B,0),MATCH(Calculations_actual!$B25,HaverPull!$B$1:$YE$1,0))</f>
        <v>0.35</v>
      </c>
      <c r="CK25" s="78">
        <f>INDEX(HaverPull!$B:$YE,MATCH(Calculations_actual!CK$9,HaverPull!$B:$B,0),MATCH(Calculations_actual!$B25,HaverPull!$B$1:$YE$1,0))</f>
        <v>-0.23</v>
      </c>
      <c r="CL25" s="78">
        <f>INDEX(HaverPull!$B:$YE,MATCH(Calculations_actual!CL$9,HaverPull!$B:$B,0),MATCH(Calculations_actual!$B25,HaverPull!$B$1:$YE$1,0))</f>
        <v>-0.61</v>
      </c>
      <c r="CM25" s="78">
        <f>INDEX(HaverPull!$B:$YE,MATCH(Calculations_actual!CM$9,HaverPull!$B:$B,0),MATCH(Calculations_actual!$B25,HaverPull!$B$1:$YE$1,0))</f>
        <v>0.77</v>
      </c>
      <c r="CN25" s="78">
        <f>INDEX(HaverPull!$B:$YE,MATCH(Calculations_actual!CN$9,HaverPull!$B:$B,0),MATCH(Calculations_actual!$B25,HaverPull!$B$1:$YE$1,0))</f>
        <v>-0.14000000000000001</v>
      </c>
      <c r="CO25" s="78">
        <f>INDEX(HaverPull!$B:$YE,MATCH(Calculations_actual!CO$9,HaverPull!$B:$B,0),MATCH(Calculations_actual!$B25,HaverPull!$B$1:$YE$1,0))</f>
        <v>0.55000000000000004</v>
      </c>
      <c r="CP25" s="78">
        <f>INDEX(HaverPull!$B:$YE,MATCH(Calculations_actual!CP$9,HaverPull!$B:$B,0),MATCH(Calculations_actual!$B25,HaverPull!$B$1:$YE$1,0))</f>
        <v>0.01</v>
      </c>
      <c r="CQ25" s="78">
        <f>INDEX(HaverPull!$B:$YE,MATCH(Calculations_actual!CQ$9,HaverPull!$B:$B,0),MATCH(Calculations_actual!$B25,HaverPull!$B$1:$YE$1,0))</f>
        <v>-1.01</v>
      </c>
      <c r="CR25" s="78">
        <f>INDEX(HaverPull!$B:$YE,MATCH(Calculations_actual!CR$9,HaverPull!$B:$B,0),MATCH(Calculations_actual!$B25,HaverPull!$B$1:$YE$1,0))</f>
        <v>0.01</v>
      </c>
      <c r="CS25" s="78">
        <f>INDEX(HaverPull!$B:$YE,MATCH(Calculations_actual!CS$9,HaverPull!$B:$B,0),MATCH(Calculations_actual!$B25,HaverPull!$B$1:$YE$1,0))</f>
        <v>0.11</v>
      </c>
      <c r="CT25" s="78">
        <f>INDEX(HaverPull!$B:$YE,MATCH(Calculations_actual!CT$9,HaverPull!$B:$B,0),MATCH(Calculations_actual!$B25,HaverPull!$B$1:$YE$1,0))</f>
        <v>0.28999999999999998</v>
      </c>
      <c r="CU25" s="78">
        <f>INDEX(HaverPull!$B:$YE,MATCH(Calculations_actual!CU$9,HaverPull!$B:$B,0),MATCH(Calculations_actual!$B25,HaverPull!$B$1:$YE$1,0))</f>
        <v>-0.97</v>
      </c>
      <c r="CV25" s="78">
        <f>INDEX(HaverPull!$B:$YE,MATCH(Calculations_actual!CV$9,HaverPull!$B:$B,0),MATCH(Calculations_actual!$B25,HaverPull!$B$1:$YE$1,0))</f>
        <v>0.4</v>
      </c>
      <c r="CW25" s="78">
        <f>INDEX(HaverPull!$B:$YE,MATCH(Calculations_actual!CW$9,HaverPull!$B:$B,0),MATCH(Calculations_actual!$B25,HaverPull!$B$1:$YE$1,0))</f>
        <v>1.3</v>
      </c>
      <c r="CX25" s="78">
        <f>INDEX(HaverPull!$B:$YE,MATCH(Calculations_actual!CX$9,HaverPull!$B:$B,0),MATCH(Calculations_actual!$B25,HaverPull!$B$1:$YE$1,0))</f>
        <v>-0.66</v>
      </c>
      <c r="CY25" s="78">
        <f>INDEX(HaverPull!$B:$YE,MATCH(Calculations_actual!CY$9,HaverPull!$B:$B,0),MATCH(Calculations_actual!$B25,HaverPull!$B$1:$YE$1,0))</f>
        <v>0.28000000000000003</v>
      </c>
      <c r="CZ25" s="78">
        <f>INDEX(HaverPull!$B:$YE,MATCH(Calculations_actual!CZ$9,HaverPull!$B:$B,0),MATCH(Calculations_actual!$B25,HaverPull!$B$1:$YE$1,0))</f>
        <v>0.26</v>
      </c>
      <c r="DA25" s="78">
        <f>INDEX(HaverPull!$B:$YE,MATCH(Calculations_actual!DA$9,HaverPull!$B:$B,0),MATCH(Calculations_actual!$B25,HaverPull!$B$1:$YE$1,0))</f>
        <v>-0.19</v>
      </c>
      <c r="DB25" s="78">
        <f>INDEX(HaverPull!$B:$YE,MATCH(Calculations_actual!DB$9,HaverPull!$B:$B,0),MATCH(Calculations_actual!$B25,HaverPull!$B$1:$YE$1,0))</f>
        <v>-0.78</v>
      </c>
      <c r="DC25" s="78">
        <f>INDEX(HaverPull!$B:$YE,MATCH(Calculations_actual!DC$9,HaverPull!$B:$B,0),MATCH(Calculations_actual!$B25,HaverPull!$B$1:$YE$1,0))</f>
        <v>0.51</v>
      </c>
      <c r="DD25" s="78">
        <f>INDEX(HaverPull!$B:$YE,MATCH(Calculations_actual!DD$9,HaverPull!$B:$B,0),MATCH(Calculations_actual!$B25,HaverPull!$B$1:$YE$1,0))</f>
        <v>0.96</v>
      </c>
      <c r="DE25" s="78">
        <f>INDEX(HaverPull!$B:$YE,MATCH(Calculations_actual!DE$9,HaverPull!$B:$B,0),MATCH(Calculations_actual!$B25,HaverPull!$B$1:$YE$1,0))</f>
        <v>0.01</v>
      </c>
      <c r="DF25" s="78">
        <f>INDEX(HaverPull!$B:$YE,MATCH(Calculations_actual!DF$9,HaverPull!$B:$B,0),MATCH(Calculations_actual!$B25,HaverPull!$B$1:$YE$1,0))</f>
        <v>0.52</v>
      </c>
      <c r="DG25" s="78">
        <f>INDEX(HaverPull!$B:$YE,MATCH(Calculations_actual!DG$9,HaverPull!$B:$B,0),MATCH(Calculations_actual!$B25,HaverPull!$B$1:$YE$1,0))</f>
        <v>-0.38</v>
      </c>
      <c r="DH25" s="78">
        <f>INDEX(HaverPull!$B:$YE,MATCH(Calculations_actual!DH$9,HaverPull!$B:$B,0),MATCH(Calculations_actual!$B25,HaverPull!$B$1:$YE$1,0))</f>
        <v>0.96</v>
      </c>
      <c r="DI25" s="78">
        <f>INDEX(HaverPull!$B:$YE,MATCH(Calculations_actual!DI$9,HaverPull!$B:$B,0),MATCH(Calculations_actual!$B25,HaverPull!$B$1:$YE$1,0))</f>
        <v>0.34</v>
      </c>
      <c r="DJ25" s="78">
        <f>INDEX(HaverPull!$B:$YE,MATCH(Calculations_actual!DJ$9,HaverPull!$B:$B,0),MATCH(Calculations_actual!$B25,HaverPull!$B$1:$YE$1,0))</f>
        <v>0.37</v>
      </c>
      <c r="DK25" s="78">
        <f>INDEX(HaverPull!$B:$YE,MATCH(Calculations_actual!DK$9,HaverPull!$B:$B,0),MATCH(Calculations_actual!$B25,HaverPull!$B$1:$YE$1,0))</f>
        <v>-0.25</v>
      </c>
      <c r="DL25" s="78">
        <f>INDEX(HaverPull!$B:$YE,MATCH(Calculations_actual!DL$9,HaverPull!$B:$B,0),MATCH(Calculations_actual!$B25,HaverPull!$B$1:$YE$1,0))</f>
        <v>1.25</v>
      </c>
      <c r="DM25" s="78">
        <f>INDEX(HaverPull!$B:$YE,MATCH(Calculations_actual!DM$9,HaverPull!$B:$B,0),MATCH(Calculations_actual!$B25,HaverPull!$B$1:$YE$1,0))</f>
        <v>0.56000000000000005</v>
      </c>
      <c r="DN25" s="78">
        <f>INDEX(HaverPull!$B:$YE,MATCH(Calculations_actual!DN$9,HaverPull!$B:$B,0),MATCH(Calculations_actual!$B25,HaverPull!$B$1:$YE$1,0))</f>
        <v>0.45</v>
      </c>
      <c r="DO25" s="78">
        <f>INDEX(HaverPull!$B:$YE,MATCH(Calculations_actual!DO$9,HaverPull!$B:$B,0),MATCH(Calculations_actual!$B25,HaverPull!$B$1:$YE$1,0))</f>
        <v>0.5</v>
      </c>
      <c r="DP25" s="78">
        <f>INDEX(HaverPull!$B:$YE,MATCH(Calculations_actual!DP$9,HaverPull!$B:$B,0),MATCH(Calculations_actual!$B25,HaverPull!$B$1:$YE$1,0))</f>
        <v>0.28000000000000003</v>
      </c>
      <c r="DQ25" s="78">
        <f>INDEX(HaverPull!$B:$YE,MATCH(Calculations_actual!DQ$9,HaverPull!$B:$B,0),MATCH(Calculations_actual!$B25,HaverPull!$B$1:$YE$1,0))</f>
        <v>0.88</v>
      </c>
      <c r="DR25" s="78">
        <f>INDEX(HaverPull!$B:$YE,MATCH(Calculations_actual!DR$9,HaverPull!$B:$B,0),MATCH(Calculations_actual!$B25,HaverPull!$B$1:$YE$1,0))</f>
        <v>1.1499999999999999</v>
      </c>
      <c r="DS25" s="78">
        <f>INDEX(HaverPull!$B:$YE,MATCH(Calculations_actual!DS$9,HaverPull!$B:$B,0),MATCH(Calculations_actual!$B25,HaverPull!$B$1:$YE$1,0))</f>
        <v>-0.51</v>
      </c>
      <c r="DT25" s="78">
        <f>INDEX(HaverPull!$B:$YE,MATCH(Calculations_actual!DT$9,HaverPull!$B:$B,0),MATCH(Calculations_actual!$B25,HaverPull!$B$1:$YE$1,0))</f>
        <v>0.72</v>
      </c>
      <c r="DU25" s="78">
        <f>INDEX(HaverPull!$B:$YE,MATCH(Calculations_actual!DU$9,HaverPull!$B:$B,0),MATCH(Calculations_actual!$B25,HaverPull!$B$1:$YE$1,0))</f>
        <v>-0.31</v>
      </c>
      <c r="DV25" s="78">
        <f>INDEX(HaverPull!$B:$YE,MATCH(Calculations_actual!DV$9,HaverPull!$B:$B,0),MATCH(Calculations_actual!$B25,HaverPull!$B$1:$YE$1,0))</f>
        <v>0.43</v>
      </c>
      <c r="DW25" s="78">
        <f>INDEX(HaverPull!$B:$YE,MATCH(Calculations_actual!DW$9,HaverPull!$B:$B,0),MATCH(Calculations_actual!$B25,HaverPull!$B$1:$YE$1,0))</f>
        <v>1.1000000000000001</v>
      </c>
      <c r="DX25" s="78">
        <f>INDEX(HaverPull!$B:$YE,MATCH(Calculations_actual!DX$9,HaverPull!$B:$B,0),MATCH(Calculations_actual!$B25,HaverPull!$B$1:$YE$1,0))</f>
        <v>1.27</v>
      </c>
      <c r="DY25" s="78">
        <f>INDEX(HaverPull!$B:$YE,MATCH(Calculations_actual!DY$9,HaverPull!$B:$B,0),MATCH(Calculations_actual!$B25,HaverPull!$B$1:$YE$1,0))</f>
        <v>-0.08</v>
      </c>
      <c r="DZ25" s="78">
        <f>INDEX(HaverPull!$B:$YE,MATCH(Calculations_actual!DZ$9,HaverPull!$B:$B,0),MATCH(Calculations_actual!$B25,HaverPull!$B$1:$YE$1,0))</f>
        <v>1.21</v>
      </c>
      <c r="EA25" s="78">
        <f>INDEX(HaverPull!$B:$YE,MATCH(Calculations_actual!EA$9,HaverPull!$B:$B,0),MATCH(Calculations_actual!$B25,HaverPull!$B$1:$YE$1,0))</f>
        <v>1.29</v>
      </c>
      <c r="EB25" s="78">
        <f>INDEX(HaverPull!$B:$YE,MATCH(Calculations_actual!EB$9,HaverPull!$B:$B,0),MATCH(Calculations_actual!$B25,HaverPull!$B$1:$YE$1,0))</f>
        <v>0.57999999999999996</v>
      </c>
      <c r="EC25" s="78">
        <f>INDEX(HaverPull!$B:$YE,MATCH(Calculations_actual!EC$9,HaverPull!$B:$B,0),MATCH(Calculations_actual!$B25,HaverPull!$B$1:$YE$1,0))</f>
        <v>0.4</v>
      </c>
      <c r="ED25" s="78">
        <f>INDEX(HaverPull!$B:$YE,MATCH(Calculations_actual!ED$9,HaverPull!$B:$B,0),MATCH(Calculations_actual!$B25,HaverPull!$B$1:$YE$1,0))</f>
        <v>0.59</v>
      </c>
      <c r="EE25" s="78">
        <f>INDEX(HaverPull!$B:$YE,MATCH(Calculations_actual!EE$9,HaverPull!$B:$B,0),MATCH(Calculations_actual!$B25,HaverPull!$B$1:$YE$1,0))</f>
        <v>0.09</v>
      </c>
      <c r="EF25" s="78">
        <f>INDEX(HaverPull!$B:$YE,MATCH(Calculations_actual!EF$9,HaverPull!$B:$B,0),MATCH(Calculations_actual!$B25,HaverPull!$B$1:$YE$1,0))</f>
        <v>0.74</v>
      </c>
      <c r="EG25" s="78">
        <f>INDEX(HaverPull!$B:$YE,MATCH(Calculations_actual!EG$9,HaverPull!$B:$B,0),MATCH(Calculations_actual!$B25,HaverPull!$B$1:$YE$1,0))</f>
        <v>0.2</v>
      </c>
      <c r="EH25" s="78">
        <f>INDEX(HaverPull!$B:$YE,MATCH(Calculations_actual!EH$9,HaverPull!$B:$B,0),MATCH(Calculations_actual!$B25,HaverPull!$B$1:$YE$1,0))</f>
        <v>0.48</v>
      </c>
      <c r="EI25" s="78">
        <f>INDEX(HaverPull!$B:$YE,MATCH(Calculations_actual!EI$9,HaverPull!$B:$B,0),MATCH(Calculations_actual!$B25,HaverPull!$B$1:$YE$1,0))</f>
        <v>0.34</v>
      </c>
      <c r="EJ25" s="78">
        <f>INDEX(HaverPull!$B:$YE,MATCH(Calculations_actual!EJ$9,HaverPull!$B:$B,0),MATCH(Calculations_actual!$B25,HaverPull!$B$1:$YE$1,0))</f>
        <v>0.21</v>
      </c>
      <c r="EK25" s="78">
        <f>INDEX(HaverPull!$B:$YE,MATCH(Calculations_actual!EK$9,HaverPull!$B:$B,0),MATCH(Calculations_actual!$B25,HaverPull!$B$1:$YE$1,0))</f>
        <v>0.15</v>
      </c>
      <c r="EL25" s="78">
        <f>INDEX(HaverPull!$B:$YE,MATCH(Calculations_actual!EL$9,HaverPull!$B:$B,0),MATCH(Calculations_actual!$B25,HaverPull!$B$1:$YE$1,0))</f>
        <v>-0.03</v>
      </c>
      <c r="EM25" s="78">
        <f>INDEX(HaverPull!$B:$YE,MATCH(Calculations_actual!EM$9,HaverPull!$B:$B,0),MATCH(Calculations_actual!$B25,HaverPull!$B$1:$YE$1,0))</f>
        <v>0.4</v>
      </c>
      <c r="EN25" s="78">
        <f>INDEX(HaverPull!$B:$YE,MATCH(Calculations_actual!EN$9,HaverPull!$B:$B,0),MATCH(Calculations_actual!$B25,HaverPull!$B$1:$YE$1,0))</f>
        <v>-0.04</v>
      </c>
      <c r="EO25" s="78">
        <f>INDEX(HaverPull!$B:$YE,MATCH(Calculations_actual!EO$9,HaverPull!$B:$B,0),MATCH(Calculations_actual!$B25,HaverPull!$B$1:$YE$1,0))</f>
        <v>0.25</v>
      </c>
      <c r="EP25" s="78">
        <f>INDEX(HaverPull!$B:$YE,MATCH(Calculations_actual!EP$9,HaverPull!$B:$B,0),MATCH(Calculations_actual!$B25,HaverPull!$B$1:$YE$1,0))</f>
        <v>0.05</v>
      </c>
      <c r="EQ25" s="78">
        <f>INDEX(HaverPull!$B:$YE,MATCH(Calculations_actual!EQ$9,HaverPull!$B:$B,0),MATCH(Calculations_actual!$B25,HaverPull!$B$1:$YE$1,0))</f>
        <v>0.96</v>
      </c>
      <c r="ER25" s="78">
        <f>INDEX(HaverPull!$B:$YE,MATCH(Calculations_actual!ER$9,HaverPull!$B:$B,0),MATCH(Calculations_actual!$B25,HaverPull!$B$1:$YE$1,0))</f>
        <v>-0.03</v>
      </c>
      <c r="ES25" s="78">
        <f>INDEX(HaverPull!$B:$YE,MATCH(Calculations_actual!ES$9,HaverPull!$B:$B,0),MATCH(Calculations_actual!$B25,HaverPull!$B$1:$YE$1,0))</f>
        <v>-0.11</v>
      </c>
      <c r="ET25" s="78">
        <f>INDEX(HaverPull!$B:$YE,MATCH(Calculations_actual!ET$9,HaverPull!$B:$B,0),MATCH(Calculations_actual!$B25,HaverPull!$B$1:$YE$1,0))</f>
        <v>0.64</v>
      </c>
      <c r="EU25" s="78">
        <f>INDEX(HaverPull!$B:$YE,MATCH(Calculations_actual!EU$9,HaverPull!$B:$B,0),MATCH(Calculations_actual!$B25,HaverPull!$B$1:$YE$1,0))</f>
        <v>0.13</v>
      </c>
      <c r="EV25" s="78">
        <f>INDEX(HaverPull!$B:$YE,MATCH(Calculations_actual!EV$9,HaverPull!$B:$B,0),MATCH(Calculations_actual!$B25,HaverPull!$B$1:$YE$1,0))</f>
        <v>0.71</v>
      </c>
      <c r="EW25" s="78">
        <f>INDEX(HaverPull!$B:$YE,MATCH(Calculations_actual!EW$9,HaverPull!$B:$B,0),MATCH(Calculations_actual!$B25,HaverPull!$B$1:$YE$1,0))</f>
        <v>0.35</v>
      </c>
      <c r="EX25" s="78">
        <f>INDEX(HaverPull!$B:$YE,MATCH(Calculations_actual!EX$9,HaverPull!$B:$B,0),MATCH(Calculations_actual!$B25,HaverPull!$B$1:$YE$1,0))</f>
        <v>0.6</v>
      </c>
      <c r="EY25" s="78">
        <f>INDEX(HaverPull!$B:$YE,MATCH(Calculations_actual!EY$9,HaverPull!$B:$B,0),MATCH(Calculations_actual!$B25,HaverPull!$B$1:$YE$1,0))</f>
        <v>0.17</v>
      </c>
      <c r="EZ25" s="78">
        <f>INDEX(HaverPull!$B:$YE,MATCH(Calculations_actual!EZ$9,HaverPull!$B:$B,0),MATCH(Calculations_actual!$B25,HaverPull!$B$1:$YE$1,0))</f>
        <v>0.68</v>
      </c>
      <c r="FA25" s="78">
        <f>INDEX(HaverPull!$B:$YE,MATCH(Calculations_actual!FA$9,HaverPull!$B:$B,0),MATCH(Calculations_actual!$B25,HaverPull!$B$1:$YE$1,0))</f>
        <v>0.64</v>
      </c>
      <c r="FB25" s="78">
        <f>INDEX(HaverPull!$B:$YE,MATCH(Calculations_actual!FB$9,HaverPull!$B:$B,0),MATCH(Calculations_actual!$B25,HaverPull!$B$1:$YE$1,0))</f>
        <v>0.55000000000000004</v>
      </c>
      <c r="FC25" s="78">
        <f>INDEX(HaverPull!$B:$YE,MATCH(Calculations_actual!FC$9,HaverPull!$B:$B,0),MATCH(Calculations_actual!$B25,HaverPull!$B$1:$YE$1,0))</f>
        <v>0.92</v>
      </c>
      <c r="FD25" s="78">
        <f>INDEX(HaverPull!$B:$YE,MATCH(Calculations_actual!FD$9,HaverPull!$B:$B,0),MATCH(Calculations_actual!$B25,HaverPull!$B$1:$YE$1,0))</f>
        <v>1.22</v>
      </c>
      <c r="FE25" s="78">
        <f>INDEX(HaverPull!$B:$YE,MATCH(Calculations_actual!FE$9,HaverPull!$B:$B,0),MATCH(Calculations_actual!$B25,HaverPull!$B$1:$YE$1,0))</f>
        <v>0.23</v>
      </c>
      <c r="FF25" s="78">
        <f>INDEX(HaverPull!$B:$YE,MATCH(Calculations_actual!FF$9,HaverPull!$B:$B,0),MATCH(Calculations_actual!$B25,HaverPull!$B$1:$YE$1,0))</f>
        <v>0.17</v>
      </c>
      <c r="FG25" s="78">
        <f>INDEX(HaverPull!$B:$YE,MATCH(Calculations_actual!FG$9,HaverPull!$B:$B,0),MATCH(Calculations_actual!$B25,HaverPull!$B$1:$YE$1,0))</f>
        <v>-0.33</v>
      </c>
      <c r="FH25" s="78">
        <f>INDEX(HaverPull!$B:$YE,MATCH(Calculations_actual!FH$9,HaverPull!$B:$B,0),MATCH(Calculations_actual!$B25,HaverPull!$B$1:$YE$1,0))</f>
        <v>0.3</v>
      </c>
      <c r="FI25" s="78">
        <f>INDEX(HaverPull!$B:$YE,MATCH(Calculations_actual!FI$9,HaverPull!$B:$B,0),MATCH(Calculations_actual!$B25,HaverPull!$B$1:$YE$1,0))</f>
        <v>-0.56999999999999995</v>
      </c>
      <c r="FJ25" s="78">
        <f>INDEX(HaverPull!$B:$YE,MATCH(Calculations_actual!FJ$9,HaverPull!$B:$B,0),MATCH(Calculations_actual!$B25,HaverPull!$B$1:$YE$1,0))</f>
        <v>-0.52</v>
      </c>
      <c r="FK25" s="78">
        <f>INDEX(HaverPull!$B:$YE,MATCH(Calculations_actual!FK$9,HaverPull!$B:$B,0),MATCH(Calculations_actual!$B25,HaverPull!$B$1:$YE$1,0))</f>
        <v>-1.01</v>
      </c>
      <c r="FL25" s="78">
        <f>INDEX(HaverPull!$B:$YE,MATCH(Calculations_actual!FL$9,HaverPull!$B:$B,0),MATCH(Calculations_actual!$B25,HaverPull!$B$1:$YE$1,0))</f>
        <v>-0.55000000000000004</v>
      </c>
      <c r="FM25" s="78">
        <f>INDEX(HaverPull!$B:$YE,MATCH(Calculations_actual!FM$9,HaverPull!$B:$B,0),MATCH(Calculations_actual!$B25,HaverPull!$B$1:$YE$1,0))</f>
        <v>-1.1599999999999999</v>
      </c>
      <c r="FN25" s="78">
        <f>INDEX(HaverPull!$B:$YE,MATCH(Calculations_actual!FN$9,HaverPull!$B:$B,0),MATCH(Calculations_actual!$B25,HaverPull!$B$1:$YE$1,0))</f>
        <v>-0.04</v>
      </c>
      <c r="FO25" s="78">
        <f>INDEX(HaverPull!$B:$YE,MATCH(Calculations_actual!FO$9,HaverPull!$B:$B,0),MATCH(Calculations_actual!$B25,HaverPull!$B$1:$YE$1,0))</f>
        <v>-0.34</v>
      </c>
      <c r="FP25" s="78">
        <f>INDEX(HaverPull!$B:$YE,MATCH(Calculations_actual!FP$9,HaverPull!$B:$B,0),MATCH(Calculations_actual!$B25,HaverPull!$B$1:$YE$1,0))</f>
        <v>-0.41</v>
      </c>
      <c r="FQ25" s="78">
        <f>INDEX(HaverPull!$B:$YE,MATCH(Calculations_actual!FQ$9,HaverPull!$B:$B,0),MATCH(Calculations_actual!$B25,HaverPull!$B$1:$YE$1,0))</f>
        <v>-0.12</v>
      </c>
      <c r="FR25" s="78">
        <f>INDEX(HaverPull!$B:$YE,MATCH(Calculations_actual!FR$9,HaverPull!$B:$B,0),MATCH(Calculations_actual!$B25,HaverPull!$B$1:$YE$1,0))</f>
        <v>-0.76</v>
      </c>
      <c r="FS25" s="78">
        <f>INDEX(HaverPull!$B:$YE,MATCH(Calculations_actual!FS$9,HaverPull!$B:$B,0),MATCH(Calculations_actual!$B25,HaverPull!$B$1:$YE$1,0))</f>
        <v>-0.68</v>
      </c>
      <c r="FT25" s="78">
        <f>INDEX(HaverPull!$B:$YE,MATCH(Calculations_actual!FT$9,HaverPull!$B:$B,0),MATCH(Calculations_actual!$B25,HaverPull!$B$1:$YE$1,0))</f>
        <v>-0.13</v>
      </c>
      <c r="FU25" s="78">
        <f>INDEX(HaverPull!$B:$YE,MATCH(Calculations_actual!FU$9,HaverPull!$B:$B,0),MATCH(Calculations_actual!$B25,HaverPull!$B$1:$YE$1,0))</f>
        <v>-0.4</v>
      </c>
      <c r="FV25" s="78">
        <f>INDEX(HaverPull!$B:$YE,MATCH(Calculations_actual!FV$9,HaverPull!$B:$B,0),MATCH(Calculations_actual!$B25,HaverPull!$B$1:$YE$1,0))</f>
        <v>-0.57999999999999996</v>
      </c>
      <c r="FW25" s="78">
        <f>INDEX(HaverPull!$B:$YE,MATCH(Calculations_actual!FW$9,HaverPull!$B:$B,0),MATCH(Calculations_actual!$B25,HaverPull!$B$1:$YE$1,0))</f>
        <v>-0.26</v>
      </c>
      <c r="FX25" s="78">
        <f>INDEX(HaverPull!$B:$YE,MATCH(Calculations_actual!FX$9,HaverPull!$B:$B,0),MATCH(Calculations_actual!$B25,HaverPull!$B$1:$YE$1,0))</f>
        <v>0</v>
      </c>
      <c r="FY25" s="78">
        <f>INDEX(HaverPull!$B:$YE,MATCH(Calculations_actual!FY$9,HaverPull!$B:$B,0),MATCH(Calculations_actual!$B25,HaverPull!$B$1:$YE$1,0))</f>
        <v>0.51</v>
      </c>
      <c r="FZ25" s="78">
        <f>INDEX(HaverPull!$B:$YE,MATCH(Calculations_actual!FZ$9,HaverPull!$B:$B,0),MATCH(Calculations_actual!$B25,HaverPull!$B$1:$YE$1,0))</f>
        <v>-7.0000000000000007E-2</v>
      </c>
      <c r="GA25" s="78">
        <f>INDEX(HaverPull!$B:$YE,MATCH(Calculations_actual!GA$9,HaverPull!$B:$B,0),MATCH(Calculations_actual!$B25,HaverPull!$B$1:$YE$1,0))</f>
        <v>0.4</v>
      </c>
      <c r="GB25" s="78">
        <f>INDEX(HaverPull!$B:$YE,MATCH(Calculations_actual!GB$9,HaverPull!$B:$B,0),MATCH(Calculations_actual!$B25,HaverPull!$B$1:$YE$1,0))</f>
        <v>0.7</v>
      </c>
      <c r="GC25" s="78">
        <f>INDEX(HaverPull!$B:$YE,MATCH(Calculations_actual!GC$9,HaverPull!$B:$B,0),MATCH(Calculations_actual!$B25,HaverPull!$B$1:$YE$1,0))</f>
        <v>0.33</v>
      </c>
      <c r="GD25" s="78">
        <f>INDEX(HaverPull!$B:$YE,MATCH(Calculations_actual!GD$9,HaverPull!$B:$B,0),MATCH(Calculations_actual!$B25,HaverPull!$B$1:$YE$1,0))</f>
        <v>0.12</v>
      </c>
      <c r="GE25" s="78">
        <f>INDEX(HaverPull!$B:$YE,MATCH(Calculations_actual!GE$9,HaverPull!$B:$B,0),MATCH(Calculations_actual!$B25,HaverPull!$B$1:$YE$1,0))</f>
        <v>0.6</v>
      </c>
      <c r="GF25" s="78">
        <f>INDEX(HaverPull!$B:$YE,MATCH(Calculations_actual!GF$9,HaverPull!$B:$B,0),MATCH(Calculations_actual!$B25,HaverPull!$B$1:$YE$1,0))</f>
        <v>-0.15</v>
      </c>
      <c r="GG25" s="78">
        <f>INDEX(HaverPull!$B:$YE,MATCH(Calculations_actual!GG$9,HaverPull!$B:$B,0),MATCH(Calculations_actual!$B25,HaverPull!$B$1:$YE$1,0))</f>
        <v>0.17</v>
      </c>
      <c r="GH25" s="78">
        <f>INDEX(HaverPull!$B:$YE,MATCH(Calculations_actual!GH$9,HaverPull!$B:$B,0),MATCH(Calculations_actual!$B25,HaverPull!$B$1:$YE$1,0))</f>
        <v>0.03</v>
      </c>
      <c r="GI25" s="78">
        <f>INDEX(HaverPull!$B:$YE,MATCH(Calculations_actual!GI$9,HaverPull!$B:$B,0),MATCH(Calculations_actual!$B25,HaverPull!$B$1:$YE$1,0))</f>
        <v>-0.13</v>
      </c>
      <c r="GJ25" s="78">
        <f>INDEX(HaverPull!$B:$YE,MATCH(Calculations_actual!GJ$9,HaverPull!$B:$B,0),MATCH(Calculations_actual!$B25,HaverPull!$B$1:$YE$1,0))</f>
        <v>0.01</v>
      </c>
      <c r="GK25" s="78">
        <f>INDEX(HaverPull!$B:$YE,MATCH(Calculations_actual!GK$9,HaverPull!$B:$B,0),MATCH(Calculations_actual!$B25,HaverPull!$B$1:$YE$1,0))</f>
        <v>-0.18</v>
      </c>
      <c r="GL25" s="78">
        <f>INDEX(HaverPull!$B:$YE,MATCH(Calculations_actual!GL$9,HaverPull!$B:$B,0),MATCH(Calculations_actual!$B25,HaverPull!$B$1:$YE$1,0))</f>
        <v>0.41</v>
      </c>
      <c r="GM25" s="78">
        <f>INDEX(HaverPull!$B:$YE,MATCH(Calculations_actual!GM$9,HaverPull!$B:$B,0),MATCH(Calculations_actual!$B25,HaverPull!$B$1:$YE$1,0))</f>
        <v>0.27</v>
      </c>
      <c r="GN25" s="78">
        <f>INDEX(HaverPull!$B:$YE,MATCH(Calculations_actual!GN$9,HaverPull!$B:$B,0),MATCH(Calculations_actual!$B25,HaverPull!$B$1:$YE$1,0))</f>
        <v>0.37</v>
      </c>
      <c r="GO25" s="78" t="e">
        <f>INDEX(HaverPull!$B:$YE,MATCH(Calculations_actual!GO$9,HaverPull!$B:$B,0),MATCH(Calculations_actual!$B25,HaverPull!$B$1:$YE$1,0))</f>
        <v>#N/A</v>
      </c>
      <c r="GP25" s="78" t="e">
        <f>INDEX(HaverPull!$B:$YE,MATCH(Calculations_actual!GP$9,HaverPull!$B:$B,0),MATCH(Calculations_actual!$B25,HaverPull!$B$1:$YE$1,0))</f>
        <v>#N/A</v>
      </c>
      <c r="GQ25" s="78" t="e">
        <f>INDEX(HaverPull!$B:$YE,MATCH(Calculations_actual!GQ$9,HaverPull!$B:$B,0),MATCH(Calculations_actual!$B25,HaverPull!$B$1:$YE$1,0))</f>
        <v>#N/A</v>
      </c>
      <c r="GR25" s="78" t="e">
        <f>INDEX(HaverPull!$B:$YE,MATCH(Calculations_actual!GR$9,HaverPull!$B:$B,0),MATCH(Calculations_actual!$B25,HaverPull!$B$1:$YE$1,0))</f>
        <v>#N/A</v>
      </c>
      <c r="GS25" s="78" t="e">
        <f>INDEX(HaverPull!$B:$YE,MATCH(Calculations_actual!GS$9,HaverPull!$B:$B,0),MATCH(Calculations_actual!$B25,HaverPull!$B$1:$YE$1,0))</f>
        <v>#N/A</v>
      </c>
      <c r="GT25" s="78" t="e">
        <f>INDEX(HaverPull!$B:$YE,MATCH(Calculations_actual!GT$9,HaverPull!$B:$B,0),MATCH(Calculations_actual!$B25,HaverPull!$B$1:$YE$1,0))</f>
        <v>#N/A</v>
      </c>
      <c r="GU25" s="78" t="e">
        <f>INDEX(HaverPull!$B:$YE,MATCH(Calculations_actual!GU$9,HaverPull!$B:$B,0),MATCH(Calculations_actual!$B25,HaverPull!$B$1:$YE$1,0))</f>
        <v>#N/A</v>
      </c>
      <c r="GV25" s="78" t="e">
        <f>INDEX(HaverPull!$B:$YE,MATCH(Calculations_actual!GV$9,HaverPull!$B:$B,0),MATCH(Calculations_actual!$B25,HaverPull!$B$1:$YE$1,0))</f>
        <v>#N/A</v>
      </c>
    </row>
    <row r="26" spans="1:204">
      <c r="A26" s="7" t="s">
        <v>199</v>
      </c>
      <c r="B26" s="78" t="s">
        <v>202</v>
      </c>
      <c r="C26" s="78">
        <f>INDEX(HaverPull!$B:$YE,MATCH(Calculations_actual!C$9,HaverPull!$B:$B,0),MATCH(Calculations_actual!$B26,HaverPull!$B$1:$YE$1,0))</f>
        <v>247.9</v>
      </c>
      <c r="D26" s="78">
        <f>INDEX(HaverPull!$B:$YE,MATCH(Calculations_actual!D$9,HaverPull!$B:$B,0),MATCH(Calculations_actual!$B26,HaverPull!$B$1:$YE$1,0))</f>
        <v>249.1</v>
      </c>
      <c r="E26" s="78">
        <f>INDEX(HaverPull!$B:$YE,MATCH(Calculations_actual!E$9,HaverPull!$B:$B,0),MATCH(Calculations_actual!$B26,HaverPull!$B$1:$YE$1,0))</f>
        <v>254.6</v>
      </c>
      <c r="F26" s="78">
        <f>INDEX(HaverPull!$B:$YE,MATCH(Calculations_actual!F$9,HaverPull!$B:$B,0),MATCH(Calculations_actual!$B26,HaverPull!$B$1:$YE$1,0))</f>
        <v>258.7</v>
      </c>
      <c r="G26" s="78">
        <f>INDEX(HaverPull!$B:$YE,MATCH(Calculations_actual!G$9,HaverPull!$B:$B,0),MATCH(Calculations_actual!$B26,HaverPull!$B$1:$YE$1,0))</f>
        <v>261.89999999999998</v>
      </c>
      <c r="H26" s="78">
        <f>INDEX(HaverPull!$B:$YE,MATCH(Calculations_actual!H$9,HaverPull!$B:$B,0),MATCH(Calculations_actual!$B26,HaverPull!$B$1:$YE$1,0))</f>
        <v>266.10000000000002</v>
      </c>
      <c r="I26" s="78">
        <f>INDEX(HaverPull!$B:$YE,MATCH(Calculations_actual!I$9,HaverPull!$B:$B,0),MATCH(Calculations_actual!$B26,HaverPull!$B$1:$YE$1,0))</f>
        <v>269.8</v>
      </c>
      <c r="J26" s="78">
        <f>INDEX(HaverPull!$B:$YE,MATCH(Calculations_actual!J$9,HaverPull!$B:$B,0),MATCH(Calculations_actual!$B26,HaverPull!$B$1:$YE$1,0))</f>
        <v>272.10000000000002</v>
      </c>
      <c r="K26" s="78">
        <f>INDEX(HaverPull!$B:$YE,MATCH(Calculations_actual!K$9,HaverPull!$B:$B,0),MATCH(Calculations_actual!$B26,HaverPull!$B$1:$YE$1,0))</f>
        <v>282.2</v>
      </c>
      <c r="L26" s="78">
        <f>INDEX(HaverPull!$B:$YE,MATCH(Calculations_actual!L$9,HaverPull!$B:$B,0),MATCH(Calculations_actual!$B26,HaverPull!$B$1:$YE$1,0))</f>
        <v>286.5</v>
      </c>
      <c r="M26" s="78">
        <f>INDEX(HaverPull!$B:$YE,MATCH(Calculations_actual!M$9,HaverPull!$B:$B,0),MATCH(Calculations_actual!$B26,HaverPull!$B$1:$YE$1,0))</f>
        <v>284.3</v>
      </c>
      <c r="N26" s="78">
        <f>INDEX(HaverPull!$B:$YE,MATCH(Calculations_actual!N$9,HaverPull!$B:$B,0),MATCH(Calculations_actual!$B26,HaverPull!$B$1:$YE$1,0))</f>
        <v>291.7</v>
      </c>
      <c r="O26" s="78">
        <f>INDEX(HaverPull!$B:$YE,MATCH(Calculations_actual!O$9,HaverPull!$B:$B,0),MATCH(Calculations_actual!$B26,HaverPull!$B$1:$YE$1,0))</f>
        <v>299.60000000000002</v>
      </c>
      <c r="P26" s="78">
        <f>INDEX(HaverPull!$B:$YE,MATCH(Calculations_actual!P$9,HaverPull!$B:$B,0),MATCH(Calculations_actual!$B26,HaverPull!$B$1:$YE$1,0))</f>
        <v>302.7</v>
      </c>
      <c r="Q26" s="78">
        <f>INDEX(HaverPull!$B:$YE,MATCH(Calculations_actual!Q$9,HaverPull!$B:$B,0),MATCH(Calculations_actual!$B26,HaverPull!$B$1:$YE$1,0))</f>
        <v>304.2</v>
      </c>
      <c r="R26" s="78">
        <f>INDEX(HaverPull!$B:$YE,MATCH(Calculations_actual!R$9,HaverPull!$B:$B,0),MATCH(Calculations_actual!$B26,HaverPull!$B$1:$YE$1,0))</f>
        <v>312.60000000000002</v>
      </c>
      <c r="S26" s="78">
        <f>INDEX(HaverPull!$B:$YE,MATCH(Calculations_actual!S$9,HaverPull!$B:$B,0),MATCH(Calculations_actual!$B26,HaverPull!$B$1:$YE$1,0))</f>
        <v>324.60000000000002</v>
      </c>
      <c r="T26" s="78">
        <f>INDEX(HaverPull!$B:$YE,MATCH(Calculations_actual!T$9,HaverPull!$B:$B,0),MATCH(Calculations_actual!$B26,HaverPull!$B$1:$YE$1,0))</f>
        <v>335</v>
      </c>
      <c r="U26" s="78">
        <f>INDEX(HaverPull!$B:$YE,MATCH(Calculations_actual!U$9,HaverPull!$B:$B,0),MATCH(Calculations_actual!$B26,HaverPull!$B$1:$YE$1,0))</f>
        <v>346.7</v>
      </c>
      <c r="V26" s="78">
        <f>INDEX(HaverPull!$B:$YE,MATCH(Calculations_actual!V$9,HaverPull!$B:$B,0),MATCH(Calculations_actual!$B26,HaverPull!$B$1:$YE$1,0))</f>
        <v>359.2</v>
      </c>
      <c r="W26" s="78">
        <f>INDEX(HaverPull!$B:$YE,MATCH(Calculations_actual!W$9,HaverPull!$B:$B,0),MATCH(Calculations_actual!$B26,HaverPull!$B$1:$YE$1,0))</f>
        <v>370.1</v>
      </c>
      <c r="X26" s="78">
        <f>INDEX(HaverPull!$B:$YE,MATCH(Calculations_actual!X$9,HaverPull!$B:$B,0),MATCH(Calculations_actual!$B26,HaverPull!$B$1:$YE$1,0))</f>
        <v>373.4</v>
      </c>
      <c r="Y26" s="78">
        <f>INDEX(HaverPull!$B:$YE,MATCH(Calculations_actual!Y$9,HaverPull!$B:$B,0),MATCH(Calculations_actual!$B26,HaverPull!$B$1:$YE$1,0))</f>
        <v>385.4</v>
      </c>
      <c r="Z26" s="78">
        <f>INDEX(HaverPull!$B:$YE,MATCH(Calculations_actual!Z$9,HaverPull!$B:$B,0),MATCH(Calculations_actual!$B26,HaverPull!$B$1:$YE$1,0))</f>
        <v>395.6</v>
      </c>
      <c r="AA26" s="78">
        <f>INDEX(HaverPull!$B:$YE,MATCH(Calculations_actual!AA$9,HaverPull!$B:$B,0),MATCH(Calculations_actual!$B26,HaverPull!$B$1:$YE$1,0))</f>
        <v>401.3</v>
      </c>
      <c r="AB26" s="78">
        <f>INDEX(HaverPull!$B:$YE,MATCH(Calculations_actual!AB$9,HaverPull!$B:$B,0),MATCH(Calculations_actual!$B26,HaverPull!$B$1:$YE$1,0))</f>
        <v>401</v>
      </c>
      <c r="AC26" s="78">
        <f>INDEX(HaverPull!$B:$YE,MATCH(Calculations_actual!AC$9,HaverPull!$B:$B,0),MATCH(Calculations_actual!$B26,HaverPull!$B$1:$YE$1,0))</f>
        <v>403.5</v>
      </c>
      <c r="AD26" s="78">
        <f>INDEX(HaverPull!$B:$YE,MATCH(Calculations_actual!AD$9,HaverPull!$B:$B,0),MATCH(Calculations_actual!$B26,HaverPull!$B$1:$YE$1,0))</f>
        <v>410.8</v>
      </c>
      <c r="AE26" s="78">
        <f>INDEX(HaverPull!$B:$YE,MATCH(Calculations_actual!AE$9,HaverPull!$B:$B,0),MATCH(Calculations_actual!$B26,HaverPull!$B$1:$YE$1,0))</f>
        <v>421.2</v>
      </c>
      <c r="AF26" s="78">
        <f>INDEX(HaverPull!$B:$YE,MATCH(Calculations_actual!AF$9,HaverPull!$B:$B,0),MATCH(Calculations_actual!$B26,HaverPull!$B$1:$YE$1,0))</f>
        <v>431.4</v>
      </c>
      <c r="AG26" s="78">
        <f>INDEX(HaverPull!$B:$YE,MATCH(Calculations_actual!AG$9,HaverPull!$B:$B,0),MATCH(Calculations_actual!$B26,HaverPull!$B$1:$YE$1,0))</f>
        <v>438</v>
      </c>
      <c r="AH26" s="78">
        <f>INDEX(HaverPull!$B:$YE,MATCH(Calculations_actual!AH$9,HaverPull!$B:$B,0),MATCH(Calculations_actual!$B26,HaverPull!$B$1:$YE$1,0))</f>
        <v>446.7</v>
      </c>
      <c r="AI26" s="78">
        <f>INDEX(HaverPull!$B:$YE,MATCH(Calculations_actual!AI$9,HaverPull!$B:$B,0),MATCH(Calculations_actual!$B26,HaverPull!$B$1:$YE$1,0))</f>
        <v>452.6</v>
      </c>
      <c r="AJ26" s="78">
        <f>INDEX(HaverPull!$B:$YE,MATCH(Calculations_actual!AJ$9,HaverPull!$B:$B,0),MATCH(Calculations_actual!$B26,HaverPull!$B$1:$YE$1,0))</f>
        <v>472.3</v>
      </c>
      <c r="AK26" s="78">
        <f>INDEX(HaverPull!$B:$YE,MATCH(Calculations_actual!AK$9,HaverPull!$B:$B,0),MATCH(Calculations_actual!$B26,HaverPull!$B$1:$YE$1,0))</f>
        <v>484.2</v>
      </c>
      <c r="AL26" s="78">
        <f>INDEX(HaverPull!$B:$YE,MATCH(Calculations_actual!AL$9,HaverPull!$B:$B,0),MATCH(Calculations_actual!$B26,HaverPull!$B$1:$YE$1,0))</f>
        <v>496.2</v>
      </c>
      <c r="AM26" s="78">
        <f>INDEX(HaverPull!$B:$YE,MATCH(Calculations_actual!AM$9,HaverPull!$B:$B,0),MATCH(Calculations_actual!$B26,HaverPull!$B$1:$YE$1,0))</f>
        <v>501.8</v>
      </c>
      <c r="AN26" s="78">
        <f>INDEX(HaverPull!$B:$YE,MATCH(Calculations_actual!AN$9,HaverPull!$B:$B,0),MATCH(Calculations_actual!$B26,HaverPull!$B$1:$YE$1,0))</f>
        <v>516.5</v>
      </c>
      <c r="AO26" s="78">
        <f>INDEX(HaverPull!$B:$YE,MATCH(Calculations_actual!AO$9,HaverPull!$B:$B,0),MATCH(Calculations_actual!$B26,HaverPull!$B$1:$YE$1,0))</f>
        <v>533.1</v>
      </c>
      <c r="AP26" s="78">
        <f>INDEX(HaverPull!$B:$YE,MATCH(Calculations_actual!AP$9,HaverPull!$B:$B,0),MATCH(Calculations_actual!$B26,HaverPull!$B$1:$YE$1,0))</f>
        <v>547.79999999999995</v>
      </c>
      <c r="AQ26" s="78">
        <f>INDEX(HaverPull!$B:$YE,MATCH(Calculations_actual!AQ$9,HaverPull!$B:$B,0),MATCH(Calculations_actual!$B26,HaverPull!$B$1:$YE$1,0))</f>
        <v>568.79999999999995</v>
      </c>
      <c r="AR26" s="78">
        <f>INDEX(HaverPull!$B:$YE,MATCH(Calculations_actual!AR$9,HaverPull!$B:$B,0),MATCH(Calculations_actual!$B26,HaverPull!$B$1:$YE$1,0))</f>
        <v>588.5</v>
      </c>
      <c r="AS26" s="78">
        <f>INDEX(HaverPull!$B:$YE,MATCH(Calculations_actual!AS$9,HaverPull!$B:$B,0),MATCH(Calculations_actual!$B26,HaverPull!$B$1:$YE$1,0))</f>
        <v>592.20000000000005</v>
      </c>
      <c r="AT26" s="78">
        <f>INDEX(HaverPull!$B:$YE,MATCH(Calculations_actual!AT$9,HaverPull!$B:$B,0),MATCH(Calculations_actual!$B26,HaverPull!$B$1:$YE$1,0))</f>
        <v>608.9</v>
      </c>
      <c r="AU26" s="78">
        <f>INDEX(HaverPull!$B:$YE,MATCH(Calculations_actual!AU$9,HaverPull!$B:$B,0),MATCH(Calculations_actual!$B26,HaverPull!$B$1:$YE$1,0))</f>
        <v>633.4</v>
      </c>
      <c r="AV26" s="78">
        <f>INDEX(HaverPull!$B:$YE,MATCH(Calculations_actual!AV$9,HaverPull!$B:$B,0),MATCH(Calculations_actual!$B26,HaverPull!$B$1:$YE$1,0))</f>
        <v>648.70000000000005</v>
      </c>
      <c r="AW26" s="78">
        <f>INDEX(HaverPull!$B:$YE,MATCH(Calculations_actual!AW$9,HaverPull!$B:$B,0),MATCH(Calculations_actual!$B26,HaverPull!$B$1:$YE$1,0))</f>
        <v>657.8</v>
      </c>
      <c r="AX26" s="78">
        <f>INDEX(HaverPull!$B:$YE,MATCH(Calculations_actual!AX$9,HaverPull!$B:$B,0),MATCH(Calculations_actual!$B26,HaverPull!$B$1:$YE$1,0))</f>
        <v>677.7</v>
      </c>
      <c r="AY26" s="78">
        <f>INDEX(HaverPull!$B:$YE,MATCH(Calculations_actual!AY$9,HaverPull!$B:$B,0),MATCH(Calculations_actual!$B26,HaverPull!$B$1:$YE$1,0))</f>
        <v>688.1</v>
      </c>
      <c r="AZ26" s="78">
        <f>INDEX(HaverPull!$B:$YE,MATCH(Calculations_actual!AZ$9,HaverPull!$B:$B,0),MATCH(Calculations_actual!$B26,HaverPull!$B$1:$YE$1,0))</f>
        <v>703.1</v>
      </c>
      <c r="BA26" s="78">
        <f>INDEX(HaverPull!$B:$YE,MATCH(Calculations_actual!BA$9,HaverPull!$B:$B,0),MATCH(Calculations_actual!$B26,HaverPull!$B$1:$YE$1,0))</f>
        <v>717.3</v>
      </c>
      <c r="BB26" s="78">
        <f>INDEX(HaverPull!$B:$YE,MATCH(Calculations_actual!BB$9,HaverPull!$B:$B,0),MATCH(Calculations_actual!$B26,HaverPull!$B$1:$YE$1,0))</f>
        <v>737.4</v>
      </c>
      <c r="BC26" s="78">
        <f>INDEX(HaverPull!$B:$YE,MATCH(Calculations_actual!BC$9,HaverPull!$B:$B,0),MATCH(Calculations_actual!$B26,HaverPull!$B$1:$YE$1,0))</f>
        <v>747.9</v>
      </c>
      <c r="BD26" s="78">
        <f>INDEX(HaverPull!$B:$YE,MATCH(Calculations_actual!BD$9,HaverPull!$B:$B,0),MATCH(Calculations_actual!$B26,HaverPull!$B$1:$YE$1,0))</f>
        <v>761.1</v>
      </c>
      <c r="BE26" s="78">
        <f>INDEX(HaverPull!$B:$YE,MATCH(Calculations_actual!BE$9,HaverPull!$B:$B,0),MATCH(Calculations_actual!$B26,HaverPull!$B$1:$YE$1,0))</f>
        <v>782.2</v>
      </c>
      <c r="BF26" s="78">
        <f>INDEX(HaverPull!$B:$YE,MATCH(Calculations_actual!BF$9,HaverPull!$B:$B,0),MATCH(Calculations_actual!$B26,HaverPull!$B$1:$YE$1,0))</f>
        <v>775.1</v>
      </c>
      <c r="BG26" s="78">
        <f>INDEX(HaverPull!$B:$YE,MATCH(Calculations_actual!BG$9,HaverPull!$B:$B,0),MATCH(Calculations_actual!$B26,HaverPull!$B$1:$YE$1,0))</f>
        <v>794</v>
      </c>
      <c r="BH26" s="78">
        <f>INDEX(HaverPull!$B:$YE,MATCH(Calculations_actual!BH$9,HaverPull!$B:$B,0),MATCH(Calculations_actual!$B26,HaverPull!$B$1:$YE$1,0))</f>
        <v>819.1</v>
      </c>
      <c r="BI26" s="78">
        <f>INDEX(HaverPull!$B:$YE,MATCH(Calculations_actual!BI$9,HaverPull!$B:$B,0),MATCH(Calculations_actual!$B26,HaverPull!$B$1:$YE$1,0))</f>
        <v>835.7</v>
      </c>
      <c r="BJ26" s="78">
        <f>INDEX(HaverPull!$B:$YE,MATCH(Calculations_actual!BJ$9,HaverPull!$B:$B,0),MATCH(Calculations_actual!$B26,HaverPull!$B$1:$YE$1,0))</f>
        <v>862.8</v>
      </c>
      <c r="BK26" s="78">
        <f>INDEX(HaverPull!$B:$YE,MATCH(Calculations_actual!BK$9,HaverPull!$B:$B,0),MATCH(Calculations_actual!$B26,HaverPull!$B$1:$YE$1,0))</f>
        <v>875.6</v>
      </c>
      <c r="BL26" s="78">
        <f>INDEX(HaverPull!$B:$YE,MATCH(Calculations_actual!BL$9,HaverPull!$B:$B,0),MATCH(Calculations_actual!$B26,HaverPull!$B$1:$YE$1,0))</f>
        <v>900.5</v>
      </c>
      <c r="BM26" s="78">
        <f>INDEX(HaverPull!$B:$YE,MATCH(Calculations_actual!BM$9,HaverPull!$B:$B,0),MATCH(Calculations_actual!$B26,HaverPull!$B$1:$YE$1,0))</f>
        <v>927.4</v>
      </c>
      <c r="BN26" s="78">
        <f>INDEX(HaverPull!$B:$YE,MATCH(Calculations_actual!BN$9,HaverPull!$B:$B,0),MATCH(Calculations_actual!$B26,HaverPull!$B$1:$YE$1,0))</f>
        <v>938.6</v>
      </c>
      <c r="BO26" s="78">
        <f>INDEX(HaverPull!$B:$YE,MATCH(Calculations_actual!BO$9,HaverPull!$B:$B,0),MATCH(Calculations_actual!$B26,HaverPull!$B$1:$YE$1,0))</f>
        <v>946.8</v>
      </c>
      <c r="BP26" s="78">
        <f>INDEX(HaverPull!$B:$YE,MATCH(Calculations_actual!BP$9,HaverPull!$B:$B,0),MATCH(Calculations_actual!$B26,HaverPull!$B$1:$YE$1,0))</f>
        <v>967.5</v>
      </c>
      <c r="BQ26" s="78">
        <f>INDEX(HaverPull!$B:$YE,MATCH(Calculations_actual!BQ$9,HaverPull!$B:$B,0),MATCH(Calculations_actual!$B26,HaverPull!$B$1:$YE$1,0))</f>
        <v>993.6</v>
      </c>
      <c r="BR26" s="78">
        <f>INDEX(HaverPull!$B:$YE,MATCH(Calculations_actual!BR$9,HaverPull!$B:$B,0),MATCH(Calculations_actual!$B26,HaverPull!$B$1:$YE$1,0))</f>
        <v>996.4</v>
      </c>
      <c r="BS26" s="78">
        <f>INDEX(HaverPull!$B:$YE,MATCH(Calculations_actual!BS$9,HaverPull!$B:$B,0),MATCH(Calculations_actual!$B26,HaverPull!$B$1:$YE$1,0))</f>
        <v>1008.7</v>
      </c>
      <c r="BT26" s="78">
        <f>INDEX(HaverPull!$B:$YE,MATCH(Calculations_actual!BT$9,HaverPull!$B:$B,0),MATCH(Calculations_actual!$B26,HaverPull!$B$1:$YE$1,0))</f>
        <v>1025.2</v>
      </c>
      <c r="BU26" s="78">
        <f>INDEX(HaverPull!$B:$YE,MATCH(Calculations_actual!BU$9,HaverPull!$B:$B,0),MATCH(Calculations_actual!$B26,HaverPull!$B$1:$YE$1,0))</f>
        <v>1036.2</v>
      </c>
      <c r="BV26" s="78">
        <f>INDEX(HaverPull!$B:$YE,MATCH(Calculations_actual!BV$9,HaverPull!$B:$B,0),MATCH(Calculations_actual!$B26,HaverPull!$B$1:$YE$1,0))</f>
        <v>1056</v>
      </c>
      <c r="BW26" s="78">
        <f>INDEX(HaverPull!$B:$YE,MATCH(Calculations_actual!BW$9,HaverPull!$B:$B,0),MATCH(Calculations_actual!$B26,HaverPull!$B$1:$YE$1,0))</f>
        <v>1056.9000000000001</v>
      </c>
      <c r="BX26" s="78">
        <f>INDEX(HaverPull!$B:$YE,MATCH(Calculations_actual!BX$9,HaverPull!$B:$B,0),MATCH(Calculations_actual!$B26,HaverPull!$B$1:$YE$1,0))</f>
        <v>1070.4000000000001</v>
      </c>
      <c r="BY26" s="78">
        <f>INDEX(HaverPull!$B:$YE,MATCH(Calculations_actual!BY$9,HaverPull!$B:$B,0),MATCH(Calculations_actual!$B26,HaverPull!$B$1:$YE$1,0))</f>
        <v>1078.2</v>
      </c>
      <c r="BZ26" s="78">
        <f>INDEX(HaverPull!$B:$YE,MATCH(Calculations_actual!BZ$9,HaverPull!$B:$B,0),MATCH(Calculations_actual!$B26,HaverPull!$B$1:$YE$1,0))</f>
        <v>1109.9000000000001</v>
      </c>
      <c r="CA26" s="78">
        <f>INDEX(HaverPull!$B:$YE,MATCH(Calculations_actual!CA$9,HaverPull!$B:$B,0),MATCH(Calculations_actual!$B26,HaverPull!$B$1:$YE$1,0))</f>
        <v>1116.5999999999999</v>
      </c>
      <c r="CB26" s="78">
        <f>INDEX(HaverPull!$B:$YE,MATCH(Calculations_actual!CB$9,HaverPull!$B:$B,0),MATCH(Calculations_actual!$B26,HaverPull!$B$1:$YE$1,0))</f>
        <v>1145.8</v>
      </c>
      <c r="CC26" s="78">
        <f>INDEX(HaverPull!$B:$YE,MATCH(Calculations_actual!CC$9,HaverPull!$B:$B,0),MATCH(Calculations_actual!$B26,HaverPull!$B$1:$YE$1,0))</f>
        <v>1164.5999999999999</v>
      </c>
      <c r="CD26" s="78">
        <f>INDEX(HaverPull!$B:$YE,MATCH(Calculations_actual!CD$9,HaverPull!$B:$B,0),MATCH(Calculations_actual!$B26,HaverPull!$B$1:$YE$1,0))</f>
        <v>1180.5</v>
      </c>
      <c r="CE26" s="78">
        <f>INDEX(HaverPull!$B:$YE,MATCH(Calculations_actual!CE$9,HaverPull!$B:$B,0),MATCH(Calculations_actual!$B26,HaverPull!$B$1:$YE$1,0))</f>
        <v>1212.5</v>
      </c>
      <c r="CF26" s="78">
        <f>INDEX(HaverPull!$B:$YE,MATCH(Calculations_actual!CF$9,HaverPull!$B:$B,0),MATCH(Calculations_actual!$B26,HaverPull!$B$1:$YE$1,0))</f>
        <v>1230.7</v>
      </c>
      <c r="CG26" s="78">
        <f>INDEX(HaverPull!$B:$YE,MATCH(Calculations_actual!CG$9,HaverPull!$B:$B,0),MATCH(Calculations_actual!$B26,HaverPull!$B$1:$YE$1,0))</f>
        <v>1242.5999999999999</v>
      </c>
      <c r="CH26" s="78">
        <f>INDEX(HaverPull!$B:$YE,MATCH(Calculations_actual!CH$9,HaverPull!$B:$B,0),MATCH(Calculations_actual!$B26,HaverPull!$B$1:$YE$1,0))</f>
        <v>1268.5</v>
      </c>
      <c r="CI26" s="78">
        <f>INDEX(HaverPull!$B:$YE,MATCH(Calculations_actual!CI$9,HaverPull!$B:$B,0),MATCH(Calculations_actual!$B26,HaverPull!$B$1:$YE$1,0))</f>
        <v>1284.2</v>
      </c>
      <c r="CJ26" s="78">
        <f>INDEX(HaverPull!$B:$YE,MATCH(Calculations_actual!CJ$9,HaverPull!$B:$B,0),MATCH(Calculations_actual!$B26,HaverPull!$B$1:$YE$1,0))</f>
        <v>1296.5999999999999</v>
      </c>
      <c r="CK26" s="78">
        <f>INDEX(HaverPull!$B:$YE,MATCH(Calculations_actual!CK$9,HaverPull!$B:$B,0),MATCH(Calculations_actual!$B26,HaverPull!$B$1:$YE$1,0))</f>
        <v>1306.3</v>
      </c>
      <c r="CL26" s="78">
        <f>INDEX(HaverPull!$B:$YE,MATCH(Calculations_actual!CL$9,HaverPull!$B:$B,0),MATCH(Calculations_actual!$B26,HaverPull!$B$1:$YE$1,0))</f>
        <v>1308.8</v>
      </c>
      <c r="CM26" s="78">
        <f>INDEX(HaverPull!$B:$YE,MATCH(Calculations_actual!CM$9,HaverPull!$B:$B,0),MATCH(Calculations_actual!$B26,HaverPull!$B$1:$YE$1,0))</f>
        <v>1326.4</v>
      </c>
      <c r="CN26" s="78">
        <f>INDEX(HaverPull!$B:$YE,MATCH(Calculations_actual!CN$9,HaverPull!$B:$B,0),MATCH(Calculations_actual!$B26,HaverPull!$B$1:$YE$1,0))</f>
        <v>1334.8</v>
      </c>
      <c r="CO26" s="78">
        <f>INDEX(HaverPull!$B:$YE,MATCH(Calculations_actual!CO$9,HaverPull!$B:$B,0),MATCH(Calculations_actual!$B26,HaverPull!$B$1:$YE$1,0))</f>
        <v>1354</v>
      </c>
      <c r="CP26" s="78">
        <f>INDEX(HaverPull!$B:$YE,MATCH(Calculations_actual!CP$9,HaverPull!$B:$B,0),MATCH(Calculations_actual!$B26,HaverPull!$B$1:$YE$1,0))</f>
        <v>1362.8</v>
      </c>
      <c r="CQ26" s="78">
        <f>INDEX(HaverPull!$B:$YE,MATCH(Calculations_actual!CQ$9,HaverPull!$B:$B,0),MATCH(Calculations_actual!$B26,HaverPull!$B$1:$YE$1,0))</f>
        <v>1351.8</v>
      </c>
      <c r="CR26" s="78">
        <f>INDEX(HaverPull!$B:$YE,MATCH(Calculations_actual!CR$9,HaverPull!$B:$B,0),MATCH(Calculations_actual!$B26,HaverPull!$B$1:$YE$1,0))</f>
        <v>1359.1</v>
      </c>
      <c r="CS26" s="78">
        <f>INDEX(HaverPull!$B:$YE,MATCH(Calculations_actual!CS$9,HaverPull!$B:$B,0),MATCH(Calculations_actual!$B26,HaverPull!$B$1:$YE$1,0))</f>
        <v>1367.4</v>
      </c>
      <c r="CT26" s="78">
        <f>INDEX(HaverPull!$B:$YE,MATCH(Calculations_actual!CT$9,HaverPull!$B:$B,0),MATCH(Calculations_actual!$B26,HaverPull!$B$1:$YE$1,0))</f>
        <v>1381.4</v>
      </c>
      <c r="CU26" s="78">
        <f>INDEX(HaverPull!$B:$YE,MATCH(Calculations_actual!CU$9,HaverPull!$B:$B,0),MATCH(Calculations_actual!$B26,HaverPull!$B$1:$YE$1,0))</f>
        <v>1373.4</v>
      </c>
      <c r="CV26" s="78">
        <f>INDEX(HaverPull!$B:$YE,MATCH(Calculations_actual!CV$9,HaverPull!$B:$B,0),MATCH(Calculations_actual!$B26,HaverPull!$B$1:$YE$1,0))</f>
        <v>1389.4</v>
      </c>
      <c r="CW26" s="78">
        <f>INDEX(HaverPull!$B:$YE,MATCH(Calculations_actual!CW$9,HaverPull!$B:$B,0),MATCH(Calculations_actual!$B26,HaverPull!$B$1:$YE$1,0))</f>
        <v>1423.4</v>
      </c>
      <c r="CX26" s="78">
        <f>INDEX(HaverPull!$B:$YE,MATCH(Calculations_actual!CX$9,HaverPull!$B:$B,0),MATCH(Calculations_actual!$B26,HaverPull!$B$1:$YE$1,0))</f>
        <v>1422.9</v>
      </c>
      <c r="CY26" s="78">
        <f>INDEX(HaverPull!$B:$YE,MATCH(Calculations_actual!CY$9,HaverPull!$B:$B,0),MATCH(Calculations_actual!$B26,HaverPull!$B$1:$YE$1,0))</f>
        <v>1437.6</v>
      </c>
      <c r="CZ26" s="78">
        <f>INDEX(HaverPull!$B:$YE,MATCH(Calculations_actual!CZ$9,HaverPull!$B:$B,0),MATCH(Calculations_actual!$B26,HaverPull!$B$1:$YE$1,0))</f>
        <v>1452.9</v>
      </c>
      <c r="DA26" s="78">
        <f>INDEX(HaverPull!$B:$YE,MATCH(Calculations_actual!DA$9,HaverPull!$B:$B,0),MATCH(Calculations_actual!$B26,HaverPull!$B$1:$YE$1,0))</f>
        <v>1455.7</v>
      </c>
      <c r="DB26" s="78">
        <f>INDEX(HaverPull!$B:$YE,MATCH(Calculations_actual!DB$9,HaverPull!$B:$B,0),MATCH(Calculations_actual!$B26,HaverPull!$B$1:$YE$1,0))</f>
        <v>1451.6</v>
      </c>
      <c r="DC26" s="78">
        <f>INDEX(HaverPull!$B:$YE,MATCH(Calculations_actual!DC$9,HaverPull!$B:$B,0),MATCH(Calculations_actual!$B26,HaverPull!$B$1:$YE$1,0))</f>
        <v>1471.3</v>
      </c>
      <c r="DD26" s="78">
        <f>INDEX(HaverPull!$B:$YE,MATCH(Calculations_actual!DD$9,HaverPull!$B:$B,0),MATCH(Calculations_actual!$B26,HaverPull!$B$1:$YE$1,0))</f>
        <v>1487.7</v>
      </c>
      <c r="DE26" s="78">
        <f>INDEX(HaverPull!$B:$YE,MATCH(Calculations_actual!DE$9,HaverPull!$B:$B,0),MATCH(Calculations_actual!$B26,HaverPull!$B$1:$YE$1,0))</f>
        <v>1496.7</v>
      </c>
      <c r="DF26" s="78">
        <f>INDEX(HaverPull!$B:$YE,MATCH(Calculations_actual!DF$9,HaverPull!$B:$B,0),MATCH(Calculations_actual!$B26,HaverPull!$B$1:$YE$1,0))</f>
        <v>1515.7</v>
      </c>
      <c r="DG26" s="78">
        <f>INDEX(HaverPull!$B:$YE,MATCH(Calculations_actual!DG$9,HaverPull!$B:$B,0),MATCH(Calculations_actual!$B26,HaverPull!$B$1:$YE$1,0))</f>
        <v>1516</v>
      </c>
      <c r="DH26" s="78">
        <f>INDEX(HaverPull!$B:$YE,MATCH(Calculations_actual!DH$9,HaverPull!$B:$B,0),MATCH(Calculations_actual!$B26,HaverPull!$B$1:$YE$1,0))</f>
        <v>1542.5</v>
      </c>
      <c r="DI26" s="78">
        <f>INDEX(HaverPull!$B:$YE,MATCH(Calculations_actual!DI$9,HaverPull!$B:$B,0),MATCH(Calculations_actual!$B26,HaverPull!$B$1:$YE$1,0))</f>
        <v>1555.2</v>
      </c>
      <c r="DJ26" s="78">
        <f>INDEX(HaverPull!$B:$YE,MATCH(Calculations_actual!DJ$9,HaverPull!$B:$B,0),MATCH(Calculations_actual!$B26,HaverPull!$B$1:$YE$1,0))</f>
        <v>1574.8</v>
      </c>
      <c r="DK26" s="78">
        <f>INDEX(HaverPull!$B:$YE,MATCH(Calculations_actual!DK$9,HaverPull!$B:$B,0),MATCH(Calculations_actual!$B26,HaverPull!$B$1:$YE$1,0))</f>
        <v>1568</v>
      </c>
      <c r="DL26" s="78">
        <f>INDEX(HaverPull!$B:$YE,MATCH(Calculations_actual!DL$9,HaverPull!$B:$B,0),MATCH(Calculations_actual!$B26,HaverPull!$B$1:$YE$1,0))</f>
        <v>1603.7</v>
      </c>
      <c r="DM26" s="78">
        <f>INDEX(HaverPull!$B:$YE,MATCH(Calculations_actual!DM$9,HaverPull!$B:$B,0),MATCH(Calculations_actual!$B26,HaverPull!$B$1:$YE$1,0))</f>
        <v>1627.3</v>
      </c>
      <c r="DN26" s="78">
        <f>INDEX(HaverPull!$B:$YE,MATCH(Calculations_actual!DN$9,HaverPull!$B:$B,0),MATCH(Calculations_actual!$B26,HaverPull!$B$1:$YE$1,0))</f>
        <v>1647.5</v>
      </c>
      <c r="DO26" s="78">
        <f>INDEX(HaverPull!$B:$YE,MATCH(Calculations_actual!DO$9,HaverPull!$B:$B,0),MATCH(Calculations_actual!$B26,HaverPull!$B$1:$YE$1,0))</f>
        <v>1669.4</v>
      </c>
      <c r="DP26" s="78">
        <f>INDEX(HaverPull!$B:$YE,MATCH(Calculations_actual!DP$9,HaverPull!$B:$B,0),MATCH(Calculations_actual!$B26,HaverPull!$B$1:$YE$1,0))</f>
        <v>1695.2</v>
      </c>
      <c r="DQ26" s="78">
        <f>INDEX(HaverPull!$B:$YE,MATCH(Calculations_actual!DQ$9,HaverPull!$B:$B,0),MATCH(Calculations_actual!$B26,HaverPull!$B$1:$YE$1,0))</f>
        <v>1734.5</v>
      </c>
      <c r="DR26" s="78">
        <f>INDEX(HaverPull!$B:$YE,MATCH(Calculations_actual!DR$9,HaverPull!$B:$B,0),MATCH(Calculations_actual!$B26,HaverPull!$B$1:$YE$1,0))</f>
        <v>1782.3</v>
      </c>
      <c r="DS26" s="78">
        <f>INDEX(HaverPull!$B:$YE,MATCH(Calculations_actual!DS$9,HaverPull!$B:$B,0),MATCH(Calculations_actual!$B26,HaverPull!$B$1:$YE$1,0))</f>
        <v>1790.7</v>
      </c>
      <c r="DT26" s="78">
        <f>INDEX(HaverPull!$B:$YE,MATCH(Calculations_actual!DT$9,HaverPull!$B:$B,0),MATCH(Calculations_actual!$B26,HaverPull!$B$1:$YE$1,0))</f>
        <v>1823.1</v>
      </c>
      <c r="DU26" s="78">
        <f>INDEX(HaverPull!$B:$YE,MATCH(Calculations_actual!DU$9,HaverPull!$B:$B,0),MATCH(Calculations_actual!$B26,HaverPull!$B$1:$YE$1,0))</f>
        <v>1832.3</v>
      </c>
      <c r="DV26" s="78">
        <f>INDEX(HaverPull!$B:$YE,MATCH(Calculations_actual!DV$9,HaverPull!$B:$B,0),MATCH(Calculations_actual!$B26,HaverPull!$B$1:$YE$1,0))</f>
        <v>1861.2</v>
      </c>
      <c r="DW26" s="78">
        <f>INDEX(HaverPull!$B:$YE,MATCH(Calculations_actual!DW$9,HaverPull!$B:$B,0),MATCH(Calculations_actual!$B26,HaverPull!$B$1:$YE$1,0))</f>
        <v>1905.4</v>
      </c>
      <c r="DX26" s="78">
        <f>INDEX(HaverPull!$B:$YE,MATCH(Calculations_actual!DX$9,HaverPull!$B:$B,0),MATCH(Calculations_actual!$B26,HaverPull!$B$1:$YE$1,0))</f>
        <v>1947</v>
      </c>
      <c r="DY26" s="78">
        <f>INDEX(HaverPull!$B:$YE,MATCH(Calculations_actual!DY$9,HaverPull!$B:$B,0),MATCH(Calculations_actual!$B26,HaverPull!$B$1:$YE$1,0))</f>
        <v>1952.7</v>
      </c>
      <c r="DZ26" s="78">
        <f>INDEX(HaverPull!$B:$YE,MATCH(Calculations_actual!DZ$9,HaverPull!$B:$B,0),MATCH(Calculations_actual!$B26,HaverPull!$B$1:$YE$1,0))</f>
        <v>1992</v>
      </c>
      <c r="EA26" s="78">
        <f>INDEX(HaverPull!$B:$YE,MATCH(Calculations_actual!EA$9,HaverPull!$B:$B,0),MATCH(Calculations_actual!$B26,HaverPull!$B$1:$YE$1,0))</f>
        <v>2038.9</v>
      </c>
      <c r="EB26" s="78">
        <f>INDEX(HaverPull!$B:$YE,MATCH(Calculations_actual!EB$9,HaverPull!$B:$B,0),MATCH(Calculations_actual!$B26,HaverPull!$B$1:$YE$1,0))</f>
        <v>2073.5</v>
      </c>
      <c r="EC26" s="78">
        <f>INDEX(HaverPull!$B:$YE,MATCH(Calculations_actual!EC$9,HaverPull!$B:$B,0),MATCH(Calculations_actual!$B26,HaverPull!$B$1:$YE$1,0))</f>
        <v>2100.4</v>
      </c>
      <c r="ED26" s="78">
        <f>INDEX(HaverPull!$B:$YE,MATCH(Calculations_actual!ED$9,HaverPull!$B:$B,0),MATCH(Calculations_actual!$B26,HaverPull!$B$1:$YE$1,0))</f>
        <v>2142</v>
      </c>
      <c r="EE26" s="78">
        <f>INDEX(HaverPull!$B:$YE,MATCH(Calculations_actual!EE$9,HaverPull!$B:$B,0),MATCH(Calculations_actual!$B26,HaverPull!$B$1:$YE$1,0))</f>
        <v>2172.4</v>
      </c>
      <c r="EF26" s="78">
        <f>INDEX(HaverPull!$B:$YE,MATCH(Calculations_actual!EF$9,HaverPull!$B:$B,0),MATCH(Calculations_actual!$B26,HaverPull!$B$1:$YE$1,0))</f>
        <v>2199.4</v>
      </c>
      <c r="EG26" s="78">
        <f>INDEX(HaverPull!$B:$YE,MATCH(Calculations_actual!EG$9,HaverPull!$B:$B,0),MATCH(Calculations_actual!$B26,HaverPull!$B$1:$YE$1,0))</f>
        <v>2221.1999999999998</v>
      </c>
      <c r="EH26" s="78">
        <f>INDEX(HaverPull!$B:$YE,MATCH(Calculations_actual!EH$9,HaverPull!$B:$B,0),MATCH(Calculations_actual!$B26,HaverPull!$B$1:$YE$1,0))</f>
        <v>2251.8000000000002</v>
      </c>
      <c r="EI26" s="78">
        <f>INDEX(HaverPull!$B:$YE,MATCH(Calculations_actual!EI$9,HaverPull!$B:$B,0),MATCH(Calculations_actual!$B26,HaverPull!$B$1:$YE$1,0))</f>
        <v>2287.3000000000002</v>
      </c>
      <c r="EJ26" s="78">
        <f>INDEX(HaverPull!$B:$YE,MATCH(Calculations_actual!EJ$9,HaverPull!$B:$B,0),MATCH(Calculations_actual!$B26,HaverPull!$B$1:$YE$1,0))</f>
        <v>2321.4</v>
      </c>
      <c r="EK26" s="78">
        <f>INDEX(HaverPull!$B:$YE,MATCH(Calculations_actual!EK$9,HaverPull!$B:$B,0),MATCH(Calculations_actual!$B26,HaverPull!$B$1:$YE$1,0))</f>
        <v>2357.1999999999998</v>
      </c>
      <c r="EL26" s="78">
        <f>INDEX(HaverPull!$B:$YE,MATCH(Calculations_actual!EL$9,HaverPull!$B:$B,0),MATCH(Calculations_actual!$B26,HaverPull!$B$1:$YE$1,0))</f>
        <v>2389.6999999999998</v>
      </c>
      <c r="EM26" s="78">
        <f>INDEX(HaverPull!$B:$YE,MATCH(Calculations_actual!EM$9,HaverPull!$B:$B,0),MATCH(Calculations_actual!$B26,HaverPull!$B$1:$YE$1,0))</f>
        <v>2426.9</v>
      </c>
      <c r="EN26" s="78">
        <f>INDEX(HaverPull!$B:$YE,MATCH(Calculations_actual!EN$9,HaverPull!$B:$B,0),MATCH(Calculations_actual!$B26,HaverPull!$B$1:$YE$1,0))</f>
        <v>2452.9</v>
      </c>
      <c r="EO26" s="78">
        <f>INDEX(HaverPull!$B:$YE,MATCH(Calculations_actual!EO$9,HaverPull!$B:$B,0),MATCH(Calculations_actual!$B26,HaverPull!$B$1:$YE$1,0))</f>
        <v>2495.1</v>
      </c>
      <c r="EP26" s="78">
        <f>INDEX(HaverPull!$B:$YE,MATCH(Calculations_actual!EP$9,HaverPull!$B:$B,0),MATCH(Calculations_actual!$B26,HaverPull!$B$1:$YE$1,0))</f>
        <v>2529.1</v>
      </c>
      <c r="EQ26" s="78">
        <f>INDEX(HaverPull!$B:$YE,MATCH(Calculations_actual!EQ$9,HaverPull!$B:$B,0),MATCH(Calculations_actual!$B26,HaverPull!$B$1:$YE$1,0))</f>
        <v>2580.6999999999998</v>
      </c>
      <c r="ER26" s="78">
        <f>INDEX(HaverPull!$B:$YE,MATCH(Calculations_actual!ER$9,HaverPull!$B:$B,0),MATCH(Calculations_actual!$B26,HaverPull!$B$1:$YE$1,0))</f>
        <v>2610.9</v>
      </c>
      <c r="ES26" s="78">
        <f>INDEX(HaverPull!$B:$YE,MATCH(Calculations_actual!ES$9,HaverPull!$B:$B,0),MATCH(Calculations_actual!$B26,HaverPull!$B$1:$YE$1,0))</f>
        <v>2630.7</v>
      </c>
      <c r="ET26" s="78">
        <f>INDEX(HaverPull!$B:$YE,MATCH(Calculations_actual!ET$9,HaverPull!$B:$B,0),MATCH(Calculations_actual!$B26,HaverPull!$B$1:$YE$1,0))</f>
        <v>2674.7</v>
      </c>
      <c r="EU26" s="78">
        <f>INDEX(HaverPull!$B:$YE,MATCH(Calculations_actual!EU$9,HaverPull!$B:$B,0),MATCH(Calculations_actual!$B26,HaverPull!$B$1:$YE$1,0))</f>
        <v>2719.2</v>
      </c>
      <c r="EV26" s="78">
        <f>INDEX(HaverPull!$B:$YE,MATCH(Calculations_actual!EV$9,HaverPull!$B:$B,0),MATCH(Calculations_actual!$B26,HaverPull!$B$1:$YE$1,0))</f>
        <v>2770.3</v>
      </c>
      <c r="EW26" s="78">
        <f>INDEX(HaverPull!$B:$YE,MATCH(Calculations_actual!EW$9,HaverPull!$B:$B,0),MATCH(Calculations_actual!$B26,HaverPull!$B$1:$YE$1,0))</f>
        <v>2809</v>
      </c>
      <c r="EX26" s="78">
        <f>INDEX(HaverPull!$B:$YE,MATCH(Calculations_actual!EX$9,HaverPull!$B:$B,0),MATCH(Calculations_actual!$B26,HaverPull!$B$1:$YE$1,0))</f>
        <v>2864.9</v>
      </c>
      <c r="EY26" s="78">
        <f>INDEX(HaverPull!$B:$YE,MATCH(Calculations_actual!EY$9,HaverPull!$B:$B,0),MATCH(Calculations_actual!$B26,HaverPull!$B$1:$YE$1,0))</f>
        <v>2909.3</v>
      </c>
      <c r="EZ26" s="78">
        <f>INDEX(HaverPull!$B:$YE,MATCH(Calculations_actual!EZ$9,HaverPull!$B:$B,0),MATCH(Calculations_actual!$B26,HaverPull!$B$1:$YE$1,0))</f>
        <v>2971.1</v>
      </c>
      <c r="FA26" s="78">
        <f>INDEX(HaverPull!$B:$YE,MATCH(Calculations_actual!FA$9,HaverPull!$B:$B,0),MATCH(Calculations_actual!$B26,HaverPull!$B$1:$YE$1,0))</f>
        <v>3027.5</v>
      </c>
      <c r="FB26" s="78">
        <f>INDEX(HaverPull!$B:$YE,MATCH(Calculations_actual!FB$9,HaverPull!$B:$B,0),MATCH(Calculations_actual!$B26,HaverPull!$B$1:$YE$1,0))</f>
        <v>3020</v>
      </c>
      <c r="FC26" s="78">
        <f>INDEX(HaverPull!$B:$YE,MATCH(Calculations_actual!FC$9,HaverPull!$B:$B,0),MATCH(Calculations_actual!$B26,HaverPull!$B$1:$YE$1,0))</f>
        <v>3019.7</v>
      </c>
      <c r="FD26" s="78">
        <f>INDEX(HaverPull!$B:$YE,MATCH(Calculations_actual!FD$9,HaverPull!$B:$B,0),MATCH(Calculations_actual!$B26,HaverPull!$B$1:$YE$1,0))</f>
        <v>3067.6</v>
      </c>
      <c r="FE26" s="78">
        <f>INDEX(HaverPull!$B:$YE,MATCH(Calculations_actual!FE$9,HaverPull!$B:$B,0),MATCH(Calculations_actual!$B26,HaverPull!$B$1:$YE$1,0))</f>
        <v>3089</v>
      </c>
      <c r="FF26" s="78">
        <f>INDEX(HaverPull!$B:$YE,MATCH(Calculations_actual!FF$9,HaverPull!$B:$B,0),MATCH(Calculations_actual!$B26,HaverPull!$B$1:$YE$1,0))</f>
        <v>3117.8</v>
      </c>
      <c r="FG26" s="78">
        <f>INDEX(HaverPull!$B:$YE,MATCH(Calculations_actual!FG$9,HaverPull!$B:$B,0),MATCH(Calculations_actual!$B26,HaverPull!$B$1:$YE$1,0))</f>
        <v>3131.9</v>
      </c>
      <c r="FH26" s="78">
        <f>INDEX(HaverPull!$B:$YE,MATCH(Calculations_actual!FH$9,HaverPull!$B:$B,0),MATCH(Calculations_actual!$B26,HaverPull!$B$1:$YE$1,0))</f>
        <v>3164.7</v>
      </c>
      <c r="FI26" s="78">
        <f>INDEX(HaverPull!$B:$YE,MATCH(Calculations_actual!FI$9,HaverPull!$B:$B,0),MATCH(Calculations_actual!$B26,HaverPull!$B$1:$YE$1,0))</f>
        <v>3157.9</v>
      </c>
      <c r="FJ26" s="78">
        <f>INDEX(HaverPull!$B:$YE,MATCH(Calculations_actual!FJ$9,HaverPull!$B:$B,0),MATCH(Calculations_actual!$B26,HaverPull!$B$1:$YE$1,0))</f>
        <v>3164.1</v>
      </c>
      <c r="FK26" s="78">
        <f>INDEX(HaverPull!$B:$YE,MATCH(Calculations_actual!FK$9,HaverPull!$B:$B,0),MATCH(Calculations_actual!$B26,HaverPull!$B$1:$YE$1,0))</f>
        <v>3156</v>
      </c>
      <c r="FL26" s="78">
        <f>INDEX(HaverPull!$B:$YE,MATCH(Calculations_actual!FL$9,HaverPull!$B:$B,0),MATCH(Calculations_actual!$B26,HaverPull!$B$1:$YE$1,0))</f>
        <v>3168.6</v>
      </c>
      <c r="FM26" s="78">
        <f>INDEX(HaverPull!$B:$YE,MATCH(Calculations_actual!FM$9,HaverPull!$B:$B,0),MATCH(Calculations_actual!$B26,HaverPull!$B$1:$YE$1,0))</f>
        <v>3137.5</v>
      </c>
      <c r="FN26" s="78">
        <f>INDEX(HaverPull!$B:$YE,MATCH(Calculations_actual!FN$9,HaverPull!$B:$B,0),MATCH(Calculations_actual!$B26,HaverPull!$B$1:$YE$1,0))</f>
        <v>3131.4</v>
      </c>
      <c r="FO26" s="78">
        <f>INDEX(HaverPull!$B:$YE,MATCH(Calculations_actual!FO$9,HaverPull!$B:$B,0),MATCH(Calculations_actual!$B26,HaverPull!$B$1:$YE$1,0))</f>
        <v>3144.7</v>
      </c>
      <c r="FP26" s="78">
        <f>INDEX(HaverPull!$B:$YE,MATCH(Calculations_actual!FP$9,HaverPull!$B:$B,0),MATCH(Calculations_actual!$B26,HaverPull!$B$1:$YE$1,0))</f>
        <v>3131</v>
      </c>
      <c r="FQ26" s="78">
        <f>INDEX(HaverPull!$B:$YE,MATCH(Calculations_actual!FQ$9,HaverPull!$B:$B,0),MATCH(Calculations_actual!$B26,HaverPull!$B$1:$YE$1,0))</f>
        <v>3139.6</v>
      </c>
      <c r="FR26" s="78">
        <f>INDEX(HaverPull!$B:$YE,MATCH(Calculations_actual!FR$9,HaverPull!$B:$B,0),MATCH(Calculations_actual!$B26,HaverPull!$B$1:$YE$1,0))</f>
        <v>3132.7</v>
      </c>
      <c r="FS26" s="78">
        <f>INDEX(HaverPull!$B:$YE,MATCH(Calculations_actual!FS$9,HaverPull!$B:$B,0),MATCH(Calculations_actual!$B26,HaverPull!$B$1:$YE$1,0))</f>
        <v>3125</v>
      </c>
      <c r="FT26" s="78">
        <f>INDEX(HaverPull!$B:$YE,MATCH(Calculations_actual!FT$9,HaverPull!$B:$B,0),MATCH(Calculations_actual!$B26,HaverPull!$B$1:$YE$1,0))</f>
        <v>3132</v>
      </c>
      <c r="FU26" s="78">
        <f>INDEX(HaverPull!$B:$YE,MATCH(Calculations_actual!FU$9,HaverPull!$B:$B,0),MATCH(Calculations_actual!$B26,HaverPull!$B$1:$YE$1,0))</f>
        <v>3134.1</v>
      </c>
      <c r="FV26" s="78">
        <f>INDEX(HaverPull!$B:$YE,MATCH(Calculations_actual!FV$9,HaverPull!$B:$B,0),MATCH(Calculations_actual!$B26,HaverPull!$B$1:$YE$1,0))</f>
        <v>3138.5</v>
      </c>
      <c r="FW26" s="78">
        <f>INDEX(HaverPull!$B:$YE,MATCH(Calculations_actual!FW$9,HaverPull!$B:$B,0),MATCH(Calculations_actual!$B26,HaverPull!$B$1:$YE$1,0))</f>
        <v>3139.1</v>
      </c>
      <c r="FX26" s="78">
        <f>INDEX(HaverPull!$B:$YE,MATCH(Calculations_actual!FX$9,HaverPull!$B:$B,0),MATCH(Calculations_actual!$B26,HaverPull!$B$1:$YE$1,0))</f>
        <v>3150.9</v>
      </c>
      <c r="FY26" s="78">
        <f>INDEX(HaverPull!$B:$YE,MATCH(Calculations_actual!FY$9,HaverPull!$B:$B,0),MATCH(Calculations_actual!$B26,HaverPull!$B$1:$YE$1,0))</f>
        <v>3189.9</v>
      </c>
      <c r="FZ26" s="78">
        <f>INDEX(HaverPull!$B:$YE,MATCH(Calculations_actual!FZ$9,HaverPull!$B:$B,0),MATCH(Calculations_actual!$B26,HaverPull!$B$1:$YE$1,0))</f>
        <v>3188.2</v>
      </c>
      <c r="GA26" s="78">
        <f>INDEX(HaverPull!$B:$YE,MATCH(Calculations_actual!GA$9,HaverPull!$B:$B,0),MATCH(Calculations_actual!$B26,HaverPull!$B$1:$YE$1,0))</f>
        <v>3188.5</v>
      </c>
      <c r="GB26" s="78">
        <f>INDEX(HaverPull!$B:$YE,MATCH(Calculations_actual!GB$9,HaverPull!$B:$B,0),MATCH(Calculations_actual!$B26,HaverPull!$B$1:$YE$1,0))</f>
        <v>3237.6</v>
      </c>
      <c r="GC26" s="78">
        <f>INDEX(HaverPull!$B:$YE,MATCH(Calculations_actual!GC$9,HaverPull!$B:$B,0),MATCH(Calculations_actual!$B26,HaverPull!$B$1:$YE$1,0))</f>
        <v>3257</v>
      </c>
      <c r="GD26" s="78">
        <f>INDEX(HaverPull!$B:$YE,MATCH(Calculations_actual!GD$9,HaverPull!$B:$B,0),MATCH(Calculations_actual!$B26,HaverPull!$B$1:$YE$1,0))</f>
        <v>3253.8</v>
      </c>
      <c r="GE26" s="78">
        <f>INDEX(HaverPull!$B:$YE,MATCH(Calculations_actual!GE$9,HaverPull!$B:$B,0),MATCH(Calculations_actual!$B26,HaverPull!$B$1:$YE$1,0))</f>
        <v>3262.7</v>
      </c>
      <c r="GF26" s="78">
        <f>INDEX(HaverPull!$B:$YE,MATCH(Calculations_actual!GF$9,HaverPull!$B:$B,0),MATCH(Calculations_actual!$B26,HaverPull!$B$1:$YE$1,0))</f>
        <v>3278.2</v>
      </c>
      <c r="GG26" s="78">
        <f>INDEX(HaverPull!$B:$YE,MATCH(Calculations_actual!GG$9,HaverPull!$B:$B,0),MATCH(Calculations_actual!$B26,HaverPull!$B$1:$YE$1,0))</f>
        <v>3300.5</v>
      </c>
      <c r="GH26" s="78">
        <f>INDEX(HaverPull!$B:$YE,MATCH(Calculations_actual!GH$9,HaverPull!$B:$B,0),MATCH(Calculations_actual!$B26,HaverPull!$B$1:$YE$1,0))</f>
        <v>3322.4</v>
      </c>
      <c r="GI26" s="78">
        <f>INDEX(HaverPull!$B:$YE,MATCH(Calculations_actual!GI$9,HaverPull!$B:$B,0),MATCH(Calculations_actual!$B26,HaverPull!$B$1:$YE$1,0))</f>
        <v>3346.4</v>
      </c>
      <c r="GJ26" s="78">
        <f>INDEX(HaverPull!$B:$YE,MATCH(Calculations_actual!GJ$9,HaverPull!$B:$B,0),MATCH(Calculations_actual!$B26,HaverPull!$B$1:$YE$1,0))</f>
        <v>3360</v>
      </c>
      <c r="GK26" s="78">
        <f>INDEX(HaverPull!$B:$YE,MATCH(Calculations_actual!GK$9,HaverPull!$B:$B,0),MATCH(Calculations_actual!$B26,HaverPull!$B$1:$YE$1,0))</f>
        <v>3372.3</v>
      </c>
      <c r="GL26" s="78">
        <f>INDEX(HaverPull!$B:$YE,MATCH(Calculations_actual!GL$9,HaverPull!$B:$B,0),MATCH(Calculations_actual!$B26,HaverPull!$B$1:$YE$1,0))</f>
        <v>3419.1</v>
      </c>
      <c r="GM26" s="78">
        <f>INDEX(HaverPull!$B:$YE,MATCH(Calculations_actual!GM$9,HaverPull!$B:$B,0),MATCH(Calculations_actual!$B26,HaverPull!$B$1:$YE$1,0))</f>
        <v>3456.8</v>
      </c>
      <c r="GN26" s="78">
        <f>INDEX(HaverPull!$B:$YE,MATCH(Calculations_actual!GN$9,HaverPull!$B:$B,0),MATCH(Calculations_actual!$B26,HaverPull!$B$1:$YE$1,0))</f>
        <v>3501.8</v>
      </c>
      <c r="GO26" s="78" t="e">
        <f>INDEX(HaverPull!$B:$YE,MATCH(Calculations_actual!GO$9,HaverPull!$B:$B,0),MATCH(Calculations_actual!$B26,HaverPull!$B$1:$YE$1,0))</f>
        <v>#N/A</v>
      </c>
      <c r="GP26" s="78" t="e">
        <f>INDEX(HaverPull!$B:$YE,MATCH(Calculations_actual!GP$9,HaverPull!$B:$B,0),MATCH(Calculations_actual!$B26,HaverPull!$B$1:$YE$1,0))</f>
        <v>#N/A</v>
      </c>
      <c r="GQ26" s="78" t="e">
        <f>INDEX(HaverPull!$B:$YE,MATCH(Calculations_actual!GQ$9,HaverPull!$B:$B,0),MATCH(Calculations_actual!$B26,HaverPull!$B$1:$YE$1,0))</f>
        <v>#N/A</v>
      </c>
      <c r="GR26" s="78" t="e">
        <f>INDEX(HaverPull!$B:$YE,MATCH(Calculations_actual!GR$9,HaverPull!$B:$B,0),MATCH(Calculations_actual!$B26,HaverPull!$B$1:$YE$1,0))</f>
        <v>#N/A</v>
      </c>
      <c r="GS26" s="78" t="e">
        <f>INDEX(HaverPull!$B:$YE,MATCH(Calculations_actual!GS$9,HaverPull!$B:$B,0),MATCH(Calculations_actual!$B26,HaverPull!$B$1:$YE$1,0))</f>
        <v>#N/A</v>
      </c>
      <c r="GT26" s="78" t="e">
        <f>INDEX(HaverPull!$B:$YE,MATCH(Calculations_actual!GT$9,HaverPull!$B:$B,0),MATCH(Calculations_actual!$B26,HaverPull!$B$1:$YE$1,0))</f>
        <v>#N/A</v>
      </c>
      <c r="GU26" s="78" t="e">
        <f>INDEX(HaverPull!$B:$YE,MATCH(Calculations_actual!GU$9,HaverPull!$B:$B,0),MATCH(Calculations_actual!$B26,HaverPull!$B$1:$YE$1,0))</f>
        <v>#N/A</v>
      </c>
      <c r="GV26" s="78" t="e">
        <f>INDEX(HaverPull!$B:$YE,MATCH(Calculations_actual!GV$9,HaverPull!$B:$B,0),MATCH(Calculations_actual!$B26,HaverPull!$B$1:$YE$1,0))</f>
        <v>#N/A</v>
      </c>
    </row>
    <row r="27" spans="1:204">
      <c r="B27" s="78" t="s">
        <v>336</v>
      </c>
      <c r="C27" s="78">
        <f>INDEX(HaverPull!$B:$YE,MATCH(Calculations_actual!C$9,HaverPull!$B:$B,0),MATCH(Calculations_actual!$B27,HaverPull!$B$1:$YE$1,0))</f>
        <v>0</v>
      </c>
      <c r="D27" s="78">
        <f>INDEX(HaverPull!$B:$YE,MATCH(Calculations_actual!D$9,HaverPull!$B:$B,0),MATCH(Calculations_actual!$B27,HaverPull!$B$1:$YE$1,0))</f>
        <v>1</v>
      </c>
      <c r="E27" s="78">
        <f>INDEX(HaverPull!$B:$YE,MATCH(Calculations_actual!E$9,HaverPull!$B:$B,0),MATCH(Calculations_actual!$B27,HaverPull!$B$1:$YE$1,0))</f>
        <v>1</v>
      </c>
      <c r="F27" s="78">
        <f>INDEX(HaverPull!$B:$YE,MATCH(Calculations_actual!F$9,HaverPull!$B:$B,0),MATCH(Calculations_actual!$B27,HaverPull!$B$1:$YE$1,0))</f>
        <v>1</v>
      </c>
      <c r="G27" s="78">
        <f>INDEX(HaverPull!$B:$YE,MATCH(Calculations_actual!G$9,HaverPull!$B:$B,0),MATCH(Calculations_actual!$B27,HaverPull!$B$1:$YE$1,0))</f>
        <v>0</v>
      </c>
      <c r="H27" s="78">
        <f>INDEX(HaverPull!$B:$YE,MATCH(Calculations_actual!H$9,HaverPull!$B:$B,0),MATCH(Calculations_actual!$B27,HaverPull!$B$1:$YE$1,0))</f>
        <v>0</v>
      </c>
      <c r="I27" s="78">
        <f>INDEX(HaverPull!$B:$YE,MATCH(Calculations_actual!I$9,HaverPull!$B:$B,0),MATCH(Calculations_actual!$B27,HaverPull!$B$1:$YE$1,0))</f>
        <v>0</v>
      </c>
      <c r="J27" s="78">
        <f>INDEX(HaverPull!$B:$YE,MATCH(Calculations_actual!J$9,HaverPull!$B:$B,0),MATCH(Calculations_actual!$B27,HaverPull!$B$1:$YE$1,0))</f>
        <v>0</v>
      </c>
      <c r="K27" s="78">
        <f>INDEX(HaverPull!$B:$YE,MATCH(Calculations_actual!K$9,HaverPull!$B:$B,0),MATCH(Calculations_actual!$B27,HaverPull!$B$1:$YE$1,0))</f>
        <v>0</v>
      </c>
      <c r="L27" s="78">
        <f>INDEX(HaverPull!$B:$YE,MATCH(Calculations_actual!L$9,HaverPull!$B:$B,0),MATCH(Calculations_actual!$B27,HaverPull!$B$1:$YE$1,0))</f>
        <v>0</v>
      </c>
      <c r="M27" s="78">
        <f>INDEX(HaverPull!$B:$YE,MATCH(Calculations_actual!M$9,HaverPull!$B:$B,0),MATCH(Calculations_actual!$B27,HaverPull!$B$1:$YE$1,0))</f>
        <v>0</v>
      </c>
      <c r="N27" s="78">
        <f>INDEX(HaverPull!$B:$YE,MATCH(Calculations_actual!N$9,HaverPull!$B:$B,0),MATCH(Calculations_actual!$B27,HaverPull!$B$1:$YE$1,0))</f>
        <v>0</v>
      </c>
      <c r="O27" s="78">
        <f>INDEX(HaverPull!$B:$YE,MATCH(Calculations_actual!O$9,HaverPull!$B:$B,0),MATCH(Calculations_actual!$B27,HaverPull!$B$1:$YE$1,0))</f>
        <v>0</v>
      </c>
      <c r="P27" s="78">
        <f>INDEX(HaverPull!$B:$YE,MATCH(Calculations_actual!P$9,HaverPull!$B:$B,0),MATCH(Calculations_actual!$B27,HaverPull!$B$1:$YE$1,0))</f>
        <v>0</v>
      </c>
      <c r="Q27" s="78">
        <f>INDEX(HaverPull!$B:$YE,MATCH(Calculations_actual!Q$9,HaverPull!$B:$B,0),MATCH(Calculations_actual!$B27,HaverPull!$B$1:$YE$1,0))</f>
        <v>0</v>
      </c>
      <c r="R27" s="78">
        <f>INDEX(HaverPull!$B:$YE,MATCH(Calculations_actual!R$9,HaverPull!$B:$B,0),MATCH(Calculations_actual!$B27,HaverPull!$B$1:$YE$1,0))</f>
        <v>0</v>
      </c>
      <c r="S27" s="78">
        <f>INDEX(HaverPull!$B:$YE,MATCH(Calculations_actual!S$9,HaverPull!$B:$B,0),MATCH(Calculations_actual!$B27,HaverPull!$B$1:$YE$1,0))</f>
        <v>1</v>
      </c>
      <c r="T27" s="78">
        <f>INDEX(HaverPull!$B:$YE,MATCH(Calculations_actual!T$9,HaverPull!$B:$B,0),MATCH(Calculations_actual!$B27,HaverPull!$B$1:$YE$1,0))</f>
        <v>1</v>
      </c>
      <c r="U27" s="78">
        <f>INDEX(HaverPull!$B:$YE,MATCH(Calculations_actual!U$9,HaverPull!$B:$B,0),MATCH(Calculations_actual!$B27,HaverPull!$B$1:$YE$1,0))</f>
        <v>1</v>
      </c>
      <c r="V27" s="78">
        <f>INDEX(HaverPull!$B:$YE,MATCH(Calculations_actual!V$9,HaverPull!$B:$B,0),MATCH(Calculations_actual!$B27,HaverPull!$B$1:$YE$1,0))</f>
        <v>1</v>
      </c>
      <c r="W27" s="78">
        <f>INDEX(HaverPull!$B:$YE,MATCH(Calculations_actual!W$9,HaverPull!$B:$B,0),MATCH(Calculations_actual!$B27,HaverPull!$B$1:$YE$1,0))</f>
        <v>1</v>
      </c>
      <c r="X27" s="78">
        <f>INDEX(HaverPull!$B:$YE,MATCH(Calculations_actual!X$9,HaverPull!$B:$B,0),MATCH(Calculations_actual!$B27,HaverPull!$B$1:$YE$1,0))</f>
        <v>0</v>
      </c>
      <c r="Y27" s="78">
        <f>INDEX(HaverPull!$B:$YE,MATCH(Calculations_actual!Y$9,HaverPull!$B:$B,0),MATCH(Calculations_actual!$B27,HaverPull!$B$1:$YE$1,0))</f>
        <v>0</v>
      </c>
      <c r="Z27" s="78">
        <f>INDEX(HaverPull!$B:$YE,MATCH(Calculations_actual!Z$9,HaverPull!$B:$B,0),MATCH(Calculations_actual!$B27,HaverPull!$B$1:$YE$1,0))</f>
        <v>0</v>
      </c>
      <c r="AA27" s="78">
        <f>INDEX(HaverPull!$B:$YE,MATCH(Calculations_actual!AA$9,HaverPull!$B:$B,0),MATCH(Calculations_actual!$B27,HaverPull!$B$1:$YE$1,0))</f>
        <v>0</v>
      </c>
      <c r="AB27" s="78">
        <f>INDEX(HaverPull!$B:$YE,MATCH(Calculations_actual!AB$9,HaverPull!$B:$B,0),MATCH(Calculations_actual!$B27,HaverPull!$B$1:$YE$1,0))</f>
        <v>0</v>
      </c>
      <c r="AC27" s="78">
        <f>INDEX(HaverPull!$B:$YE,MATCH(Calculations_actual!AC$9,HaverPull!$B:$B,0),MATCH(Calculations_actual!$B27,HaverPull!$B$1:$YE$1,0))</f>
        <v>0</v>
      </c>
      <c r="AD27" s="78">
        <f>INDEX(HaverPull!$B:$YE,MATCH(Calculations_actual!AD$9,HaverPull!$B:$B,0),MATCH(Calculations_actual!$B27,HaverPull!$B$1:$YE$1,0))</f>
        <v>0</v>
      </c>
      <c r="AE27" s="78">
        <f>INDEX(HaverPull!$B:$YE,MATCH(Calculations_actual!AE$9,HaverPull!$B:$B,0),MATCH(Calculations_actual!$B27,HaverPull!$B$1:$YE$1,0))</f>
        <v>0</v>
      </c>
      <c r="AF27" s="78">
        <f>INDEX(HaverPull!$B:$YE,MATCH(Calculations_actual!AF$9,HaverPull!$B:$B,0),MATCH(Calculations_actual!$B27,HaverPull!$B$1:$YE$1,0))</f>
        <v>0</v>
      </c>
      <c r="AG27" s="78">
        <f>INDEX(HaverPull!$B:$YE,MATCH(Calculations_actual!AG$9,HaverPull!$B:$B,0),MATCH(Calculations_actual!$B27,HaverPull!$B$1:$YE$1,0))</f>
        <v>0</v>
      </c>
      <c r="AH27" s="78">
        <f>INDEX(HaverPull!$B:$YE,MATCH(Calculations_actual!AH$9,HaverPull!$B:$B,0),MATCH(Calculations_actual!$B27,HaverPull!$B$1:$YE$1,0))</f>
        <v>0</v>
      </c>
      <c r="AI27" s="78">
        <f>INDEX(HaverPull!$B:$YE,MATCH(Calculations_actual!AI$9,HaverPull!$B:$B,0),MATCH(Calculations_actual!$B27,HaverPull!$B$1:$YE$1,0))</f>
        <v>0</v>
      </c>
      <c r="AJ27" s="78">
        <f>INDEX(HaverPull!$B:$YE,MATCH(Calculations_actual!AJ$9,HaverPull!$B:$B,0),MATCH(Calculations_actual!$B27,HaverPull!$B$1:$YE$1,0))</f>
        <v>0</v>
      </c>
      <c r="AK27" s="78">
        <f>INDEX(HaverPull!$B:$YE,MATCH(Calculations_actual!AK$9,HaverPull!$B:$B,0),MATCH(Calculations_actual!$B27,HaverPull!$B$1:$YE$1,0))</f>
        <v>0</v>
      </c>
      <c r="AL27" s="78">
        <f>INDEX(HaverPull!$B:$YE,MATCH(Calculations_actual!AL$9,HaverPull!$B:$B,0),MATCH(Calculations_actual!$B27,HaverPull!$B$1:$YE$1,0))</f>
        <v>0</v>
      </c>
      <c r="AM27" s="78">
        <f>INDEX(HaverPull!$B:$YE,MATCH(Calculations_actual!AM$9,HaverPull!$B:$B,0),MATCH(Calculations_actual!$B27,HaverPull!$B$1:$YE$1,0))</f>
        <v>0</v>
      </c>
      <c r="AN27" s="78">
        <f>INDEX(HaverPull!$B:$YE,MATCH(Calculations_actual!AN$9,HaverPull!$B:$B,0),MATCH(Calculations_actual!$B27,HaverPull!$B$1:$YE$1,0))</f>
        <v>0</v>
      </c>
      <c r="AO27" s="78">
        <f>INDEX(HaverPull!$B:$YE,MATCH(Calculations_actual!AO$9,HaverPull!$B:$B,0),MATCH(Calculations_actual!$B27,HaverPull!$B$1:$YE$1,0))</f>
        <v>0</v>
      </c>
      <c r="AP27" s="78">
        <f>INDEX(HaverPull!$B:$YE,MATCH(Calculations_actual!AP$9,HaverPull!$B:$B,0),MATCH(Calculations_actual!$B27,HaverPull!$B$1:$YE$1,0))</f>
        <v>0</v>
      </c>
      <c r="AQ27" s="78">
        <f>INDEX(HaverPull!$B:$YE,MATCH(Calculations_actual!AQ$9,HaverPull!$B:$B,0),MATCH(Calculations_actual!$B27,HaverPull!$B$1:$YE$1,0))</f>
        <v>0</v>
      </c>
      <c r="AR27" s="78">
        <f>INDEX(HaverPull!$B:$YE,MATCH(Calculations_actual!AR$9,HaverPull!$B:$B,0),MATCH(Calculations_actual!$B27,HaverPull!$B$1:$YE$1,0))</f>
        <v>1</v>
      </c>
      <c r="AS27" s="78">
        <f>INDEX(HaverPull!$B:$YE,MATCH(Calculations_actual!AS$9,HaverPull!$B:$B,0),MATCH(Calculations_actual!$B27,HaverPull!$B$1:$YE$1,0))</f>
        <v>1</v>
      </c>
      <c r="AT27" s="78">
        <f>INDEX(HaverPull!$B:$YE,MATCH(Calculations_actual!AT$9,HaverPull!$B:$B,0),MATCH(Calculations_actual!$B27,HaverPull!$B$1:$YE$1,0))</f>
        <v>0</v>
      </c>
      <c r="AU27" s="78">
        <f>INDEX(HaverPull!$B:$YE,MATCH(Calculations_actual!AU$9,HaverPull!$B:$B,0),MATCH(Calculations_actual!$B27,HaverPull!$B$1:$YE$1,0))</f>
        <v>0</v>
      </c>
      <c r="AV27" s="78">
        <f>INDEX(HaverPull!$B:$YE,MATCH(Calculations_actual!AV$9,HaverPull!$B:$B,0),MATCH(Calculations_actual!$B27,HaverPull!$B$1:$YE$1,0))</f>
        <v>0</v>
      </c>
      <c r="AW27" s="78">
        <f>INDEX(HaverPull!$B:$YE,MATCH(Calculations_actual!AW$9,HaverPull!$B:$B,0),MATCH(Calculations_actual!$B27,HaverPull!$B$1:$YE$1,0))</f>
        <v>0</v>
      </c>
      <c r="AX27" s="78">
        <f>INDEX(HaverPull!$B:$YE,MATCH(Calculations_actual!AX$9,HaverPull!$B:$B,0),MATCH(Calculations_actual!$B27,HaverPull!$B$1:$YE$1,0))</f>
        <v>1</v>
      </c>
      <c r="AY27" s="78">
        <f>INDEX(HaverPull!$B:$YE,MATCH(Calculations_actual!AY$9,HaverPull!$B:$B,0),MATCH(Calculations_actual!$B27,HaverPull!$B$1:$YE$1,0))</f>
        <v>1</v>
      </c>
      <c r="AZ27" s="78">
        <f>INDEX(HaverPull!$B:$YE,MATCH(Calculations_actual!AZ$9,HaverPull!$B:$B,0),MATCH(Calculations_actual!$B27,HaverPull!$B$1:$YE$1,0))</f>
        <v>1</v>
      </c>
      <c r="BA27" s="78">
        <f>INDEX(HaverPull!$B:$YE,MATCH(Calculations_actual!BA$9,HaverPull!$B:$B,0),MATCH(Calculations_actual!$B27,HaverPull!$B$1:$YE$1,0))</f>
        <v>1</v>
      </c>
      <c r="BB27" s="78">
        <f>INDEX(HaverPull!$B:$YE,MATCH(Calculations_actual!BB$9,HaverPull!$B:$B,0),MATCH(Calculations_actual!$B27,HaverPull!$B$1:$YE$1,0))</f>
        <v>1</v>
      </c>
      <c r="BC27" s="78">
        <f>INDEX(HaverPull!$B:$YE,MATCH(Calculations_actual!BC$9,HaverPull!$B:$B,0),MATCH(Calculations_actual!$B27,HaverPull!$B$1:$YE$1,0))</f>
        <v>0</v>
      </c>
      <c r="BD27" s="78">
        <f>INDEX(HaverPull!$B:$YE,MATCH(Calculations_actual!BD$9,HaverPull!$B:$B,0),MATCH(Calculations_actual!$B27,HaverPull!$B$1:$YE$1,0))</f>
        <v>0</v>
      </c>
      <c r="BE27" s="78">
        <f>INDEX(HaverPull!$B:$YE,MATCH(Calculations_actual!BE$9,HaverPull!$B:$B,0),MATCH(Calculations_actual!$B27,HaverPull!$B$1:$YE$1,0))</f>
        <v>0</v>
      </c>
      <c r="BF27" s="78">
        <f>INDEX(HaverPull!$B:$YE,MATCH(Calculations_actual!BF$9,HaverPull!$B:$B,0),MATCH(Calculations_actual!$B27,HaverPull!$B$1:$YE$1,0))</f>
        <v>0</v>
      </c>
      <c r="BG27" s="78">
        <f>INDEX(HaverPull!$B:$YE,MATCH(Calculations_actual!BG$9,HaverPull!$B:$B,0),MATCH(Calculations_actual!$B27,HaverPull!$B$1:$YE$1,0))</f>
        <v>0</v>
      </c>
      <c r="BH27" s="78">
        <f>INDEX(HaverPull!$B:$YE,MATCH(Calculations_actual!BH$9,HaverPull!$B:$B,0),MATCH(Calculations_actual!$B27,HaverPull!$B$1:$YE$1,0))</f>
        <v>0</v>
      </c>
      <c r="BI27" s="78">
        <f>INDEX(HaverPull!$B:$YE,MATCH(Calculations_actual!BI$9,HaverPull!$B:$B,0),MATCH(Calculations_actual!$B27,HaverPull!$B$1:$YE$1,0))</f>
        <v>0</v>
      </c>
      <c r="BJ27" s="78">
        <f>INDEX(HaverPull!$B:$YE,MATCH(Calculations_actual!BJ$9,HaverPull!$B:$B,0),MATCH(Calculations_actual!$B27,HaverPull!$B$1:$YE$1,0))</f>
        <v>0</v>
      </c>
      <c r="BK27" s="78">
        <f>INDEX(HaverPull!$B:$YE,MATCH(Calculations_actual!BK$9,HaverPull!$B:$B,0),MATCH(Calculations_actual!$B27,HaverPull!$B$1:$YE$1,0))</f>
        <v>0</v>
      </c>
      <c r="BL27" s="78">
        <f>INDEX(HaverPull!$B:$YE,MATCH(Calculations_actual!BL$9,HaverPull!$B:$B,0),MATCH(Calculations_actual!$B27,HaverPull!$B$1:$YE$1,0))</f>
        <v>0</v>
      </c>
      <c r="BM27" s="78">
        <f>INDEX(HaverPull!$B:$YE,MATCH(Calculations_actual!BM$9,HaverPull!$B:$B,0),MATCH(Calculations_actual!$B27,HaverPull!$B$1:$YE$1,0))</f>
        <v>0</v>
      </c>
      <c r="BN27" s="78">
        <f>INDEX(HaverPull!$B:$YE,MATCH(Calculations_actual!BN$9,HaverPull!$B:$B,0),MATCH(Calculations_actual!$B27,HaverPull!$B$1:$YE$1,0))</f>
        <v>0</v>
      </c>
      <c r="BO27" s="78">
        <f>INDEX(HaverPull!$B:$YE,MATCH(Calculations_actual!BO$9,HaverPull!$B:$B,0),MATCH(Calculations_actual!$B27,HaverPull!$B$1:$YE$1,0))</f>
        <v>0</v>
      </c>
      <c r="BP27" s="78">
        <f>INDEX(HaverPull!$B:$YE,MATCH(Calculations_actual!BP$9,HaverPull!$B:$B,0),MATCH(Calculations_actual!$B27,HaverPull!$B$1:$YE$1,0))</f>
        <v>0</v>
      </c>
      <c r="BQ27" s="78">
        <f>INDEX(HaverPull!$B:$YE,MATCH(Calculations_actual!BQ$9,HaverPull!$B:$B,0),MATCH(Calculations_actual!$B27,HaverPull!$B$1:$YE$1,0))</f>
        <v>0</v>
      </c>
      <c r="BR27" s="78">
        <f>INDEX(HaverPull!$B:$YE,MATCH(Calculations_actual!BR$9,HaverPull!$B:$B,0),MATCH(Calculations_actual!$B27,HaverPull!$B$1:$YE$1,0))</f>
        <v>0</v>
      </c>
      <c r="BS27" s="78">
        <f>INDEX(HaverPull!$B:$YE,MATCH(Calculations_actual!BS$9,HaverPull!$B:$B,0),MATCH(Calculations_actual!$B27,HaverPull!$B$1:$YE$1,0))</f>
        <v>0</v>
      </c>
      <c r="BT27" s="78">
        <f>INDEX(HaverPull!$B:$YE,MATCH(Calculations_actual!BT$9,HaverPull!$B:$B,0),MATCH(Calculations_actual!$B27,HaverPull!$B$1:$YE$1,0))</f>
        <v>0</v>
      </c>
      <c r="BU27" s="78">
        <f>INDEX(HaverPull!$B:$YE,MATCH(Calculations_actual!BU$9,HaverPull!$B:$B,0),MATCH(Calculations_actual!$B27,HaverPull!$B$1:$YE$1,0))</f>
        <v>0</v>
      </c>
      <c r="BV27" s="78">
        <f>INDEX(HaverPull!$B:$YE,MATCH(Calculations_actual!BV$9,HaverPull!$B:$B,0),MATCH(Calculations_actual!$B27,HaverPull!$B$1:$YE$1,0))</f>
        <v>0</v>
      </c>
      <c r="BW27" s="78">
        <f>INDEX(HaverPull!$B:$YE,MATCH(Calculations_actual!BW$9,HaverPull!$B:$B,0),MATCH(Calculations_actual!$B27,HaverPull!$B$1:$YE$1,0))</f>
        <v>0</v>
      </c>
      <c r="BX27" s="78">
        <f>INDEX(HaverPull!$B:$YE,MATCH(Calculations_actual!BX$9,HaverPull!$B:$B,0),MATCH(Calculations_actual!$B27,HaverPull!$B$1:$YE$1,0))</f>
        <v>0</v>
      </c>
      <c r="BY27" s="78">
        <f>INDEX(HaverPull!$B:$YE,MATCH(Calculations_actual!BY$9,HaverPull!$B:$B,0),MATCH(Calculations_actual!$B27,HaverPull!$B$1:$YE$1,0))</f>
        <v>0</v>
      </c>
      <c r="BZ27" s="78">
        <f>INDEX(HaverPull!$B:$YE,MATCH(Calculations_actual!BZ$9,HaverPull!$B:$B,0),MATCH(Calculations_actual!$B27,HaverPull!$B$1:$YE$1,0))</f>
        <v>0</v>
      </c>
      <c r="CA27" s="78">
        <f>INDEX(HaverPull!$B:$YE,MATCH(Calculations_actual!CA$9,HaverPull!$B:$B,0),MATCH(Calculations_actual!$B27,HaverPull!$B$1:$YE$1,0))</f>
        <v>0</v>
      </c>
      <c r="CB27" s="78">
        <f>INDEX(HaverPull!$B:$YE,MATCH(Calculations_actual!CB$9,HaverPull!$B:$B,0),MATCH(Calculations_actual!$B27,HaverPull!$B$1:$YE$1,0))</f>
        <v>0</v>
      </c>
      <c r="CC27" s="78">
        <f>INDEX(HaverPull!$B:$YE,MATCH(Calculations_actual!CC$9,HaverPull!$B:$B,0),MATCH(Calculations_actual!$B27,HaverPull!$B$1:$YE$1,0))</f>
        <v>0</v>
      </c>
      <c r="CD27" s="78">
        <f>INDEX(HaverPull!$B:$YE,MATCH(Calculations_actual!CD$9,HaverPull!$B:$B,0),MATCH(Calculations_actual!$B27,HaverPull!$B$1:$YE$1,0))</f>
        <v>0</v>
      </c>
      <c r="CE27" s="78">
        <f>INDEX(HaverPull!$B:$YE,MATCH(Calculations_actual!CE$9,HaverPull!$B:$B,0),MATCH(Calculations_actual!$B27,HaverPull!$B$1:$YE$1,0))</f>
        <v>0</v>
      </c>
      <c r="CF27" s="78">
        <f>INDEX(HaverPull!$B:$YE,MATCH(Calculations_actual!CF$9,HaverPull!$B:$B,0),MATCH(Calculations_actual!$B27,HaverPull!$B$1:$YE$1,0))</f>
        <v>0</v>
      </c>
      <c r="CG27" s="78">
        <f>INDEX(HaverPull!$B:$YE,MATCH(Calculations_actual!CG$9,HaverPull!$B:$B,0),MATCH(Calculations_actual!$B27,HaverPull!$B$1:$YE$1,0))</f>
        <v>0</v>
      </c>
      <c r="CH27" s="78">
        <f>INDEX(HaverPull!$B:$YE,MATCH(Calculations_actual!CH$9,HaverPull!$B:$B,0),MATCH(Calculations_actual!$B27,HaverPull!$B$1:$YE$1,0))</f>
        <v>1</v>
      </c>
      <c r="CI27" s="78">
        <f>INDEX(HaverPull!$B:$YE,MATCH(Calculations_actual!CI$9,HaverPull!$B:$B,0),MATCH(Calculations_actual!$B27,HaverPull!$B$1:$YE$1,0))</f>
        <v>1</v>
      </c>
      <c r="CJ27" s="78">
        <f>INDEX(HaverPull!$B:$YE,MATCH(Calculations_actual!CJ$9,HaverPull!$B:$B,0),MATCH(Calculations_actual!$B27,HaverPull!$B$1:$YE$1,0))</f>
        <v>0</v>
      </c>
      <c r="CK27" s="78">
        <f>INDEX(HaverPull!$B:$YE,MATCH(Calculations_actual!CK$9,HaverPull!$B:$B,0),MATCH(Calculations_actual!$B27,HaverPull!$B$1:$YE$1,0))</f>
        <v>0</v>
      </c>
      <c r="CL27" s="78">
        <f>INDEX(HaverPull!$B:$YE,MATCH(Calculations_actual!CL$9,HaverPull!$B:$B,0),MATCH(Calculations_actual!$B27,HaverPull!$B$1:$YE$1,0))</f>
        <v>0</v>
      </c>
      <c r="CM27" s="78">
        <f>INDEX(HaverPull!$B:$YE,MATCH(Calculations_actual!CM$9,HaverPull!$B:$B,0),MATCH(Calculations_actual!$B27,HaverPull!$B$1:$YE$1,0))</f>
        <v>0</v>
      </c>
      <c r="CN27" s="78">
        <f>INDEX(HaverPull!$B:$YE,MATCH(Calculations_actual!CN$9,HaverPull!$B:$B,0),MATCH(Calculations_actual!$B27,HaverPull!$B$1:$YE$1,0))</f>
        <v>0</v>
      </c>
      <c r="CO27" s="78">
        <f>INDEX(HaverPull!$B:$YE,MATCH(Calculations_actual!CO$9,HaverPull!$B:$B,0),MATCH(Calculations_actual!$B27,HaverPull!$B$1:$YE$1,0))</f>
        <v>0</v>
      </c>
      <c r="CP27" s="78">
        <f>INDEX(HaverPull!$B:$YE,MATCH(Calculations_actual!CP$9,HaverPull!$B:$B,0),MATCH(Calculations_actual!$B27,HaverPull!$B$1:$YE$1,0))</f>
        <v>0</v>
      </c>
      <c r="CQ27" s="78">
        <f>INDEX(HaverPull!$B:$YE,MATCH(Calculations_actual!CQ$9,HaverPull!$B:$B,0),MATCH(Calculations_actual!$B27,HaverPull!$B$1:$YE$1,0))</f>
        <v>0</v>
      </c>
      <c r="CR27" s="78">
        <f>INDEX(HaverPull!$B:$YE,MATCH(Calculations_actual!CR$9,HaverPull!$B:$B,0),MATCH(Calculations_actual!$B27,HaverPull!$B$1:$YE$1,0))</f>
        <v>0</v>
      </c>
      <c r="CS27" s="78">
        <f>INDEX(HaverPull!$B:$YE,MATCH(Calculations_actual!CS$9,HaverPull!$B:$B,0),MATCH(Calculations_actual!$B27,HaverPull!$B$1:$YE$1,0))</f>
        <v>0</v>
      </c>
      <c r="CT27" s="78">
        <f>INDEX(HaverPull!$B:$YE,MATCH(Calculations_actual!CT$9,HaverPull!$B:$B,0),MATCH(Calculations_actual!$B27,HaverPull!$B$1:$YE$1,0))</f>
        <v>0</v>
      </c>
      <c r="CU27" s="78">
        <f>INDEX(HaverPull!$B:$YE,MATCH(Calculations_actual!CU$9,HaverPull!$B:$B,0),MATCH(Calculations_actual!$B27,HaverPull!$B$1:$YE$1,0))</f>
        <v>0</v>
      </c>
      <c r="CV27" s="78">
        <f>INDEX(HaverPull!$B:$YE,MATCH(Calculations_actual!CV$9,HaverPull!$B:$B,0),MATCH(Calculations_actual!$B27,HaverPull!$B$1:$YE$1,0))</f>
        <v>0</v>
      </c>
      <c r="CW27" s="78">
        <f>INDEX(HaverPull!$B:$YE,MATCH(Calculations_actual!CW$9,HaverPull!$B:$B,0),MATCH(Calculations_actual!$B27,HaverPull!$B$1:$YE$1,0))</f>
        <v>0</v>
      </c>
      <c r="CX27" s="78">
        <f>INDEX(HaverPull!$B:$YE,MATCH(Calculations_actual!CX$9,HaverPull!$B:$B,0),MATCH(Calculations_actual!$B27,HaverPull!$B$1:$YE$1,0))</f>
        <v>0</v>
      </c>
      <c r="CY27" s="78">
        <f>INDEX(HaverPull!$B:$YE,MATCH(Calculations_actual!CY$9,HaverPull!$B:$B,0),MATCH(Calculations_actual!$B27,HaverPull!$B$1:$YE$1,0))</f>
        <v>0</v>
      </c>
      <c r="CZ27" s="78">
        <f>INDEX(HaverPull!$B:$YE,MATCH(Calculations_actual!CZ$9,HaverPull!$B:$B,0),MATCH(Calculations_actual!$B27,HaverPull!$B$1:$YE$1,0))</f>
        <v>0</v>
      </c>
      <c r="DA27" s="78">
        <f>INDEX(HaverPull!$B:$YE,MATCH(Calculations_actual!DA$9,HaverPull!$B:$B,0),MATCH(Calculations_actual!$B27,HaverPull!$B$1:$YE$1,0))</f>
        <v>0</v>
      </c>
      <c r="DB27" s="78">
        <f>INDEX(HaverPull!$B:$YE,MATCH(Calculations_actual!DB$9,HaverPull!$B:$B,0),MATCH(Calculations_actual!$B27,HaverPull!$B$1:$YE$1,0))</f>
        <v>0</v>
      </c>
      <c r="DC27" s="78">
        <f>INDEX(HaverPull!$B:$YE,MATCH(Calculations_actual!DC$9,HaverPull!$B:$B,0),MATCH(Calculations_actual!$B27,HaverPull!$B$1:$YE$1,0))</f>
        <v>0</v>
      </c>
      <c r="DD27" s="78">
        <f>INDEX(HaverPull!$B:$YE,MATCH(Calculations_actual!DD$9,HaverPull!$B:$B,0),MATCH(Calculations_actual!$B27,HaverPull!$B$1:$YE$1,0))</f>
        <v>0</v>
      </c>
      <c r="DE27" s="78">
        <f>INDEX(HaverPull!$B:$YE,MATCH(Calculations_actual!DE$9,HaverPull!$B:$B,0),MATCH(Calculations_actual!$B27,HaverPull!$B$1:$YE$1,0))</f>
        <v>0</v>
      </c>
      <c r="DF27" s="78">
        <f>INDEX(HaverPull!$B:$YE,MATCH(Calculations_actual!DF$9,HaverPull!$B:$B,0),MATCH(Calculations_actual!$B27,HaverPull!$B$1:$YE$1,0))</f>
        <v>0</v>
      </c>
      <c r="DG27" s="78">
        <f>INDEX(HaverPull!$B:$YE,MATCH(Calculations_actual!DG$9,HaverPull!$B:$B,0),MATCH(Calculations_actual!$B27,HaverPull!$B$1:$YE$1,0))</f>
        <v>0</v>
      </c>
      <c r="DH27" s="78">
        <f>INDEX(HaverPull!$B:$YE,MATCH(Calculations_actual!DH$9,HaverPull!$B:$B,0),MATCH(Calculations_actual!$B27,HaverPull!$B$1:$YE$1,0))</f>
        <v>0</v>
      </c>
      <c r="DI27" s="78">
        <f>INDEX(HaverPull!$B:$YE,MATCH(Calculations_actual!DI$9,HaverPull!$B:$B,0),MATCH(Calculations_actual!$B27,HaverPull!$B$1:$YE$1,0))</f>
        <v>0</v>
      </c>
      <c r="DJ27" s="78">
        <f>INDEX(HaverPull!$B:$YE,MATCH(Calculations_actual!DJ$9,HaverPull!$B:$B,0),MATCH(Calculations_actual!$B27,HaverPull!$B$1:$YE$1,0))</f>
        <v>0</v>
      </c>
      <c r="DK27" s="78">
        <f>INDEX(HaverPull!$B:$YE,MATCH(Calculations_actual!DK$9,HaverPull!$B:$B,0),MATCH(Calculations_actual!$B27,HaverPull!$B$1:$YE$1,0))</f>
        <v>0</v>
      </c>
      <c r="DL27" s="78">
        <f>INDEX(HaverPull!$B:$YE,MATCH(Calculations_actual!DL$9,HaverPull!$B:$B,0),MATCH(Calculations_actual!$B27,HaverPull!$B$1:$YE$1,0))</f>
        <v>0</v>
      </c>
      <c r="DM27" s="78">
        <f>INDEX(HaverPull!$B:$YE,MATCH(Calculations_actual!DM$9,HaverPull!$B:$B,0),MATCH(Calculations_actual!$B27,HaverPull!$B$1:$YE$1,0))</f>
        <v>0</v>
      </c>
      <c r="DN27" s="78">
        <f>INDEX(HaverPull!$B:$YE,MATCH(Calculations_actual!DN$9,HaverPull!$B:$B,0),MATCH(Calculations_actual!$B27,HaverPull!$B$1:$YE$1,0))</f>
        <v>0</v>
      </c>
      <c r="DO27" s="78">
        <f>INDEX(HaverPull!$B:$YE,MATCH(Calculations_actual!DO$9,HaverPull!$B:$B,0),MATCH(Calculations_actual!$B27,HaverPull!$B$1:$YE$1,0))</f>
        <v>0</v>
      </c>
      <c r="DP27" s="78">
        <f>INDEX(HaverPull!$B:$YE,MATCH(Calculations_actual!DP$9,HaverPull!$B:$B,0),MATCH(Calculations_actual!$B27,HaverPull!$B$1:$YE$1,0))</f>
        <v>0</v>
      </c>
      <c r="DQ27" s="78">
        <f>INDEX(HaverPull!$B:$YE,MATCH(Calculations_actual!DQ$9,HaverPull!$B:$B,0),MATCH(Calculations_actual!$B27,HaverPull!$B$1:$YE$1,0))</f>
        <v>0</v>
      </c>
      <c r="DR27" s="78">
        <f>INDEX(HaverPull!$B:$YE,MATCH(Calculations_actual!DR$9,HaverPull!$B:$B,0),MATCH(Calculations_actual!$B27,HaverPull!$B$1:$YE$1,0))</f>
        <v>0</v>
      </c>
      <c r="DS27" s="78">
        <f>INDEX(HaverPull!$B:$YE,MATCH(Calculations_actual!DS$9,HaverPull!$B:$B,0),MATCH(Calculations_actual!$B27,HaverPull!$B$1:$YE$1,0))</f>
        <v>0</v>
      </c>
      <c r="DT27" s="78">
        <f>INDEX(HaverPull!$B:$YE,MATCH(Calculations_actual!DT$9,HaverPull!$B:$B,0),MATCH(Calculations_actual!$B27,HaverPull!$B$1:$YE$1,0))</f>
        <v>0</v>
      </c>
      <c r="DU27" s="78">
        <f>INDEX(HaverPull!$B:$YE,MATCH(Calculations_actual!DU$9,HaverPull!$B:$B,0),MATCH(Calculations_actual!$B27,HaverPull!$B$1:$YE$1,0))</f>
        <v>0</v>
      </c>
      <c r="DV27" s="78">
        <f>INDEX(HaverPull!$B:$YE,MATCH(Calculations_actual!DV$9,HaverPull!$B:$B,0),MATCH(Calculations_actual!$B27,HaverPull!$B$1:$YE$1,0))</f>
        <v>0</v>
      </c>
      <c r="DW27" s="78">
        <f>INDEX(HaverPull!$B:$YE,MATCH(Calculations_actual!DW$9,HaverPull!$B:$B,0),MATCH(Calculations_actual!$B27,HaverPull!$B$1:$YE$1,0))</f>
        <v>0</v>
      </c>
      <c r="DX27" s="78">
        <f>INDEX(HaverPull!$B:$YE,MATCH(Calculations_actual!DX$9,HaverPull!$B:$B,0),MATCH(Calculations_actual!$B27,HaverPull!$B$1:$YE$1,0))</f>
        <v>1</v>
      </c>
      <c r="DY27" s="78">
        <f>INDEX(HaverPull!$B:$YE,MATCH(Calculations_actual!DY$9,HaverPull!$B:$B,0),MATCH(Calculations_actual!$B27,HaverPull!$B$1:$YE$1,0))</f>
        <v>1</v>
      </c>
      <c r="DZ27" s="78">
        <f>INDEX(HaverPull!$B:$YE,MATCH(Calculations_actual!DZ$9,HaverPull!$B:$B,0),MATCH(Calculations_actual!$B27,HaverPull!$B$1:$YE$1,0))</f>
        <v>1</v>
      </c>
      <c r="EA27" s="78">
        <f>INDEX(HaverPull!$B:$YE,MATCH(Calculations_actual!EA$9,HaverPull!$B:$B,0),MATCH(Calculations_actual!$B27,HaverPull!$B$1:$YE$1,0))</f>
        <v>0</v>
      </c>
      <c r="EB27" s="78">
        <f>INDEX(HaverPull!$B:$YE,MATCH(Calculations_actual!EB$9,HaverPull!$B:$B,0),MATCH(Calculations_actual!$B27,HaverPull!$B$1:$YE$1,0))</f>
        <v>0</v>
      </c>
      <c r="EC27" s="78">
        <f>INDEX(HaverPull!$B:$YE,MATCH(Calculations_actual!EC$9,HaverPull!$B:$B,0),MATCH(Calculations_actual!$B27,HaverPull!$B$1:$YE$1,0))</f>
        <v>0</v>
      </c>
      <c r="ED27" s="78">
        <f>INDEX(HaverPull!$B:$YE,MATCH(Calculations_actual!ED$9,HaverPull!$B:$B,0),MATCH(Calculations_actual!$B27,HaverPull!$B$1:$YE$1,0))</f>
        <v>0</v>
      </c>
      <c r="EE27" s="78">
        <f>INDEX(HaverPull!$B:$YE,MATCH(Calculations_actual!EE$9,HaverPull!$B:$B,0),MATCH(Calculations_actual!$B27,HaverPull!$B$1:$YE$1,0))</f>
        <v>0</v>
      </c>
      <c r="EF27" s="78">
        <f>INDEX(HaverPull!$B:$YE,MATCH(Calculations_actual!EF$9,HaverPull!$B:$B,0),MATCH(Calculations_actual!$B27,HaverPull!$B$1:$YE$1,0))</f>
        <v>0</v>
      </c>
      <c r="EG27" s="78">
        <f>INDEX(HaverPull!$B:$YE,MATCH(Calculations_actual!EG$9,HaverPull!$B:$B,0),MATCH(Calculations_actual!$B27,HaverPull!$B$1:$YE$1,0))</f>
        <v>0</v>
      </c>
      <c r="EH27" s="78">
        <f>INDEX(HaverPull!$B:$YE,MATCH(Calculations_actual!EH$9,HaverPull!$B:$B,0),MATCH(Calculations_actual!$B27,HaverPull!$B$1:$YE$1,0))</f>
        <v>0</v>
      </c>
      <c r="EI27" s="78">
        <f>INDEX(HaverPull!$B:$YE,MATCH(Calculations_actual!EI$9,HaverPull!$B:$B,0),MATCH(Calculations_actual!$B27,HaverPull!$B$1:$YE$1,0))</f>
        <v>0</v>
      </c>
      <c r="EJ27" s="78">
        <f>INDEX(HaverPull!$B:$YE,MATCH(Calculations_actual!EJ$9,HaverPull!$B:$B,0),MATCH(Calculations_actual!$B27,HaverPull!$B$1:$YE$1,0))</f>
        <v>0</v>
      </c>
      <c r="EK27" s="78">
        <f>INDEX(HaverPull!$B:$YE,MATCH(Calculations_actual!EK$9,HaverPull!$B:$B,0),MATCH(Calculations_actual!$B27,HaverPull!$B$1:$YE$1,0))</f>
        <v>0</v>
      </c>
      <c r="EL27" s="78">
        <f>INDEX(HaverPull!$B:$YE,MATCH(Calculations_actual!EL$9,HaverPull!$B:$B,0),MATCH(Calculations_actual!$B27,HaverPull!$B$1:$YE$1,0))</f>
        <v>0</v>
      </c>
      <c r="EM27" s="78">
        <f>INDEX(HaverPull!$B:$YE,MATCH(Calculations_actual!EM$9,HaverPull!$B:$B,0),MATCH(Calculations_actual!$B27,HaverPull!$B$1:$YE$1,0))</f>
        <v>0</v>
      </c>
      <c r="EN27" s="78">
        <f>INDEX(HaverPull!$B:$YE,MATCH(Calculations_actual!EN$9,HaverPull!$B:$B,0),MATCH(Calculations_actual!$B27,HaverPull!$B$1:$YE$1,0))</f>
        <v>0</v>
      </c>
      <c r="EO27" s="78">
        <f>INDEX(HaverPull!$B:$YE,MATCH(Calculations_actual!EO$9,HaverPull!$B:$B,0),MATCH(Calculations_actual!$B27,HaverPull!$B$1:$YE$1,0))</f>
        <v>0</v>
      </c>
      <c r="EP27" s="78">
        <f>INDEX(HaverPull!$B:$YE,MATCH(Calculations_actual!EP$9,HaverPull!$B:$B,0),MATCH(Calculations_actual!$B27,HaverPull!$B$1:$YE$1,0))</f>
        <v>0</v>
      </c>
      <c r="EQ27" s="78">
        <f>INDEX(HaverPull!$B:$YE,MATCH(Calculations_actual!EQ$9,HaverPull!$B:$B,0),MATCH(Calculations_actual!$B27,HaverPull!$B$1:$YE$1,0))</f>
        <v>0</v>
      </c>
      <c r="ER27" s="78">
        <f>INDEX(HaverPull!$B:$YE,MATCH(Calculations_actual!ER$9,HaverPull!$B:$B,0),MATCH(Calculations_actual!$B27,HaverPull!$B$1:$YE$1,0))</f>
        <v>0</v>
      </c>
      <c r="ES27" s="78">
        <f>INDEX(HaverPull!$B:$YE,MATCH(Calculations_actual!ES$9,HaverPull!$B:$B,0),MATCH(Calculations_actual!$B27,HaverPull!$B$1:$YE$1,0))</f>
        <v>0</v>
      </c>
      <c r="ET27" s="78">
        <f>INDEX(HaverPull!$B:$YE,MATCH(Calculations_actual!ET$9,HaverPull!$B:$B,0),MATCH(Calculations_actual!$B27,HaverPull!$B$1:$YE$1,0))</f>
        <v>0</v>
      </c>
      <c r="EU27" s="78">
        <f>INDEX(HaverPull!$B:$YE,MATCH(Calculations_actual!EU$9,HaverPull!$B:$B,0),MATCH(Calculations_actual!$B27,HaverPull!$B$1:$YE$1,0))</f>
        <v>0</v>
      </c>
      <c r="EV27" s="78">
        <f>INDEX(HaverPull!$B:$YE,MATCH(Calculations_actual!EV$9,HaverPull!$B:$B,0),MATCH(Calculations_actual!$B27,HaverPull!$B$1:$YE$1,0))</f>
        <v>0</v>
      </c>
      <c r="EW27" s="78">
        <f>INDEX(HaverPull!$B:$YE,MATCH(Calculations_actual!EW$9,HaverPull!$B:$B,0),MATCH(Calculations_actual!$B27,HaverPull!$B$1:$YE$1,0))</f>
        <v>0</v>
      </c>
      <c r="EX27" s="78">
        <f>INDEX(HaverPull!$B:$YE,MATCH(Calculations_actual!EX$9,HaverPull!$B:$B,0),MATCH(Calculations_actual!$B27,HaverPull!$B$1:$YE$1,0))</f>
        <v>0</v>
      </c>
      <c r="EY27" s="78">
        <f>INDEX(HaverPull!$B:$YE,MATCH(Calculations_actual!EY$9,HaverPull!$B:$B,0),MATCH(Calculations_actual!$B27,HaverPull!$B$1:$YE$1,0))</f>
        <v>1</v>
      </c>
      <c r="EZ27" s="78">
        <f>INDEX(HaverPull!$B:$YE,MATCH(Calculations_actual!EZ$9,HaverPull!$B:$B,0),MATCH(Calculations_actual!$B27,HaverPull!$B$1:$YE$1,0))</f>
        <v>1</v>
      </c>
      <c r="FA27" s="78">
        <f>INDEX(HaverPull!$B:$YE,MATCH(Calculations_actual!FA$9,HaverPull!$B:$B,0),MATCH(Calculations_actual!$B27,HaverPull!$B$1:$YE$1,0))</f>
        <v>1</v>
      </c>
      <c r="FB27" s="78">
        <f>INDEX(HaverPull!$B:$YE,MATCH(Calculations_actual!FB$9,HaverPull!$B:$B,0),MATCH(Calculations_actual!$B27,HaverPull!$B$1:$YE$1,0))</f>
        <v>1</v>
      </c>
      <c r="FC27" s="78">
        <f>INDEX(HaverPull!$B:$YE,MATCH(Calculations_actual!FC$9,HaverPull!$B:$B,0),MATCH(Calculations_actual!$B27,HaverPull!$B$1:$YE$1,0))</f>
        <v>1</v>
      </c>
      <c r="FD27" s="78">
        <f>INDEX(HaverPull!$B:$YE,MATCH(Calculations_actual!FD$9,HaverPull!$B:$B,0),MATCH(Calculations_actual!$B27,HaverPull!$B$1:$YE$1,0))</f>
        <v>1</v>
      </c>
      <c r="FE27" s="78">
        <f>INDEX(HaverPull!$B:$YE,MATCH(Calculations_actual!FE$9,HaverPull!$B:$B,0),MATCH(Calculations_actual!$B27,HaverPull!$B$1:$YE$1,0))</f>
        <v>0</v>
      </c>
      <c r="FF27" s="78">
        <f>INDEX(HaverPull!$B:$YE,MATCH(Calculations_actual!FF$9,HaverPull!$B:$B,0),MATCH(Calculations_actual!$B27,HaverPull!$B$1:$YE$1,0))</f>
        <v>0</v>
      </c>
      <c r="FG27" s="78">
        <f>INDEX(HaverPull!$B:$YE,MATCH(Calculations_actual!FG$9,HaverPull!$B:$B,0),MATCH(Calculations_actual!$B27,HaverPull!$B$1:$YE$1,0))</f>
        <v>0</v>
      </c>
      <c r="FH27" s="78">
        <f>INDEX(HaverPull!$B:$YE,MATCH(Calculations_actual!FH$9,HaverPull!$B:$B,0),MATCH(Calculations_actual!$B27,HaverPull!$B$1:$YE$1,0))</f>
        <v>0</v>
      </c>
      <c r="FI27" s="78">
        <f>INDEX(HaverPull!$B:$YE,MATCH(Calculations_actual!FI$9,HaverPull!$B:$B,0),MATCH(Calculations_actual!$B27,HaverPull!$B$1:$YE$1,0))</f>
        <v>0</v>
      </c>
      <c r="FJ27" s="78">
        <f>INDEX(HaverPull!$B:$YE,MATCH(Calculations_actual!FJ$9,HaverPull!$B:$B,0),MATCH(Calculations_actual!$B27,HaverPull!$B$1:$YE$1,0))</f>
        <v>0</v>
      </c>
      <c r="FK27" s="78">
        <f>INDEX(HaverPull!$B:$YE,MATCH(Calculations_actual!FK$9,HaverPull!$B:$B,0),MATCH(Calculations_actual!$B27,HaverPull!$B$1:$YE$1,0))</f>
        <v>0</v>
      </c>
      <c r="FL27" s="78">
        <f>INDEX(HaverPull!$B:$YE,MATCH(Calculations_actual!FL$9,HaverPull!$B:$B,0),MATCH(Calculations_actual!$B27,HaverPull!$B$1:$YE$1,0))</f>
        <v>0</v>
      </c>
      <c r="FM27" s="78">
        <f>INDEX(HaverPull!$B:$YE,MATCH(Calculations_actual!FM$9,HaverPull!$B:$B,0),MATCH(Calculations_actual!$B27,HaverPull!$B$1:$YE$1,0))</f>
        <v>0</v>
      </c>
      <c r="FN27" s="78">
        <f>INDEX(HaverPull!$B:$YE,MATCH(Calculations_actual!FN$9,HaverPull!$B:$B,0),MATCH(Calculations_actual!$B27,HaverPull!$B$1:$YE$1,0))</f>
        <v>0</v>
      </c>
      <c r="FO27" s="78">
        <f>INDEX(HaverPull!$B:$YE,MATCH(Calculations_actual!FO$9,HaverPull!$B:$B,0),MATCH(Calculations_actual!$B27,HaverPull!$B$1:$YE$1,0))</f>
        <v>0</v>
      </c>
      <c r="FP27" s="78">
        <f>INDEX(HaverPull!$B:$YE,MATCH(Calculations_actual!FP$9,HaverPull!$B:$B,0),MATCH(Calculations_actual!$B27,HaverPull!$B$1:$YE$1,0))</f>
        <v>0</v>
      </c>
      <c r="FQ27" s="78">
        <f>INDEX(HaverPull!$B:$YE,MATCH(Calculations_actual!FQ$9,HaverPull!$B:$B,0),MATCH(Calculations_actual!$B27,HaverPull!$B$1:$YE$1,0))</f>
        <v>0</v>
      </c>
      <c r="FR27" s="78">
        <f>INDEX(HaverPull!$B:$YE,MATCH(Calculations_actual!FR$9,HaverPull!$B:$B,0),MATCH(Calculations_actual!$B27,HaverPull!$B$1:$YE$1,0))</f>
        <v>0</v>
      </c>
      <c r="FS27" s="78">
        <f>INDEX(HaverPull!$B:$YE,MATCH(Calculations_actual!FS$9,HaverPull!$B:$B,0),MATCH(Calculations_actual!$B27,HaverPull!$B$1:$YE$1,0))</f>
        <v>0</v>
      </c>
      <c r="FT27" s="78">
        <f>INDEX(HaverPull!$B:$YE,MATCH(Calculations_actual!FT$9,HaverPull!$B:$B,0),MATCH(Calculations_actual!$B27,HaverPull!$B$1:$YE$1,0))</f>
        <v>0</v>
      </c>
      <c r="FU27" s="78">
        <f>INDEX(HaverPull!$B:$YE,MATCH(Calculations_actual!FU$9,HaverPull!$B:$B,0),MATCH(Calculations_actual!$B27,HaverPull!$B$1:$YE$1,0))</f>
        <v>0</v>
      </c>
      <c r="FV27" s="78">
        <f>INDEX(HaverPull!$B:$YE,MATCH(Calculations_actual!FV$9,HaverPull!$B:$B,0),MATCH(Calculations_actual!$B27,HaverPull!$B$1:$YE$1,0))</f>
        <v>0</v>
      </c>
      <c r="FW27" s="78">
        <f>INDEX(HaverPull!$B:$YE,MATCH(Calculations_actual!FW$9,HaverPull!$B:$B,0),MATCH(Calculations_actual!$B27,HaverPull!$B$1:$YE$1,0))</f>
        <v>0</v>
      </c>
      <c r="FX27" s="78">
        <f>INDEX(HaverPull!$B:$YE,MATCH(Calculations_actual!FX$9,HaverPull!$B:$B,0),MATCH(Calculations_actual!$B27,HaverPull!$B$1:$YE$1,0))</f>
        <v>0</v>
      </c>
      <c r="FY27" s="78">
        <f>INDEX(HaverPull!$B:$YE,MATCH(Calculations_actual!FY$9,HaverPull!$B:$B,0),MATCH(Calculations_actual!$B27,HaverPull!$B$1:$YE$1,0))</f>
        <v>0</v>
      </c>
      <c r="FZ27" s="78">
        <f>INDEX(HaverPull!$B:$YE,MATCH(Calculations_actual!FZ$9,HaverPull!$B:$B,0),MATCH(Calculations_actual!$B27,HaverPull!$B$1:$YE$1,0))</f>
        <v>0</v>
      </c>
      <c r="GA27" s="78">
        <f>INDEX(HaverPull!$B:$YE,MATCH(Calculations_actual!GA$9,HaverPull!$B:$B,0),MATCH(Calculations_actual!$B27,HaverPull!$B$1:$YE$1,0))</f>
        <v>0</v>
      </c>
      <c r="GB27" s="78">
        <f>INDEX(HaverPull!$B:$YE,MATCH(Calculations_actual!GB$9,HaverPull!$B:$B,0),MATCH(Calculations_actual!$B27,HaverPull!$B$1:$YE$1,0))</f>
        <v>0</v>
      </c>
      <c r="GC27" s="78">
        <f>INDEX(HaverPull!$B:$YE,MATCH(Calculations_actual!GC$9,HaverPull!$B:$B,0),MATCH(Calculations_actual!$B27,HaverPull!$B$1:$YE$1,0))</f>
        <v>0</v>
      </c>
      <c r="GD27" s="78">
        <f>INDEX(HaverPull!$B:$YE,MATCH(Calculations_actual!GD$9,HaverPull!$B:$B,0),MATCH(Calculations_actual!$B27,HaverPull!$B$1:$YE$1,0))</f>
        <v>0</v>
      </c>
      <c r="GE27" s="78">
        <f>INDEX(HaverPull!$B:$YE,MATCH(Calculations_actual!GE$9,HaverPull!$B:$B,0),MATCH(Calculations_actual!$B27,HaverPull!$B$1:$YE$1,0))</f>
        <v>0</v>
      </c>
      <c r="GF27" s="78">
        <f>INDEX(HaverPull!$B:$YE,MATCH(Calculations_actual!GF$9,HaverPull!$B:$B,0),MATCH(Calculations_actual!$B27,HaverPull!$B$1:$YE$1,0))</f>
        <v>0</v>
      </c>
      <c r="GG27" s="78">
        <f>INDEX(HaverPull!$B:$YE,MATCH(Calculations_actual!GG$9,HaverPull!$B:$B,0),MATCH(Calculations_actual!$B27,HaverPull!$B$1:$YE$1,0))</f>
        <v>0</v>
      </c>
      <c r="GH27" s="78">
        <f>INDEX(HaverPull!$B:$YE,MATCH(Calculations_actual!GH$9,HaverPull!$B:$B,0),MATCH(Calculations_actual!$B27,HaverPull!$B$1:$YE$1,0))</f>
        <v>0</v>
      </c>
      <c r="GI27" s="78">
        <f>INDEX(HaverPull!$B:$YE,MATCH(Calculations_actual!GI$9,HaverPull!$B:$B,0),MATCH(Calculations_actual!$B27,HaverPull!$B$1:$YE$1,0))</f>
        <v>0</v>
      </c>
      <c r="GJ27" s="78">
        <f>INDEX(HaverPull!$B:$YE,MATCH(Calculations_actual!GJ$9,HaverPull!$B:$B,0),MATCH(Calculations_actual!$B27,HaverPull!$B$1:$YE$1,0))</f>
        <v>0</v>
      </c>
      <c r="GK27" s="78">
        <f>INDEX(HaverPull!$B:$YE,MATCH(Calculations_actual!GK$9,HaverPull!$B:$B,0),MATCH(Calculations_actual!$B27,HaverPull!$B$1:$YE$1,0))</f>
        <v>0</v>
      </c>
      <c r="GL27" s="78">
        <f>INDEX(HaverPull!$B:$YE,MATCH(Calculations_actual!GL$9,HaverPull!$B:$B,0),MATCH(Calculations_actual!$B27,HaverPull!$B$1:$YE$1,0))</f>
        <v>0</v>
      </c>
      <c r="GM27" s="78">
        <f>INDEX(HaverPull!$B:$YE,MATCH(Calculations_actual!GM$9,HaverPull!$B:$B,0),MATCH(Calculations_actual!$B27,HaverPull!$B$1:$YE$1,0))</f>
        <v>0</v>
      </c>
      <c r="GN27" s="78">
        <f>INDEX(HaverPull!$B:$YE,MATCH(Calculations_actual!GN$9,HaverPull!$B:$B,0),MATCH(Calculations_actual!$B27,HaverPull!$B$1:$YE$1,0))</f>
        <v>0</v>
      </c>
      <c r="GO27" s="78" t="e">
        <f>INDEX(HaverPull!$B:$YE,MATCH(Calculations_actual!GO$9,HaverPull!$B:$B,0),MATCH(Calculations_actual!$B27,HaverPull!$B$1:$YE$1,0))</f>
        <v>#N/A</v>
      </c>
      <c r="GP27" s="78" t="e">
        <f>INDEX(HaverPull!$B:$YE,MATCH(Calculations_actual!GP$9,HaverPull!$B:$B,0),MATCH(Calculations_actual!$B27,HaverPull!$B$1:$YE$1,0))</f>
        <v>#N/A</v>
      </c>
      <c r="GQ27" s="78" t="e">
        <f>INDEX(HaverPull!$B:$YE,MATCH(Calculations_actual!GQ$9,HaverPull!$B:$B,0),MATCH(Calculations_actual!$B27,HaverPull!$B$1:$YE$1,0))</f>
        <v>#N/A</v>
      </c>
      <c r="GR27" s="78" t="e">
        <f>INDEX(HaverPull!$B:$YE,MATCH(Calculations_actual!GR$9,HaverPull!$B:$B,0),MATCH(Calculations_actual!$B27,HaverPull!$B$1:$YE$1,0))</f>
        <v>#N/A</v>
      </c>
      <c r="GS27" s="78" t="e">
        <f>INDEX(HaverPull!$B:$YE,MATCH(Calculations_actual!GS$9,HaverPull!$B:$B,0),MATCH(Calculations_actual!$B27,HaverPull!$B$1:$YE$1,0))</f>
        <v>#N/A</v>
      </c>
      <c r="GT27" s="78" t="e">
        <f>INDEX(HaverPull!$B:$YE,MATCH(Calculations_actual!GT$9,HaverPull!$B:$B,0),MATCH(Calculations_actual!$B27,HaverPull!$B$1:$YE$1,0))</f>
        <v>#N/A</v>
      </c>
      <c r="GU27" s="78" t="e">
        <f>INDEX(HaverPull!$B:$YE,MATCH(Calculations_actual!GU$9,HaverPull!$B:$B,0),MATCH(Calculations_actual!$B27,HaverPull!$B$1:$YE$1,0))</f>
        <v>#N/A</v>
      </c>
      <c r="GV27" s="78" t="e">
        <f>INDEX(HaverPull!$B:$YE,MATCH(Calculations_actual!GV$9,HaverPull!$B:$B,0),MATCH(Calculations_actual!$B27,HaverPull!$B$1:$YE$1,0))</f>
        <v>#N/A</v>
      </c>
    </row>
    <row r="28" spans="1:204">
      <c r="B28" s="78" t="s">
        <v>344</v>
      </c>
      <c r="C28" s="78">
        <f>5*C27</f>
        <v>0</v>
      </c>
      <c r="D28" s="78">
        <f t="shared" ref="D28:BO28" si="0">5*D27</f>
        <v>5</v>
      </c>
      <c r="E28" s="78">
        <f t="shared" si="0"/>
        <v>5</v>
      </c>
      <c r="F28" s="78">
        <f t="shared" si="0"/>
        <v>5</v>
      </c>
      <c r="G28" s="78">
        <f t="shared" si="0"/>
        <v>0</v>
      </c>
      <c r="H28" s="78">
        <f t="shared" si="0"/>
        <v>0</v>
      </c>
      <c r="I28" s="78">
        <f t="shared" si="0"/>
        <v>0</v>
      </c>
      <c r="J28" s="78">
        <f t="shared" si="0"/>
        <v>0</v>
      </c>
      <c r="K28" s="78">
        <f t="shared" si="0"/>
        <v>0</v>
      </c>
      <c r="L28" s="78">
        <f t="shared" si="0"/>
        <v>0</v>
      </c>
      <c r="M28" s="78">
        <f t="shared" si="0"/>
        <v>0</v>
      </c>
      <c r="N28" s="78">
        <f t="shared" si="0"/>
        <v>0</v>
      </c>
      <c r="O28" s="78">
        <f t="shared" si="0"/>
        <v>0</v>
      </c>
      <c r="P28" s="78">
        <f t="shared" si="0"/>
        <v>0</v>
      </c>
      <c r="Q28" s="78">
        <f t="shared" si="0"/>
        <v>0</v>
      </c>
      <c r="R28" s="78">
        <f t="shared" si="0"/>
        <v>0</v>
      </c>
      <c r="S28" s="78">
        <f t="shared" si="0"/>
        <v>5</v>
      </c>
      <c r="T28" s="78">
        <f t="shared" si="0"/>
        <v>5</v>
      </c>
      <c r="U28" s="78">
        <f t="shared" si="0"/>
        <v>5</v>
      </c>
      <c r="V28" s="78">
        <f t="shared" si="0"/>
        <v>5</v>
      </c>
      <c r="W28" s="78">
        <f t="shared" si="0"/>
        <v>5</v>
      </c>
      <c r="X28" s="78">
        <f t="shared" si="0"/>
        <v>0</v>
      </c>
      <c r="Y28" s="78">
        <f t="shared" si="0"/>
        <v>0</v>
      </c>
      <c r="Z28" s="78">
        <f t="shared" si="0"/>
        <v>0</v>
      </c>
      <c r="AA28" s="78">
        <f t="shared" si="0"/>
        <v>0</v>
      </c>
      <c r="AB28" s="78">
        <f t="shared" si="0"/>
        <v>0</v>
      </c>
      <c r="AC28" s="78">
        <f t="shared" si="0"/>
        <v>0</v>
      </c>
      <c r="AD28" s="78">
        <f t="shared" si="0"/>
        <v>0</v>
      </c>
      <c r="AE28" s="78">
        <f t="shared" si="0"/>
        <v>0</v>
      </c>
      <c r="AF28" s="78">
        <f t="shared" si="0"/>
        <v>0</v>
      </c>
      <c r="AG28" s="78">
        <f t="shared" si="0"/>
        <v>0</v>
      </c>
      <c r="AH28" s="78">
        <f t="shared" si="0"/>
        <v>0</v>
      </c>
      <c r="AI28" s="78">
        <f t="shared" si="0"/>
        <v>0</v>
      </c>
      <c r="AJ28" s="78">
        <f t="shared" si="0"/>
        <v>0</v>
      </c>
      <c r="AK28" s="78">
        <f t="shared" si="0"/>
        <v>0</v>
      </c>
      <c r="AL28" s="78">
        <f t="shared" si="0"/>
        <v>0</v>
      </c>
      <c r="AM28" s="78">
        <f t="shared" si="0"/>
        <v>0</v>
      </c>
      <c r="AN28" s="78">
        <f t="shared" si="0"/>
        <v>0</v>
      </c>
      <c r="AO28" s="78">
        <f t="shared" si="0"/>
        <v>0</v>
      </c>
      <c r="AP28" s="78">
        <f t="shared" si="0"/>
        <v>0</v>
      </c>
      <c r="AQ28" s="78">
        <f t="shared" si="0"/>
        <v>0</v>
      </c>
      <c r="AR28" s="78">
        <f t="shared" si="0"/>
        <v>5</v>
      </c>
      <c r="AS28" s="78">
        <f t="shared" si="0"/>
        <v>5</v>
      </c>
      <c r="AT28" s="78">
        <f t="shared" si="0"/>
        <v>0</v>
      </c>
      <c r="AU28" s="78">
        <f t="shared" si="0"/>
        <v>0</v>
      </c>
      <c r="AV28" s="78">
        <f t="shared" si="0"/>
        <v>0</v>
      </c>
      <c r="AW28" s="78">
        <f t="shared" si="0"/>
        <v>0</v>
      </c>
      <c r="AX28" s="78">
        <f t="shared" si="0"/>
        <v>5</v>
      </c>
      <c r="AY28" s="78">
        <f t="shared" si="0"/>
        <v>5</v>
      </c>
      <c r="AZ28" s="78">
        <f t="shared" si="0"/>
        <v>5</v>
      </c>
      <c r="BA28" s="78">
        <f t="shared" si="0"/>
        <v>5</v>
      </c>
      <c r="BB28" s="78">
        <f t="shared" si="0"/>
        <v>5</v>
      </c>
      <c r="BC28" s="78">
        <f t="shared" si="0"/>
        <v>0</v>
      </c>
      <c r="BD28" s="78">
        <f t="shared" si="0"/>
        <v>0</v>
      </c>
      <c r="BE28" s="78">
        <f t="shared" si="0"/>
        <v>0</v>
      </c>
      <c r="BF28" s="78">
        <f t="shared" si="0"/>
        <v>0</v>
      </c>
      <c r="BG28" s="78">
        <f t="shared" si="0"/>
        <v>0</v>
      </c>
      <c r="BH28" s="78">
        <f t="shared" si="0"/>
        <v>0</v>
      </c>
      <c r="BI28" s="78">
        <f t="shared" si="0"/>
        <v>0</v>
      </c>
      <c r="BJ28" s="78">
        <f t="shared" si="0"/>
        <v>0</v>
      </c>
      <c r="BK28" s="78">
        <f t="shared" si="0"/>
        <v>0</v>
      </c>
      <c r="BL28" s="78">
        <f t="shared" si="0"/>
        <v>0</v>
      </c>
      <c r="BM28" s="78">
        <f t="shared" si="0"/>
        <v>0</v>
      </c>
      <c r="BN28" s="78">
        <f t="shared" si="0"/>
        <v>0</v>
      </c>
      <c r="BO28" s="78">
        <f t="shared" si="0"/>
        <v>0</v>
      </c>
      <c r="BP28" s="78">
        <f t="shared" ref="BP28:EA28" si="1">5*BP27</f>
        <v>0</v>
      </c>
      <c r="BQ28" s="78">
        <f t="shared" si="1"/>
        <v>0</v>
      </c>
      <c r="BR28" s="78">
        <f t="shared" si="1"/>
        <v>0</v>
      </c>
      <c r="BS28" s="78">
        <f t="shared" si="1"/>
        <v>0</v>
      </c>
      <c r="BT28" s="78">
        <f t="shared" si="1"/>
        <v>0</v>
      </c>
      <c r="BU28" s="78">
        <f t="shared" si="1"/>
        <v>0</v>
      </c>
      <c r="BV28" s="78">
        <f t="shared" si="1"/>
        <v>0</v>
      </c>
      <c r="BW28" s="78">
        <f t="shared" si="1"/>
        <v>0</v>
      </c>
      <c r="BX28" s="78">
        <f t="shared" si="1"/>
        <v>0</v>
      </c>
      <c r="BY28" s="78">
        <f t="shared" si="1"/>
        <v>0</v>
      </c>
      <c r="BZ28" s="78">
        <f t="shared" si="1"/>
        <v>0</v>
      </c>
      <c r="CA28" s="78">
        <f t="shared" si="1"/>
        <v>0</v>
      </c>
      <c r="CB28" s="78">
        <f t="shared" si="1"/>
        <v>0</v>
      </c>
      <c r="CC28" s="78">
        <f t="shared" si="1"/>
        <v>0</v>
      </c>
      <c r="CD28" s="78">
        <f t="shared" si="1"/>
        <v>0</v>
      </c>
      <c r="CE28" s="78">
        <f t="shared" si="1"/>
        <v>0</v>
      </c>
      <c r="CF28" s="78">
        <f t="shared" si="1"/>
        <v>0</v>
      </c>
      <c r="CG28" s="78">
        <f t="shared" si="1"/>
        <v>0</v>
      </c>
      <c r="CH28" s="78">
        <f t="shared" si="1"/>
        <v>5</v>
      </c>
      <c r="CI28" s="78">
        <f t="shared" si="1"/>
        <v>5</v>
      </c>
      <c r="CJ28" s="78">
        <f t="shared" si="1"/>
        <v>0</v>
      </c>
      <c r="CK28" s="78">
        <f t="shared" si="1"/>
        <v>0</v>
      </c>
      <c r="CL28" s="78">
        <f t="shared" si="1"/>
        <v>0</v>
      </c>
      <c r="CM28" s="78">
        <f t="shared" si="1"/>
        <v>0</v>
      </c>
      <c r="CN28" s="78">
        <f t="shared" si="1"/>
        <v>0</v>
      </c>
      <c r="CO28" s="78">
        <f t="shared" si="1"/>
        <v>0</v>
      </c>
      <c r="CP28" s="78">
        <f t="shared" si="1"/>
        <v>0</v>
      </c>
      <c r="CQ28" s="78">
        <f t="shared" si="1"/>
        <v>0</v>
      </c>
      <c r="CR28" s="78">
        <f t="shared" si="1"/>
        <v>0</v>
      </c>
      <c r="CS28" s="78">
        <f t="shared" si="1"/>
        <v>0</v>
      </c>
      <c r="CT28" s="78">
        <f t="shared" si="1"/>
        <v>0</v>
      </c>
      <c r="CU28" s="78">
        <f t="shared" si="1"/>
        <v>0</v>
      </c>
      <c r="CV28" s="78">
        <f t="shared" si="1"/>
        <v>0</v>
      </c>
      <c r="CW28" s="78">
        <f t="shared" si="1"/>
        <v>0</v>
      </c>
      <c r="CX28" s="78">
        <f t="shared" si="1"/>
        <v>0</v>
      </c>
      <c r="CY28" s="78">
        <f t="shared" si="1"/>
        <v>0</v>
      </c>
      <c r="CZ28" s="78">
        <f t="shared" si="1"/>
        <v>0</v>
      </c>
      <c r="DA28" s="78">
        <f t="shared" si="1"/>
        <v>0</v>
      </c>
      <c r="DB28" s="78">
        <f t="shared" si="1"/>
        <v>0</v>
      </c>
      <c r="DC28" s="78">
        <f t="shared" si="1"/>
        <v>0</v>
      </c>
      <c r="DD28" s="78">
        <f t="shared" si="1"/>
        <v>0</v>
      </c>
      <c r="DE28" s="78">
        <f t="shared" si="1"/>
        <v>0</v>
      </c>
      <c r="DF28" s="78">
        <f t="shared" si="1"/>
        <v>0</v>
      </c>
      <c r="DG28" s="78">
        <f t="shared" si="1"/>
        <v>0</v>
      </c>
      <c r="DH28" s="78">
        <f t="shared" si="1"/>
        <v>0</v>
      </c>
      <c r="DI28" s="78">
        <f t="shared" si="1"/>
        <v>0</v>
      </c>
      <c r="DJ28" s="78">
        <f t="shared" si="1"/>
        <v>0</v>
      </c>
      <c r="DK28" s="78">
        <f t="shared" si="1"/>
        <v>0</v>
      </c>
      <c r="DL28" s="78">
        <f t="shared" si="1"/>
        <v>0</v>
      </c>
      <c r="DM28" s="78">
        <f t="shared" si="1"/>
        <v>0</v>
      </c>
      <c r="DN28" s="78">
        <f t="shared" si="1"/>
        <v>0</v>
      </c>
      <c r="DO28" s="78">
        <f t="shared" si="1"/>
        <v>0</v>
      </c>
      <c r="DP28" s="78">
        <f t="shared" si="1"/>
        <v>0</v>
      </c>
      <c r="DQ28" s="78">
        <f t="shared" si="1"/>
        <v>0</v>
      </c>
      <c r="DR28" s="78">
        <f t="shared" si="1"/>
        <v>0</v>
      </c>
      <c r="DS28" s="78">
        <f t="shared" si="1"/>
        <v>0</v>
      </c>
      <c r="DT28" s="78">
        <f t="shared" si="1"/>
        <v>0</v>
      </c>
      <c r="DU28" s="78">
        <f t="shared" si="1"/>
        <v>0</v>
      </c>
      <c r="DV28" s="78">
        <f t="shared" si="1"/>
        <v>0</v>
      </c>
      <c r="DW28" s="78">
        <f t="shared" si="1"/>
        <v>0</v>
      </c>
      <c r="DX28" s="78">
        <f t="shared" si="1"/>
        <v>5</v>
      </c>
      <c r="DY28" s="78">
        <f t="shared" si="1"/>
        <v>5</v>
      </c>
      <c r="DZ28" s="78">
        <f t="shared" si="1"/>
        <v>5</v>
      </c>
      <c r="EA28" s="78">
        <f t="shared" si="1"/>
        <v>0</v>
      </c>
      <c r="EB28" s="78">
        <f t="shared" ref="EB28:GM28" si="2">5*EB27</f>
        <v>0</v>
      </c>
      <c r="EC28" s="78">
        <f t="shared" si="2"/>
        <v>0</v>
      </c>
      <c r="ED28" s="78">
        <f t="shared" si="2"/>
        <v>0</v>
      </c>
      <c r="EE28" s="78">
        <f t="shared" si="2"/>
        <v>0</v>
      </c>
      <c r="EF28" s="78">
        <f t="shared" si="2"/>
        <v>0</v>
      </c>
      <c r="EG28" s="78">
        <f t="shared" si="2"/>
        <v>0</v>
      </c>
      <c r="EH28" s="78">
        <f t="shared" si="2"/>
        <v>0</v>
      </c>
      <c r="EI28" s="78">
        <f t="shared" si="2"/>
        <v>0</v>
      </c>
      <c r="EJ28" s="78">
        <f t="shared" si="2"/>
        <v>0</v>
      </c>
      <c r="EK28" s="78">
        <f t="shared" si="2"/>
        <v>0</v>
      </c>
      <c r="EL28" s="78">
        <f t="shared" si="2"/>
        <v>0</v>
      </c>
      <c r="EM28" s="78">
        <f t="shared" si="2"/>
        <v>0</v>
      </c>
      <c r="EN28" s="78">
        <f t="shared" si="2"/>
        <v>0</v>
      </c>
      <c r="EO28" s="78">
        <f t="shared" si="2"/>
        <v>0</v>
      </c>
      <c r="EP28" s="78">
        <f t="shared" si="2"/>
        <v>0</v>
      </c>
      <c r="EQ28" s="78">
        <f t="shared" si="2"/>
        <v>0</v>
      </c>
      <c r="ER28" s="78">
        <f t="shared" si="2"/>
        <v>0</v>
      </c>
      <c r="ES28" s="78">
        <f t="shared" si="2"/>
        <v>0</v>
      </c>
      <c r="ET28" s="78">
        <f t="shared" si="2"/>
        <v>0</v>
      </c>
      <c r="EU28" s="78">
        <f t="shared" si="2"/>
        <v>0</v>
      </c>
      <c r="EV28" s="78">
        <f t="shared" si="2"/>
        <v>0</v>
      </c>
      <c r="EW28" s="78">
        <f t="shared" si="2"/>
        <v>0</v>
      </c>
      <c r="EX28" s="78">
        <f t="shared" si="2"/>
        <v>0</v>
      </c>
      <c r="EY28" s="78">
        <f t="shared" si="2"/>
        <v>5</v>
      </c>
      <c r="EZ28" s="78">
        <f t="shared" si="2"/>
        <v>5</v>
      </c>
      <c r="FA28" s="78">
        <f t="shared" si="2"/>
        <v>5</v>
      </c>
      <c r="FB28" s="78">
        <f t="shared" si="2"/>
        <v>5</v>
      </c>
      <c r="FC28" s="78">
        <f t="shared" si="2"/>
        <v>5</v>
      </c>
      <c r="FD28" s="78">
        <f t="shared" si="2"/>
        <v>5</v>
      </c>
      <c r="FE28" s="78">
        <f t="shared" si="2"/>
        <v>0</v>
      </c>
      <c r="FF28" s="78">
        <f t="shared" si="2"/>
        <v>0</v>
      </c>
      <c r="FG28" s="78">
        <f t="shared" si="2"/>
        <v>0</v>
      </c>
      <c r="FH28" s="78">
        <f t="shared" si="2"/>
        <v>0</v>
      </c>
      <c r="FI28" s="78">
        <f t="shared" si="2"/>
        <v>0</v>
      </c>
      <c r="FJ28" s="78">
        <f t="shared" si="2"/>
        <v>0</v>
      </c>
      <c r="FK28" s="78">
        <f t="shared" si="2"/>
        <v>0</v>
      </c>
      <c r="FL28" s="78">
        <f t="shared" si="2"/>
        <v>0</v>
      </c>
      <c r="FM28" s="78">
        <f t="shared" si="2"/>
        <v>0</v>
      </c>
      <c r="FN28" s="78">
        <f t="shared" si="2"/>
        <v>0</v>
      </c>
      <c r="FO28" s="78">
        <f t="shared" si="2"/>
        <v>0</v>
      </c>
      <c r="FP28" s="78">
        <f t="shared" si="2"/>
        <v>0</v>
      </c>
      <c r="FQ28" s="78">
        <f t="shared" si="2"/>
        <v>0</v>
      </c>
      <c r="FR28" s="78">
        <f t="shared" si="2"/>
        <v>0</v>
      </c>
      <c r="FS28" s="78">
        <f t="shared" si="2"/>
        <v>0</v>
      </c>
      <c r="FT28" s="78">
        <f t="shared" si="2"/>
        <v>0</v>
      </c>
      <c r="FU28" s="78">
        <f t="shared" si="2"/>
        <v>0</v>
      </c>
      <c r="FV28" s="78">
        <f t="shared" si="2"/>
        <v>0</v>
      </c>
      <c r="FW28" s="78">
        <f t="shared" si="2"/>
        <v>0</v>
      </c>
      <c r="FX28" s="78">
        <f t="shared" si="2"/>
        <v>0</v>
      </c>
      <c r="FY28" s="78">
        <f t="shared" si="2"/>
        <v>0</v>
      </c>
      <c r="FZ28" s="78">
        <f t="shared" si="2"/>
        <v>0</v>
      </c>
      <c r="GA28" s="78">
        <f t="shared" si="2"/>
        <v>0</v>
      </c>
      <c r="GB28" s="78">
        <f t="shared" si="2"/>
        <v>0</v>
      </c>
      <c r="GC28" s="78">
        <f t="shared" si="2"/>
        <v>0</v>
      </c>
      <c r="GD28" s="78">
        <f t="shared" si="2"/>
        <v>0</v>
      </c>
      <c r="GE28" s="78">
        <f t="shared" si="2"/>
        <v>0</v>
      </c>
      <c r="GF28" s="78">
        <f t="shared" si="2"/>
        <v>0</v>
      </c>
      <c r="GG28" s="78">
        <f t="shared" si="2"/>
        <v>0</v>
      </c>
      <c r="GH28" s="78">
        <f t="shared" si="2"/>
        <v>0</v>
      </c>
      <c r="GI28" s="78">
        <f t="shared" si="2"/>
        <v>0</v>
      </c>
      <c r="GJ28" s="78">
        <f t="shared" si="2"/>
        <v>0</v>
      </c>
      <c r="GK28" s="78">
        <f t="shared" si="2"/>
        <v>0</v>
      </c>
      <c r="GL28" s="78">
        <f t="shared" si="2"/>
        <v>0</v>
      </c>
      <c r="GM28" s="78">
        <f t="shared" si="2"/>
        <v>0</v>
      </c>
      <c r="GN28" s="78">
        <f t="shared" ref="GN28:GV28" si="3">5*GN27</f>
        <v>0</v>
      </c>
      <c r="GO28" s="78" t="e">
        <f t="shared" si="3"/>
        <v>#N/A</v>
      </c>
      <c r="GP28" s="78" t="e">
        <f t="shared" si="3"/>
        <v>#N/A</v>
      </c>
      <c r="GQ28" s="78" t="e">
        <f t="shared" si="3"/>
        <v>#N/A</v>
      </c>
      <c r="GR28" s="78" t="e">
        <f t="shared" si="3"/>
        <v>#N/A</v>
      </c>
      <c r="GS28" s="78" t="e">
        <f t="shared" si="3"/>
        <v>#N/A</v>
      </c>
      <c r="GT28" s="78" t="e">
        <f t="shared" si="3"/>
        <v>#N/A</v>
      </c>
      <c r="GU28" s="78" t="e">
        <f t="shared" si="3"/>
        <v>#N/A</v>
      </c>
      <c r="GV28" s="78" t="e">
        <f t="shared" si="3"/>
        <v>#N/A</v>
      </c>
    </row>
    <row r="29" spans="1:204">
      <c r="B29" s="78" t="s">
        <v>341</v>
      </c>
      <c r="C29" s="78">
        <f t="shared" ref="C29:BN29" si="4">-3*C27</f>
        <v>0</v>
      </c>
      <c r="D29" s="78">
        <f t="shared" si="4"/>
        <v>-3</v>
      </c>
      <c r="E29" s="78">
        <f t="shared" si="4"/>
        <v>-3</v>
      </c>
      <c r="F29" s="78">
        <f t="shared" si="4"/>
        <v>-3</v>
      </c>
      <c r="G29" s="78">
        <f t="shared" si="4"/>
        <v>0</v>
      </c>
      <c r="H29" s="78">
        <f t="shared" si="4"/>
        <v>0</v>
      </c>
      <c r="I29" s="78">
        <f t="shared" si="4"/>
        <v>0</v>
      </c>
      <c r="J29" s="78">
        <f t="shared" si="4"/>
        <v>0</v>
      </c>
      <c r="K29" s="78">
        <f t="shared" si="4"/>
        <v>0</v>
      </c>
      <c r="L29" s="78">
        <f t="shared" si="4"/>
        <v>0</v>
      </c>
      <c r="M29" s="78">
        <f t="shared" si="4"/>
        <v>0</v>
      </c>
      <c r="N29" s="78">
        <f t="shared" si="4"/>
        <v>0</v>
      </c>
      <c r="O29" s="78">
        <f t="shared" si="4"/>
        <v>0</v>
      </c>
      <c r="P29" s="78">
        <f t="shared" si="4"/>
        <v>0</v>
      </c>
      <c r="Q29" s="78">
        <f t="shared" si="4"/>
        <v>0</v>
      </c>
      <c r="R29" s="78">
        <f t="shared" si="4"/>
        <v>0</v>
      </c>
      <c r="S29" s="78">
        <f t="shared" si="4"/>
        <v>-3</v>
      </c>
      <c r="T29" s="78">
        <f t="shared" si="4"/>
        <v>-3</v>
      </c>
      <c r="U29" s="78">
        <f t="shared" si="4"/>
        <v>-3</v>
      </c>
      <c r="V29" s="78">
        <f t="shared" si="4"/>
        <v>-3</v>
      </c>
      <c r="W29" s="78">
        <f t="shared" si="4"/>
        <v>-3</v>
      </c>
      <c r="X29" s="78">
        <f t="shared" si="4"/>
        <v>0</v>
      </c>
      <c r="Y29" s="78">
        <f t="shared" si="4"/>
        <v>0</v>
      </c>
      <c r="Z29" s="78">
        <f t="shared" si="4"/>
        <v>0</v>
      </c>
      <c r="AA29" s="78">
        <f t="shared" si="4"/>
        <v>0</v>
      </c>
      <c r="AB29" s="78">
        <f t="shared" si="4"/>
        <v>0</v>
      </c>
      <c r="AC29" s="78">
        <f t="shared" si="4"/>
        <v>0</v>
      </c>
      <c r="AD29" s="78">
        <f t="shared" si="4"/>
        <v>0</v>
      </c>
      <c r="AE29" s="78">
        <f t="shared" si="4"/>
        <v>0</v>
      </c>
      <c r="AF29" s="78">
        <f t="shared" si="4"/>
        <v>0</v>
      </c>
      <c r="AG29" s="78">
        <f t="shared" si="4"/>
        <v>0</v>
      </c>
      <c r="AH29" s="78">
        <f t="shared" si="4"/>
        <v>0</v>
      </c>
      <c r="AI29" s="78">
        <f t="shared" si="4"/>
        <v>0</v>
      </c>
      <c r="AJ29" s="78">
        <f t="shared" si="4"/>
        <v>0</v>
      </c>
      <c r="AK29" s="78">
        <f t="shared" si="4"/>
        <v>0</v>
      </c>
      <c r="AL29" s="78">
        <f t="shared" si="4"/>
        <v>0</v>
      </c>
      <c r="AM29" s="78">
        <f t="shared" si="4"/>
        <v>0</v>
      </c>
      <c r="AN29" s="78">
        <f t="shared" si="4"/>
        <v>0</v>
      </c>
      <c r="AO29" s="78">
        <f t="shared" si="4"/>
        <v>0</v>
      </c>
      <c r="AP29" s="78">
        <f t="shared" si="4"/>
        <v>0</v>
      </c>
      <c r="AQ29" s="78">
        <f t="shared" si="4"/>
        <v>0</v>
      </c>
      <c r="AR29" s="78">
        <f t="shared" si="4"/>
        <v>-3</v>
      </c>
      <c r="AS29" s="78">
        <f t="shared" si="4"/>
        <v>-3</v>
      </c>
      <c r="AT29" s="78">
        <f t="shared" si="4"/>
        <v>0</v>
      </c>
      <c r="AU29" s="78">
        <f t="shared" si="4"/>
        <v>0</v>
      </c>
      <c r="AV29" s="78">
        <f t="shared" si="4"/>
        <v>0</v>
      </c>
      <c r="AW29" s="78">
        <f t="shared" si="4"/>
        <v>0</v>
      </c>
      <c r="AX29" s="78">
        <f t="shared" si="4"/>
        <v>-3</v>
      </c>
      <c r="AY29" s="78">
        <f t="shared" si="4"/>
        <v>-3</v>
      </c>
      <c r="AZ29" s="78">
        <f t="shared" si="4"/>
        <v>-3</v>
      </c>
      <c r="BA29" s="78">
        <f t="shared" si="4"/>
        <v>-3</v>
      </c>
      <c r="BB29" s="78">
        <f t="shared" si="4"/>
        <v>-3</v>
      </c>
      <c r="BC29" s="78">
        <f t="shared" si="4"/>
        <v>0</v>
      </c>
      <c r="BD29" s="78">
        <f t="shared" si="4"/>
        <v>0</v>
      </c>
      <c r="BE29" s="78">
        <f t="shared" si="4"/>
        <v>0</v>
      </c>
      <c r="BF29" s="78">
        <f t="shared" si="4"/>
        <v>0</v>
      </c>
      <c r="BG29" s="78">
        <f t="shared" si="4"/>
        <v>0</v>
      </c>
      <c r="BH29" s="78">
        <f t="shared" si="4"/>
        <v>0</v>
      </c>
      <c r="BI29" s="78">
        <f t="shared" si="4"/>
        <v>0</v>
      </c>
      <c r="BJ29" s="78">
        <f t="shared" si="4"/>
        <v>0</v>
      </c>
      <c r="BK29" s="78">
        <f t="shared" si="4"/>
        <v>0</v>
      </c>
      <c r="BL29" s="78">
        <f t="shared" si="4"/>
        <v>0</v>
      </c>
      <c r="BM29" s="78">
        <f t="shared" si="4"/>
        <v>0</v>
      </c>
      <c r="BN29" s="78">
        <f t="shared" si="4"/>
        <v>0</v>
      </c>
      <c r="BO29" s="78">
        <f t="shared" ref="BO29:DZ29" si="5">-3*BO27</f>
        <v>0</v>
      </c>
      <c r="BP29" s="78">
        <f t="shared" si="5"/>
        <v>0</v>
      </c>
      <c r="BQ29" s="78">
        <f t="shared" si="5"/>
        <v>0</v>
      </c>
      <c r="BR29" s="78">
        <f t="shared" si="5"/>
        <v>0</v>
      </c>
      <c r="BS29" s="78">
        <f t="shared" si="5"/>
        <v>0</v>
      </c>
      <c r="BT29" s="78">
        <f t="shared" si="5"/>
        <v>0</v>
      </c>
      <c r="BU29" s="78">
        <f t="shared" si="5"/>
        <v>0</v>
      </c>
      <c r="BV29" s="78">
        <f t="shared" si="5"/>
        <v>0</v>
      </c>
      <c r="BW29" s="78">
        <f t="shared" si="5"/>
        <v>0</v>
      </c>
      <c r="BX29" s="78">
        <f t="shared" si="5"/>
        <v>0</v>
      </c>
      <c r="BY29" s="78">
        <f t="shared" si="5"/>
        <v>0</v>
      </c>
      <c r="BZ29" s="78">
        <f t="shared" si="5"/>
        <v>0</v>
      </c>
      <c r="CA29" s="78">
        <f t="shared" si="5"/>
        <v>0</v>
      </c>
      <c r="CB29" s="78">
        <f t="shared" si="5"/>
        <v>0</v>
      </c>
      <c r="CC29" s="78">
        <f t="shared" si="5"/>
        <v>0</v>
      </c>
      <c r="CD29" s="78">
        <f t="shared" si="5"/>
        <v>0</v>
      </c>
      <c r="CE29" s="78">
        <f t="shared" si="5"/>
        <v>0</v>
      </c>
      <c r="CF29" s="78">
        <f t="shared" si="5"/>
        <v>0</v>
      </c>
      <c r="CG29" s="78">
        <f t="shared" si="5"/>
        <v>0</v>
      </c>
      <c r="CH29" s="78">
        <f t="shared" si="5"/>
        <v>-3</v>
      </c>
      <c r="CI29" s="78">
        <f t="shared" si="5"/>
        <v>-3</v>
      </c>
      <c r="CJ29" s="78">
        <f t="shared" si="5"/>
        <v>0</v>
      </c>
      <c r="CK29" s="78">
        <f t="shared" si="5"/>
        <v>0</v>
      </c>
      <c r="CL29" s="78">
        <f t="shared" si="5"/>
        <v>0</v>
      </c>
      <c r="CM29" s="78">
        <f t="shared" si="5"/>
        <v>0</v>
      </c>
      <c r="CN29" s="78">
        <f t="shared" si="5"/>
        <v>0</v>
      </c>
      <c r="CO29" s="78">
        <f t="shared" si="5"/>
        <v>0</v>
      </c>
      <c r="CP29" s="78">
        <f t="shared" si="5"/>
        <v>0</v>
      </c>
      <c r="CQ29" s="78">
        <f t="shared" si="5"/>
        <v>0</v>
      </c>
      <c r="CR29" s="78">
        <f t="shared" si="5"/>
        <v>0</v>
      </c>
      <c r="CS29" s="78">
        <f t="shared" si="5"/>
        <v>0</v>
      </c>
      <c r="CT29" s="78">
        <f t="shared" si="5"/>
        <v>0</v>
      </c>
      <c r="CU29" s="78">
        <f t="shared" si="5"/>
        <v>0</v>
      </c>
      <c r="CV29" s="78">
        <f t="shared" si="5"/>
        <v>0</v>
      </c>
      <c r="CW29" s="78">
        <f t="shared" si="5"/>
        <v>0</v>
      </c>
      <c r="CX29" s="78">
        <f t="shared" si="5"/>
        <v>0</v>
      </c>
      <c r="CY29" s="78">
        <f t="shared" si="5"/>
        <v>0</v>
      </c>
      <c r="CZ29" s="78">
        <f t="shared" si="5"/>
        <v>0</v>
      </c>
      <c r="DA29" s="78">
        <f t="shared" si="5"/>
        <v>0</v>
      </c>
      <c r="DB29" s="78">
        <f t="shared" si="5"/>
        <v>0</v>
      </c>
      <c r="DC29" s="78">
        <f t="shared" si="5"/>
        <v>0</v>
      </c>
      <c r="DD29" s="78">
        <f t="shared" si="5"/>
        <v>0</v>
      </c>
      <c r="DE29" s="78">
        <f t="shared" si="5"/>
        <v>0</v>
      </c>
      <c r="DF29" s="78">
        <f t="shared" si="5"/>
        <v>0</v>
      </c>
      <c r="DG29" s="78">
        <f t="shared" si="5"/>
        <v>0</v>
      </c>
      <c r="DH29" s="78">
        <f t="shared" si="5"/>
        <v>0</v>
      </c>
      <c r="DI29" s="78">
        <f t="shared" si="5"/>
        <v>0</v>
      </c>
      <c r="DJ29" s="78">
        <f t="shared" si="5"/>
        <v>0</v>
      </c>
      <c r="DK29" s="78">
        <f t="shared" si="5"/>
        <v>0</v>
      </c>
      <c r="DL29" s="78">
        <f t="shared" si="5"/>
        <v>0</v>
      </c>
      <c r="DM29" s="78">
        <f t="shared" si="5"/>
        <v>0</v>
      </c>
      <c r="DN29" s="78">
        <f t="shared" si="5"/>
        <v>0</v>
      </c>
      <c r="DO29" s="78">
        <f t="shared" si="5"/>
        <v>0</v>
      </c>
      <c r="DP29" s="78">
        <f t="shared" si="5"/>
        <v>0</v>
      </c>
      <c r="DQ29" s="78">
        <f t="shared" si="5"/>
        <v>0</v>
      </c>
      <c r="DR29" s="78">
        <f t="shared" si="5"/>
        <v>0</v>
      </c>
      <c r="DS29" s="78">
        <f t="shared" si="5"/>
        <v>0</v>
      </c>
      <c r="DT29" s="78">
        <f t="shared" si="5"/>
        <v>0</v>
      </c>
      <c r="DU29" s="78">
        <f t="shared" si="5"/>
        <v>0</v>
      </c>
      <c r="DV29" s="78">
        <f t="shared" si="5"/>
        <v>0</v>
      </c>
      <c r="DW29" s="78">
        <f t="shared" si="5"/>
        <v>0</v>
      </c>
      <c r="DX29" s="78">
        <f t="shared" si="5"/>
        <v>-3</v>
      </c>
      <c r="DY29" s="78">
        <f t="shared" si="5"/>
        <v>-3</v>
      </c>
      <c r="DZ29" s="78">
        <f t="shared" si="5"/>
        <v>-3</v>
      </c>
      <c r="EA29" s="78">
        <f t="shared" ref="EA29:GL29" si="6">-3*EA27</f>
        <v>0</v>
      </c>
      <c r="EB29" s="78">
        <f t="shared" si="6"/>
        <v>0</v>
      </c>
      <c r="EC29" s="78">
        <f t="shared" si="6"/>
        <v>0</v>
      </c>
      <c r="ED29" s="78">
        <f t="shared" si="6"/>
        <v>0</v>
      </c>
      <c r="EE29" s="78">
        <f t="shared" si="6"/>
        <v>0</v>
      </c>
      <c r="EF29" s="78">
        <f t="shared" si="6"/>
        <v>0</v>
      </c>
      <c r="EG29" s="78">
        <f t="shared" si="6"/>
        <v>0</v>
      </c>
      <c r="EH29" s="78">
        <f t="shared" si="6"/>
        <v>0</v>
      </c>
      <c r="EI29" s="78">
        <f t="shared" si="6"/>
        <v>0</v>
      </c>
      <c r="EJ29" s="78">
        <f t="shared" si="6"/>
        <v>0</v>
      </c>
      <c r="EK29" s="78">
        <f t="shared" si="6"/>
        <v>0</v>
      </c>
      <c r="EL29" s="78">
        <f t="shared" si="6"/>
        <v>0</v>
      </c>
      <c r="EM29" s="78">
        <f t="shared" si="6"/>
        <v>0</v>
      </c>
      <c r="EN29" s="78">
        <f t="shared" si="6"/>
        <v>0</v>
      </c>
      <c r="EO29" s="78">
        <f t="shared" si="6"/>
        <v>0</v>
      </c>
      <c r="EP29" s="78">
        <f t="shared" si="6"/>
        <v>0</v>
      </c>
      <c r="EQ29" s="78">
        <f t="shared" si="6"/>
        <v>0</v>
      </c>
      <c r="ER29" s="78">
        <f t="shared" si="6"/>
        <v>0</v>
      </c>
      <c r="ES29" s="78">
        <f t="shared" si="6"/>
        <v>0</v>
      </c>
      <c r="ET29" s="78">
        <f t="shared" si="6"/>
        <v>0</v>
      </c>
      <c r="EU29" s="78">
        <f t="shared" si="6"/>
        <v>0</v>
      </c>
      <c r="EV29" s="78">
        <f t="shared" si="6"/>
        <v>0</v>
      </c>
      <c r="EW29" s="78">
        <f t="shared" si="6"/>
        <v>0</v>
      </c>
      <c r="EX29" s="78">
        <f t="shared" si="6"/>
        <v>0</v>
      </c>
      <c r="EY29" s="78">
        <f t="shared" si="6"/>
        <v>-3</v>
      </c>
      <c r="EZ29" s="78">
        <f t="shared" si="6"/>
        <v>-3</v>
      </c>
      <c r="FA29" s="78">
        <f t="shared" si="6"/>
        <v>-3</v>
      </c>
      <c r="FB29" s="78">
        <f t="shared" si="6"/>
        <v>-3</v>
      </c>
      <c r="FC29" s="78">
        <f t="shared" si="6"/>
        <v>-3</v>
      </c>
      <c r="FD29" s="78">
        <f t="shared" si="6"/>
        <v>-3</v>
      </c>
      <c r="FE29" s="78">
        <f t="shared" si="6"/>
        <v>0</v>
      </c>
      <c r="FF29" s="78">
        <f t="shared" si="6"/>
        <v>0</v>
      </c>
      <c r="FG29" s="78">
        <f t="shared" si="6"/>
        <v>0</v>
      </c>
      <c r="FH29" s="78">
        <f t="shared" si="6"/>
        <v>0</v>
      </c>
      <c r="FI29" s="78">
        <f t="shared" si="6"/>
        <v>0</v>
      </c>
      <c r="FJ29" s="78">
        <f t="shared" si="6"/>
        <v>0</v>
      </c>
      <c r="FK29" s="78">
        <f t="shared" si="6"/>
        <v>0</v>
      </c>
      <c r="FL29" s="78">
        <f t="shared" si="6"/>
        <v>0</v>
      </c>
      <c r="FM29" s="78">
        <f t="shared" si="6"/>
        <v>0</v>
      </c>
      <c r="FN29" s="78">
        <f t="shared" si="6"/>
        <v>0</v>
      </c>
      <c r="FO29" s="78">
        <f t="shared" si="6"/>
        <v>0</v>
      </c>
      <c r="FP29" s="78">
        <f t="shared" si="6"/>
        <v>0</v>
      </c>
      <c r="FQ29" s="78">
        <f t="shared" si="6"/>
        <v>0</v>
      </c>
      <c r="FR29" s="78">
        <f t="shared" si="6"/>
        <v>0</v>
      </c>
      <c r="FS29" s="78">
        <f t="shared" si="6"/>
        <v>0</v>
      </c>
      <c r="FT29" s="78">
        <f t="shared" si="6"/>
        <v>0</v>
      </c>
      <c r="FU29" s="78">
        <f t="shared" si="6"/>
        <v>0</v>
      </c>
      <c r="FV29" s="78">
        <f t="shared" si="6"/>
        <v>0</v>
      </c>
      <c r="FW29" s="78">
        <f t="shared" si="6"/>
        <v>0</v>
      </c>
      <c r="FX29" s="78">
        <f t="shared" si="6"/>
        <v>0</v>
      </c>
      <c r="FY29" s="78">
        <f t="shared" si="6"/>
        <v>0</v>
      </c>
      <c r="FZ29" s="78">
        <f t="shared" si="6"/>
        <v>0</v>
      </c>
      <c r="GA29" s="78">
        <f t="shared" si="6"/>
        <v>0</v>
      </c>
      <c r="GB29" s="78">
        <f t="shared" si="6"/>
        <v>0</v>
      </c>
      <c r="GC29" s="78">
        <f t="shared" si="6"/>
        <v>0</v>
      </c>
      <c r="GD29" s="78">
        <f t="shared" si="6"/>
        <v>0</v>
      </c>
      <c r="GE29" s="78">
        <f t="shared" si="6"/>
        <v>0</v>
      </c>
      <c r="GF29" s="78">
        <f t="shared" si="6"/>
        <v>0</v>
      </c>
      <c r="GG29" s="78">
        <f t="shared" si="6"/>
        <v>0</v>
      </c>
      <c r="GH29" s="78">
        <f t="shared" si="6"/>
        <v>0</v>
      </c>
      <c r="GI29" s="78">
        <f t="shared" si="6"/>
        <v>0</v>
      </c>
      <c r="GJ29" s="78">
        <f t="shared" si="6"/>
        <v>0</v>
      </c>
      <c r="GK29" s="78">
        <f t="shared" si="6"/>
        <v>0</v>
      </c>
      <c r="GL29" s="78">
        <f t="shared" si="6"/>
        <v>0</v>
      </c>
      <c r="GM29" s="78">
        <f t="shared" ref="GM29:GV29" si="7">-3*GM27</f>
        <v>0</v>
      </c>
      <c r="GN29" s="78">
        <f t="shared" si="7"/>
        <v>0</v>
      </c>
      <c r="GO29" s="78" t="e">
        <f t="shared" si="7"/>
        <v>#N/A</v>
      </c>
      <c r="GP29" s="78" t="e">
        <f t="shared" si="7"/>
        <v>#N/A</v>
      </c>
      <c r="GQ29" s="78" t="e">
        <f t="shared" si="7"/>
        <v>#N/A</v>
      </c>
      <c r="GR29" s="78" t="e">
        <f t="shared" si="7"/>
        <v>#N/A</v>
      </c>
      <c r="GS29" s="78" t="e">
        <f t="shared" si="7"/>
        <v>#N/A</v>
      </c>
      <c r="GT29" s="78" t="e">
        <f t="shared" si="7"/>
        <v>#N/A</v>
      </c>
      <c r="GU29" s="78" t="e">
        <f t="shared" si="7"/>
        <v>#N/A</v>
      </c>
      <c r="GV29" s="78" t="e">
        <f t="shared" si="7"/>
        <v>#N/A</v>
      </c>
    </row>
    <row r="30" spans="1:204" s="3" customFormat="1">
      <c r="A30" s="11" t="s">
        <v>156</v>
      </c>
    </row>
    <row r="31" spans="1:204" s="79" customFormat="1">
      <c r="A31" s="12" t="s">
        <v>157</v>
      </c>
    </row>
    <row r="32" spans="1:204">
      <c r="A32" s="7" t="s">
        <v>169</v>
      </c>
      <c r="B32" s="78" t="s">
        <v>27</v>
      </c>
      <c r="C32" s="78">
        <f t="shared" ref="C32:BN32" si="8">SUM(C11:C12)</f>
        <v>12</v>
      </c>
      <c r="D32" s="78">
        <f t="shared" si="8"/>
        <v>12.5</v>
      </c>
      <c r="E32" s="78">
        <f t="shared" si="8"/>
        <v>12.899999999999999</v>
      </c>
      <c r="F32" s="78">
        <f t="shared" si="8"/>
        <v>13.4</v>
      </c>
      <c r="G32" s="78">
        <f t="shared" si="8"/>
        <v>14</v>
      </c>
      <c r="H32" s="78">
        <f t="shared" si="8"/>
        <v>14.6</v>
      </c>
      <c r="I32" s="78">
        <f t="shared" si="8"/>
        <v>15</v>
      </c>
      <c r="J32" s="78">
        <f t="shared" si="8"/>
        <v>15.600000000000001</v>
      </c>
      <c r="K32" s="78">
        <f t="shared" si="8"/>
        <v>16.3</v>
      </c>
      <c r="L32" s="78">
        <f t="shared" si="8"/>
        <v>16.7</v>
      </c>
      <c r="M32" s="78">
        <f t="shared" si="8"/>
        <v>17.5</v>
      </c>
      <c r="N32" s="78">
        <f t="shared" si="8"/>
        <v>17.7</v>
      </c>
      <c r="O32" s="78">
        <f t="shared" si="8"/>
        <v>18.5</v>
      </c>
      <c r="P32" s="78">
        <f t="shared" si="8"/>
        <v>19.600000000000001</v>
      </c>
      <c r="Q32" s="78">
        <f t="shared" si="8"/>
        <v>20.2</v>
      </c>
      <c r="R32" s="78">
        <f t="shared" si="8"/>
        <v>21.1</v>
      </c>
      <c r="S32" s="78">
        <f t="shared" si="8"/>
        <v>21.9</v>
      </c>
      <c r="T32" s="78">
        <f t="shared" si="8"/>
        <v>23.5</v>
      </c>
      <c r="U32" s="78">
        <f t="shared" si="8"/>
        <v>24.5</v>
      </c>
      <c r="V32" s="78">
        <f t="shared" si="8"/>
        <v>25.8</v>
      </c>
      <c r="W32" s="78">
        <f t="shared" si="8"/>
        <v>27.8</v>
      </c>
      <c r="X32" s="78">
        <f t="shared" si="8"/>
        <v>29</v>
      </c>
      <c r="Y32" s="78">
        <f t="shared" si="8"/>
        <v>29.8</v>
      </c>
      <c r="Z32" s="78">
        <f t="shared" si="8"/>
        <v>31.4</v>
      </c>
      <c r="AA32" s="78">
        <f t="shared" si="8"/>
        <v>32.799999999999997</v>
      </c>
      <c r="AB32" s="78">
        <f t="shared" si="8"/>
        <v>33.299999999999997</v>
      </c>
      <c r="AC32" s="78">
        <f t="shared" si="8"/>
        <v>35.1</v>
      </c>
      <c r="AD32" s="78">
        <f t="shared" si="8"/>
        <v>35.9</v>
      </c>
      <c r="AE32" s="78">
        <f t="shared" si="8"/>
        <v>37.099999999999994</v>
      </c>
      <c r="AF32" s="78">
        <f t="shared" si="8"/>
        <v>39.200000000000003</v>
      </c>
      <c r="AG32" s="78">
        <f t="shared" si="8"/>
        <v>39.200000000000003</v>
      </c>
      <c r="AH32" s="78">
        <f t="shared" si="8"/>
        <v>39.799999999999997</v>
      </c>
      <c r="AI32" s="78">
        <f t="shared" si="8"/>
        <v>41.7</v>
      </c>
      <c r="AJ32" s="78">
        <f t="shared" si="8"/>
        <v>43.6</v>
      </c>
      <c r="AK32" s="78">
        <f t="shared" si="8"/>
        <v>44.9</v>
      </c>
      <c r="AL32" s="78">
        <f t="shared" si="8"/>
        <v>46.5</v>
      </c>
      <c r="AM32" s="78">
        <f t="shared" si="8"/>
        <v>48</v>
      </c>
      <c r="AN32" s="78">
        <f t="shared" si="8"/>
        <v>50</v>
      </c>
      <c r="AO32" s="78">
        <f t="shared" si="8"/>
        <v>51.6</v>
      </c>
      <c r="AP32" s="78">
        <f t="shared" si="8"/>
        <v>54.4</v>
      </c>
      <c r="AQ32" s="78">
        <f t="shared" si="8"/>
        <v>57</v>
      </c>
      <c r="AR32" s="78">
        <f t="shared" si="8"/>
        <v>57.5</v>
      </c>
      <c r="AS32" s="78">
        <f t="shared" si="8"/>
        <v>61.2</v>
      </c>
      <c r="AT32" s="78">
        <f t="shared" si="8"/>
        <v>64.400000000000006</v>
      </c>
      <c r="AU32" s="78">
        <f t="shared" si="8"/>
        <v>67.2</v>
      </c>
      <c r="AV32" s="78">
        <f t="shared" si="8"/>
        <v>70.7</v>
      </c>
      <c r="AW32" s="78">
        <f t="shared" si="8"/>
        <v>72.7</v>
      </c>
      <c r="AX32" s="78">
        <f t="shared" si="8"/>
        <v>74.3</v>
      </c>
      <c r="AY32" s="78">
        <f t="shared" si="8"/>
        <v>77</v>
      </c>
      <c r="AZ32" s="78">
        <f t="shared" si="8"/>
        <v>80.3</v>
      </c>
      <c r="BA32" s="78">
        <f t="shared" si="8"/>
        <v>82.6</v>
      </c>
      <c r="BB32" s="78">
        <f t="shared" si="8"/>
        <v>84.4</v>
      </c>
      <c r="BC32" s="78">
        <f t="shared" si="8"/>
        <v>88.4</v>
      </c>
      <c r="BD32" s="78">
        <f t="shared" si="8"/>
        <v>90.3</v>
      </c>
      <c r="BE32" s="78">
        <f t="shared" si="8"/>
        <v>92.7</v>
      </c>
      <c r="BF32" s="78">
        <f t="shared" si="8"/>
        <v>95.3</v>
      </c>
      <c r="BG32" s="78">
        <f t="shared" si="8"/>
        <v>98.2</v>
      </c>
      <c r="BH32" s="78">
        <f t="shared" si="8"/>
        <v>100.3</v>
      </c>
      <c r="BI32" s="78">
        <f t="shared" si="8"/>
        <v>102.39999999999999</v>
      </c>
      <c r="BJ32" s="78">
        <f t="shared" si="8"/>
        <v>104.5</v>
      </c>
      <c r="BK32" s="78">
        <f t="shared" si="8"/>
        <v>106.30000000000001</v>
      </c>
      <c r="BL32" s="78">
        <f t="shared" si="8"/>
        <v>108.3</v>
      </c>
      <c r="BM32" s="78">
        <f t="shared" si="8"/>
        <v>110.4</v>
      </c>
      <c r="BN32" s="78">
        <f t="shared" si="8"/>
        <v>112.69999999999999</v>
      </c>
      <c r="BO32" s="78">
        <f t="shared" ref="BO32:DZ32" si="9">SUM(BO11:BO12)</f>
        <v>115.1</v>
      </c>
      <c r="BP32" s="78">
        <f t="shared" si="9"/>
        <v>117.6</v>
      </c>
      <c r="BQ32" s="78">
        <f t="shared" si="9"/>
        <v>120.1</v>
      </c>
      <c r="BR32" s="78">
        <f t="shared" si="9"/>
        <v>122.8</v>
      </c>
      <c r="BS32" s="78">
        <f t="shared" si="9"/>
        <v>125.8</v>
      </c>
      <c r="BT32" s="78">
        <f t="shared" si="9"/>
        <v>128.39999999999998</v>
      </c>
      <c r="BU32" s="78">
        <f t="shared" si="9"/>
        <v>130.69999999999999</v>
      </c>
      <c r="BV32" s="78">
        <f t="shared" si="9"/>
        <v>132.69999999999999</v>
      </c>
      <c r="BW32" s="78">
        <f t="shared" si="9"/>
        <v>134.30000000000001</v>
      </c>
      <c r="BX32" s="78">
        <f t="shared" si="9"/>
        <v>137.19999999999999</v>
      </c>
      <c r="BY32" s="78">
        <f t="shared" si="9"/>
        <v>140.69999999999999</v>
      </c>
      <c r="BZ32" s="78">
        <f t="shared" si="9"/>
        <v>145.1</v>
      </c>
      <c r="CA32" s="78">
        <f t="shared" si="9"/>
        <v>151.19999999999999</v>
      </c>
      <c r="CB32" s="78">
        <f t="shared" si="9"/>
        <v>156.5</v>
      </c>
      <c r="CC32" s="78">
        <f t="shared" si="9"/>
        <v>161.6</v>
      </c>
      <c r="CD32" s="78">
        <f t="shared" si="9"/>
        <v>166.7</v>
      </c>
      <c r="CE32" s="78">
        <f t="shared" si="9"/>
        <v>170.89999999999998</v>
      </c>
      <c r="CF32" s="78">
        <f t="shared" si="9"/>
        <v>176.8</v>
      </c>
      <c r="CG32" s="78">
        <f t="shared" si="9"/>
        <v>183.60000000000002</v>
      </c>
      <c r="CH32" s="78">
        <f t="shared" si="9"/>
        <v>191.7</v>
      </c>
      <c r="CI32" s="78">
        <f t="shared" si="9"/>
        <v>196.60000000000002</v>
      </c>
      <c r="CJ32" s="78">
        <f t="shared" si="9"/>
        <v>208.8</v>
      </c>
      <c r="CK32" s="78">
        <f t="shared" si="9"/>
        <v>217.3</v>
      </c>
      <c r="CL32" s="78">
        <f t="shared" si="9"/>
        <v>235</v>
      </c>
      <c r="CM32" s="78">
        <f t="shared" si="9"/>
        <v>235.5</v>
      </c>
      <c r="CN32" s="78">
        <f t="shared" si="9"/>
        <v>246.4</v>
      </c>
      <c r="CO32" s="78">
        <f t="shared" si="9"/>
        <v>255.1</v>
      </c>
      <c r="CP32" s="78">
        <f t="shared" si="9"/>
        <v>258.5</v>
      </c>
      <c r="CQ32" s="78">
        <f t="shared" si="9"/>
        <v>267.8</v>
      </c>
      <c r="CR32" s="78">
        <f t="shared" si="9"/>
        <v>269.5</v>
      </c>
      <c r="CS32" s="78">
        <f t="shared" si="9"/>
        <v>282.7</v>
      </c>
      <c r="CT32" s="78">
        <f t="shared" si="9"/>
        <v>287.60000000000002</v>
      </c>
      <c r="CU32" s="78">
        <f t="shared" si="9"/>
        <v>293.5</v>
      </c>
      <c r="CV32" s="78">
        <f t="shared" si="9"/>
        <v>299.29999999999995</v>
      </c>
      <c r="CW32" s="78">
        <f t="shared" si="9"/>
        <v>303.29999999999995</v>
      </c>
      <c r="CX32" s="78">
        <f t="shared" si="9"/>
        <v>319.39999999999998</v>
      </c>
      <c r="CY32" s="78">
        <f t="shared" si="9"/>
        <v>328.2</v>
      </c>
      <c r="CZ32" s="78">
        <f t="shared" si="9"/>
        <v>332.1</v>
      </c>
      <c r="DA32" s="78">
        <f t="shared" si="9"/>
        <v>335.9</v>
      </c>
      <c r="DB32" s="78">
        <f t="shared" si="9"/>
        <v>327.2</v>
      </c>
      <c r="DC32" s="78">
        <f t="shared" si="9"/>
        <v>340.9</v>
      </c>
      <c r="DD32" s="78">
        <f t="shared" si="9"/>
        <v>358.70000000000005</v>
      </c>
      <c r="DE32" s="78">
        <f t="shared" si="9"/>
        <v>355.3</v>
      </c>
      <c r="DF32" s="78">
        <f t="shared" si="9"/>
        <v>357.3</v>
      </c>
      <c r="DG32" s="78">
        <f t="shared" si="9"/>
        <v>365.8</v>
      </c>
      <c r="DH32" s="78">
        <f t="shared" si="9"/>
        <v>366.5</v>
      </c>
      <c r="DI32" s="78">
        <f t="shared" si="9"/>
        <v>372</v>
      </c>
      <c r="DJ32" s="78">
        <f t="shared" si="9"/>
        <v>375.9</v>
      </c>
      <c r="DK32" s="78">
        <f t="shared" si="9"/>
        <v>373.6</v>
      </c>
      <c r="DL32" s="78">
        <f t="shared" si="9"/>
        <v>375.3</v>
      </c>
      <c r="DM32" s="78">
        <f t="shared" si="9"/>
        <v>373.1</v>
      </c>
      <c r="DN32" s="78">
        <f t="shared" si="9"/>
        <v>380.9</v>
      </c>
      <c r="DO32" s="78">
        <f t="shared" si="9"/>
        <v>387.7</v>
      </c>
      <c r="DP32" s="78">
        <f t="shared" si="9"/>
        <v>387</v>
      </c>
      <c r="DQ32" s="78">
        <f t="shared" si="9"/>
        <v>396.1</v>
      </c>
      <c r="DR32" s="78">
        <f t="shared" si="9"/>
        <v>402.3</v>
      </c>
      <c r="DS32" s="78">
        <f t="shared" si="9"/>
        <v>403.2</v>
      </c>
      <c r="DT32" s="78">
        <f t="shared" si="9"/>
        <v>414.4</v>
      </c>
      <c r="DU32" s="78">
        <f t="shared" si="9"/>
        <v>425.5</v>
      </c>
      <c r="DV32" s="78">
        <f t="shared" si="9"/>
        <v>431.5</v>
      </c>
      <c r="DW32" s="78">
        <f t="shared" si="9"/>
        <v>448.8</v>
      </c>
      <c r="DX32" s="78">
        <f t="shared" si="9"/>
        <v>470.5</v>
      </c>
      <c r="DY32" s="78">
        <f t="shared" si="9"/>
        <v>463.20000000000005</v>
      </c>
      <c r="DZ32" s="78">
        <f t="shared" si="9"/>
        <v>496.8</v>
      </c>
      <c r="EA32" s="78">
        <f t="shared" ref="EA32:GL32" si="10">SUM(EA11:EA12)</f>
        <v>499</v>
      </c>
      <c r="EB32" s="78">
        <f t="shared" si="10"/>
        <v>501.7</v>
      </c>
      <c r="EC32" s="78">
        <f t="shared" si="10"/>
        <v>512.70000000000005</v>
      </c>
      <c r="ED32" s="78">
        <f t="shared" si="10"/>
        <v>525.5</v>
      </c>
      <c r="EE32" s="78">
        <f t="shared" si="10"/>
        <v>529.59999999999991</v>
      </c>
      <c r="EF32" s="78">
        <f t="shared" si="10"/>
        <v>533.5</v>
      </c>
      <c r="EG32" s="78">
        <f t="shared" si="10"/>
        <v>550.70000000000005</v>
      </c>
      <c r="EH32" s="78">
        <f t="shared" si="10"/>
        <v>551.20000000000005</v>
      </c>
      <c r="EI32" s="78">
        <f t="shared" si="10"/>
        <v>576.4</v>
      </c>
      <c r="EJ32" s="78">
        <f t="shared" si="10"/>
        <v>593.4</v>
      </c>
      <c r="EK32" s="78">
        <f t="shared" si="10"/>
        <v>596.90000000000009</v>
      </c>
      <c r="EL32" s="78">
        <f t="shared" si="10"/>
        <v>609.9</v>
      </c>
      <c r="EM32" s="78">
        <f t="shared" si="10"/>
        <v>624.5</v>
      </c>
      <c r="EN32" s="78">
        <f t="shared" si="10"/>
        <v>640</v>
      </c>
      <c r="EO32" s="78">
        <f t="shared" si="10"/>
        <v>635.20000000000005</v>
      </c>
      <c r="EP32" s="78">
        <f t="shared" si="10"/>
        <v>646.4</v>
      </c>
      <c r="EQ32" s="78">
        <f t="shared" si="10"/>
        <v>680.90000000000009</v>
      </c>
      <c r="ER32" s="78">
        <f t="shared" si="10"/>
        <v>690.5</v>
      </c>
      <c r="ES32" s="78">
        <f t="shared" si="10"/>
        <v>710.8</v>
      </c>
      <c r="ET32" s="78">
        <f t="shared" si="10"/>
        <v>710.5</v>
      </c>
      <c r="EU32" s="78">
        <f t="shared" si="10"/>
        <v>748.9</v>
      </c>
      <c r="EV32" s="78">
        <f t="shared" si="10"/>
        <v>738.8</v>
      </c>
      <c r="EW32" s="78">
        <f t="shared" si="10"/>
        <v>751.6</v>
      </c>
      <c r="EX32" s="78">
        <f t="shared" si="10"/>
        <v>770.2</v>
      </c>
      <c r="EY32" s="78">
        <f t="shared" si="10"/>
        <v>780.40000000000009</v>
      </c>
      <c r="EZ32" s="78">
        <f t="shared" si="10"/>
        <v>796.5</v>
      </c>
      <c r="FA32" s="78">
        <f t="shared" si="10"/>
        <v>806.7</v>
      </c>
      <c r="FB32" s="78">
        <f t="shared" si="10"/>
        <v>816.3</v>
      </c>
      <c r="FC32" s="78">
        <f t="shared" si="10"/>
        <v>841.3</v>
      </c>
      <c r="FD32" s="78">
        <f t="shared" si="10"/>
        <v>859.3</v>
      </c>
      <c r="FE32" s="78">
        <f t="shared" si="10"/>
        <v>874.9</v>
      </c>
      <c r="FF32" s="78">
        <f t="shared" si="10"/>
        <v>874.6</v>
      </c>
      <c r="FG32" s="78">
        <f t="shared" si="10"/>
        <v>888.1</v>
      </c>
      <c r="FH32" s="78">
        <f t="shared" si="10"/>
        <v>896.2</v>
      </c>
      <c r="FI32" s="78">
        <f t="shared" si="10"/>
        <v>921.30000000000007</v>
      </c>
      <c r="FJ32" s="78">
        <f t="shared" si="10"/>
        <v>935.5</v>
      </c>
      <c r="FK32" s="78">
        <f t="shared" si="10"/>
        <v>946.40000000000009</v>
      </c>
      <c r="FL32" s="78">
        <f t="shared" si="10"/>
        <v>943.09999999999991</v>
      </c>
      <c r="FM32" s="78">
        <f t="shared" si="10"/>
        <v>934.9</v>
      </c>
      <c r="FN32" s="78">
        <f t="shared" si="10"/>
        <v>942.2</v>
      </c>
      <c r="FO32" s="78">
        <f t="shared" si="10"/>
        <v>947.6</v>
      </c>
      <c r="FP32" s="78">
        <f t="shared" si="10"/>
        <v>973.3</v>
      </c>
      <c r="FQ32" s="78">
        <f t="shared" si="10"/>
        <v>976.1</v>
      </c>
      <c r="FR32" s="78">
        <f t="shared" si="10"/>
        <v>992.3</v>
      </c>
      <c r="FS32" s="78">
        <f t="shared" si="10"/>
        <v>995.09999999999991</v>
      </c>
      <c r="FT32" s="78">
        <f t="shared" si="10"/>
        <v>1005.5</v>
      </c>
      <c r="FU32" s="78">
        <f t="shared" si="10"/>
        <v>1021.9000000000001</v>
      </c>
      <c r="FV32" s="78">
        <f t="shared" si="10"/>
        <v>1028.8000000000002</v>
      </c>
      <c r="FW32" s="78">
        <f t="shared" si="10"/>
        <v>1046.0999999999999</v>
      </c>
      <c r="FX32" s="78">
        <f t="shared" si="10"/>
        <v>1075.5</v>
      </c>
      <c r="FY32" s="78">
        <f t="shared" si="10"/>
        <v>1109.5999999999999</v>
      </c>
      <c r="FZ32" s="78">
        <f t="shared" si="10"/>
        <v>1127</v>
      </c>
      <c r="GA32" s="78">
        <f t="shared" si="10"/>
        <v>1145.2</v>
      </c>
      <c r="GB32" s="78">
        <f t="shared" si="10"/>
        <v>1168.5999999999999</v>
      </c>
      <c r="GC32" s="78">
        <f t="shared" si="10"/>
        <v>1179</v>
      </c>
      <c r="GD32" s="78">
        <f t="shared" si="10"/>
        <v>1187</v>
      </c>
      <c r="GE32" s="78">
        <f t="shared" si="10"/>
        <v>1201.5</v>
      </c>
      <c r="GF32" s="78">
        <f t="shared" si="10"/>
        <v>1216.5</v>
      </c>
      <c r="GG32" s="78">
        <f t="shared" si="10"/>
        <v>1232</v>
      </c>
      <c r="GH32" s="78">
        <f t="shared" si="10"/>
        <v>1249.6999999999998</v>
      </c>
      <c r="GI32" s="78">
        <f t="shared" si="10"/>
        <v>1256.7</v>
      </c>
      <c r="GJ32" s="78">
        <f t="shared" si="10"/>
        <v>1261</v>
      </c>
      <c r="GK32" s="78">
        <f t="shared" si="10"/>
        <v>1283.2</v>
      </c>
      <c r="GL32" s="78">
        <f t="shared" si="10"/>
        <v>1289.8000000000002</v>
      </c>
      <c r="GM32" s="78">
        <f t="shared" ref="GM32:GV32" si="11">SUM(GM11:GM12)</f>
        <v>1304</v>
      </c>
      <c r="GN32" s="78">
        <f t="shared" si="11"/>
        <v>1326.6</v>
      </c>
      <c r="GO32" s="78" t="e">
        <f t="shared" si="11"/>
        <v>#N/A</v>
      </c>
      <c r="GP32" s="78" t="e">
        <f t="shared" si="11"/>
        <v>#N/A</v>
      </c>
      <c r="GQ32" s="78" t="e">
        <f t="shared" si="11"/>
        <v>#N/A</v>
      </c>
      <c r="GR32" s="78" t="e">
        <f t="shared" si="11"/>
        <v>#N/A</v>
      </c>
      <c r="GS32" s="78" t="e">
        <f t="shared" si="11"/>
        <v>#N/A</v>
      </c>
      <c r="GT32" s="78" t="e">
        <f t="shared" si="11"/>
        <v>#N/A</v>
      </c>
      <c r="GU32" s="78" t="e">
        <f t="shared" si="11"/>
        <v>#N/A</v>
      </c>
      <c r="GV32" s="78" t="e">
        <f t="shared" si="11"/>
        <v>#N/A</v>
      </c>
    </row>
    <row r="33" spans="1:204">
      <c r="A33" s="7" t="s">
        <v>170</v>
      </c>
      <c r="B33" s="78" t="s">
        <v>26</v>
      </c>
      <c r="C33" s="78">
        <f t="shared" ref="C33:BN33" si="12">C13-SUM(C11:C12)</f>
        <v>51</v>
      </c>
      <c r="D33" s="78">
        <f t="shared" si="12"/>
        <v>60.599999999999994</v>
      </c>
      <c r="E33" s="78">
        <f t="shared" si="12"/>
        <v>60.6</v>
      </c>
      <c r="F33" s="78">
        <f t="shared" si="12"/>
        <v>64</v>
      </c>
      <c r="G33" s="78">
        <f t="shared" si="12"/>
        <v>65.3</v>
      </c>
      <c r="H33" s="78">
        <f t="shared" si="12"/>
        <v>72.300000000000011</v>
      </c>
      <c r="I33" s="78">
        <f t="shared" si="12"/>
        <v>71.900000000000006</v>
      </c>
      <c r="J33" s="78">
        <f t="shared" si="12"/>
        <v>72.900000000000006</v>
      </c>
      <c r="K33" s="78">
        <f t="shared" si="12"/>
        <v>75.100000000000009</v>
      </c>
      <c r="L33" s="78">
        <f t="shared" si="12"/>
        <v>75.2</v>
      </c>
      <c r="M33" s="78">
        <f t="shared" si="12"/>
        <v>75.400000000000006</v>
      </c>
      <c r="N33" s="78">
        <f t="shared" si="12"/>
        <v>85.399999999999991</v>
      </c>
      <c r="O33" s="78">
        <f t="shared" si="12"/>
        <v>86.9</v>
      </c>
      <c r="P33" s="78">
        <f t="shared" si="12"/>
        <v>88</v>
      </c>
      <c r="Q33" s="78">
        <f t="shared" si="12"/>
        <v>89</v>
      </c>
      <c r="R33" s="78">
        <f t="shared" si="12"/>
        <v>91.199999999999989</v>
      </c>
      <c r="S33" s="78">
        <f t="shared" si="12"/>
        <v>95.6</v>
      </c>
      <c r="T33" s="78">
        <f t="shared" si="12"/>
        <v>101.9</v>
      </c>
      <c r="U33" s="78">
        <f t="shared" si="12"/>
        <v>107.69999999999999</v>
      </c>
      <c r="V33" s="78">
        <f t="shared" si="12"/>
        <v>113.3</v>
      </c>
      <c r="W33" s="78">
        <f t="shared" si="12"/>
        <v>122.00000000000001</v>
      </c>
      <c r="X33" s="78">
        <f t="shared" si="12"/>
        <v>135.6</v>
      </c>
      <c r="Y33" s="78">
        <f t="shared" si="12"/>
        <v>137.89999999999998</v>
      </c>
      <c r="Z33" s="78">
        <f t="shared" si="12"/>
        <v>139</v>
      </c>
      <c r="AA33" s="78">
        <f t="shared" si="12"/>
        <v>141.89999999999998</v>
      </c>
      <c r="AB33" s="78">
        <f t="shared" si="12"/>
        <v>139.80000000000001</v>
      </c>
      <c r="AC33" s="78">
        <f t="shared" si="12"/>
        <v>145</v>
      </c>
      <c r="AD33" s="78">
        <f t="shared" si="12"/>
        <v>146.79999999999998</v>
      </c>
      <c r="AE33" s="78">
        <f t="shared" si="12"/>
        <v>148.4</v>
      </c>
      <c r="AF33" s="78">
        <f t="shared" si="12"/>
        <v>147.19999999999999</v>
      </c>
      <c r="AG33" s="78">
        <f t="shared" si="12"/>
        <v>152.5</v>
      </c>
      <c r="AH33" s="78">
        <f t="shared" si="12"/>
        <v>154.5</v>
      </c>
      <c r="AI33" s="78">
        <f t="shared" si="12"/>
        <v>156</v>
      </c>
      <c r="AJ33" s="78">
        <f t="shared" si="12"/>
        <v>155.4</v>
      </c>
      <c r="AK33" s="78">
        <f t="shared" si="12"/>
        <v>162.19999999999999</v>
      </c>
      <c r="AL33" s="78">
        <f t="shared" si="12"/>
        <v>163.4</v>
      </c>
      <c r="AM33" s="78">
        <f t="shared" si="12"/>
        <v>166.9</v>
      </c>
      <c r="AN33" s="78">
        <f t="shared" si="12"/>
        <v>169.2</v>
      </c>
      <c r="AO33" s="78">
        <f t="shared" si="12"/>
        <v>183</v>
      </c>
      <c r="AP33" s="78">
        <f t="shared" si="12"/>
        <v>186.29999999999998</v>
      </c>
      <c r="AQ33" s="78">
        <f t="shared" si="12"/>
        <v>194.2</v>
      </c>
      <c r="AR33" s="78">
        <f t="shared" si="12"/>
        <v>198.7</v>
      </c>
      <c r="AS33" s="78">
        <f t="shared" si="12"/>
        <v>226.7</v>
      </c>
      <c r="AT33" s="78">
        <f t="shared" si="12"/>
        <v>226.29999999999998</v>
      </c>
      <c r="AU33" s="78">
        <f t="shared" si="12"/>
        <v>228.90000000000003</v>
      </c>
      <c r="AV33" s="78">
        <f t="shared" si="12"/>
        <v>228.3</v>
      </c>
      <c r="AW33" s="78">
        <f t="shared" si="12"/>
        <v>244.3</v>
      </c>
      <c r="AX33" s="78">
        <f t="shared" si="12"/>
        <v>244.89999999999998</v>
      </c>
      <c r="AY33" s="78">
        <f t="shared" si="12"/>
        <v>247.3</v>
      </c>
      <c r="AZ33" s="78">
        <f t="shared" si="12"/>
        <v>252.89999999999998</v>
      </c>
      <c r="BA33" s="78">
        <f t="shared" si="12"/>
        <v>267.10000000000002</v>
      </c>
      <c r="BB33" s="78">
        <f t="shared" si="12"/>
        <v>280.79999999999995</v>
      </c>
      <c r="BC33" s="78">
        <f t="shared" si="12"/>
        <v>279.60000000000002</v>
      </c>
      <c r="BD33" s="78">
        <f t="shared" si="12"/>
        <v>283.39999999999998</v>
      </c>
      <c r="BE33" s="78">
        <f t="shared" si="12"/>
        <v>275.8</v>
      </c>
      <c r="BF33" s="78">
        <f t="shared" si="12"/>
        <v>276.5</v>
      </c>
      <c r="BG33" s="78">
        <f t="shared" si="12"/>
        <v>278.10000000000002</v>
      </c>
      <c r="BH33" s="78">
        <f t="shared" si="12"/>
        <v>278.7</v>
      </c>
      <c r="BI33" s="78">
        <f t="shared" si="12"/>
        <v>278</v>
      </c>
      <c r="BJ33" s="78">
        <f t="shared" si="12"/>
        <v>283.39999999999998</v>
      </c>
      <c r="BK33" s="78">
        <f t="shared" si="12"/>
        <v>291.8</v>
      </c>
      <c r="BL33" s="78">
        <f t="shared" si="12"/>
        <v>292.2</v>
      </c>
      <c r="BM33" s="78">
        <f t="shared" si="12"/>
        <v>295.20000000000005</v>
      </c>
      <c r="BN33" s="78">
        <f t="shared" si="12"/>
        <v>295.60000000000002</v>
      </c>
      <c r="BO33" s="78">
        <f t="shared" ref="BO33:DZ33" si="13">BO13-SUM(BO11:BO12)</f>
        <v>304.79999999999995</v>
      </c>
      <c r="BP33" s="78">
        <f t="shared" si="13"/>
        <v>308</v>
      </c>
      <c r="BQ33" s="78">
        <f t="shared" si="13"/>
        <v>313</v>
      </c>
      <c r="BR33" s="78">
        <f t="shared" si="13"/>
        <v>313</v>
      </c>
      <c r="BS33" s="78">
        <f t="shared" si="13"/>
        <v>316.09999999999997</v>
      </c>
      <c r="BT33" s="78">
        <f t="shared" si="13"/>
        <v>319.10000000000002</v>
      </c>
      <c r="BU33" s="78">
        <f t="shared" si="13"/>
        <v>318.7</v>
      </c>
      <c r="BV33" s="78">
        <f t="shared" si="13"/>
        <v>320.10000000000002</v>
      </c>
      <c r="BW33" s="78">
        <f t="shared" si="13"/>
        <v>336</v>
      </c>
      <c r="BX33" s="78">
        <f t="shared" si="13"/>
        <v>336.2</v>
      </c>
      <c r="BY33" s="78">
        <f t="shared" si="13"/>
        <v>338.1</v>
      </c>
      <c r="BZ33" s="78">
        <f t="shared" si="13"/>
        <v>339.79999999999995</v>
      </c>
      <c r="CA33" s="78">
        <f t="shared" si="13"/>
        <v>357</v>
      </c>
      <c r="CB33" s="78">
        <f t="shared" si="13"/>
        <v>359.20000000000005</v>
      </c>
      <c r="CC33" s="78">
        <f t="shared" si="13"/>
        <v>363.1</v>
      </c>
      <c r="CD33" s="78">
        <f t="shared" si="13"/>
        <v>369.09999999999997</v>
      </c>
      <c r="CE33" s="78">
        <f t="shared" si="13"/>
        <v>385.30000000000007</v>
      </c>
      <c r="CF33" s="78">
        <f t="shared" si="13"/>
        <v>390.7</v>
      </c>
      <c r="CG33" s="78">
        <f t="shared" si="13"/>
        <v>394.5</v>
      </c>
      <c r="CH33" s="78">
        <f t="shared" si="13"/>
        <v>405.09999999999997</v>
      </c>
      <c r="CI33" s="78">
        <f t="shared" si="13"/>
        <v>425.9</v>
      </c>
      <c r="CJ33" s="78">
        <f t="shared" si="13"/>
        <v>434.7</v>
      </c>
      <c r="CK33" s="78">
        <f t="shared" si="13"/>
        <v>436.49999999999994</v>
      </c>
      <c r="CL33" s="78">
        <f t="shared" si="13"/>
        <v>447.29999999999995</v>
      </c>
      <c r="CM33" s="78">
        <f t="shared" si="13"/>
        <v>475</v>
      </c>
      <c r="CN33" s="78">
        <f t="shared" si="13"/>
        <v>482.70000000000005</v>
      </c>
      <c r="CO33" s="78">
        <f t="shared" si="13"/>
        <v>486.19999999999993</v>
      </c>
      <c r="CP33" s="78">
        <f t="shared" si="13"/>
        <v>487.5</v>
      </c>
      <c r="CQ33" s="78">
        <f t="shared" si="13"/>
        <v>498.7</v>
      </c>
      <c r="CR33" s="78">
        <f t="shared" si="13"/>
        <v>502.20000000000005</v>
      </c>
      <c r="CS33" s="78">
        <f t="shared" si="13"/>
        <v>503.59999999999997</v>
      </c>
      <c r="CT33" s="78">
        <f t="shared" si="13"/>
        <v>503.69999999999993</v>
      </c>
      <c r="CU33" s="78">
        <f t="shared" si="13"/>
        <v>511.79999999999995</v>
      </c>
      <c r="CV33" s="78">
        <f t="shared" si="13"/>
        <v>510.80000000000007</v>
      </c>
      <c r="CW33" s="78">
        <f t="shared" si="13"/>
        <v>510.30000000000007</v>
      </c>
      <c r="CX33" s="78">
        <f t="shared" si="13"/>
        <v>514.4</v>
      </c>
      <c r="CY33" s="78">
        <f t="shared" si="13"/>
        <v>529.70000000000005</v>
      </c>
      <c r="CZ33" s="78">
        <f t="shared" si="13"/>
        <v>533.5</v>
      </c>
      <c r="DA33" s="78">
        <f t="shared" si="13"/>
        <v>534.80000000000007</v>
      </c>
      <c r="DB33" s="78">
        <f t="shared" si="13"/>
        <v>537.40000000000009</v>
      </c>
      <c r="DC33" s="78">
        <f t="shared" si="13"/>
        <v>552.30000000000007</v>
      </c>
      <c r="DD33" s="78">
        <f t="shared" si="13"/>
        <v>554.19999999999993</v>
      </c>
      <c r="DE33" s="78">
        <f t="shared" si="13"/>
        <v>553.20000000000005</v>
      </c>
      <c r="DF33" s="78">
        <f t="shared" si="13"/>
        <v>553.40000000000009</v>
      </c>
      <c r="DG33" s="78">
        <f t="shared" si="13"/>
        <v>564.70000000000005</v>
      </c>
      <c r="DH33" s="78">
        <f t="shared" si="13"/>
        <v>564.79999999999995</v>
      </c>
      <c r="DI33" s="78">
        <f t="shared" si="13"/>
        <v>565.20000000000005</v>
      </c>
      <c r="DJ33" s="78">
        <f t="shared" si="13"/>
        <v>566.80000000000007</v>
      </c>
      <c r="DK33" s="78">
        <f t="shared" si="13"/>
        <v>578.19999999999993</v>
      </c>
      <c r="DL33" s="78">
        <f t="shared" si="13"/>
        <v>580.70000000000005</v>
      </c>
      <c r="DM33" s="78">
        <f t="shared" si="13"/>
        <v>584.29999999999995</v>
      </c>
      <c r="DN33" s="78">
        <f t="shared" si="13"/>
        <v>585.5</v>
      </c>
      <c r="DO33" s="78">
        <f t="shared" si="13"/>
        <v>595.70000000000005</v>
      </c>
      <c r="DP33" s="78">
        <f t="shared" si="13"/>
        <v>598</v>
      </c>
      <c r="DQ33" s="78">
        <f t="shared" si="13"/>
        <v>600</v>
      </c>
      <c r="DR33" s="78">
        <f t="shared" si="13"/>
        <v>602</v>
      </c>
      <c r="DS33" s="78">
        <f t="shared" si="13"/>
        <v>613.70000000000005</v>
      </c>
      <c r="DT33" s="78">
        <f t="shared" si="13"/>
        <v>627.9</v>
      </c>
      <c r="DU33" s="78">
        <f t="shared" si="13"/>
        <v>629.20000000000005</v>
      </c>
      <c r="DV33" s="78">
        <f t="shared" si="13"/>
        <v>634.09999999999991</v>
      </c>
      <c r="DW33" s="78">
        <f t="shared" si="13"/>
        <v>659</v>
      </c>
      <c r="DX33" s="78">
        <f t="shared" si="13"/>
        <v>668.59999999999991</v>
      </c>
      <c r="DY33" s="78">
        <f t="shared" si="13"/>
        <v>682</v>
      </c>
      <c r="DZ33" s="78">
        <f t="shared" si="13"/>
        <v>694.40000000000009</v>
      </c>
      <c r="EA33" s="78">
        <f t="shared" ref="EA33:GL33" si="14">EA13-SUM(EA11:EA12)</f>
        <v>722</v>
      </c>
      <c r="EB33" s="78">
        <f t="shared" si="14"/>
        <v>745.39999999999986</v>
      </c>
      <c r="EC33" s="78">
        <f t="shared" si="14"/>
        <v>747.2</v>
      </c>
      <c r="ED33" s="78">
        <f t="shared" si="14"/>
        <v>750.7</v>
      </c>
      <c r="EE33" s="78">
        <f t="shared" si="14"/>
        <v>765</v>
      </c>
      <c r="EF33" s="78">
        <f t="shared" si="14"/>
        <v>779.09999999999991</v>
      </c>
      <c r="EG33" s="78">
        <f t="shared" si="14"/>
        <v>784.8</v>
      </c>
      <c r="EH33" s="78">
        <f t="shared" si="14"/>
        <v>790</v>
      </c>
      <c r="EI33" s="78">
        <f t="shared" si="14"/>
        <v>803.19999999999993</v>
      </c>
      <c r="EJ33" s="78">
        <f t="shared" si="14"/>
        <v>807.19999999999993</v>
      </c>
      <c r="EK33" s="78">
        <f t="shared" si="14"/>
        <v>812.89999999999986</v>
      </c>
      <c r="EL33" s="78">
        <f t="shared" si="14"/>
        <v>818.00000000000011</v>
      </c>
      <c r="EM33" s="78">
        <f t="shared" si="14"/>
        <v>839.90000000000009</v>
      </c>
      <c r="EN33" s="78">
        <f t="shared" si="14"/>
        <v>846</v>
      </c>
      <c r="EO33" s="78">
        <f t="shared" si="14"/>
        <v>865.8</v>
      </c>
      <c r="EP33" s="78">
        <f t="shared" si="14"/>
        <v>865.9</v>
      </c>
      <c r="EQ33" s="78">
        <f t="shared" si="14"/>
        <v>885.8</v>
      </c>
      <c r="ER33" s="78">
        <f t="shared" si="14"/>
        <v>892.7</v>
      </c>
      <c r="ES33" s="78">
        <f t="shared" si="14"/>
        <v>897.7</v>
      </c>
      <c r="ET33" s="78">
        <f t="shared" si="14"/>
        <v>903.3</v>
      </c>
      <c r="EU33" s="78">
        <f t="shared" si="14"/>
        <v>931.30000000000007</v>
      </c>
      <c r="EV33" s="78">
        <f t="shared" si="14"/>
        <v>941.60000000000014</v>
      </c>
      <c r="EW33" s="78">
        <f t="shared" si="14"/>
        <v>948.6</v>
      </c>
      <c r="EX33" s="78">
        <f t="shared" si="14"/>
        <v>958.39999999999986</v>
      </c>
      <c r="EY33" s="78">
        <f t="shared" si="14"/>
        <v>987.8</v>
      </c>
      <c r="EZ33" s="78">
        <f t="shared" si="14"/>
        <v>1316.5</v>
      </c>
      <c r="FA33" s="78">
        <f t="shared" si="14"/>
        <v>1098.5999999999999</v>
      </c>
      <c r="FB33" s="78">
        <f t="shared" si="14"/>
        <v>1074.5</v>
      </c>
      <c r="FC33" s="78">
        <f t="shared" si="14"/>
        <v>1160.6000000000001</v>
      </c>
      <c r="FD33" s="78">
        <f t="shared" si="14"/>
        <v>1280.7</v>
      </c>
      <c r="FE33" s="78">
        <f t="shared" si="14"/>
        <v>1262</v>
      </c>
      <c r="FF33" s="78">
        <f t="shared" si="14"/>
        <v>1277.5</v>
      </c>
      <c r="FG33" s="78">
        <f t="shared" si="14"/>
        <v>1374.1</v>
      </c>
      <c r="FH33" s="78">
        <f t="shared" si="14"/>
        <v>1372.4999999999998</v>
      </c>
      <c r="FI33" s="78">
        <f t="shared" si="14"/>
        <v>1370.6999999999998</v>
      </c>
      <c r="FJ33" s="78">
        <f t="shared" si="14"/>
        <v>1367.1999999999998</v>
      </c>
      <c r="FK33" s="78">
        <f t="shared" si="14"/>
        <v>1366.6</v>
      </c>
      <c r="FL33" s="78">
        <f t="shared" si="14"/>
        <v>1369</v>
      </c>
      <c r="FM33" s="78">
        <f t="shared" si="14"/>
        <v>1368.2999999999997</v>
      </c>
      <c r="FN33" s="78">
        <f t="shared" si="14"/>
        <v>1369.9999999999998</v>
      </c>
      <c r="FO33" s="78">
        <f t="shared" si="14"/>
        <v>1349.2000000000003</v>
      </c>
      <c r="FP33" s="78">
        <f t="shared" si="14"/>
        <v>1348.5000000000002</v>
      </c>
      <c r="FQ33" s="78">
        <f t="shared" si="14"/>
        <v>1349.5</v>
      </c>
      <c r="FR33" s="78">
        <f t="shared" si="14"/>
        <v>1353.8</v>
      </c>
      <c r="FS33" s="78">
        <f t="shared" si="14"/>
        <v>1370.6</v>
      </c>
      <c r="FT33" s="78">
        <f t="shared" si="14"/>
        <v>1372.8000000000002</v>
      </c>
      <c r="FU33" s="78">
        <f t="shared" si="14"/>
        <v>1374.1</v>
      </c>
      <c r="FV33" s="78">
        <f t="shared" si="14"/>
        <v>1374.8999999999996</v>
      </c>
      <c r="FW33" s="78">
        <f t="shared" si="14"/>
        <v>1387</v>
      </c>
      <c r="FX33" s="78">
        <f t="shared" si="14"/>
        <v>1408.6</v>
      </c>
      <c r="FY33" s="78">
        <f t="shared" si="14"/>
        <v>1414</v>
      </c>
      <c r="FZ33" s="78">
        <f t="shared" si="14"/>
        <v>1421</v>
      </c>
      <c r="GA33" s="78">
        <f t="shared" si="14"/>
        <v>1451.2</v>
      </c>
      <c r="GB33" s="78">
        <f t="shared" si="14"/>
        <v>1463.1</v>
      </c>
      <c r="GC33" s="78">
        <f t="shared" si="14"/>
        <v>1465.8000000000002</v>
      </c>
      <c r="GD33" s="78">
        <f t="shared" si="14"/>
        <v>1469.9</v>
      </c>
      <c r="GE33" s="78">
        <f t="shared" si="14"/>
        <v>1485.9</v>
      </c>
      <c r="GF33" s="78">
        <f t="shared" si="14"/>
        <v>1491.8000000000002</v>
      </c>
      <c r="GG33" s="78">
        <f t="shared" si="14"/>
        <v>1494.8000000000002</v>
      </c>
      <c r="GH33" s="78">
        <f t="shared" si="14"/>
        <v>1497.4</v>
      </c>
      <c r="GI33" s="78">
        <f t="shared" si="14"/>
        <v>1520.7</v>
      </c>
      <c r="GJ33" s="78">
        <f t="shared" si="14"/>
        <v>1525.6</v>
      </c>
      <c r="GK33" s="78">
        <f t="shared" si="14"/>
        <v>1537.3</v>
      </c>
      <c r="GL33" s="78">
        <f t="shared" si="14"/>
        <v>1541.6999999999998</v>
      </c>
      <c r="GM33" s="78">
        <f t="shared" ref="GM33:GV33" si="15">GM13-SUM(GM11:GM12)</f>
        <v>1571.6999999999998</v>
      </c>
      <c r="GN33" s="78">
        <f t="shared" si="15"/>
        <v>1578.6</v>
      </c>
      <c r="GO33" s="78" t="e">
        <f t="shared" si="15"/>
        <v>#N/A</v>
      </c>
      <c r="GP33" s="78" t="e">
        <f t="shared" si="15"/>
        <v>#N/A</v>
      </c>
      <c r="GQ33" s="78" t="e">
        <f t="shared" si="15"/>
        <v>#N/A</v>
      </c>
      <c r="GR33" s="78" t="e">
        <f t="shared" si="15"/>
        <v>#N/A</v>
      </c>
      <c r="GS33" s="78" t="e">
        <f t="shared" si="15"/>
        <v>#N/A</v>
      </c>
      <c r="GT33" s="78" t="e">
        <f t="shared" si="15"/>
        <v>#N/A</v>
      </c>
      <c r="GU33" s="78" t="e">
        <f t="shared" si="15"/>
        <v>#N/A</v>
      </c>
      <c r="GV33" s="78" t="e">
        <f t="shared" si="15"/>
        <v>#N/A</v>
      </c>
    </row>
    <row r="34" spans="1:204">
      <c r="A34" s="7" t="s">
        <v>171</v>
      </c>
      <c r="B34" s="78" t="s">
        <v>28</v>
      </c>
      <c r="C34" s="78">
        <f t="shared" ref="C34:BN34" si="16">SUM(C14:C16)</f>
        <v>234.3</v>
      </c>
      <c r="D34" s="78">
        <f t="shared" si="16"/>
        <v>237.5</v>
      </c>
      <c r="E34" s="78">
        <f t="shared" si="16"/>
        <v>235.2</v>
      </c>
      <c r="F34" s="78">
        <f t="shared" si="16"/>
        <v>237.3</v>
      </c>
      <c r="G34" s="78">
        <f t="shared" si="16"/>
        <v>241.70000000000002</v>
      </c>
      <c r="H34" s="78">
        <f t="shared" si="16"/>
        <v>245.79999999999998</v>
      </c>
      <c r="I34" s="78">
        <f t="shared" si="16"/>
        <v>250.8</v>
      </c>
      <c r="J34" s="78">
        <f t="shared" si="16"/>
        <v>256.5</v>
      </c>
      <c r="K34" s="78">
        <f t="shared" si="16"/>
        <v>276.39999999999998</v>
      </c>
      <c r="L34" s="78">
        <f t="shared" si="16"/>
        <v>282.79999999999995</v>
      </c>
      <c r="M34" s="78">
        <f t="shared" si="16"/>
        <v>285.5</v>
      </c>
      <c r="N34" s="78">
        <f t="shared" si="16"/>
        <v>291.89999999999998</v>
      </c>
      <c r="O34" s="78">
        <f t="shared" si="16"/>
        <v>308.7</v>
      </c>
      <c r="P34" s="78">
        <f t="shared" si="16"/>
        <v>314.39999999999998</v>
      </c>
      <c r="Q34" s="78">
        <f t="shared" si="16"/>
        <v>323.89999999999998</v>
      </c>
      <c r="R34" s="78">
        <f t="shared" si="16"/>
        <v>332.7</v>
      </c>
      <c r="S34" s="78">
        <f t="shared" si="16"/>
        <v>343.2</v>
      </c>
      <c r="T34" s="78">
        <f t="shared" si="16"/>
        <v>354.8</v>
      </c>
      <c r="U34" s="78">
        <f t="shared" si="16"/>
        <v>365.20000000000005</v>
      </c>
      <c r="V34" s="78">
        <f t="shared" si="16"/>
        <v>368.29999999999995</v>
      </c>
      <c r="W34" s="78">
        <f t="shared" si="16"/>
        <v>370.2</v>
      </c>
      <c r="X34" s="78">
        <f t="shared" si="16"/>
        <v>337.79999999999995</v>
      </c>
      <c r="Y34" s="78">
        <f t="shared" si="16"/>
        <v>376.20000000000005</v>
      </c>
      <c r="Z34" s="78">
        <f t="shared" si="16"/>
        <v>386.5</v>
      </c>
      <c r="AA34" s="78">
        <f t="shared" si="16"/>
        <v>397.9</v>
      </c>
      <c r="AB34" s="78">
        <f t="shared" si="16"/>
        <v>409.70000000000005</v>
      </c>
      <c r="AC34" s="78">
        <f t="shared" si="16"/>
        <v>420.9</v>
      </c>
      <c r="AD34" s="78">
        <f t="shared" si="16"/>
        <v>432.4</v>
      </c>
      <c r="AE34" s="78">
        <f t="shared" si="16"/>
        <v>447.1</v>
      </c>
      <c r="AF34" s="78">
        <f t="shared" si="16"/>
        <v>459.99999999999994</v>
      </c>
      <c r="AG34" s="78">
        <f t="shared" si="16"/>
        <v>468</v>
      </c>
      <c r="AH34" s="78">
        <f t="shared" si="16"/>
        <v>479.2</v>
      </c>
      <c r="AI34" s="78">
        <f t="shared" si="16"/>
        <v>494.09999999999997</v>
      </c>
      <c r="AJ34" s="78">
        <f t="shared" si="16"/>
        <v>516.79999999999995</v>
      </c>
      <c r="AK34" s="78">
        <f t="shared" si="16"/>
        <v>531.1</v>
      </c>
      <c r="AL34" s="78">
        <f t="shared" si="16"/>
        <v>549.5</v>
      </c>
      <c r="AM34" s="78">
        <f t="shared" si="16"/>
        <v>567.70000000000005</v>
      </c>
      <c r="AN34" s="78">
        <f t="shared" si="16"/>
        <v>582</v>
      </c>
      <c r="AO34" s="78">
        <f t="shared" si="16"/>
        <v>603</v>
      </c>
      <c r="AP34" s="78">
        <f t="shared" si="16"/>
        <v>620.29999999999995</v>
      </c>
      <c r="AQ34" s="78">
        <f t="shared" si="16"/>
        <v>627</v>
      </c>
      <c r="AR34" s="78">
        <f t="shared" si="16"/>
        <v>642.40000000000009</v>
      </c>
      <c r="AS34" s="78">
        <f t="shared" si="16"/>
        <v>663.4</v>
      </c>
      <c r="AT34" s="78">
        <f t="shared" si="16"/>
        <v>692.2</v>
      </c>
      <c r="AU34" s="78">
        <f t="shared" si="16"/>
        <v>741.09999999999991</v>
      </c>
      <c r="AV34" s="78">
        <f t="shared" si="16"/>
        <v>761.09999999999991</v>
      </c>
      <c r="AW34" s="78">
        <f t="shared" si="16"/>
        <v>781.59999999999991</v>
      </c>
      <c r="AX34" s="78">
        <f t="shared" si="16"/>
        <v>779</v>
      </c>
      <c r="AY34" s="78">
        <f t="shared" si="16"/>
        <v>781.9</v>
      </c>
      <c r="AZ34" s="78">
        <f t="shared" si="16"/>
        <v>792.40000000000009</v>
      </c>
      <c r="BA34" s="78">
        <f t="shared" si="16"/>
        <v>789.10000000000014</v>
      </c>
      <c r="BB34" s="78">
        <f t="shared" si="16"/>
        <v>794.69999999999993</v>
      </c>
      <c r="BC34" s="78">
        <f t="shared" si="16"/>
        <v>800.59999999999991</v>
      </c>
      <c r="BD34" s="78">
        <f t="shared" si="16"/>
        <v>822.2</v>
      </c>
      <c r="BE34" s="78">
        <f t="shared" si="16"/>
        <v>818.39999999999986</v>
      </c>
      <c r="BF34" s="78">
        <f t="shared" si="16"/>
        <v>842.2</v>
      </c>
      <c r="BG34" s="78">
        <f t="shared" si="16"/>
        <v>871.1</v>
      </c>
      <c r="BH34" s="78">
        <f t="shared" si="16"/>
        <v>892.7</v>
      </c>
      <c r="BI34" s="78">
        <f t="shared" si="16"/>
        <v>915.90000000000009</v>
      </c>
      <c r="BJ34" s="78">
        <f t="shared" si="16"/>
        <v>936.8</v>
      </c>
      <c r="BK34" s="78">
        <f t="shared" si="16"/>
        <v>986.5</v>
      </c>
      <c r="BL34" s="78">
        <f t="shared" si="16"/>
        <v>951.5</v>
      </c>
      <c r="BM34" s="78">
        <f t="shared" si="16"/>
        <v>995.2</v>
      </c>
      <c r="BN34" s="78">
        <f t="shared" si="16"/>
        <v>1010.4</v>
      </c>
      <c r="BO34" s="78">
        <f t="shared" ref="BO34:DZ34" si="17">SUM(BO14:BO16)</f>
        <v>1017.4</v>
      </c>
      <c r="BP34" s="78">
        <f t="shared" si="17"/>
        <v>1025.0999999999999</v>
      </c>
      <c r="BQ34" s="78">
        <f t="shared" si="17"/>
        <v>1045.7</v>
      </c>
      <c r="BR34" s="78">
        <f t="shared" si="17"/>
        <v>1070.5999999999999</v>
      </c>
      <c r="BS34" s="78">
        <f t="shared" si="17"/>
        <v>1074.3999999999999</v>
      </c>
      <c r="BT34" s="78">
        <f t="shared" si="17"/>
        <v>1145.5999999999999</v>
      </c>
      <c r="BU34" s="78">
        <f t="shared" si="17"/>
        <v>1134.9000000000001</v>
      </c>
      <c r="BV34" s="78">
        <f t="shared" si="17"/>
        <v>1165</v>
      </c>
      <c r="BW34" s="78">
        <f t="shared" si="17"/>
        <v>1188.0999999999999</v>
      </c>
      <c r="BX34" s="78">
        <f t="shared" si="17"/>
        <v>1198.8</v>
      </c>
      <c r="BY34" s="78">
        <f t="shared" si="17"/>
        <v>1219.5</v>
      </c>
      <c r="BZ34" s="78">
        <f t="shared" si="17"/>
        <v>1243.2</v>
      </c>
      <c r="CA34" s="78">
        <f t="shared" si="17"/>
        <v>1294</v>
      </c>
      <c r="CB34" s="78">
        <f t="shared" si="17"/>
        <v>1319.4</v>
      </c>
      <c r="CC34" s="78">
        <f t="shared" si="17"/>
        <v>1335.6</v>
      </c>
      <c r="CD34" s="78">
        <f t="shared" si="17"/>
        <v>1348.7</v>
      </c>
      <c r="CE34" s="78">
        <f t="shared" si="17"/>
        <v>1376.5</v>
      </c>
      <c r="CF34" s="78">
        <f t="shared" si="17"/>
        <v>1394</v>
      </c>
      <c r="CG34" s="78">
        <f t="shared" si="17"/>
        <v>1415.1000000000001</v>
      </c>
      <c r="CH34" s="78">
        <f t="shared" si="17"/>
        <v>1425.3999999999999</v>
      </c>
      <c r="CI34" s="78">
        <f t="shared" si="17"/>
        <v>1418.6999999999998</v>
      </c>
      <c r="CJ34" s="78">
        <f t="shared" si="17"/>
        <v>1437.8999999999999</v>
      </c>
      <c r="CK34" s="78">
        <f t="shared" si="17"/>
        <v>1457.5</v>
      </c>
      <c r="CL34" s="78">
        <f t="shared" si="17"/>
        <v>1480.7000000000003</v>
      </c>
      <c r="CM34" s="78">
        <f t="shared" si="17"/>
        <v>1487.1</v>
      </c>
      <c r="CN34" s="78">
        <f t="shared" si="17"/>
        <v>1515.2</v>
      </c>
      <c r="CO34" s="78">
        <f t="shared" si="17"/>
        <v>1530.9</v>
      </c>
      <c r="CP34" s="78">
        <f t="shared" si="17"/>
        <v>1551</v>
      </c>
      <c r="CQ34" s="78">
        <f t="shared" si="17"/>
        <v>1545.1</v>
      </c>
      <c r="CR34" s="78">
        <f t="shared" si="17"/>
        <v>1577.7</v>
      </c>
      <c r="CS34" s="78">
        <f t="shared" si="17"/>
        <v>1605.2</v>
      </c>
      <c r="CT34" s="78">
        <f t="shared" si="17"/>
        <v>1642.4999999999998</v>
      </c>
      <c r="CU34" s="78">
        <f t="shared" si="17"/>
        <v>1669.6</v>
      </c>
      <c r="CV34" s="78">
        <f t="shared" si="17"/>
        <v>1714.9</v>
      </c>
      <c r="CW34" s="78">
        <f t="shared" si="17"/>
        <v>1725</v>
      </c>
      <c r="CX34" s="78">
        <f t="shared" si="17"/>
        <v>1746.3000000000002</v>
      </c>
      <c r="CY34" s="78">
        <f t="shared" si="17"/>
        <v>1771.5</v>
      </c>
      <c r="CZ34" s="78">
        <f t="shared" si="17"/>
        <v>1795.8</v>
      </c>
      <c r="DA34" s="78">
        <f t="shared" si="17"/>
        <v>1811.3999999999999</v>
      </c>
      <c r="DB34" s="78">
        <f t="shared" si="17"/>
        <v>1838.5</v>
      </c>
      <c r="DC34" s="78">
        <f t="shared" si="17"/>
        <v>1879.8000000000002</v>
      </c>
      <c r="DD34" s="78">
        <f t="shared" si="17"/>
        <v>1933.4</v>
      </c>
      <c r="DE34" s="78">
        <f t="shared" si="17"/>
        <v>1949.1</v>
      </c>
      <c r="DF34" s="78">
        <f t="shared" si="17"/>
        <v>1988.3</v>
      </c>
      <c r="DG34" s="78">
        <f t="shared" si="17"/>
        <v>2037.8</v>
      </c>
      <c r="DH34" s="78">
        <f t="shared" si="17"/>
        <v>2074.8000000000002</v>
      </c>
      <c r="DI34" s="78">
        <f t="shared" si="17"/>
        <v>2114.6999999999998</v>
      </c>
      <c r="DJ34" s="78">
        <f t="shared" si="17"/>
        <v>2160</v>
      </c>
      <c r="DK34" s="78">
        <f t="shared" si="17"/>
        <v>2201.6000000000004</v>
      </c>
      <c r="DL34" s="78">
        <f t="shared" si="17"/>
        <v>2242.6</v>
      </c>
      <c r="DM34" s="78">
        <f t="shared" si="17"/>
        <v>2278.9</v>
      </c>
      <c r="DN34" s="78">
        <f t="shared" si="17"/>
        <v>2317.6</v>
      </c>
      <c r="DO34" s="78">
        <f t="shared" si="17"/>
        <v>2343.2000000000003</v>
      </c>
      <c r="DP34" s="78">
        <f t="shared" si="17"/>
        <v>2372.9</v>
      </c>
      <c r="DQ34" s="78">
        <f t="shared" si="17"/>
        <v>2416.1999999999998</v>
      </c>
      <c r="DR34" s="78">
        <f t="shared" si="17"/>
        <v>2474</v>
      </c>
      <c r="DS34" s="78">
        <f t="shared" si="17"/>
        <v>2558.3000000000002</v>
      </c>
      <c r="DT34" s="78">
        <f t="shared" si="17"/>
        <v>2590.3999999999996</v>
      </c>
      <c r="DU34" s="78">
        <f t="shared" si="17"/>
        <v>2624.7000000000003</v>
      </c>
      <c r="DV34" s="78">
        <f t="shared" si="17"/>
        <v>2646.1</v>
      </c>
      <c r="DW34" s="78">
        <f t="shared" si="17"/>
        <v>2703.1</v>
      </c>
      <c r="DX34" s="78">
        <f t="shared" si="17"/>
        <v>2704.1</v>
      </c>
      <c r="DY34" s="78">
        <f t="shared" si="17"/>
        <v>2500.1999999999998</v>
      </c>
      <c r="DZ34" s="78">
        <f t="shared" si="17"/>
        <v>2657.5</v>
      </c>
      <c r="EA34" s="78">
        <f t="shared" ref="EA34:GK34" si="18">SUM(EA14:EA16)</f>
        <v>2519.6999999999998</v>
      </c>
      <c r="EB34" s="78">
        <f t="shared" si="18"/>
        <v>2514</v>
      </c>
      <c r="EC34" s="78">
        <f t="shared" si="18"/>
        <v>2525.6</v>
      </c>
      <c r="ED34" s="78">
        <f t="shared" si="18"/>
        <v>2529.9</v>
      </c>
      <c r="EE34" s="78">
        <f t="shared" si="18"/>
        <v>2526.1</v>
      </c>
      <c r="EF34" s="78">
        <f t="shared" si="18"/>
        <v>2537.6</v>
      </c>
      <c r="EG34" s="78">
        <f t="shared" si="18"/>
        <v>2501.5</v>
      </c>
      <c r="EH34" s="78">
        <f t="shared" si="18"/>
        <v>2592.1999999999998</v>
      </c>
      <c r="EI34" s="78">
        <f t="shared" si="18"/>
        <v>2624.5</v>
      </c>
      <c r="EJ34" s="78">
        <f t="shared" si="18"/>
        <v>2666.5</v>
      </c>
      <c r="EK34" s="78">
        <f t="shared" si="18"/>
        <v>2729.5</v>
      </c>
      <c r="EL34" s="78">
        <f t="shared" si="18"/>
        <v>2778</v>
      </c>
      <c r="EM34" s="78">
        <f t="shared" si="18"/>
        <v>2888.6000000000004</v>
      </c>
      <c r="EN34" s="78">
        <f t="shared" si="18"/>
        <v>2939.2</v>
      </c>
      <c r="EO34" s="78">
        <f t="shared" si="18"/>
        <v>2995</v>
      </c>
      <c r="EP34" s="78">
        <f t="shared" si="18"/>
        <v>3046.2</v>
      </c>
      <c r="EQ34" s="78">
        <f t="shared" si="18"/>
        <v>3159.6</v>
      </c>
      <c r="ER34" s="78">
        <f t="shared" si="18"/>
        <v>3209.2</v>
      </c>
      <c r="ES34" s="78">
        <f t="shared" si="18"/>
        <v>3235.3</v>
      </c>
      <c r="ET34" s="78">
        <f t="shared" si="18"/>
        <v>3295.3</v>
      </c>
      <c r="EU34" s="78">
        <f t="shared" si="18"/>
        <v>3398.4</v>
      </c>
      <c r="EV34" s="78">
        <f t="shared" si="18"/>
        <v>3427.7999999999997</v>
      </c>
      <c r="EW34" s="78">
        <f t="shared" si="18"/>
        <v>3439.1</v>
      </c>
      <c r="EX34" s="78">
        <f t="shared" si="18"/>
        <v>3478.2</v>
      </c>
      <c r="EY34" s="78">
        <f t="shared" si="18"/>
        <v>3512.6000000000004</v>
      </c>
      <c r="EZ34" s="78">
        <f t="shared" si="18"/>
        <v>3541.3</v>
      </c>
      <c r="FA34" s="78">
        <f t="shared" si="18"/>
        <v>3495.2</v>
      </c>
      <c r="FB34" s="78">
        <f t="shared" si="18"/>
        <v>3421.7000000000003</v>
      </c>
      <c r="FC34" s="78">
        <f t="shared" si="18"/>
        <v>3122.4999999999995</v>
      </c>
      <c r="FD34" s="78">
        <f t="shared" si="18"/>
        <v>3058.8999999999996</v>
      </c>
      <c r="FE34" s="78">
        <f t="shared" si="18"/>
        <v>3060.5</v>
      </c>
      <c r="FF34" s="78">
        <f t="shared" si="18"/>
        <v>3097.4000000000005</v>
      </c>
      <c r="FG34" s="78">
        <f t="shared" si="18"/>
        <v>3155</v>
      </c>
      <c r="FH34" s="78">
        <f t="shared" si="18"/>
        <v>3204</v>
      </c>
      <c r="FI34" s="78">
        <f t="shared" si="18"/>
        <v>3256.4</v>
      </c>
      <c r="FJ34" s="78">
        <f t="shared" si="18"/>
        <v>3297.8</v>
      </c>
      <c r="FK34" s="78">
        <f t="shared" si="18"/>
        <v>3370.4999999999995</v>
      </c>
      <c r="FL34" s="78">
        <f t="shared" si="18"/>
        <v>3405.5</v>
      </c>
      <c r="FM34" s="78">
        <f t="shared" si="18"/>
        <v>3437.5</v>
      </c>
      <c r="FN34" s="78">
        <f t="shared" si="18"/>
        <v>3440.7000000000003</v>
      </c>
      <c r="FO34" s="78">
        <f t="shared" si="18"/>
        <v>3480.6</v>
      </c>
      <c r="FP34" s="78">
        <f t="shared" si="18"/>
        <v>3507.6000000000004</v>
      </c>
      <c r="FQ34" s="78">
        <f t="shared" si="18"/>
        <v>3532.1</v>
      </c>
      <c r="FR34" s="78">
        <f t="shared" si="18"/>
        <v>3629.8</v>
      </c>
      <c r="FS34" s="78">
        <f t="shared" si="18"/>
        <v>3855.0999999999995</v>
      </c>
      <c r="FT34" s="78">
        <f t="shared" si="18"/>
        <v>3905.7</v>
      </c>
      <c r="FU34" s="78">
        <f t="shared" si="18"/>
        <v>3915.9</v>
      </c>
      <c r="FV34" s="78">
        <f t="shared" si="18"/>
        <v>3959.6000000000004</v>
      </c>
      <c r="FW34" s="78">
        <f t="shared" si="18"/>
        <v>4052.4999999999995</v>
      </c>
      <c r="FX34" s="78">
        <f t="shared" si="18"/>
        <v>4086.1000000000004</v>
      </c>
      <c r="FY34" s="78">
        <f t="shared" si="18"/>
        <v>4143.8999999999996</v>
      </c>
      <c r="FZ34" s="78">
        <f t="shared" si="18"/>
        <v>4205.7</v>
      </c>
      <c r="GA34" s="78">
        <f t="shared" si="18"/>
        <v>4289.0999999999995</v>
      </c>
      <c r="GB34" s="78">
        <f t="shared" si="18"/>
        <v>4352.7</v>
      </c>
      <c r="GC34" s="78">
        <f t="shared" si="18"/>
        <v>4369.2</v>
      </c>
      <c r="GD34" s="78">
        <f t="shared" si="18"/>
        <v>4401.7000000000007</v>
      </c>
      <c r="GE34" s="78">
        <f t="shared" si="18"/>
        <v>4373.8</v>
      </c>
      <c r="GF34" s="78">
        <f t="shared" si="18"/>
        <v>4408.7000000000007</v>
      </c>
      <c r="GG34" s="78">
        <f t="shared" si="18"/>
        <v>4459.8999999999996</v>
      </c>
      <c r="GH34" s="78">
        <f t="shared" si="18"/>
        <v>4501.7</v>
      </c>
      <c r="GI34" s="78">
        <f t="shared" si="18"/>
        <v>4551.8999999999996</v>
      </c>
      <c r="GJ34" s="78">
        <f t="shared" si="18"/>
        <v>4585.3</v>
      </c>
      <c r="GK34" s="78">
        <f t="shared" si="18"/>
        <v>4645.2</v>
      </c>
      <c r="GL34" s="78">
        <f>SUM(GL14:GL16)</f>
        <v>4694</v>
      </c>
      <c r="GM34" s="78">
        <f>SUM(GM14:GM16)</f>
        <v>4710.7000000000007</v>
      </c>
      <c r="GN34" s="78">
        <f t="shared" ref="GN34:GV34" si="19">SUM(GN14:GN16)</f>
        <v>4756</v>
      </c>
      <c r="GO34" s="78" t="e">
        <f t="shared" si="19"/>
        <v>#N/A</v>
      </c>
      <c r="GP34" s="78" t="e">
        <f t="shared" si="19"/>
        <v>#N/A</v>
      </c>
      <c r="GQ34" s="78" t="e">
        <f t="shared" si="19"/>
        <v>#N/A</v>
      </c>
      <c r="GR34" s="78" t="e">
        <f t="shared" si="19"/>
        <v>#N/A</v>
      </c>
      <c r="GS34" s="78" t="e">
        <f t="shared" si="19"/>
        <v>#N/A</v>
      </c>
      <c r="GT34" s="78" t="e">
        <f t="shared" si="19"/>
        <v>#N/A</v>
      </c>
      <c r="GU34" s="78" t="e">
        <f t="shared" si="19"/>
        <v>#N/A</v>
      </c>
      <c r="GV34" s="78" t="e">
        <f t="shared" si="19"/>
        <v>#N/A</v>
      </c>
    </row>
    <row r="35" spans="1:204">
      <c r="A35" s="7" t="s">
        <v>330</v>
      </c>
      <c r="B35" s="78" t="s">
        <v>228</v>
      </c>
      <c r="C35" s="78">
        <f t="shared" ref="C35:BN35" si="20">C17-C18</f>
        <v>27.700000000000003</v>
      </c>
      <c r="D35" s="78">
        <f t="shared" si="20"/>
        <v>27.7</v>
      </c>
      <c r="E35" s="78">
        <f t="shared" si="20"/>
        <v>28.5</v>
      </c>
      <c r="F35" s="78">
        <f t="shared" si="20"/>
        <v>27.2</v>
      </c>
      <c r="G35" s="78">
        <f t="shared" si="20"/>
        <v>31</v>
      </c>
      <c r="H35" s="78">
        <f t="shared" si="20"/>
        <v>31.999999999999996</v>
      </c>
      <c r="I35" s="78">
        <f t="shared" si="20"/>
        <v>31.200000000000003</v>
      </c>
      <c r="J35" s="78">
        <f t="shared" si="20"/>
        <v>31.6</v>
      </c>
      <c r="K35" s="78">
        <f t="shared" si="20"/>
        <v>33.9</v>
      </c>
      <c r="L35" s="78">
        <f t="shared" si="20"/>
        <v>34.299999999999997</v>
      </c>
      <c r="M35" s="78">
        <f t="shared" si="20"/>
        <v>35.599999999999994</v>
      </c>
      <c r="N35" s="78">
        <f t="shared" si="20"/>
        <v>39.800000000000004</v>
      </c>
      <c r="O35" s="78">
        <f t="shared" si="20"/>
        <v>42.3</v>
      </c>
      <c r="P35" s="78">
        <f t="shared" si="20"/>
        <v>41.8</v>
      </c>
      <c r="Q35" s="78">
        <f t="shared" si="20"/>
        <v>39.4</v>
      </c>
      <c r="R35" s="78">
        <f t="shared" si="20"/>
        <v>41.6</v>
      </c>
      <c r="S35" s="78">
        <f t="shared" si="20"/>
        <v>39.5</v>
      </c>
      <c r="T35" s="78">
        <f t="shared" si="20"/>
        <v>41.2</v>
      </c>
      <c r="U35" s="78">
        <f t="shared" si="20"/>
        <v>45.7</v>
      </c>
      <c r="V35" s="78">
        <f t="shared" si="20"/>
        <v>40.400000000000006</v>
      </c>
      <c r="W35" s="78">
        <f t="shared" si="20"/>
        <v>32.799999999999997</v>
      </c>
      <c r="X35" s="78">
        <f t="shared" si="20"/>
        <v>36</v>
      </c>
      <c r="Y35" s="78">
        <f t="shared" si="20"/>
        <v>46.8</v>
      </c>
      <c r="Z35" s="78">
        <f t="shared" si="20"/>
        <v>47.8</v>
      </c>
      <c r="AA35" s="78">
        <f t="shared" si="20"/>
        <v>55</v>
      </c>
      <c r="AB35" s="78">
        <f t="shared" si="20"/>
        <v>53.6</v>
      </c>
      <c r="AC35" s="78">
        <f t="shared" si="20"/>
        <v>53.1</v>
      </c>
      <c r="AD35" s="78">
        <f t="shared" si="20"/>
        <v>52.5</v>
      </c>
      <c r="AE35" s="78">
        <f t="shared" si="20"/>
        <v>57</v>
      </c>
      <c r="AF35" s="78">
        <f t="shared" si="20"/>
        <v>62.400000000000006</v>
      </c>
      <c r="AG35" s="78">
        <f t="shared" si="20"/>
        <v>64.899999999999991</v>
      </c>
      <c r="AH35" s="78">
        <f t="shared" si="20"/>
        <v>65.8</v>
      </c>
      <c r="AI35" s="78">
        <f t="shared" si="20"/>
        <v>59.900000000000006</v>
      </c>
      <c r="AJ35" s="78">
        <f t="shared" si="20"/>
        <v>73.400000000000006</v>
      </c>
      <c r="AK35" s="78">
        <f t="shared" si="20"/>
        <v>73</v>
      </c>
      <c r="AL35" s="78">
        <f t="shared" si="20"/>
        <v>77.099999999999994</v>
      </c>
      <c r="AM35" s="78">
        <f t="shared" si="20"/>
        <v>73.7</v>
      </c>
      <c r="AN35" s="78">
        <f t="shared" si="20"/>
        <v>73.3</v>
      </c>
      <c r="AO35" s="78">
        <f t="shared" si="20"/>
        <v>71.5</v>
      </c>
      <c r="AP35" s="78">
        <f t="shared" si="20"/>
        <v>67.300000000000011</v>
      </c>
      <c r="AQ35" s="78">
        <f t="shared" si="20"/>
        <v>73.800000000000011</v>
      </c>
      <c r="AR35" s="78">
        <f t="shared" si="20"/>
        <v>52.600000000000009</v>
      </c>
      <c r="AS35" s="78">
        <f t="shared" si="20"/>
        <v>61.099999999999994</v>
      </c>
      <c r="AT35" s="78">
        <f t="shared" si="20"/>
        <v>67.599999999999994</v>
      </c>
      <c r="AU35" s="78">
        <f t="shared" si="20"/>
        <v>65.099999999999994</v>
      </c>
      <c r="AV35" s="78">
        <f t="shared" si="20"/>
        <v>55.499999999999993</v>
      </c>
      <c r="AW35" s="78">
        <f t="shared" si="20"/>
        <v>57.099999999999994</v>
      </c>
      <c r="AX35" s="78">
        <f t="shared" si="20"/>
        <v>47.4</v>
      </c>
      <c r="AY35" s="78">
        <f t="shared" si="20"/>
        <v>35.5</v>
      </c>
      <c r="AZ35" s="78">
        <f t="shared" si="20"/>
        <v>37</v>
      </c>
      <c r="BA35" s="78">
        <f t="shared" si="20"/>
        <v>37.800000000000004</v>
      </c>
      <c r="BB35" s="78">
        <f t="shared" si="20"/>
        <v>34</v>
      </c>
      <c r="BC35" s="78">
        <f t="shared" si="20"/>
        <v>36.300000000000004</v>
      </c>
      <c r="BD35" s="78">
        <f t="shared" si="20"/>
        <v>51.4</v>
      </c>
      <c r="BE35" s="78">
        <f t="shared" si="20"/>
        <v>59.7</v>
      </c>
      <c r="BF35" s="78">
        <f t="shared" si="20"/>
        <v>61.3</v>
      </c>
      <c r="BG35" s="78">
        <f t="shared" si="20"/>
        <v>73</v>
      </c>
      <c r="BH35" s="78">
        <f t="shared" si="20"/>
        <v>71.399999999999991</v>
      </c>
      <c r="BI35" s="78">
        <f t="shared" si="20"/>
        <v>58.400000000000006</v>
      </c>
      <c r="BJ35" s="78">
        <f t="shared" si="20"/>
        <v>58.899999999999991</v>
      </c>
      <c r="BK35" s="78">
        <f t="shared" si="20"/>
        <v>62.3</v>
      </c>
      <c r="BL35" s="78">
        <f t="shared" si="20"/>
        <v>60.599999999999994</v>
      </c>
      <c r="BM35" s="78">
        <f t="shared" si="20"/>
        <v>67.2</v>
      </c>
      <c r="BN35" s="78">
        <f t="shared" si="20"/>
        <v>65.100000000000009</v>
      </c>
      <c r="BO35" s="78">
        <f t="shared" ref="BO35:DZ35" si="21">BO17-BO18</f>
        <v>69.099999999999994</v>
      </c>
      <c r="BP35" s="78">
        <f t="shared" si="21"/>
        <v>70.5</v>
      </c>
      <c r="BQ35" s="78">
        <f t="shared" si="21"/>
        <v>72.7</v>
      </c>
      <c r="BR35" s="78">
        <f t="shared" si="21"/>
        <v>84</v>
      </c>
      <c r="BS35" s="78">
        <f t="shared" si="21"/>
        <v>84.3</v>
      </c>
      <c r="BT35" s="78">
        <f t="shared" si="21"/>
        <v>97.399999999999991</v>
      </c>
      <c r="BU35" s="78">
        <f t="shared" si="21"/>
        <v>101.9</v>
      </c>
      <c r="BV35" s="78">
        <f t="shared" si="21"/>
        <v>96.199999999999989</v>
      </c>
      <c r="BW35" s="78">
        <f t="shared" si="21"/>
        <v>95.899999999999991</v>
      </c>
      <c r="BX35" s="78">
        <f t="shared" si="21"/>
        <v>103.4</v>
      </c>
      <c r="BY35" s="78">
        <f t="shared" si="21"/>
        <v>111.6</v>
      </c>
      <c r="BZ35" s="78">
        <f t="shared" si="21"/>
        <v>116.80000000000001</v>
      </c>
      <c r="CA35" s="78">
        <f t="shared" si="21"/>
        <v>115.99999999999999</v>
      </c>
      <c r="CB35" s="78">
        <f t="shared" si="21"/>
        <v>100.9</v>
      </c>
      <c r="CC35" s="78">
        <f t="shared" si="21"/>
        <v>97.4</v>
      </c>
      <c r="CD35" s="78">
        <f t="shared" si="21"/>
        <v>96.8</v>
      </c>
      <c r="CE35" s="78">
        <f t="shared" si="21"/>
        <v>94.199999999999989</v>
      </c>
      <c r="CF35" s="78">
        <f t="shared" si="21"/>
        <v>98.5</v>
      </c>
      <c r="CG35" s="78">
        <f t="shared" si="21"/>
        <v>100.39999999999999</v>
      </c>
      <c r="CH35" s="78">
        <f t="shared" si="21"/>
        <v>99.7</v>
      </c>
      <c r="CI35" s="78">
        <f t="shared" si="21"/>
        <v>98.7</v>
      </c>
      <c r="CJ35" s="78">
        <f t="shared" si="21"/>
        <v>95.2</v>
      </c>
      <c r="CK35" s="78">
        <f t="shared" si="21"/>
        <v>96.4</v>
      </c>
      <c r="CL35" s="78">
        <f t="shared" si="21"/>
        <v>97.9</v>
      </c>
      <c r="CM35" s="78">
        <f t="shared" si="21"/>
        <v>112.60000000000001</v>
      </c>
      <c r="CN35" s="78">
        <f t="shared" si="21"/>
        <v>115</v>
      </c>
      <c r="CO35" s="78">
        <f t="shared" si="21"/>
        <v>111.6</v>
      </c>
      <c r="CP35" s="78">
        <f t="shared" si="21"/>
        <v>121.39999999999999</v>
      </c>
      <c r="CQ35" s="78">
        <f t="shared" si="21"/>
        <v>125.29999999999998</v>
      </c>
      <c r="CR35" s="78">
        <f t="shared" si="21"/>
        <v>138.1</v>
      </c>
      <c r="CS35" s="78">
        <f t="shared" si="21"/>
        <v>130.70000000000002</v>
      </c>
      <c r="CT35" s="78">
        <f t="shared" si="21"/>
        <v>162.19999999999999</v>
      </c>
      <c r="CU35" s="78">
        <f t="shared" si="21"/>
        <v>137.30000000000001</v>
      </c>
      <c r="CV35" s="78">
        <f t="shared" si="21"/>
        <v>144.6</v>
      </c>
      <c r="CW35" s="78">
        <f t="shared" si="21"/>
        <v>159.29999999999998</v>
      </c>
      <c r="CX35" s="78">
        <f t="shared" si="21"/>
        <v>167.5</v>
      </c>
      <c r="CY35" s="78">
        <f t="shared" si="21"/>
        <v>171.89999999999998</v>
      </c>
      <c r="CZ35" s="78">
        <f t="shared" si="21"/>
        <v>167.2</v>
      </c>
      <c r="DA35" s="78">
        <f t="shared" si="21"/>
        <v>174.4</v>
      </c>
      <c r="DB35" s="78">
        <f t="shared" si="21"/>
        <v>170.7</v>
      </c>
      <c r="DC35" s="78">
        <f t="shared" si="21"/>
        <v>181.79999999999998</v>
      </c>
      <c r="DD35" s="78">
        <f t="shared" si="21"/>
        <v>193.4</v>
      </c>
      <c r="DE35" s="78">
        <f t="shared" si="21"/>
        <v>193.6</v>
      </c>
      <c r="DF35" s="78">
        <f t="shared" si="21"/>
        <v>196.5</v>
      </c>
      <c r="DG35" s="78">
        <f t="shared" si="21"/>
        <v>198.2</v>
      </c>
      <c r="DH35" s="78">
        <f t="shared" si="21"/>
        <v>202</v>
      </c>
      <c r="DI35" s="78">
        <f t="shared" si="21"/>
        <v>213.29999999999998</v>
      </c>
      <c r="DJ35" s="78">
        <f t="shared" si="21"/>
        <v>202.89999999999998</v>
      </c>
      <c r="DK35" s="78">
        <f t="shared" si="21"/>
        <v>195.7</v>
      </c>
      <c r="DL35" s="78">
        <f t="shared" si="21"/>
        <v>192.3</v>
      </c>
      <c r="DM35" s="78">
        <f t="shared" si="21"/>
        <v>198.7</v>
      </c>
      <c r="DN35" s="78">
        <f t="shared" si="21"/>
        <v>194.1</v>
      </c>
      <c r="DO35" s="78">
        <f t="shared" si="21"/>
        <v>202.4</v>
      </c>
      <c r="DP35" s="78">
        <f t="shared" si="21"/>
        <v>198.9</v>
      </c>
      <c r="DQ35" s="78">
        <f t="shared" si="21"/>
        <v>202.29999999999998</v>
      </c>
      <c r="DR35" s="78">
        <f t="shared" si="21"/>
        <v>204.20000000000002</v>
      </c>
      <c r="DS35" s="78">
        <f t="shared" si="21"/>
        <v>218.60000000000002</v>
      </c>
      <c r="DT35" s="78">
        <f t="shared" si="21"/>
        <v>216.7</v>
      </c>
      <c r="DU35" s="78">
        <f t="shared" si="21"/>
        <v>197.20000000000002</v>
      </c>
      <c r="DV35" s="78">
        <f t="shared" si="21"/>
        <v>199.8</v>
      </c>
      <c r="DW35" s="78">
        <f t="shared" si="21"/>
        <v>158.79999999999998</v>
      </c>
      <c r="DX35" s="78">
        <f t="shared" si="21"/>
        <v>154.6</v>
      </c>
      <c r="DY35" s="78">
        <f t="shared" si="21"/>
        <v>136.4</v>
      </c>
      <c r="DZ35" s="78">
        <f t="shared" si="21"/>
        <v>122.2</v>
      </c>
      <c r="EA35" s="78">
        <f t="shared" ref="EA35:GK35" si="22">EA17-EA18</f>
        <v>122.00000000000001</v>
      </c>
      <c r="EB35" s="78">
        <f t="shared" si="22"/>
        <v>128.29999999999998</v>
      </c>
      <c r="EC35" s="78">
        <f t="shared" si="22"/>
        <v>137.5</v>
      </c>
      <c r="ED35" s="78">
        <f t="shared" si="22"/>
        <v>156.70000000000002</v>
      </c>
      <c r="EE35" s="78">
        <f t="shared" si="22"/>
        <v>176.1</v>
      </c>
      <c r="EF35" s="78">
        <f t="shared" si="22"/>
        <v>173.6</v>
      </c>
      <c r="EG35" s="78">
        <f t="shared" si="22"/>
        <v>196.2</v>
      </c>
      <c r="EH35" s="78">
        <f t="shared" si="22"/>
        <v>220.9</v>
      </c>
      <c r="EI35" s="78">
        <f t="shared" si="22"/>
        <v>234.20000000000002</v>
      </c>
      <c r="EJ35" s="78">
        <f t="shared" si="22"/>
        <v>254.40000000000003</v>
      </c>
      <c r="EK35" s="78">
        <f t="shared" si="22"/>
        <v>274.59999999999997</v>
      </c>
      <c r="EL35" s="78">
        <f t="shared" si="22"/>
        <v>278.59999999999997</v>
      </c>
      <c r="EM35" s="78">
        <f t="shared" si="22"/>
        <v>357.3</v>
      </c>
      <c r="EN35" s="78">
        <f t="shared" si="22"/>
        <v>343.4</v>
      </c>
      <c r="EO35" s="78">
        <f t="shared" si="22"/>
        <v>348.7</v>
      </c>
      <c r="EP35" s="78">
        <f t="shared" si="22"/>
        <v>384</v>
      </c>
      <c r="EQ35" s="78">
        <f t="shared" si="22"/>
        <v>395.09999999999997</v>
      </c>
      <c r="ER35" s="78">
        <f t="shared" si="22"/>
        <v>404</v>
      </c>
      <c r="ES35" s="78">
        <f t="shared" si="22"/>
        <v>420.8</v>
      </c>
      <c r="ET35" s="78">
        <f t="shared" si="22"/>
        <v>385.6</v>
      </c>
      <c r="EU35" s="78">
        <f t="shared" si="22"/>
        <v>380.5</v>
      </c>
      <c r="EV35" s="78">
        <f t="shared" si="22"/>
        <v>377.40000000000003</v>
      </c>
      <c r="EW35" s="78">
        <f t="shared" si="22"/>
        <v>342.3</v>
      </c>
      <c r="EX35" s="78">
        <f t="shared" si="22"/>
        <v>329.7</v>
      </c>
      <c r="EY35" s="78">
        <f t="shared" si="22"/>
        <v>263</v>
      </c>
      <c r="EZ35" s="78">
        <f t="shared" si="22"/>
        <v>248.8</v>
      </c>
      <c r="FA35" s="78">
        <f t="shared" si="22"/>
        <v>250.29999999999998</v>
      </c>
      <c r="FB35" s="78">
        <f t="shared" si="22"/>
        <v>135.69999999999999</v>
      </c>
      <c r="FC35" s="78">
        <f t="shared" si="22"/>
        <v>150.6</v>
      </c>
      <c r="FD35" s="78">
        <f t="shared" si="22"/>
        <v>160</v>
      </c>
      <c r="FE35" s="78">
        <f t="shared" si="22"/>
        <v>149.1</v>
      </c>
      <c r="FF35" s="78">
        <f t="shared" si="22"/>
        <v>167.20000000000002</v>
      </c>
      <c r="FG35" s="78">
        <f t="shared" si="22"/>
        <v>184.50000000000003</v>
      </c>
      <c r="FH35" s="78">
        <f t="shared" si="22"/>
        <v>192.3</v>
      </c>
      <c r="FI35" s="78">
        <f t="shared" si="22"/>
        <v>193.7</v>
      </c>
      <c r="FJ35" s="78">
        <f t="shared" si="22"/>
        <v>202.50000000000003</v>
      </c>
      <c r="FK35" s="78">
        <f t="shared" si="22"/>
        <v>195.39999999999998</v>
      </c>
      <c r="FL35" s="78">
        <f t="shared" si="22"/>
        <v>206.2</v>
      </c>
      <c r="FM35" s="78">
        <f t="shared" si="22"/>
        <v>188.2</v>
      </c>
      <c r="FN35" s="78">
        <f t="shared" si="22"/>
        <v>232.8</v>
      </c>
      <c r="FO35" s="78">
        <f t="shared" si="22"/>
        <v>220.50000000000003</v>
      </c>
      <c r="FP35" s="78">
        <f t="shared" si="22"/>
        <v>244.2</v>
      </c>
      <c r="FQ35" s="78">
        <f t="shared" si="22"/>
        <v>257</v>
      </c>
      <c r="FR35" s="78">
        <f t="shared" si="22"/>
        <v>264</v>
      </c>
      <c r="FS35" s="78">
        <f t="shared" si="22"/>
        <v>293.20000000000005</v>
      </c>
      <c r="FT35" s="78">
        <f t="shared" si="22"/>
        <v>281</v>
      </c>
      <c r="FU35" s="78">
        <f t="shared" si="22"/>
        <v>280.59999999999997</v>
      </c>
      <c r="FV35" s="78">
        <f t="shared" si="22"/>
        <v>277.70000000000005</v>
      </c>
      <c r="FW35" s="78">
        <f t="shared" si="22"/>
        <v>303.89999999999998</v>
      </c>
      <c r="FX35" s="78">
        <f t="shared" si="22"/>
        <v>323.89999999999998</v>
      </c>
      <c r="FY35" s="78">
        <f t="shared" si="22"/>
        <v>303.70000000000005</v>
      </c>
      <c r="FZ35" s="78">
        <f t="shared" si="22"/>
        <v>310.29999999999995</v>
      </c>
      <c r="GA35" s="78">
        <f t="shared" si="22"/>
        <v>331.1</v>
      </c>
      <c r="GB35" s="78">
        <f t="shared" si="22"/>
        <v>330.4</v>
      </c>
      <c r="GC35" s="78">
        <f t="shared" si="22"/>
        <v>297.3</v>
      </c>
      <c r="GD35" s="78">
        <f t="shared" si="22"/>
        <v>188.2</v>
      </c>
      <c r="GE35" s="78">
        <f t="shared" si="22"/>
        <v>283.39999999999998</v>
      </c>
      <c r="GF35" s="78">
        <f t="shared" si="22"/>
        <v>284.5</v>
      </c>
      <c r="GG35" s="78">
        <f t="shared" si="22"/>
        <v>322.2</v>
      </c>
      <c r="GH35" s="78">
        <f t="shared" si="22"/>
        <v>315.39999999999998</v>
      </c>
      <c r="GI35" s="78">
        <f t="shared" si="22"/>
        <v>255.6</v>
      </c>
      <c r="GJ35" s="78">
        <f t="shared" si="22"/>
        <v>267.20000000000005</v>
      </c>
      <c r="GK35" s="78">
        <f t="shared" si="22"/>
        <v>288.7</v>
      </c>
      <c r="GL35" s="78">
        <f>GL17-GL18</f>
        <v>257.3</v>
      </c>
      <c r="GM35" s="78">
        <f>GM17-GM18</f>
        <v>122.2</v>
      </c>
      <c r="GN35" s="78">
        <f t="shared" ref="GN35:GV35" si="23">GN17-GN18</f>
        <v>122.2</v>
      </c>
      <c r="GO35" s="78">
        <f t="shared" si="23"/>
        <v>122.2</v>
      </c>
      <c r="GP35" s="78" t="e">
        <f t="shared" si="23"/>
        <v>#N/A</v>
      </c>
      <c r="GQ35" s="78" t="e">
        <f t="shared" si="23"/>
        <v>#N/A</v>
      </c>
      <c r="GR35" s="78" t="e">
        <f t="shared" si="23"/>
        <v>#N/A</v>
      </c>
      <c r="GS35" s="78" t="e">
        <f t="shared" si="23"/>
        <v>#N/A</v>
      </c>
      <c r="GT35" s="78" t="e">
        <f t="shared" si="23"/>
        <v>#N/A</v>
      </c>
      <c r="GU35" s="78" t="e">
        <f t="shared" si="23"/>
        <v>#N/A</v>
      </c>
      <c r="GV35" s="78" t="e">
        <f t="shared" si="23"/>
        <v>#N/A</v>
      </c>
    </row>
    <row r="37" spans="1:204">
      <c r="A37" s="12" t="s">
        <v>163</v>
      </c>
    </row>
    <row r="38" spans="1:204">
      <c r="A38" s="7" t="s">
        <v>168</v>
      </c>
      <c r="B38" s="78" t="s">
        <v>164</v>
      </c>
      <c r="C38" s="78" t="str">
        <f ca="1">IF(ISERROR(INDIRECT(ADDRESS(ROW(C32),COLUMN(C32)-3))),"n/a",IF(ISNUMBER(INDIRECT(ADDRESS(ROW(C32),COLUMN(C32)-3))),Calculations_actual!$C$3*AVERAGE(A32:C32),"n/a"))</f>
        <v>n/a</v>
      </c>
      <c r="D38" s="78" t="str">
        <f ca="1">IF(ISERROR(INDIRECT(ADDRESS(ROW(D32),COLUMN(D32)-3))),"n/a",IF(ISNUMBER(INDIRECT(ADDRESS(ROW(D32),COLUMN(D32)-3))),Calculations_actual!$C$3*AVERAGE(A32:D32),"n/a"))</f>
        <v>n/a</v>
      </c>
      <c r="E38" s="78" t="str">
        <f ca="1">IF(ISERROR(INDIRECT(ADDRESS(ROW(E32),COLUMN(E32)-3))),"n/a",IF(ISNUMBER(INDIRECT(ADDRESS(ROW(E32),COLUMN(E32)-3))),Calculations_actual!$C$3*AVERAGE(B32:E32),"n/a"))</f>
        <v>n/a</v>
      </c>
      <c r="F38" s="78">
        <f ca="1">IF(ISERROR(INDIRECT(ADDRESS(ROW(F32),COLUMN(F32)-3))),"n/a",IF(ISNUMBER(INDIRECT(ADDRESS(ROW(F32),COLUMN(F32)-3))),Calculations_actual!$C$3*AVERAGE(C32:F32),"n/a"))</f>
        <v>11.43</v>
      </c>
      <c r="G38" s="78">
        <f ca="1">IF(ISERROR(INDIRECT(ADDRESS(ROW(G32),COLUMN(G32)-3))),"n/a",IF(ISNUMBER(INDIRECT(ADDRESS(ROW(G32),COLUMN(G32)-3))),Calculations_actual!$C$3*AVERAGE(D32:G32),"n/a"))</f>
        <v>11.879999999999999</v>
      </c>
      <c r="H38" s="78">
        <f ca="1">IF(ISERROR(INDIRECT(ADDRESS(ROW(H32),COLUMN(H32)-3))),"n/a",IF(ISNUMBER(INDIRECT(ADDRESS(ROW(H32),COLUMN(H32)-3))),Calculations_actual!$C$3*AVERAGE(E32:H32),"n/a"))</f>
        <v>12.352499999999999</v>
      </c>
      <c r="I38" s="78">
        <f ca="1">IF(ISERROR(INDIRECT(ADDRESS(ROW(I32),COLUMN(I32)-3))),"n/a",IF(ISNUMBER(INDIRECT(ADDRESS(ROW(I32),COLUMN(I32)-3))),Calculations_actual!$C$3*AVERAGE(F32:I32),"n/a"))</f>
        <v>12.825000000000001</v>
      </c>
      <c r="J38" s="78">
        <f ca="1">IF(ISERROR(INDIRECT(ADDRESS(ROW(J32),COLUMN(J32)-3))),"n/a",IF(ISNUMBER(INDIRECT(ADDRESS(ROW(J32),COLUMN(J32)-3))),Calculations_actual!$C$3*AVERAGE(G32:J32),"n/a"))</f>
        <v>13.32</v>
      </c>
      <c r="K38" s="78">
        <f ca="1">IF(ISERROR(INDIRECT(ADDRESS(ROW(K32),COLUMN(K32)-3))),"n/a",IF(ISNUMBER(INDIRECT(ADDRESS(ROW(K32),COLUMN(K32)-3))),Calculations_actual!$C$3*AVERAGE(H32:K32),"n/a"))</f>
        <v>13.8375</v>
      </c>
      <c r="L38" s="78">
        <f ca="1">IF(ISERROR(INDIRECT(ADDRESS(ROW(L32),COLUMN(L32)-3))),"n/a",IF(ISNUMBER(INDIRECT(ADDRESS(ROW(L32),COLUMN(L32)-3))),Calculations_actual!$C$3*AVERAGE(I32:L32),"n/a"))</f>
        <v>14.310000000000002</v>
      </c>
      <c r="M38" s="78">
        <f ca="1">IF(ISERROR(INDIRECT(ADDRESS(ROW(M32),COLUMN(M32)-3))),"n/a",IF(ISNUMBER(INDIRECT(ADDRESS(ROW(M32),COLUMN(M32)-3))),Calculations_actual!$C$3*AVERAGE(J32:M32),"n/a"))</f>
        <v>14.872499999999999</v>
      </c>
      <c r="N38" s="78">
        <f ca="1">IF(ISERROR(INDIRECT(ADDRESS(ROW(N32),COLUMN(N32)-3))),"n/a",IF(ISNUMBER(INDIRECT(ADDRESS(ROW(N32),COLUMN(N32)-3))),Calculations_actual!$C$3*AVERAGE(K32:N32),"n/a"))</f>
        <v>15.345000000000001</v>
      </c>
      <c r="O38" s="78">
        <f ca="1">IF(ISERROR(INDIRECT(ADDRESS(ROW(O32),COLUMN(O32)-3))),"n/a",IF(ISNUMBER(INDIRECT(ADDRESS(ROW(O32),COLUMN(O32)-3))),Calculations_actual!$C$3*AVERAGE(L32:O32),"n/a"))</f>
        <v>15.840000000000002</v>
      </c>
      <c r="P38" s="78">
        <f ca="1">IF(ISERROR(INDIRECT(ADDRESS(ROW(P32),COLUMN(P32)-3))),"n/a",IF(ISNUMBER(INDIRECT(ADDRESS(ROW(P32),COLUMN(P32)-3))),Calculations_actual!$C$3*AVERAGE(M32:P32),"n/a"))</f>
        <v>16.492500000000003</v>
      </c>
      <c r="Q38" s="78">
        <f ca="1">IF(ISERROR(INDIRECT(ADDRESS(ROW(Q32),COLUMN(Q32)-3))),"n/a",IF(ISNUMBER(INDIRECT(ADDRESS(ROW(Q32),COLUMN(Q32)-3))),Calculations_actual!$C$3*AVERAGE(N32:Q32),"n/a"))</f>
        <v>17.100000000000001</v>
      </c>
      <c r="R38" s="78">
        <f ca="1">IF(ISERROR(INDIRECT(ADDRESS(ROW(R32),COLUMN(R32)-3))),"n/a",IF(ISNUMBER(INDIRECT(ADDRESS(ROW(R32),COLUMN(R32)-3))),Calculations_actual!$C$3*AVERAGE(O32:R32),"n/a"))</f>
        <v>17.865000000000002</v>
      </c>
      <c r="S38" s="78">
        <f ca="1">IF(ISERROR(INDIRECT(ADDRESS(ROW(S32),COLUMN(S32)-3))),"n/a",IF(ISNUMBER(INDIRECT(ADDRESS(ROW(S32),COLUMN(S32)-3))),Calculations_actual!$C$3*AVERAGE(P32:S32),"n/a"))</f>
        <v>18.63</v>
      </c>
      <c r="T38" s="78">
        <f ca="1">IF(ISERROR(INDIRECT(ADDRESS(ROW(T32),COLUMN(T32)-3))),"n/a",IF(ISNUMBER(INDIRECT(ADDRESS(ROW(T32),COLUMN(T32)-3))),Calculations_actual!$C$3*AVERAGE(Q32:T32),"n/a"))</f>
        <v>19.507499999999997</v>
      </c>
      <c r="U38" s="78">
        <f ca="1">IF(ISERROR(INDIRECT(ADDRESS(ROW(U32),COLUMN(U32)-3))),"n/a",IF(ISNUMBER(INDIRECT(ADDRESS(ROW(U32),COLUMN(U32)-3))),Calculations_actual!$C$3*AVERAGE(R32:U32),"n/a"))</f>
        <v>20.475000000000001</v>
      </c>
      <c r="V38" s="78">
        <f ca="1">IF(ISERROR(INDIRECT(ADDRESS(ROW(V32),COLUMN(V32)-3))),"n/a",IF(ISNUMBER(INDIRECT(ADDRESS(ROW(V32),COLUMN(V32)-3))),Calculations_actual!$C$3*AVERAGE(S32:V32),"n/a"))</f>
        <v>21.532500000000002</v>
      </c>
      <c r="W38" s="78">
        <f ca="1">IF(ISERROR(INDIRECT(ADDRESS(ROW(W32),COLUMN(W32)-3))),"n/a",IF(ISNUMBER(INDIRECT(ADDRESS(ROW(W32),COLUMN(W32)-3))),Calculations_actual!$C$3*AVERAGE(T32:W32),"n/a"))</f>
        <v>22.86</v>
      </c>
      <c r="X38" s="78">
        <f ca="1">IF(ISERROR(INDIRECT(ADDRESS(ROW(X32),COLUMN(X32)-3))),"n/a",IF(ISNUMBER(INDIRECT(ADDRESS(ROW(X32),COLUMN(X32)-3))),Calculations_actual!$C$3*AVERAGE(U32:X32),"n/a"))</f>
        <v>24.0975</v>
      </c>
      <c r="Y38" s="78">
        <f ca="1">IF(ISERROR(INDIRECT(ADDRESS(ROW(Y32),COLUMN(Y32)-3))),"n/a",IF(ISNUMBER(INDIRECT(ADDRESS(ROW(Y32),COLUMN(Y32)-3))),Calculations_actual!$C$3*AVERAGE(V32:Y32),"n/a"))</f>
        <v>25.29</v>
      </c>
      <c r="Z38" s="78">
        <f ca="1">IF(ISERROR(INDIRECT(ADDRESS(ROW(Z32),COLUMN(Z32)-3))),"n/a",IF(ISNUMBER(INDIRECT(ADDRESS(ROW(Z32),COLUMN(Z32)-3))),Calculations_actual!$C$3*AVERAGE(W32:Z32),"n/a"))</f>
        <v>26.55</v>
      </c>
      <c r="AA38" s="78">
        <f ca="1">IF(ISERROR(INDIRECT(ADDRESS(ROW(AA32),COLUMN(AA32)-3))),"n/a",IF(ISNUMBER(INDIRECT(ADDRESS(ROW(AA32),COLUMN(AA32)-3))),Calculations_actual!$C$3*AVERAGE(X32:AA32),"n/a"))</f>
        <v>27.674999999999997</v>
      </c>
      <c r="AB38" s="78">
        <f ca="1">IF(ISERROR(INDIRECT(ADDRESS(ROW(AB32),COLUMN(AB32)-3))),"n/a",IF(ISNUMBER(INDIRECT(ADDRESS(ROW(AB32),COLUMN(AB32)-3))),Calculations_actual!$C$3*AVERAGE(Y32:AB32),"n/a"))</f>
        <v>28.642499999999998</v>
      </c>
      <c r="AC38" s="78">
        <f ca="1">IF(ISERROR(INDIRECT(ADDRESS(ROW(AC32),COLUMN(AC32)-3))),"n/a",IF(ISNUMBER(INDIRECT(ADDRESS(ROW(AC32),COLUMN(AC32)-3))),Calculations_actual!$C$3*AVERAGE(Z32:AC32),"n/a"))</f>
        <v>29.835000000000001</v>
      </c>
      <c r="AD38" s="78">
        <f ca="1">IF(ISERROR(INDIRECT(ADDRESS(ROW(AD32),COLUMN(AD32)-3))),"n/a",IF(ISNUMBER(INDIRECT(ADDRESS(ROW(AD32),COLUMN(AD32)-3))),Calculations_actual!$C$3*AVERAGE(AA32:AD32),"n/a"))</f>
        <v>30.8475</v>
      </c>
      <c r="AE38" s="78">
        <f ca="1">IF(ISERROR(INDIRECT(ADDRESS(ROW(AE32),COLUMN(AE32)-3))),"n/a",IF(ISNUMBER(INDIRECT(ADDRESS(ROW(AE32),COLUMN(AE32)-3))),Calculations_actual!$C$3*AVERAGE(AB32:AE32),"n/a"))</f>
        <v>31.815000000000001</v>
      </c>
      <c r="AF38" s="78">
        <f ca="1">IF(ISERROR(INDIRECT(ADDRESS(ROW(AF32),COLUMN(AF32)-3))),"n/a",IF(ISNUMBER(INDIRECT(ADDRESS(ROW(AF32),COLUMN(AF32)-3))),Calculations_actual!$C$3*AVERAGE(AC32:AF32),"n/a"))</f>
        <v>33.142500000000005</v>
      </c>
      <c r="AG38" s="78">
        <f ca="1">IF(ISERROR(INDIRECT(ADDRESS(ROW(AG32),COLUMN(AG32)-3))),"n/a",IF(ISNUMBER(INDIRECT(ADDRESS(ROW(AG32),COLUMN(AG32)-3))),Calculations_actual!$C$3*AVERAGE(AD32:AG32),"n/a"))</f>
        <v>34.065000000000005</v>
      </c>
      <c r="AH38" s="78">
        <f ca="1">IF(ISERROR(INDIRECT(ADDRESS(ROW(AH32),COLUMN(AH32)-3))),"n/a",IF(ISNUMBER(INDIRECT(ADDRESS(ROW(AH32),COLUMN(AH32)-3))),Calculations_actual!$C$3*AVERAGE(AE32:AH32),"n/a"))</f>
        <v>34.942500000000003</v>
      </c>
      <c r="AI38" s="78">
        <f ca="1">IF(ISERROR(INDIRECT(ADDRESS(ROW(AI32),COLUMN(AI32)-3))),"n/a",IF(ISNUMBER(INDIRECT(ADDRESS(ROW(AI32),COLUMN(AI32)-3))),Calculations_actual!$C$3*AVERAGE(AF32:AI32),"n/a"))</f>
        <v>35.977499999999999</v>
      </c>
      <c r="AJ38" s="78">
        <f ca="1">IF(ISERROR(INDIRECT(ADDRESS(ROW(AJ32),COLUMN(AJ32)-3))),"n/a",IF(ISNUMBER(INDIRECT(ADDRESS(ROW(AJ32),COLUMN(AJ32)-3))),Calculations_actual!$C$3*AVERAGE(AG32:AJ32),"n/a"))</f>
        <v>36.967500000000001</v>
      </c>
      <c r="AK38" s="78">
        <f ca="1">IF(ISERROR(INDIRECT(ADDRESS(ROW(AK32),COLUMN(AK32)-3))),"n/a",IF(ISNUMBER(INDIRECT(ADDRESS(ROW(AK32),COLUMN(AK32)-3))),Calculations_actual!$C$3*AVERAGE(AH32:AK32),"n/a"))</f>
        <v>38.25</v>
      </c>
      <c r="AL38" s="78">
        <f ca="1">IF(ISERROR(INDIRECT(ADDRESS(ROW(AL32),COLUMN(AL32)-3))),"n/a",IF(ISNUMBER(INDIRECT(ADDRESS(ROW(AL32),COLUMN(AL32)-3))),Calculations_actual!$C$3*AVERAGE(AI32:AL32),"n/a"))</f>
        <v>39.757500000000007</v>
      </c>
      <c r="AM38" s="78">
        <f ca="1">IF(ISERROR(INDIRECT(ADDRESS(ROW(AM32),COLUMN(AM32)-3))),"n/a",IF(ISNUMBER(INDIRECT(ADDRESS(ROW(AM32),COLUMN(AM32)-3))),Calculations_actual!$C$3*AVERAGE(AJ32:AM32),"n/a"))</f>
        <v>41.175000000000004</v>
      </c>
      <c r="AN38" s="78">
        <f ca="1">IF(ISERROR(INDIRECT(ADDRESS(ROW(AN32),COLUMN(AN32)-3))),"n/a",IF(ISNUMBER(INDIRECT(ADDRESS(ROW(AN32),COLUMN(AN32)-3))),Calculations_actual!$C$3*AVERAGE(AK32:AN32),"n/a"))</f>
        <v>42.615000000000002</v>
      </c>
      <c r="AO38" s="78">
        <f ca="1">IF(ISERROR(INDIRECT(ADDRESS(ROW(AO32),COLUMN(AO32)-3))),"n/a",IF(ISNUMBER(INDIRECT(ADDRESS(ROW(AO32),COLUMN(AO32)-3))),Calculations_actual!$C$3*AVERAGE(AL32:AO32),"n/a"))</f>
        <v>44.122500000000002</v>
      </c>
      <c r="AP38" s="78">
        <f ca="1">IF(ISERROR(INDIRECT(ADDRESS(ROW(AP32),COLUMN(AP32)-3))),"n/a",IF(ISNUMBER(INDIRECT(ADDRESS(ROW(AP32),COLUMN(AP32)-3))),Calculations_actual!$C$3*AVERAGE(AM32:AP32),"n/a"))</f>
        <v>45.9</v>
      </c>
      <c r="AQ38" s="78">
        <f ca="1">IF(ISERROR(INDIRECT(ADDRESS(ROW(AQ32),COLUMN(AQ32)-3))),"n/a",IF(ISNUMBER(INDIRECT(ADDRESS(ROW(AQ32),COLUMN(AQ32)-3))),Calculations_actual!$C$3*AVERAGE(AN32:AQ32),"n/a"))</f>
        <v>47.925000000000004</v>
      </c>
      <c r="AR38" s="78">
        <f ca="1">IF(ISERROR(INDIRECT(ADDRESS(ROW(AR32),COLUMN(AR32)-3))),"n/a",IF(ISNUMBER(INDIRECT(ADDRESS(ROW(AR32),COLUMN(AR32)-3))),Calculations_actual!$C$3*AVERAGE(AO32:AR32),"n/a"))</f>
        <v>49.612500000000004</v>
      </c>
      <c r="AS38" s="78">
        <f ca="1">IF(ISERROR(INDIRECT(ADDRESS(ROW(AS32),COLUMN(AS32)-3))),"n/a",IF(ISNUMBER(INDIRECT(ADDRESS(ROW(AS32),COLUMN(AS32)-3))),Calculations_actual!$C$3*AVERAGE(AP32:AS32),"n/a"))</f>
        <v>51.772500000000008</v>
      </c>
      <c r="AT38" s="78">
        <f ca="1">IF(ISERROR(INDIRECT(ADDRESS(ROW(AT32),COLUMN(AT32)-3))),"n/a",IF(ISNUMBER(INDIRECT(ADDRESS(ROW(AT32),COLUMN(AT32)-3))),Calculations_actual!$C$3*AVERAGE(AQ32:AT32),"n/a"))</f>
        <v>54.022500000000001</v>
      </c>
      <c r="AU38" s="78">
        <f ca="1">IF(ISERROR(INDIRECT(ADDRESS(ROW(AU32),COLUMN(AU32)-3))),"n/a",IF(ISNUMBER(INDIRECT(ADDRESS(ROW(AU32),COLUMN(AU32)-3))),Calculations_actual!$C$3*AVERAGE(AR32:AU32),"n/a"))</f>
        <v>56.317500000000003</v>
      </c>
      <c r="AV38" s="78">
        <f ca="1">IF(ISERROR(INDIRECT(ADDRESS(ROW(AV32),COLUMN(AV32)-3))),"n/a",IF(ISNUMBER(INDIRECT(ADDRESS(ROW(AV32),COLUMN(AV32)-3))),Calculations_actual!$C$3*AVERAGE(AS32:AV32),"n/a"))</f>
        <v>59.287500000000001</v>
      </c>
      <c r="AW38" s="78">
        <f ca="1">IF(ISERROR(INDIRECT(ADDRESS(ROW(AW32),COLUMN(AW32)-3))),"n/a",IF(ISNUMBER(INDIRECT(ADDRESS(ROW(AW32),COLUMN(AW32)-3))),Calculations_actual!$C$3*AVERAGE(AT32:AW32),"n/a"))</f>
        <v>61.875</v>
      </c>
      <c r="AX38" s="78">
        <f ca="1">IF(ISERROR(INDIRECT(ADDRESS(ROW(AX32),COLUMN(AX32)-3))),"n/a",IF(ISNUMBER(INDIRECT(ADDRESS(ROW(AX32),COLUMN(AX32)-3))),Calculations_actual!$C$3*AVERAGE(AU32:AX32),"n/a"))</f>
        <v>64.102500000000006</v>
      </c>
      <c r="AY38" s="78">
        <f ca="1">IF(ISERROR(INDIRECT(ADDRESS(ROW(AY32),COLUMN(AY32)-3))),"n/a",IF(ISNUMBER(INDIRECT(ADDRESS(ROW(AY32),COLUMN(AY32)-3))),Calculations_actual!$C$3*AVERAGE(AV32:AY32),"n/a"))</f>
        <v>66.307500000000005</v>
      </c>
      <c r="AZ38" s="78">
        <f ca="1">IF(ISERROR(INDIRECT(ADDRESS(ROW(AZ32),COLUMN(AZ32)-3))),"n/a",IF(ISNUMBER(INDIRECT(ADDRESS(ROW(AZ32),COLUMN(AZ32)-3))),Calculations_actual!$C$3*AVERAGE(AW32:AZ32),"n/a"))</f>
        <v>68.467500000000001</v>
      </c>
      <c r="BA38" s="78">
        <f ca="1">IF(ISERROR(INDIRECT(ADDRESS(ROW(BA32),COLUMN(BA32)-3))),"n/a",IF(ISNUMBER(INDIRECT(ADDRESS(ROW(BA32),COLUMN(BA32)-3))),Calculations_actual!$C$3*AVERAGE(AX32:BA32),"n/a"))</f>
        <v>70.695000000000007</v>
      </c>
      <c r="BB38" s="78">
        <f ca="1">IF(ISERROR(INDIRECT(ADDRESS(ROW(BB32),COLUMN(BB32)-3))),"n/a",IF(ISNUMBER(INDIRECT(ADDRESS(ROW(BB32),COLUMN(BB32)-3))),Calculations_actual!$C$3*AVERAGE(AY32:BB32),"n/a"))</f>
        <v>72.967500000000001</v>
      </c>
      <c r="BC38" s="78">
        <f ca="1">IF(ISERROR(INDIRECT(ADDRESS(ROW(BC32),COLUMN(BC32)-3))),"n/a",IF(ISNUMBER(INDIRECT(ADDRESS(ROW(BC32),COLUMN(BC32)-3))),Calculations_actual!$C$3*AVERAGE(AZ32:BC32),"n/a"))</f>
        <v>75.532499999999999</v>
      </c>
      <c r="BD38" s="78">
        <f ca="1">IF(ISERROR(INDIRECT(ADDRESS(ROW(BD32),COLUMN(BD32)-3))),"n/a",IF(ISNUMBER(INDIRECT(ADDRESS(ROW(BD32),COLUMN(BD32)-3))),Calculations_actual!$C$3*AVERAGE(BA32:BD32),"n/a"))</f>
        <v>77.782499999999999</v>
      </c>
      <c r="BE38" s="78">
        <f ca="1">IF(ISERROR(INDIRECT(ADDRESS(ROW(BE32),COLUMN(BE32)-3))),"n/a",IF(ISNUMBER(INDIRECT(ADDRESS(ROW(BE32),COLUMN(BE32)-3))),Calculations_actual!$C$3*AVERAGE(BB32:BE32),"n/a"))</f>
        <v>80.055000000000007</v>
      </c>
      <c r="BF38" s="78">
        <f ca="1">IF(ISERROR(INDIRECT(ADDRESS(ROW(BF32),COLUMN(BF32)-3))),"n/a",IF(ISNUMBER(INDIRECT(ADDRESS(ROW(BF32),COLUMN(BF32)-3))),Calculations_actual!$C$3*AVERAGE(BC32:BF32),"n/a"))</f>
        <v>82.507499999999993</v>
      </c>
      <c r="BG38" s="78">
        <f ca="1">IF(ISERROR(INDIRECT(ADDRESS(ROW(BG32),COLUMN(BG32)-3))),"n/a",IF(ISNUMBER(INDIRECT(ADDRESS(ROW(BG32),COLUMN(BG32)-3))),Calculations_actual!$C$3*AVERAGE(BD32:BG32),"n/a"))</f>
        <v>84.712500000000006</v>
      </c>
      <c r="BH38" s="78">
        <f ca="1">IF(ISERROR(INDIRECT(ADDRESS(ROW(BH32),COLUMN(BH32)-3))),"n/a",IF(ISNUMBER(INDIRECT(ADDRESS(ROW(BH32),COLUMN(BH32)-3))),Calculations_actual!$C$3*AVERAGE(BE32:BH32),"n/a"))</f>
        <v>86.962500000000006</v>
      </c>
      <c r="BI38" s="78">
        <f ca="1">IF(ISERROR(INDIRECT(ADDRESS(ROW(BI32),COLUMN(BI32)-3))),"n/a",IF(ISNUMBER(INDIRECT(ADDRESS(ROW(BI32),COLUMN(BI32)-3))),Calculations_actual!$C$3*AVERAGE(BF32:BI32),"n/a"))</f>
        <v>89.144999999999996</v>
      </c>
      <c r="BJ38" s="78">
        <f ca="1">IF(ISERROR(INDIRECT(ADDRESS(ROW(BJ32),COLUMN(BJ32)-3))),"n/a",IF(ISNUMBER(INDIRECT(ADDRESS(ROW(BJ32),COLUMN(BJ32)-3))),Calculations_actual!$C$3*AVERAGE(BG32:BJ32),"n/a"))</f>
        <v>91.215000000000003</v>
      </c>
      <c r="BK38" s="78">
        <f ca="1">IF(ISERROR(INDIRECT(ADDRESS(ROW(BK32),COLUMN(BK32)-3))),"n/a",IF(ISNUMBER(INDIRECT(ADDRESS(ROW(BK32),COLUMN(BK32)-3))),Calculations_actual!$C$3*AVERAGE(BH32:BK32),"n/a"))</f>
        <v>93.037500000000009</v>
      </c>
      <c r="BL38" s="78">
        <f ca="1">IF(ISERROR(INDIRECT(ADDRESS(ROW(BL32),COLUMN(BL32)-3))),"n/a",IF(ISNUMBER(INDIRECT(ADDRESS(ROW(BL32),COLUMN(BL32)-3))),Calculations_actual!$C$3*AVERAGE(BI32:BL32),"n/a"))</f>
        <v>94.837500000000006</v>
      </c>
      <c r="BM38" s="78">
        <f ca="1">IF(ISERROR(INDIRECT(ADDRESS(ROW(BM32),COLUMN(BM32)-3))),"n/a",IF(ISNUMBER(INDIRECT(ADDRESS(ROW(BM32),COLUMN(BM32)-3))),Calculations_actual!$C$3*AVERAGE(BJ32:BM32),"n/a"))</f>
        <v>96.637500000000003</v>
      </c>
      <c r="BN38" s="78">
        <f ca="1">IF(ISERROR(INDIRECT(ADDRESS(ROW(BN32),COLUMN(BN32)-3))),"n/a",IF(ISNUMBER(INDIRECT(ADDRESS(ROW(BN32),COLUMN(BN32)-3))),Calculations_actual!$C$3*AVERAGE(BK32:BN32),"n/a"))</f>
        <v>98.482500000000002</v>
      </c>
      <c r="BO38" s="78">
        <f ca="1">IF(ISERROR(INDIRECT(ADDRESS(ROW(BO32),COLUMN(BO32)-3))),"n/a",IF(ISNUMBER(INDIRECT(ADDRESS(ROW(BO32),COLUMN(BO32)-3))),Calculations_actual!$C$3*AVERAGE(BL32:BO32),"n/a"))</f>
        <v>100.46250000000001</v>
      </c>
      <c r="BP38" s="78">
        <f ca="1">IF(ISERROR(INDIRECT(ADDRESS(ROW(BP32),COLUMN(BP32)-3))),"n/a",IF(ISNUMBER(INDIRECT(ADDRESS(ROW(BP32),COLUMN(BP32)-3))),Calculations_actual!$C$3*AVERAGE(BM32:BP32),"n/a"))</f>
        <v>102.55499999999999</v>
      </c>
      <c r="BQ38" s="78">
        <f ca="1">IF(ISERROR(INDIRECT(ADDRESS(ROW(BQ32),COLUMN(BQ32)-3))),"n/a",IF(ISNUMBER(INDIRECT(ADDRESS(ROW(BQ32),COLUMN(BQ32)-3))),Calculations_actual!$C$3*AVERAGE(BN32:BQ32),"n/a"))</f>
        <v>104.7375</v>
      </c>
      <c r="BR38" s="78">
        <f ca="1">IF(ISERROR(INDIRECT(ADDRESS(ROW(BR32),COLUMN(BR32)-3))),"n/a",IF(ISNUMBER(INDIRECT(ADDRESS(ROW(BR32),COLUMN(BR32)-3))),Calculations_actual!$C$3*AVERAGE(BO32:BR32),"n/a"))</f>
        <v>107.00999999999999</v>
      </c>
      <c r="BS38" s="78">
        <f ca="1">IF(ISERROR(INDIRECT(ADDRESS(ROW(BS32),COLUMN(BS32)-3))),"n/a",IF(ISNUMBER(INDIRECT(ADDRESS(ROW(BS32),COLUMN(BS32)-3))),Calculations_actual!$C$3*AVERAGE(BP32:BS32),"n/a"))</f>
        <v>109.4175</v>
      </c>
      <c r="BT38" s="78">
        <f ca="1">IF(ISERROR(INDIRECT(ADDRESS(ROW(BT32),COLUMN(BT32)-3))),"n/a",IF(ISNUMBER(INDIRECT(ADDRESS(ROW(BT32),COLUMN(BT32)-3))),Calculations_actual!$C$3*AVERAGE(BQ32:BT32),"n/a"))</f>
        <v>111.8475</v>
      </c>
      <c r="BU38" s="78">
        <f ca="1">IF(ISERROR(INDIRECT(ADDRESS(ROW(BU32),COLUMN(BU32)-3))),"n/a",IF(ISNUMBER(INDIRECT(ADDRESS(ROW(BU32),COLUMN(BU32)-3))),Calculations_actual!$C$3*AVERAGE(BR32:BU32),"n/a"))</f>
        <v>114.2325</v>
      </c>
      <c r="BV38" s="78">
        <f ca="1">IF(ISERROR(INDIRECT(ADDRESS(ROW(BV32),COLUMN(BV32)-3))),"n/a",IF(ISNUMBER(INDIRECT(ADDRESS(ROW(BV32),COLUMN(BV32)-3))),Calculations_actual!$C$3*AVERAGE(BS32:BV32),"n/a"))</f>
        <v>116.45999999999998</v>
      </c>
      <c r="BW38" s="78">
        <f ca="1">IF(ISERROR(INDIRECT(ADDRESS(ROW(BW32),COLUMN(BW32)-3))),"n/a",IF(ISNUMBER(INDIRECT(ADDRESS(ROW(BW32),COLUMN(BW32)-3))),Calculations_actual!$C$3*AVERAGE(BT32:BW32),"n/a"))</f>
        <v>118.37249999999999</v>
      </c>
      <c r="BX38" s="78">
        <f ca="1">IF(ISERROR(INDIRECT(ADDRESS(ROW(BX32),COLUMN(BX32)-3))),"n/a",IF(ISNUMBER(INDIRECT(ADDRESS(ROW(BX32),COLUMN(BX32)-3))),Calculations_actual!$C$3*AVERAGE(BU32:BX32),"n/a"))</f>
        <v>120.35249999999999</v>
      </c>
      <c r="BY38" s="78">
        <f ca="1">IF(ISERROR(INDIRECT(ADDRESS(ROW(BY32),COLUMN(BY32)-3))),"n/a",IF(ISNUMBER(INDIRECT(ADDRESS(ROW(BY32),COLUMN(BY32)-3))),Calculations_actual!$C$3*AVERAGE(BV32:BY32),"n/a"))</f>
        <v>122.60249999999999</v>
      </c>
      <c r="BZ38" s="78">
        <f ca="1">IF(ISERROR(INDIRECT(ADDRESS(ROW(BZ32),COLUMN(BZ32)-3))),"n/a",IF(ISNUMBER(INDIRECT(ADDRESS(ROW(BZ32),COLUMN(BZ32)-3))),Calculations_actual!$C$3*AVERAGE(BW32:BZ32),"n/a"))</f>
        <v>125.3925</v>
      </c>
      <c r="CA38" s="78">
        <f ca="1">IF(ISERROR(INDIRECT(ADDRESS(ROW(CA32),COLUMN(CA32)-3))),"n/a",IF(ISNUMBER(INDIRECT(ADDRESS(ROW(CA32),COLUMN(CA32)-3))),Calculations_actual!$C$3*AVERAGE(BX32:CA32),"n/a"))</f>
        <v>129.19500000000002</v>
      </c>
      <c r="CB38" s="78">
        <f ca="1">IF(ISERROR(INDIRECT(ADDRESS(ROW(CB32),COLUMN(CB32)-3))),"n/a",IF(ISNUMBER(INDIRECT(ADDRESS(ROW(CB32),COLUMN(CB32)-3))),Calculations_actual!$C$3*AVERAGE(BY32:CB32),"n/a"))</f>
        <v>133.53749999999999</v>
      </c>
      <c r="CC38" s="78">
        <f ca="1">IF(ISERROR(INDIRECT(ADDRESS(ROW(CC32),COLUMN(CC32)-3))),"n/a",IF(ISNUMBER(INDIRECT(ADDRESS(ROW(CC32),COLUMN(CC32)-3))),Calculations_actual!$C$3*AVERAGE(BZ32:CC32),"n/a"))</f>
        <v>138.24</v>
      </c>
      <c r="CD38" s="78">
        <f ca="1">IF(ISERROR(INDIRECT(ADDRESS(ROW(CD32),COLUMN(CD32)-3))),"n/a",IF(ISNUMBER(INDIRECT(ADDRESS(ROW(CD32),COLUMN(CD32)-3))),Calculations_actual!$C$3*AVERAGE(CA32:CD32),"n/a"))</f>
        <v>143.1</v>
      </c>
      <c r="CE38" s="78">
        <f ca="1">IF(ISERROR(INDIRECT(ADDRESS(ROW(CE32),COLUMN(CE32)-3))),"n/a",IF(ISNUMBER(INDIRECT(ADDRESS(ROW(CE32),COLUMN(CE32)-3))),Calculations_actual!$C$3*AVERAGE(CB32:CE32),"n/a"))</f>
        <v>147.53250000000003</v>
      </c>
      <c r="CF38" s="78">
        <f ca="1">IF(ISERROR(INDIRECT(ADDRESS(ROW(CF32),COLUMN(CF32)-3))),"n/a",IF(ISNUMBER(INDIRECT(ADDRESS(ROW(CF32),COLUMN(CF32)-3))),Calculations_actual!$C$3*AVERAGE(CC32:CF32),"n/a"))</f>
        <v>152.1</v>
      </c>
      <c r="CG38" s="78">
        <f ca="1">IF(ISERROR(INDIRECT(ADDRESS(ROW(CG32),COLUMN(CG32)-3))),"n/a",IF(ISNUMBER(INDIRECT(ADDRESS(ROW(CG32),COLUMN(CG32)-3))),Calculations_actual!$C$3*AVERAGE(CD32:CG32),"n/a"))</f>
        <v>157.05000000000001</v>
      </c>
      <c r="CH38" s="78">
        <f ca="1">IF(ISERROR(INDIRECT(ADDRESS(ROW(CH32),COLUMN(CH32)-3))),"n/a",IF(ISNUMBER(INDIRECT(ADDRESS(ROW(CH32),COLUMN(CH32)-3))),Calculations_actual!$C$3*AVERAGE(CE32:CH32),"n/a"))</f>
        <v>162.67500000000001</v>
      </c>
      <c r="CI38" s="78">
        <f ca="1">IF(ISERROR(INDIRECT(ADDRESS(ROW(CI32),COLUMN(CI32)-3))),"n/a",IF(ISNUMBER(INDIRECT(ADDRESS(ROW(CI32),COLUMN(CI32)-3))),Calculations_actual!$C$3*AVERAGE(CF32:CI32),"n/a"))</f>
        <v>168.45750000000001</v>
      </c>
      <c r="CJ38" s="78">
        <f ca="1">IF(ISERROR(INDIRECT(ADDRESS(ROW(CJ32),COLUMN(CJ32)-3))),"n/a",IF(ISNUMBER(INDIRECT(ADDRESS(ROW(CJ32),COLUMN(CJ32)-3))),Calculations_actual!$C$3*AVERAGE(CG32:CJ32),"n/a"))</f>
        <v>175.65750000000003</v>
      </c>
      <c r="CK38" s="78">
        <f ca="1">IF(ISERROR(INDIRECT(ADDRESS(ROW(CK32),COLUMN(CK32)-3))),"n/a",IF(ISNUMBER(INDIRECT(ADDRESS(ROW(CK32),COLUMN(CK32)-3))),Calculations_actual!$C$3*AVERAGE(CH32:CK32),"n/a"))</f>
        <v>183.24000000000004</v>
      </c>
      <c r="CL38" s="78">
        <f ca="1">IF(ISERROR(INDIRECT(ADDRESS(ROW(CL32),COLUMN(CL32)-3))),"n/a",IF(ISNUMBER(INDIRECT(ADDRESS(ROW(CL32),COLUMN(CL32)-3))),Calculations_actual!$C$3*AVERAGE(CI32:CL32),"n/a"))</f>
        <v>192.98250000000002</v>
      </c>
      <c r="CM38" s="78">
        <f ca="1">IF(ISERROR(INDIRECT(ADDRESS(ROW(CM32),COLUMN(CM32)-3))),"n/a",IF(ISNUMBER(INDIRECT(ADDRESS(ROW(CM32),COLUMN(CM32)-3))),Calculations_actual!$C$3*AVERAGE(CJ32:CM32),"n/a"))</f>
        <v>201.73500000000001</v>
      </c>
      <c r="CN38" s="78">
        <f ca="1">IF(ISERROR(INDIRECT(ADDRESS(ROW(CN32),COLUMN(CN32)-3))),"n/a",IF(ISNUMBER(INDIRECT(ADDRESS(ROW(CN32),COLUMN(CN32)-3))),Calculations_actual!$C$3*AVERAGE(CK32:CN32),"n/a"))</f>
        <v>210.19499999999999</v>
      </c>
      <c r="CO38" s="78">
        <f ca="1">IF(ISERROR(INDIRECT(ADDRESS(ROW(CO32),COLUMN(CO32)-3))),"n/a",IF(ISNUMBER(INDIRECT(ADDRESS(ROW(CO32),COLUMN(CO32)-3))),Calculations_actual!$C$3*AVERAGE(CL32:CO32),"n/a"))</f>
        <v>218.70000000000002</v>
      </c>
      <c r="CP38" s="78">
        <f ca="1">IF(ISERROR(INDIRECT(ADDRESS(ROW(CP32),COLUMN(CP32)-3))),"n/a",IF(ISNUMBER(INDIRECT(ADDRESS(ROW(CP32),COLUMN(CP32)-3))),Calculations_actual!$C$3*AVERAGE(CM32:CP32),"n/a"))</f>
        <v>223.98750000000001</v>
      </c>
      <c r="CQ38" s="78">
        <f ca="1">IF(ISERROR(INDIRECT(ADDRESS(ROW(CQ32),COLUMN(CQ32)-3))),"n/a",IF(ISNUMBER(INDIRECT(ADDRESS(ROW(CQ32),COLUMN(CQ32)-3))),Calculations_actual!$C$3*AVERAGE(CN32:CQ32),"n/a"))</f>
        <v>231.255</v>
      </c>
      <c r="CR38" s="78">
        <f ca="1">IF(ISERROR(INDIRECT(ADDRESS(ROW(CR32),COLUMN(CR32)-3))),"n/a",IF(ISNUMBER(INDIRECT(ADDRESS(ROW(CR32),COLUMN(CR32)-3))),Calculations_actual!$C$3*AVERAGE(CO32:CR32),"n/a"))</f>
        <v>236.45250000000001</v>
      </c>
      <c r="CS38" s="78">
        <f ca="1">IF(ISERROR(INDIRECT(ADDRESS(ROW(CS32),COLUMN(CS32)-3))),"n/a",IF(ISNUMBER(INDIRECT(ADDRESS(ROW(CS32),COLUMN(CS32)-3))),Calculations_actual!$C$3*AVERAGE(CP32:CS32),"n/a"))</f>
        <v>242.66249999999999</v>
      </c>
      <c r="CT38" s="78">
        <f ca="1">IF(ISERROR(INDIRECT(ADDRESS(ROW(CT32),COLUMN(CT32)-3))),"n/a",IF(ISNUMBER(INDIRECT(ADDRESS(ROW(CT32),COLUMN(CT32)-3))),Calculations_actual!$C$3*AVERAGE(CQ32:CT32),"n/a"))</f>
        <v>249.20999999999998</v>
      </c>
      <c r="CU38" s="78">
        <f ca="1">IF(ISERROR(INDIRECT(ADDRESS(ROW(CU32),COLUMN(CU32)-3))),"n/a",IF(ISNUMBER(INDIRECT(ADDRESS(ROW(CU32),COLUMN(CU32)-3))),Calculations_actual!$C$3*AVERAGE(CR32:CU32),"n/a"))</f>
        <v>254.99250000000004</v>
      </c>
      <c r="CV38" s="78">
        <f ca="1">IF(ISERROR(INDIRECT(ADDRESS(ROW(CV32),COLUMN(CV32)-3))),"n/a",IF(ISNUMBER(INDIRECT(ADDRESS(ROW(CV32),COLUMN(CV32)-3))),Calculations_actual!$C$3*AVERAGE(CS32:CV32),"n/a"))</f>
        <v>261.69749999999999</v>
      </c>
      <c r="CW38" s="78">
        <f ca="1">IF(ISERROR(INDIRECT(ADDRESS(ROW(CW32),COLUMN(CW32)-3))),"n/a",IF(ISNUMBER(INDIRECT(ADDRESS(ROW(CW32),COLUMN(CW32)-3))),Calculations_actual!$C$3*AVERAGE(CT32:CW32),"n/a"))</f>
        <v>266.33249999999998</v>
      </c>
      <c r="CX38" s="78">
        <f ca="1">IF(ISERROR(INDIRECT(ADDRESS(ROW(CX32),COLUMN(CX32)-3))),"n/a",IF(ISNUMBER(INDIRECT(ADDRESS(ROW(CX32),COLUMN(CX32)-3))),Calculations_actual!$C$3*AVERAGE(CU32:CX32),"n/a"))</f>
        <v>273.48750000000001</v>
      </c>
      <c r="CY38" s="78">
        <f ca="1">IF(ISERROR(INDIRECT(ADDRESS(ROW(CY32),COLUMN(CY32)-3))),"n/a",IF(ISNUMBER(INDIRECT(ADDRESS(ROW(CY32),COLUMN(CY32)-3))),Calculations_actual!$C$3*AVERAGE(CV32:CY32),"n/a"))</f>
        <v>281.29499999999996</v>
      </c>
      <c r="CZ38" s="78">
        <f ca="1">IF(ISERROR(INDIRECT(ADDRESS(ROW(CZ32),COLUMN(CZ32)-3))),"n/a",IF(ISNUMBER(INDIRECT(ADDRESS(ROW(CZ32),COLUMN(CZ32)-3))),Calculations_actual!$C$3*AVERAGE(CW32:CZ32),"n/a"))</f>
        <v>288.67500000000001</v>
      </c>
      <c r="DA38" s="78">
        <f ca="1">IF(ISERROR(INDIRECT(ADDRESS(ROW(DA32),COLUMN(DA32)-3))),"n/a",IF(ISNUMBER(INDIRECT(ADDRESS(ROW(DA32),COLUMN(DA32)-3))),Calculations_actual!$C$3*AVERAGE(CX32:DA32),"n/a"))</f>
        <v>296.01</v>
      </c>
      <c r="DB38" s="78">
        <f ca="1">IF(ISERROR(INDIRECT(ADDRESS(ROW(DB32),COLUMN(DB32)-3))),"n/a",IF(ISNUMBER(INDIRECT(ADDRESS(ROW(DB32),COLUMN(DB32)-3))),Calculations_actual!$C$3*AVERAGE(CY32:DB32),"n/a"))</f>
        <v>297.76499999999999</v>
      </c>
      <c r="DC38" s="78">
        <f ca="1">IF(ISERROR(INDIRECT(ADDRESS(ROW(DC32),COLUMN(DC32)-3))),"n/a",IF(ISNUMBER(INDIRECT(ADDRESS(ROW(DC32),COLUMN(DC32)-3))),Calculations_actual!$C$3*AVERAGE(CZ32:DC32),"n/a"))</f>
        <v>300.6225</v>
      </c>
      <c r="DD38" s="78">
        <f ca="1">IF(ISERROR(INDIRECT(ADDRESS(ROW(DD32),COLUMN(DD32)-3))),"n/a",IF(ISNUMBER(INDIRECT(ADDRESS(ROW(DD32),COLUMN(DD32)-3))),Calculations_actual!$C$3*AVERAGE(DA32:DD32),"n/a"))</f>
        <v>306.60749999999996</v>
      </c>
      <c r="DE38" s="78">
        <f ca="1">IF(ISERROR(INDIRECT(ADDRESS(ROW(DE32),COLUMN(DE32)-3))),"n/a",IF(ISNUMBER(INDIRECT(ADDRESS(ROW(DE32),COLUMN(DE32)-3))),Calculations_actual!$C$3*AVERAGE(DB32:DE32),"n/a"))</f>
        <v>310.97249999999997</v>
      </c>
      <c r="DF38" s="78">
        <f ca="1">IF(ISERROR(INDIRECT(ADDRESS(ROW(DF32),COLUMN(DF32)-3))),"n/a",IF(ISNUMBER(INDIRECT(ADDRESS(ROW(DF32),COLUMN(DF32)-3))),Calculations_actual!$C$3*AVERAGE(DC32:DF32),"n/a"))</f>
        <v>317.745</v>
      </c>
      <c r="DG38" s="78">
        <f ca="1">IF(ISERROR(INDIRECT(ADDRESS(ROW(DG32),COLUMN(DG32)-3))),"n/a",IF(ISNUMBER(INDIRECT(ADDRESS(ROW(DG32),COLUMN(DG32)-3))),Calculations_actual!$C$3*AVERAGE(DD32:DG32),"n/a"))</f>
        <v>323.34749999999997</v>
      </c>
      <c r="DH38" s="78">
        <f ca="1">IF(ISERROR(INDIRECT(ADDRESS(ROW(DH32),COLUMN(DH32)-3))),"n/a",IF(ISNUMBER(INDIRECT(ADDRESS(ROW(DH32),COLUMN(DH32)-3))),Calculations_actual!$C$3*AVERAGE(DE32:DH32),"n/a"))</f>
        <v>325.10250000000002</v>
      </c>
      <c r="DI38" s="78">
        <f ca="1">IF(ISERROR(INDIRECT(ADDRESS(ROW(DI32),COLUMN(DI32)-3))),"n/a",IF(ISNUMBER(INDIRECT(ADDRESS(ROW(DI32),COLUMN(DI32)-3))),Calculations_actual!$C$3*AVERAGE(DF32:DI32),"n/a"))</f>
        <v>328.86</v>
      </c>
      <c r="DJ38" s="78">
        <f ca="1">IF(ISERROR(INDIRECT(ADDRESS(ROW(DJ32),COLUMN(DJ32)-3))),"n/a",IF(ISNUMBER(INDIRECT(ADDRESS(ROW(DJ32),COLUMN(DJ32)-3))),Calculations_actual!$C$3*AVERAGE(DG32:DJ32),"n/a"))</f>
        <v>333.04499999999996</v>
      </c>
      <c r="DK38" s="78">
        <f ca="1">IF(ISERROR(INDIRECT(ADDRESS(ROW(DK32),COLUMN(DK32)-3))),"n/a",IF(ISNUMBER(INDIRECT(ADDRESS(ROW(DK32),COLUMN(DK32)-3))),Calculations_actual!$C$3*AVERAGE(DH32:DK32),"n/a"))</f>
        <v>334.8</v>
      </c>
      <c r="DL38" s="78">
        <f ca="1">IF(ISERROR(INDIRECT(ADDRESS(ROW(DL32),COLUMN(DL32)-3))),"n/a",IF(ISNUMBER(INDIRECT(ADDRESS(ROW(DL32),COLUMN(DL32)-3))),Calculations_actual!$C$3*AVERAGE(DI32:DL32),"n/a"))</f>
        <v>336.78</v>
      </c>
      <c r="DM38" s="78">
        <f ca="1">IF(ISERROR(INDIRECT(ADDRESS(ROW(DM32),COLUMN(DM32)-3))),"n/a",IF(ISNUMBER(INDIRECT(ADDRESS(ROW(DM32),COLUMN(DM32)-3))),Calculations_actual!$C$3*AVERAGE(DJ32:DM32),"n/a"))</f>
        <v>337.02750000000003</v>
      </c>
      <c r="DN38" s="78">
        <f ca="1">IF(ISERROR(INDIRECT(ADDRESS(ROW(DN32),COLUMN(DN32)-3))),"n/a",IF(ISNUMBER(INDIRECT(ADDRESS(ROW(DN32),COLUMN(DN32)-3))),Calculations_actual!$C$3*AVERAGE(DK32:DN32),"n/a"))</f>
        <v>338.15250000000003</v>
      </c>
      <c r="DO38" s="78">
        <f ca="1">IF(ISERROR(INDIRECT(ADDRESS(ROW(DO32),COLUMN(DO32)-3))),"n/a",IF(ISNUMBER(INDIRECT(ADDRESS(ROW(DO32),COLUMN(DO32)-3))),Calculations_actual!$C$3*AVERAGE(DL32:DO32),"n/a"))</f>
        <v>341.32500000000005</v>
      </c>
      <c r="DP38" s="78">
        <f ca="1">IF(ISERROR(INDIRECT(ADDRESS(ROW(DP32),COLUMN(DP32)-3))),"n/a",IF(ISNUMBER(INDIRECT(ADDRESS(ROW(DP32),COLUMN(DP32)-3))),Calculations_actual!$C$3*AVERAGE(DM32:DP32),"n/a"))</f>
        <v>343.95750000000004</v>
      </c>
      <c r="DQ38" s="78">
        <f ca="1">IF(ISERROR(INDIRECT(ADDRESS(ROW(DQ32),COLUMN(DQ32)-3))),"n/a",IF(ISNUMBER(INDIRECT(ADDRESS(ROW(DQ32),COLUMN(DQ32)-3))),Calculations_actual!$C$3*AVERAGE(DN32:DQ32),"n/a"))</f>
        <v>349.13249999999999</v>
      </c>
      <c r="DR38" s="78">
        <f ca="1">IF(ISERROR(INDIRECT(ADDRESS(ROW(DR32),COLUMN(DR32)-3))),"n/a",IF(ISNUMBER(INDIRECT(ADDRESS(ROW(DR32),COLUMN(DR32)-3))),Calculations_actual!$C$3*AVERAGE(DO32:DR32),"n/a"))</f>
        <v>353.94750000000005</v>
      </c>
      <c r="DS38" s="78">
        <f ca="1">IF(ISERROR(INDIRECT(ADDRESS(ROW(DS32),COLUMN(DS32)-3))),"n/a",IF(ISNUMBER(INDIRECT(ADDRESS(ROW(DS32),COLUMN(DS32)-3))),Calculations_actual!$C$3*AVERAGE(DP32:DS32),"n/a"))</f>
        <v>357.43500000000006</v>
      </c>
      <c r="DT38" s="78">
        <f ca="1">IF(ISERROR(INDIRECT(ADDRESS(ROW(DT32),COLUMN(DT32)-3))),"n/a",IF(ISNUMBER(INDIRECT(ADDRESS(ROW(DT32),COLUMN(DT32)-3))),Calculations_actual!$C$3*AVERAGE(DQ32:DT32),"n/a"))</f>
        <v>363.6</v>
      </c>
      <c r="DU38" s="78">
        <f ca="1">IF(ISERROR(INDIRECT(ADDRESS(ROW(DU32),COLUMN(DU32)-3))),"n/a",IF(ISNUMBER(INDIRECT(ADDRESS(ROW(DU32),COLUMN(DU32)-3))),Calculations_actual!$C$3*AVERAGE(DR32:DU32),"n/a"))</f>
        <v>370.21500000000003</v>
      </c>
      <c r="DV38" s="78">
        <f ca="1">IF(ISERROR(INDIRECT(ADDRESS(ROW(DV32),COLUMN(DV32)-3))),"n/a",IF(ISNUMBER(INDIRECT(ADDRESS(ROW(DV32),COLUMN(DV32)-3))),Calculations_actual!$C$3*AVERAGE(DS32:DV32),"n/a"))</f>
        <v>376.78499999999997</v>
      </c>
      <c r="DW38" s="78">
        <f ca="1">IF(ISERROR(INDIRECT(ADDRESS(ROW(DW32),COLUMN(DW32)-3))),"n/a",IF(ISNUMBER(INDIRECT(ADDRESS(ROW(DW32),COLUMN(DW32)-3))),Calculations_actual!$C$3*AVERAGE(DT32:DW32),"n/a"))</f>
        <v>387.04500000000002</v>
      </c>
      <c r="DX38" s="78">
        <f ca="1">IF(ISERROR(INDIRECT(ADDRESS(ROW(DX32),COLUMN(DX32)-3))),"n/a",IF(ISNUMBER(INDIRECT(ADDRESS(ROW(DX32),COLUMN(DX32)-3))),Calculations_actual!$C$3*AVERAGE(DU32:DX32),"n/a"))</f>
        <v>399.66750000000002</v>
      </c>
      <c r="DY38" s="78">
        <f ca="1">IF(ISERROR(INDIRECT(ADDRESS(ROW(DY32),COLUMN(DY32)-3))),"n/a",IF(ISNUMBER(INDIRECT(ADDRESS(ROW(DY32),COLUMN(DY32)-3))),Calculations_actual!$C$3*AVERAGE(DV32:DY32),"n/a"))</f>
        <v>408.15000000000003</v>
      </c>
      <c r="DZ38" s="78">
        <f ca="1">IF(ISERROR(INDIRECT(ADDRESS(ROW(DZ32),COLUMN(DZ32)-3))),"n/a",IF(ISNUMBER(INDIRECT(ADDRESS(ROW(DZ32),COLUMN(DZ32)-3))),Calculations_actual!$C$3*AVERAGE(DW32:DZ32),"n/a"))</f>
        <v>422.84249999999997</v>
      </c>
      <c r="EA38" s="78">
        <f ca="1">IF(ISERROR(INDIRECT(ADDRESS(ROW(EA32),COLUMN(EA32)-3))),"n/a",IF(ISNUMBER(INDIRECT(ADDRESS(ROW(EA32),COLUMN(EA32)-3))),Calculations_actual!$C$3*AVERAGE(DX32:EA32),"n/a"))</f>
        <v>434.13749999999999</v>
      </c>
      <c r="EB38" s="78">
        <f ca="1">IF(ISERROR(INDIRECT(ADDRESS(ROW(EB32),COLUMN(EB32)-3))),"n/a",IF(ISNUMBER(INDIRECT(ADDRESS(ROW(EB32),COLUMN(EB32)-3))),Calculations_actual!$C$3*AVERAGE(DY32:EB32),"n/a"))</f>
        <v>441.15750000000003</v>
      </c>
      <c r="EC38" s="78">
        <f ca="1">IF(ISERROR(INDIRECT(ADDRESS(ROW(EC32),COLUMN(EC32)-3))),"n/a",IF(ISNUMBER(INDIRECT(ADDRESS(ROW(EC32),COLUMN(EC32)-3))),Calculations_actual!$C$3*AVERAGE(DZ32:EC32),"n/a"))</f>
        <v>452.29500000000002</v>
      </c>
      <c r="ED38" s="78">
        <f ca="1">IF(ISERROR(INDIRECT(ADDRESS(ROW(ED32),COLUMN(ED32)-3))),"n/a",IF(ISNUMBER(INDIRECT(ADDRESS(ROW(ED32),COLUMN(ED32)-3))),Calculations_actual!$C$3*AVERAGE(EA32:ED32),"n/a"))</f>
        <v>458.75250000000005</v>
      </c>
      <c r="EE38" s="78">
        <f ca="1">IF(ISERROR(INDIRECT(ADDRESS(ROW(EE32),COLUMN(EE32)-3))),"n/a",IF(ISNUMBER(INDIRECT(ADDRESS(ROW(EE32),COLUMN(EE32)-3))),Calculations_actual!$C$3*AVERAGE(EB32:EE32),"n/a"))</f>
        <v>465.63749999999999</v>
      </c>
      <c r="EF38" s="78">
        <f ca="1">IF(ISERROR(INDIRECT(ADDRESS(ROW(EF32),COLUMN(EF32)-3))),"n/a",IF(ISNUMBER(INDIRECT(ADDRESS(ROW(EF32),COLUMN(EF32)-3))),Calculations_actual!$C$3*AVERAGE(EC32:EF32),"n/a"))</f>
        <v>472.79250000000008</v>
      </c>
      <c r="EG38" s="78">
        <f ca="1">IF(ISERROR(INDIRECT(ADDRESS(ROW(EG32),COLUMN(EG32)-3))),"n/a",IF(ISNUMBER(INDIRECT(ADDRESS(ROW(EG32),COLUMN(EG32)-3))),Calculations_actual!$C$3*AVERAGE(ED32:EG32),"n/a"))</f>
        <v>481.34250000000003</v>
      </c>
      <c r="EH38" s="78">
        <f ca="1">IF(ISERROR(INDIRECT(ADDRESS(ROW(EH32),COLUMN(EH32)-3))),"n/a",IF(ISNUMBER(INDIRECT(ADDRESS(ROW(EH32),COLUMN(EH32)-3))),Calculations_actual!$C$3*AVERAGE(EE32:EH32),"n/a"))</f>
        <v>487.125</v>
      </c>
      <c r="EI38" s="78">
        <f ca="1">IF(ISERROR(INDIRECT(ADDRESS(ROW(EI32),COLUMN(EI32)-3))),"n/a",IF(ISNUMBER(INDIRECT(ADDRESS(ROW(EI32),COLUMN(EI32)-3))),Calculations_actual!$C$3*AVERAGE(EF32:EI32),"n/a"))</f>
        <v>497.65500000000003</v>
      </c>
      <c r="EJ38" s="78">
        <f ca="1">IF(ISERROR(INDIRECT(ADDRESS(ROW(EJ32),COLUMN(EJ32)-3))),"n/a",IF(ISNUMBER(INDIRECT(ADDRESS(ROW(EJ32),COLUMN(EJ32)-3))),Calculations_actual!$C$3*AVERAGE(EG32:EJ32),"n/a"))</f>
        <v>511.13250000000005</v>
      </c>
      <c r="EK38" s="78">
        <f ca="1">IF(ISERROR(INDIRECT(ADDRESS(ROW(EK32),COLUMN(EK32)-3))),"n/a",IF(ISNUMBER(INDIRECT(ADDRESS(ROW(EK32),COLUMN(EK32)-3))),Calculations_actual!$C$3*AVERAGE(EH32:EK32),"n/a"))</f>
        <v>521.52750000000003</v>
      </c>
      <c r="EL38" s="78">
        <f ca="1">IF(ISERROR(INDIRECT(ADDRESS(ROW(EL32),COLUMN(EL32)-3))),"n/a",IF(ISNUMBER(INDIRECT(ADDRESS(ROW(EL32),COLUMN(EL32)-3))),Calculations_actual!$C$3*AVERAGE(EI32:EL32),"n/a"))</f>
        <v>534.73500000000001</v>
      </c>
      <c r="EM38" s="78">
        <f ca="1">IF(ISERROR(INDIRECT(ADDRESS(ROW(EM32),COLUMN(EM32)-3))),"n/a",IF(ISNUMBER(INDIRECT(ADDRESS(ROW(EM32),COLUMN(EM32)-3))),Calculations_actual!$C$3*AVERAGE(EJ32:EM32),"n/a"))</f>
        <v>545.55750000000012</v>
      </c>
      <c r="EN38" s="78">
        <f ca="1">IF(ISERROR(INDIRECT(ADDRESS(ROW(EN32),COLUMN(EN32)-3))),"n/a",IF(ISNUMBER(INDIRECT(ADDRESS(ROW(EN32),COLUMN(EN32)-3))),Calculations_actual!$C$3*AVERAGE(EK32:EN32),"n/a"))</f>
        <v>556.04250000000002</v>
      </c>
      <c r="EO38" s="78">
        <f ca="1">IF(ISERROR(INDIRECT(ADDRESS(ROW(EO32),COLUMN(EO32)-3))),"n/a",IF(ISNUMBER(INDIRECT(ADDRESS(ROW(EO32),COLUMN(EO32)-3))),Calculations_actual!$C$3*AVERAGE(EL32:EO32),"n/a"))</f>
        <v>564.66000000000008</v>
      </c>
      <c r="EP38" s="78">
        <f ca="1">IF(ISERROR(INDIRECT(ADDRESS(ROW(EP32),COLUMN(EP32)-3))),"n/a",IF(ISNUMBER(INDIRECT(ADDRESS(ROW(EP32),COLUMN(EP32)-3))),Calculations_actual!$C$3*AVERAGE(EM32:EP32),"n/a"))</f>
        <v>572.87249999999995</v>
      </c>
      <c r="EQ38" s="78">
        <f ca="1">IF(ISERROR(INDIRECT(ADDRESS(ROW(EQ32),COLUMN(EQ32)-3))),"n/a",IF(ISNUMBER(INDIRECT(ADDRESS(ROW(EQ32),COLUMN(EQ32)-3))),Calculations_actual!$C$3*AVERAGE(EN32:EQ32),"n/a"))</f>
        <v>585.5625</v>
      </c>
      <c r="ER38" s="78">
        <f ca="1">IF(ISERROR(INDIRECT(ADDRESS(ROW(ER32),COLUMN(ER32)-3))),"n/a",IF(ISNUMBER(INDIRECT(ADDRESS(ROW(ER32),COLUMN(ER32)-3))),Calculations_actual!$C$3*AVERAGE(EO32:ER32),"n/a"))</f>
        <v>596.92500000000007</v>
      </c>
      <c r="ES38" s="78">
        <f ca="1">IF(ISERROR(INDIRECT(ADDRESS(ROW(ES32),COLUMN(ES32)-3))),"n/a",IF(ISNUMBER(INDIRECT(ADDRESS(ROW(ES32),COLUMN(ES32)-3))),Calculations_actual!$C$3*AVERAGE(EP32:ES32),"n/a"))</f>
        <v>613.93500000000006</v>
      </c>
      <c r="ET38" s="78">
        <f ca="1">IF(ISERROR(INDIRECT(ADDRESS(ROW(ET32),COLUMN(ET32)-3))),"n/a",IF(ISNUMBER(INDIRECT(ADDRESS(ROW(ET32),COLUMN(ET32)-3))),Calculations_actual!$C$3*AVERAGE(EQ32:ET32),"n/a"))</f>
        <v>628.35749999999996</v>
      </c>
      <c r="EU38" s="78">
        <f ca="1">IF(ISERROR(INDIRECT(ADDRESS(ROW(EU32),COLUMN(EU32)-3))),"n/a",IF(ISNUMBER(INDIRECT(ADDRESS(ROW(EU32),COLUMN(EU32)-3))),Calculations_actual!$C$3*AVERAGE(ER32:EU32),"n/a"))</f>
        <v>643.65750000000003</v>
      </c>
      <c r="EV38" s="78">
        <f ca="1">IF(ISERROR(INDIRECT(ADDRESS(ROW(EV32),COLUMN(EV32)-3))),"n/a",IF(ISNUMBER(INDIRECT(ADDRESS(ROW(EV32),COLUMN(EV32)-3))),Calculations_actual!$C$3*AVERAGE(ES32:EV32),"n/a"))</f>
        <v>654.52499999999998</v>
      </c>
      <c r="EW38" s="78">
        <f ca="1">IF(ISERROR(INDIRECT(ADDRESS(ROW(EW32),COLUMN(EW32)-3))),"n/a",IF(ISNUMBER(INDIRECT(ADDRESS(ROW(EW32),COLUMN(EW32)-3))),Calculations_actual!$C$3*AVERAGE(ET32:EW32),"n/a"))</f>
        <v>663.70499999999993</v>
      </c>
      <c r="EX38" s="78">
        <f ca="1">IF(ISERROR(INDIRECT(ADDRESS(ROW(EX32),COLUMN(EX32)-3))),"n/a",IF(ISNUMBER(INDIRECT(ADDRESS(ROW(EX32),COLUMN(EX32)-3))),Calculations_actual!$C$3*AVERAGE(EU32:EX32),"n/a"))</f>
        <v>677.13750000000005</v>
      </c>
      <c r="EY38" s="78">
        <f ca="1">IF(ISERROR(INDIRECT(ADDRESS(ROW(EY32),COLUMN(EY32)-3))),"n/a",IF(ISNUMBER(INDIRECT(ADDRESS(ROW(EY32),COLUMN(EY32)-3))),Calculations_actual!$C$3*AVERAGE(EV32:EY32),"n/a"))</f>
        <v>684.22500000000014</v>
      </c>
      <c r="EZ38" s="78">
        <f ca="1">IF(ISERROR(INDIRECT(ADDRESS(ROW(EZ32),COLUMN(EZ32)-3))),"n/a",IF(ISNUMBER(INDIRECT(ADDRESS(ROW(EZ32),COLUMN(EZ32)-3))),Calculations_actual!$C$3*AVERAGE(EW32:EZ32),"n/a"))</f>
        <v>697.2075000000001</v>
      </c>
      <c r="FA38" s="78">
        <f ca="1">IF(ISERROR(INDIRECT(ADDRESS(ROW(FA32),COLUMN(FA32)-3))),"n/a",IF(ISNUMBER(INDIRECT(ADDRESS(ROW(FA32),COLUMN(FA32)-3))),Calculations_actual!$C$3*AVERAGE(EX32:FA32),"n/a"))</f>
        <v>709.60500000000002</v>
      </c>
      <c r="FB38" s="78">
        <f ca="1">IF(ISERROR(INDIRECT(ADDRESS(ROW(FB32),COLUMN(FB32)-3))),"n/a",IF(ISNUMBER(INDIRECT(ADDRESS(ROW(FB32),COLUMN(FB32)-3))),Calculations_actual!$C$3*AVERAGE(EY32:FB32),"n/a"))</f>
        <v>719.97750000000019</v>
      </c>
      <c r="FC38" s="78">
        <f ca="1">IF(ISERROR(INDIRECT(ADDRESS(ROW(FC32),COLUMN(FC32)-3))),"n/a",IF(ISNUMBER(INDIRECT(ADDRESS(ROW(FC32),COLUMN(FC32)-3))),Calculations_actual!$C$3*AVERAGE(EZ32:FC32),"n/a"))</f>
        <v>733.68000000000006</v>
      </c>
      <c r="FD38" s="78">
        <f ca="1">IF(ISERROR(INDIRECT(ADDRESS(ROW(FD32),COLUMN(FD32)-3))),"n/a",IF(ISNUMBER(INDIRECT(ADDRESS(ROW(FD32),COLUMN(FD32)-3))),Calculations_actual!$C$3*AVERAGE(FA32:FD32),"n/a"))</f>
        <v>747.81000000000006</v>
      </c>
      <c r="FE38" s="78">
        <f ca="1">IF(ISERROR(INDIRECT(ADDRESS(ROW(FE32),COLUMN(FE32)-3))),"n/a",IF(ISNUMBER(INDIRECT(ADDRESS(ROW(FE32),COLUMN(FE32)-3))),Calculations_actual!$C$3*AVERAGE(FB32:FE32),"n/a"))</f>
        <v>763.15499999999997</v>
      </c>
      <c r="FF38" s="78">
        <f ca="1">IF(ISERROR(INDIRECT(ADDRESS(ROW(FF32),COLUMN(FF32)-3))),"n/a",IF(ISNUMBER(INDIRECT(ADDRESS(ROW(FF32),COLUMN(FF32)-3))),Calculations_actual!$C$3*AVERAGE(FC32:FF32),"n/a"))</f>
        <v>776.27250000000004</v>
      </c>
      <c r="FG38" s="78">
        <f ca="1">IF(ISERROR(INDIRECT(ADDRESS(ROW(FG32),COLUMN(FG32)-3))),"n/a",IF(ISNUMBER(INDIRECT(ADDRESS(ROW(FG32),COLUMN(FG32)-3))),Calculations_actual!$C$3*AVERAGE(FD32:FG32),"n/a"))</f>
        <v>786.8024999999999</v>
      </c>
      <c r="FH38" s="78">
        <f ca="1">IF(ISERROR(INDIRECT(ADDRESS(ROW(FH32),COLUMN(FH32)-3))),"n/a",IF(ISNUMBER(INDIRECT(ADDRESS(ROW(FH32),COLUMN(FH32)-3))),Calculations_actual!$C$3*AVERAGE(FE32:FH32),"n/a"))</f>
        <v>795.10500000000002</v>
      </c>
      <c r="FI38" s="78">
        <f ca="1">IF(ISERROR(INDIRECT(ADDRESS(ROW(FI32),COLUMN(FI32)-3))),"n/a",IF(ISNUMBER(INDIRECT(ADDRESS(ROW(FI32),COLUMN(FI32)-3))),Calculations_actual!$C$3*AVERAGE(FF32:FI32),"n/a"))</f>
        <v>805.54500000000007</v>
      </c>
      <c r="FJ38" s="78">
        <f ca="1">IF(ISERROR(INDIRECT(ADDRESS(ROW(FJ32),COLUMN(FJ32)-3))),"n/a",IF(ISNUMBER(INDIRECT(ADDRESS(ROW(FJ32),COLUMN(FJ32)-3))),Calculations_actual!$C$3*AVERAGE(FG32:FJ32),"n/a"))</f>
        <v>819.24750000000006</v>
      </c>
      <c r="FK38" s="78">
        <f ca="1">IF(ISERROR(INDIRECT(ADDRESS(ROW(FK32),COLUMN(FK32)-3))),"n/a",IF(ISNUMBER(INDIRECT(ADDRESS(ROW(FK32),COLUMN(FK32)-3))),Calculations_actual!$C$3*AVERAGE(FH32:FK32),"n/a"))</f>
        <v>832.36500000000001</v>
      </c>
      <c r="FL38" s="78">
        <f ca="1">IF(ISERROR(INDIRECT(ADDRESS(ROW(FL32),COLUMN(FL32)-3))),"n/a",IF(ISNUMBER(INDIRECT(ADDRESS(ROW(FL32),COLUMN(FL32)-3))),Calculations_actual!$C$3*AVERAGE(FI32:FL32),"n/a"))</f>
        <v>842.91750000000002</v>
      </c>
      <c r="FM38" s="78">
        <f ca="1">IF(ISERROR(INDIRECT(ADDRESS(ROW(FM32),COLUMN(FM32)-3))),"n/a",IF(ISNUMBER(INDIRECT(ADDRESS(ROW(FM32),COLUMN(FM32)-3))),Calculations_actual!$C$3*AVERAGE(FJ32:FM32),"n/a"))</f>
        <v>845.97750000000008</v>
      </c>
      <c r="FN38" s="78">
        <f ca="1">IF(ISERROR(INDIRECT(ADDRESS(ROW(FN32),COLUMN(FN32)-3))),"n/a",IF(ISNUMBER(INDIRECT(ADDRESS(ROW(FN32),COLUMN(FN32)-3))),Calculations_actual!$C$3*AVERAGE(FK32:FN32),"n/a"))</f>
        <v>847.48500000000013</v>
      </c>
      <c r="FO38" s="78">
        <f ca="1">IF(ISERROR(INDIRECT(ADDRESS(ROW(FO32),COLUMN(FO32)-3))),"n/a",IF(ISNUMBER(INDIRECT(ADDRESS(ROW(FO32),COLUMN(FO32)-3))),Calculations_actual!$C$3*AVERAGE(FL32:FO32),"n/a"))</f>
        <v>847.755</v>
      </c>
      <c r="FP38" s="78">
        <f ca="1">IF(ISERROR(INDIRECT(ADDRESS(ROW(FP32),COLUMN(FP32)-3))),"n/a",IF(ISNUMBER(INDIRECT(ADDRESS(ROW(FP32),COLUMN(FP32)-3))),Calculations_actual!$C$3*AVERAGE(FM32:FP32),"n/a"))</f>
        <v>854.55000000000007</v>
      </c>
      <c r="FQ38" s="78">
        <f ca="1">IF(ISERROR(INDIRECT(ADDRESS(ROW(FQ32),COLUMN(FQ32)-3))),"n/a",IF(ISNUMBER(INDIRECT(ADDRESS(ROW(FQ32),COLUMN(FQ32)-3))),Calculations_actual!$C$3*AVERAGE(FN32:FQ32),"n/a"))</f>
        <v>863.82</v>
      </c>
      <c r="FR38" s="78">
        <f ca="1">IF(ISERROR(INDIRECT(ADDRESS(ROW(FR32),COLUMN(FR32)-3))),"n/a",IF(ISNUMBER(INDIRECT(ADDRESS(ROW(FR32),COLUMN(FR32)-3))),Calculations_actual!$C$3*AVERAGE(FO32:FR32),"n/a"))</f>
        <v>875.09250000000009</v>
      </c>
      <c r="FS38" s="78">
        <f ca="1">IF(ISERROR(INDIRECT(ADDRESS(ROW(FS32),COLUMN(FS32)-3))),"n/a",IF(ISNUMBER(INDIRECT(ADDRESS(ROW(FS32),COLUMN(FS32)-3))),Calculations_actual!$C$3*AVERAGE(FP32:FS32),"n/a"))</f>
        <v>885.78</v>
      </c>
      <c r="FT38" s="78">
        <f ca="1">IF(ISERROR(INDIRECT(ADDRESS(ROW(FT32),COLUMN(FT32)-3))),"n/a",IF(ISNUMBER(INDIRECT(ADDRESS(ROW(FT32),COLUMN(FT32)-3))),Calculations_actual!$C$3*AVERAGE(FQ32:FT32),"n/a"))</f>
        <v>893.02499999999998</v>
      </c>
      <c r="FU38" s="78">
        <f ca="1">IF(ISERROR(INDIRECT(ADDRESS(ROW(FU32),COLUMN(FU32)-3))),"n/a",IF(ISNUMBER(INDIRECT(ADDRESS(ROW(FU32),COLUMN(FU32)-3))),Calculations_actual!$C$3*AVERAGE(FR32:FU32),"n/a"))</f>
        <v>903.32999999999993</v>
      </c>
      <c r="FV38" s="78">
        <f ca="1">IF(ISERROR(INDIRECT(ADDRESS(ROW(FV32),COLUMN(FV32)-3))),"n/a",IF(ISNUMBER(INDIRECT(ADDRESS(ROW(FV32),COLUMN(FV32)-3))),Calculations_actual!$C$3*AVERAGE(FS32:FV32),"n/a"))</f>
        <v>911.54250000000002</v>
      </c>
      <c r="FW38" s="78">
        <f ca="1">IF(ISERROR(INDIRECT(ADDRESS(ROW(FW32),COLUMN(FW32)-3))),"n/a",IF(ISNUMBER(INDIRECT(ADDRESS(ROW(FW32),COLUMN(FW32)-3))),Calculations_actual!$C$3*AVERAGE(FT32:FW32),"n/a"))</f>
        <v>923.01750000000004</v>
      </c>
      <c r="FX38" s="78">
        <f ca="1">IF(ISERROR(INDIRECT(ADDRESS(ROW(FX32),COLUMN(FX32)-3))),"n/a",IF(ISNUMBER(INDIRECT(ADDRESS(ROW(FX32),COLUMN(FX32)-3))),Calculations_actual!$C$3*AVERAGE(FU32:FX32),"n/a"))</f>
        <v>938.76750000000004</v>
      </c>
      <c r="FY38" s="78">
        <f ca="1">IF(ISERROR(INDIRECT(ADDRESS(ROW(FY32),COLUMN(FY32)-3))),"n/a",IF(ISNUMBER(INDIRECT(ADDRESS(ROW(FY32),COLUMN(FY32)-3))),Calculations_actual!$C$3*AVERAGE(FV32:FY32),"n/a"))</f>
        <v>958.5</v>
      </c>
      <c r="FZ38" s="78">
        <f ca="1">IF(ISERROR(INDIRECT(ADDRESS(ROW(FZ32),COLUMN(FZ32)-3))),"n/a",IF(ISNUMBER(INDIRECT(ADDRESS(ROW(FZ32),COLUMN(FZ32)-3))),Calculations_actual!$C$3*AVERAGE(FW32:FZ32),"n/a"))</f>
        <v>980.59500000000003</v>
      </c>
      <c r="GA38" s="78">
        <f ca="1">IF(ISERROR(INDIRECT(ADDRESS(ROW(GA32),COLUMN(GA32)-3))),"n/a",IF(ISNUMBER(INDIRECT(ADDRESS(ROW(GA32),COLUMN(GA32)-3))),Calculations_actual!$C$3*AVERAGE(FX32:GA32),"n/a"))</f>
        <v>1002.8925</v>
      </c>
      <c r="GB38" s="78">
        <f ca="1">IF(ISERROR(INDIRECT(ADDRESS(ROW(GB32),COLUMN(GB32)-3))),"n/a",IF(ISNUMBER(INDIRECT(ADDRESS(ROW(GB32),COLUMN(GB32)-3))),Calculations_actual!$C$3*AVERAGE(FY32:GB32),"n/a"))</f>
        <v>1023.8399999999999</v>
      </c>
      <c r="GC38" s="78">
        <f ca="1">IF(ISERROR(INDIRECT(ADDRESS(ROW(GC32),COLUMN(GC32)-3))),"n/a",IF(ISNUMBER(INDIRECT(ADDRESS(ROW(GC32),COLUMN(GC32)-3))),Calculations_actual!$C$3*AVERAGE(FZ32:GC32),"n/a"))</f>
        <v>1039.4549999999999</v>
      </c>
      <c r="GD38" s="78">
        <f ca="1">IF(ISERROR(INDIRECT(ADDRESS(ROW(GD32),COLUMN(GD32)-3))),"n/a",IF(ISNUMBER(INDIRECT(ADDRESS(ROW(GD32),COLUMN(GD32)-3))),Calculations_actual!$C$3*AVERAGE(GA32:GD32),"n/a"))</f>
        <v>1052.9550000000002</v>
      </c>
      <c r="GE38" s="78">
        <f ca="1">IF(ISERROR(INDIRECT(ADDRESS(ROW(GE32),COLUMN(GE32)-3))),"n/a",IF(ISNUMBER(INDIRECT(ADDRESS(ROW(GE32),COLUMN(GE32)-3))),Calculations_actual!$C$3*AVERAGE(GB32:GE32),"n/a"))</f>
        <v>1065.6225000000002</v>
      </c>
      <c r="GF38" s="78">
        <f ca="1">IF(ISERROR(INDIRECT(ADDRESS(ROW(GF32),COLUMN(GF32)-3))),"n/a",IF(ISNUMBER(INDIRECT(ADDRESS(ROW(GF32),COLUMN(GF32)-3))),Calculations_actual!$C$3*AVERAGE(GC32:GF32),"n/a"))</f>
        <v>1076.4000000000001</v>
      </c>
      <c r="GG38" s="78">
        <f ca="1">IF(ISERROR(INDIRECT(ADDRESS(ROW(GG32),COLUMN(GG32)-3))),"n/a",IF(ISNUMBER(INDIRECT(ADDRESS(ROW(GG32),COLUMN(GG32)-3))),Calculations_actual!$C$3*AVERAGE(GD32:GG32),"n/a"))</f>
        <v>1088.325</v>
      </c>
      <c r="GH38" s="78">
        <f ca="1">IF(ISERROR(INDIRECT(ADDRESS(ROW(GH32),COLUMN(GH32)-3))),"n/a",IF(ISNUMBER(INDIRECT(ADDRESS(ROW(GH32),COLUMN(GH32)-3))),Calculations_actual!$C$3*AVERAGE(GE32:GH32),"n/a"))</f>
        <v>1102.4324999999999</v>
      </c>
      <c r="GI38" s="78">
        <f ca="1">IF(ISERROR(INDIRECT(ADDRESS(ROW(GI32),COLUMN(GI32)-3))),"n/a",IF(ISNUMBER(INDIRECT(ADDRESS(ROW(GI32),COLUMN(GI32)-3))),Calculations_actual!$C$3*AVERAGE(GF32:GI32),"n/a"))</f>
        <v>1114.8525</v>
      </c>
      <c r="GJ38" s="78">
        <f ca="1">IF(ISERROR(INDIRECT(ADDRESS(ROW(GJ32),COLUMN(GJ32)-3))),"n/a",IF(ISNUMBER(INDIRECT(ADDRESS(ROW(GJ32),COLUMN(GJ32)-3))),Calculations_actual!$C$3*AVERAGE(GG32:GJ32),"n/a"))</f>
        <v>1124.865</v>
      </c>
      <c r="GK38" s="78">
        <f ca="1">IF(ISERROR(INDIRECT(ADDRESS(ROW(GK32),COLUMN(GK32)-3))),"n/a",IF(ISNUMBER(INDIRECT(ADDRESS(ROW(GK32),COLUMN(GK32)-3))),Calculations_actual!$C$3*AVERAGE(GH32:GK32),"n/a"))</f>
        <v>1136.385</v>
      </c>
      <c r="GL38" s="78">
        <f ca="1">IF(ISERROR(INDIRECT(ADDRESS(ROW(GL32),COLUMN(GL32)-3))),"n/a",IF(ISNUMBER(INDIRECT(ADDRESS(ROW(GL32),COLUMN(GL32)-3))),Calculations_actual!$C$3*AVERAGE(GI32:GL32),"n/a"))</f>
        <v>1145.4075</v>
      </c>
      <c r="GM38" s="78">
        <f ca="1">IF(ISERROR(INDIRECT(ADDRESS(ROW(GM32),COLUMN(GM32)-3))),"n/a",IF(ISNUMBER(INDIRECT(ADDRESS(ROW(GM32),COLUMN(GM32)-3))),Calculations_actual!$C$3*AVERAGE(GJ32:GM32),"n/a"))</f>
        <v>1156.05</v>
      </c>
      <c r="GN38" s="78">
        <f ca="1">IF(ISERROR(INDIRECT(ADDRESS(ROW(GN32),COLUMN(GN32)-3))),"n/a",IF(ISNUMBER(INDIRECT(ADDRESS(ROW(GN32),COLUMN(GN32)-3))),Calculations_actual!$C$3*AVERAGE(GK32:GN32),"n/a"))</f>
        <v>1170.8100000000002</v>
      </c>
      <c r="GO38" s="78" t="e">
        <f ca="1">IF(ISERROR(INDIRECT(ADDRESS(ROW(GO32),COLUMN(GO32)-3))),"n/a",IF(ISNUMBER(INDIRECT(ADDRESS(ROW(GO32),COLUMN(GO32)-3))),Calculations_actual!$C$3*AVERAGE(GL32:GO32),"n/a"))</f>
        <v>#N/A</v>
      </c>
      <c r="GP38" s="78" t="e">
        <f ca="1">IF(ISERROR(INDIRECT(ADDRESS(ROW(GP32),COLUMN(GP32)-3))),"n/a",IF(ISNUMBER(INDIRECT(ADDRESS(ROW(GP32),COLUMN(GP32)-3))),Calculations_actual!$C$3*AVERAGE(GM32:GP32),"n/a"))</f>
        <v>#N/A</v>
      </c>
      <c r="GQ38" s="78" t="e">
        <f ca="1">IF(ISERROR(INDIRECT(ADDRESS(ROW(GQ32),COLUMN(GQ32)-3))),"n/a",IF(ISNUMBER(INDIRECT(ADDRESS(ROW(GQ32),COLUMN(GQ32)-3))),Calculations_actual!$C$3*AVERAGE(GN32:GQ32),"n/a"))</f>
        <v>#N/A</v>
      </c>
      <c r="GR38" s="78" t="str">
        <f ca="1">IF(ISERROR(INDIRECT(ADDRESS(ROW(GR32),COLUMN(GR32)-3))),"n/a",IF(ISNUMBER(INDIRECT(ADDRESS(ROW(GR32),COLUMN(GR32)-3))),Calculations_actual!$C$3*AVERAGE(GO32:GR32),"n/a"))</f>
        <v>n/a</v>
      </c>
      <c r="GS38" s="78" t="str">
        <f ca="1">IF(ISERROR(INDIRECT(ADDRESS(ROW(GS32),COLUMN(GS32)-3))),"n/a",IF(ISNUMBER(INDIRECT(ADDRESS(ROW(GS32),COLUMN(GS32)-3))),Calculations_actual!$C$3*AVERAGE(GP32:GS32),"n/a"))</f>
        <v>n/a</v>
      </c>
      <c r="GT38" s="78" t="str">
        <f ca="1">IF(ISERROR(INDIRECT(ADDRESS(ROW(GT32),COLUMN(GT32)-3))),"n/a",IF(ISNUMBER(INDIRECT(ADDRESS(ROW(GT32),COLUMN(GT32)-3))),Calculations_actual!$C$3*AVERAGE(GQ32:GT32),"n/a"))</f>
        <v>n/a</v>
      </c>
      <c r="GU38" s="78" t="str">
        <f ca="1">IF(ISERROR(INDIRECT(ADDRESS(ROW(GU32),COLUMN(GU32)-3))),"n/a",IF(ISNUMBER(INDIRECT(ADDRESS(ROW(GU32),COLUMN(GU32)-3))),Calculations_actual!$C$3*AVERAGE(GR32:GU32),"n/a"))</f>
        <v>n/a</v>
      </c>
      <c r="GV38" s="78" t="str">
        <f ca="1">IF(ISERROR(INDIRECT(ADDRESS(ROW(GV32),COLUMN(GV32)-3))),"n/a",IF(ISNUMBER(INDIRECT(ADDRESS(ROW(GV32),COLUMN(GV32)-3))),Calculations_actual!$C$3*AVERAGE(GS32:GV32),"n/a"))</f>
        <v>n/a</v>
      </c>
    </row>
    <row r="39" spans="1:204">
      <c r="A39" s="7" t="s">
        <v>167</v>
      </c>
      <c r="B39" s="78" t="s">
        <v>165</v>
      </c>
      <c r="C39" s="78" t="str">
        <f ca="1">IF(ISERROR(INDIRECT(ADDRESS(ROW(C33),COLUMN(C33)-3))),"n/a",IF(ISNUMBER(INDIRECT(ADDRESS(ROW(C33),COLUMN(C33)-3))),Calculations_actual!$C$4*AVERAGE(A33:C33),"n/a"))</f>
        <v>n/a</v>
      </c>
      <c r="D39" s="78" t="str">
        <f ca="1">IF(ISERROR(INDIRECT(ADDRESS(ROW(D33),COLUMN(D33)-3))),"n/a",IF(ISNUMBER(INDIRECT(ADDRESS(ROW(D33),COLUMN(D33)-3))),Calculations_actual!$C$4*AVERAGE(A33:D33),"n/a"))</f>
        <v>n/a</v>
      </c>
      <c r="E39" s="78" t="str">
        <f ca="1">IF(ISERROR(INDIRECT(ADDRESS(ROW(E33),COLUMN(E33)-3))),"n/a",IF(ISNUMBER(INDIRECT(ADDRESS(ROW(E33),COLUMN(E33)-3))),Calculations_actual!$C$4*AVERAGE(B33:E33),"n/a"))</f>
        <v>n/a</v>
      </c>
      <c r="F39" s="78">
        <f ca="1">IF(ISERROR(INDIRECT(ADDRESS(ROW(F33),COLUMN(F33)-3))),"n/a",IF(ISNUMBER(INDIRECT(ADDRESS(ROW(F33),COLUMN(F33)-3))),Calculations_actual!$C$4*AVERAGE(C33:F33),"n/a"))</f>
        <v>53.144999999999996</v>
      </c>
      <c r="G39" s="78">
        <f ca="1">IF(ISERROR(INDIRECT(ADDRESS(ROW(G33),COLUMN(G33)-3))),"n/a",IF(ISNUMBER(INDIRECT(ADDRESS(ROW(G33),COLUMN(G33)-3))),Calculations_actual!$C$4*AVERAGE(D33:G33),"n/a"))</f>
        <v>56.362500000000004</v>
      </c>
      <c r="H39" s="78">
        <f ca="1">IF(ISERROR(INDIRECT(ADDRESS(ROW(H33),COLUMN(H33)-3))),"n/a",IF(ISNUMBER(INDIRECT(ADDRESS(ROW(H33),COLUMN(H33)-3))),Calculations_actual!$C$4*AVERAGE(E33:H33),"n/a"))</f>
        <v>58.994999999999997</v>
      </c>
      <c r="I39" s="78">
        <f ca="1">IF(ISERROR(INDIRECT(ADDRESS(ROW(I33),COLUMN(I33)-3))),"n/a",IF(ISNUMBER(INDIRECT(ADDRESS(ROW(I33),COLUMN(I33)-3))),Calculations_actual!$C$4*AVERAGE(F33:I33),"n/a"))</f>
        <v>61.537500000000001</v>
      </c>
      <c r="J39" s="78">
        <f ca="1">IF(ISERROR(INDIRECT(ADDRESS(ROW(J33),COLUMN(J33)-3))),"n/a",IF(ISNUMBER(INDIRECT(ADDRESS(ROW(J33),COLUMN(J33)-3))),Calculations_actual!$C$4*AVERAGE(G33:J33),"n/a"))</f>
        <v>63.540000000000006</v>
      </c>
      <c r="K39" s="78">
        <f ca="1">IF(ISERROR(INDIRECT(ADDRESS(ROW(K33),COLUMN(K33)-3))),"n/a",IF(ISNUMBER(INDIRECT(ADDRESS(ROW(K33),COLUMN(K33)-3))),Calculations_actual!$C$4*AVERAGE(H33:K33),"n/a"))</f>
        <v>65.745000000000019</v>
      </c>
      <c r="L39" s="78">
        <f ca="1">IF(ISERROR(INDIRECT(ADDRESS(ROW(L33),COLUMN(L33)-3))),"n/a",IF(ISNUMBER(INDIRECT(ADDRESS(ROW(L33),COLUMN(L33)-3))),Calculations_actual!$C$4*AVERAGE(I33:L33),"n/a"))</f>
        <v>66.397500000000008</v>
      </c>
      <c r="M39" s="78">
        <f ca="1">IF(ISERROR(INDIRECT(ADDRESS(ROW(M33),COLUMN(M33)-3))),"n/a",IF(ISNUMBER(INDIRECT(ADDRESS(ROW(M33),COLUMN(M33)-3))),Calculations_actual!$C$4*AVERAGE(J33:M33),"n/a"))</f>
        <v>67.185000000000002</v>
      </c>
      <c r="N39" s="78">
        <f ca="1">IF(ISERROR(INDIRECT(ADDRESS(ROW(N33),COLUMN(N33)-3))),"n/a",IF(ISNUMBER(INDIRECT(ADDRESS(ROW(N33),COLUMN(N33)-3))),Calculations_actual!$C$4*AVERAGE(K33:N33),"n/a"))</f>
        <v>69.997500000000002</v>
      </c>
      <c r="O39" s="78">
        <f ca="1">IF(ISERROR(INDIRECT(ADDRESS(ROW(O33),COLUMN(O33)-3))),"n/a",IF(ISNUMBER(INDIRECT(ADDRESS(ROW(O33),COLUMN(O33)-3))),Calculations_actual!$C$4*AVERAGE(L33:O33),"n/a"))</f>
        <v>72.652500000000003</v>
      </c>
      <c r="P39" s="78">
        <f ca="1">IF(ISERROR(INDIRECT(ADDRESS(ROW(P33),COLUMN(P33)-3))),"n/a",IF(ISNUMBER(INDIRECT(ADDRESS(ROW(P33),COLUMN(P33)-3))),Calculations_actual!$C$4*AVERAGE(M33:P33),"n/a"))</f>
        <v>75.532500000000013</v>
      </c>
      <c r="Q39" s="78">
        <f ca="1">IF(ISERROR(INDIRECT(ADDRESS(ROW(Q33),COLUMN(Q33)-3))),"n/a",IF(ISNUMBER(INDIRECT(ADDRESS(ROW(Q33),COLUMN(Q33)-3))),Calculations_actual!$C$4*AVERAGE(N33:Q33),"n/a"))</f>
        <v>78.592500000000001</v>
      </c>
      <c r="R39" s="78">
        <f ca="1">IF(ISERROR(INDIRECT(ADDRESS(ROW(R33),COLUMN(R33)-3))),"n/a",IF(ISNUMBER(INDIRECT(ADDRESS(ROW(R33),COLUMN(R33)-3))),Calculations_actual!$C$4*AVERAGE(O33:R33),"n/a"))</f>
        <v>79.897499999999994</v>
      </c>
      <c r="S39" s="78">
        <f ca="1">IF(ISERROR(INDIRECT(ADDRESS(ROW(S33),COLUMN(S33)-3))),"n/a",IF(ISNUMBER(INDIRECT(ADDRESS(ROW(S33),COLUMN(S33)-3))),Calculations_actual!$C$4*AVERAGE(P33:S33),"n/a"))</f>
        <v>81.85499999999999</v>
      </c>
      <c r="T39" s="78">
        <f ca="1">IF(ISERROR(INDIRECT(ADDRESS(ROW(T33),COLUMN(T33)-3))),"n/a",IF(ISNUMBER(INDIRECT(ADDRESS(ROW(T33),COLUMN(T33)-3))),Calculations_actual!$C$4*AVERAGE(Q33:T33),"n/a"))</f>
        <v>84.982499999999987</v>
      </c>
      <c r="U39" s="78">
        <f ca="1">IF(ISERROR(INDIRECT(ADDRESS(ROW(U33),COLUMN(U33)-3))),"n/a",IF(ISNUMBER(INDIRECT(ADDRESS(ROW(U33),COLUMN(U33)-3))),Calculations_actual!$C$4*AVERAGE(R33:U33),"n/a"))</f>
        <v>89.19</v>
      </c>
      <c r="V39" s="78">
        <f ca="1">IF(ISERROR(INDIRECT(ADDRESS(ROW(V33),COLUMN(V33)-3))),"n/a",IF(ISNUMBER(INDIRECT(ADDRESS(ROW(V33),COLUMN(V33)-3))),Calculations_actual!$C$4*AVERAGE(S33:V33),"n/a"))</f>
        <v>94.162500000000009</v>
      </c>
      <c r="W39" s="78">
        <f ca="1">IF(ISERROR(INDIRECT(ADDRESS(ROW(W33),COLUMN(W33)-3))),"n/a",IF(ISNUMBER(INDIRECT(ADDRESS(ROW(W33),COLUMN(W33)-3))),Calculations_actual!$C$4*AVERAGE(T33:W33),"n/a"))</f>
        <v>100.10249999999999</v>
      </c>
      <c r="X39" s="78">
        <f ca="1">IF(ISERROR(INDIRECT(ADDRESS(ROW(X33),COLUMN(X33)-3))),"n/a",IF(ISNUMBER(INDIRECT(ADDRESS(ROW(X33),COLUMN(X33)-3))),Calculations_actual!$C$4*AVERAGE(U33:X33),"n/a"))</f>
        <v>107.685</v>
      </c>
      <c r="Y39" s="78">
        <f ca="1">IF(ISERROR(INDIRECT(ADDRESS(ROW(Y33),COLUMN(Y33)-3))),"n/a",IF(ISNUMBER(INDIRECT(ADDRESS(ROW(Y33),COLUMN(Y33)-3))),Calculations_actual!$C$4*AVERAGE(V33:Y33),"n/a"))</f>
        <v>114.47999999999999</v>
      </c>
      <c r="Z39" s="78">
        <f ca="1">IF(ISERROR(INDIRECT(ADDRESS(ROW(Z33),COLUMN(Z33)-3))),"n/a",IF(ISNUMBER(INDIRECT(ADDRESS(ROW(Z33),COLUMN(Z33)-3))),Calculations_actual!$C$4*AVERAGE(W33:Z33),"n/a"))</f>
        <v>120.2625</v>
      </c>
      <c r="AA39" s="78">
        <f ca="1">IF(ISERROR(INDIRECT(ADDRESS(ROW(AA33),COLUMN(AA33)-3))),"n/a",IF(ISNUMBER(INDIRECT(ADDRESS(ROW(AA33),COLUMN(AA33)-3))),Calculations_actual!$C$4*AVERAGE(X33:AA33),"n/a"))</f>
        <v>124.74</v>
      </c>
      <c r="AB39" s="78">
        <f ca="1">IF(ISERROR(INDIRECT(ADDRESS(ROW(AB33),COLUMN(AB33)-3))),"n/a",IF(ISNUMBER(INDIRECT(ADDRESS(ROW(AB33),COLUMN(AB33)-3))),Calculations_actual!$C$4*AVERAGE(Y33:AB33),"n/a"))</f>
        <v>125.68499999999999</v>
      </c>
      <c r="AC39" s="78">
        <f ca="1">IF(ISERROR(INDIRECT(ADDRESS(ROW(AC33),COLUMN(AC33)-3))),"n/a",IF(ISNUMBER(INDIRECT(ADDRESS(ROW(AC33),COLUMN(AC33)-3))),Calculations_actual!$C$4*AVERAGE(Z33:AC33),"n/a"))</f>
        <v>127.28250000000001</v>
      </c>
      <c r="AD39" s="78">
        <f ca="1">IF(ISERROR(INDIRECT(ADDRESS(ROW(AD33),COLUMN(AD33)-3))),"n/a",IF(ISNUMBER(INDIRECT(ADDRESS(ROW(AD33),COLUMN(AD33)-3))),Calculations_actual!$C$4*AVERAGE(AA33:AD33),"n/a"))</f>
        <v>129.03749999999999</v>
      </c>
      <c r="AE39" s="78">
        <f ca="1">IF(ISERROR(INDIRECT(ADDRESS(ROW(AE33),COLUMN(AE33)-3))),"n/a",IF(ISNUMBER(INDIRECT(ADDRESS(ROW(AE33),COLUMN(AE33)-3))),Calculations_actual!$C$4*AVERAGE(AB33:AE33),"n/a"))</f>
        <v>130.5</v>
      </c>
      <c r="AF39" s="78">
        <f ca="1">IF(ISERROR(INDIRECT(ADDRESS(ROW(AF33),COLUMN(AF33)-3))),"n/a",IF(ISNUMBER(INDIRECT(ADDRESS(ROW(AF33),COLUMN(AF33)-3))),Calculations_actual!$C$4*AVERAGE(AC33:AF33),"n/a"))</f>
        <v>132.16499999999996</v>
      </c>
      <c r="AG39" s="78">
        <f ca="1">IF(ISERROR(INDIRECT(ADDRESS(ROW(AG33),COLUMN(AG33)-3))),"n/a",IF(ISNUMBER(INDIRECT(ADDRESS(ROW(AG33),COLUMN(AG33)-3))),Calculations_actual!$C$4*AVERAGE(AD33:AG33),"n/a"))</f>
        <v>133.85249999999999</v>
      </c>
      <c r="AH39" s="78">
        <f ca="1">IF(ISERROR(INDIRECT(ADDRESS(ROW(AH33),COLUMN(AH33)-3))),"n/a",IF(ISNUMBER(INDIRECT(ADDRESS(ROW(AH33),COLUMN(AH33)-3))),Calculations_actual!$C$4*AVERAGE(AE33:AH33),"n/a"))</f>
        <v>135.58500000000001</v>
      </c>
      <c r="AI39" s="78">
        <f ca="1">IF(ISERROR(INDIRECT(ADDRESS(ROW(AI33),COLUMN(AI33)-3))),"n/a",IF(ISNUMBER(INDIRECT(ADDRESS(ROW(AI33),COLUMN(AI33)-3))),Calculations_actual!$C$4*AVERAGE(AF33:AI33),"n/a"))</f>
        <v>137.29500000000002</v>
      </c>
      <c r="AJ39" s="78">
        <f ca="1">IF(ISERROR(INDIRECT(ADDRESS(ROW(AJ33),COLUMN(AJ33)-3))),"n/a",IF(ISNUMBER(INDIRECT(ADDRESS(ROW(AJ33),COLUMN(AJ33)-3))),Calculations_actual!$C$4*AVERAGE(AG33:AJ33),"n/a"))</f>
        <v>139.13999999999999</v>
      </c>
      <c r="AK39" s="78">
        <f ca="1">IF(ISERROR(INDIRECT(ADDRESS(ROW(AK33),COLUMN(AK33)-3))),"n/a",IF(ISNUMBER(INDIRECT(ADDRESS(ROW(AK33),COLUMN(AK33)-3))),Calculations_actual!$C$4*AVERAGE(AH33:AK33),"n/a"))</f>
        <v>141.32249999999999</v>
      </c>
      <c r="AL39" s="78">
        <f ca="1">IF(ISERROR(INDIRECT(ADDRESS(ROW(AL33),COLUMN(AL33)-3))),"n/a",IF(ISNUMBER(INDIRECT(ADDRESS(ROW(AL33),COLUMN(AL33)-3))),Calculations_actual!$C$4*AVERAGE(AI33:AL33),"n/a"))</f>
        <v>143.32500000000002</v>
      </c>
      <c r="AM39" s="78">
        <f ca="1">IF(ISERROR(INDIRECT(ADDRESS(ROW(AM33),COLUMN(AM33)-3))),"n/a",IF(ISNUMBER(INDIRECT(ADDRESS(ROW(AM33),COLUMN(AM33)-3))),Calculations_actual!$C$4*AVERAGE(AJ33:AM33),"n/a"))</f>
        <v>145.7775</v>
      </c>
      <c r="AN39" s="78">
        <f ca="1">IF(ISERROR(INDIRECT(ADDRESS(ROW(AN33),COLUMN(AN33)-3))),"n/a",IF(ISNUMBER(INDIRECT(ADDRESS(ROW(AN33),COLUMN(AN33)-3))),Calculations_actual!$C$4*AVERAGE(AK33:AN33),"n/a"))</f>
        <v>148.88250000000002</v>
      </c>
      <c r="AO39" s="78">
        <f ca="1">IF(ISERROR(INDIRECT(ADDRESS(ROW(AO33),COLUMN(AO33)-3))),"n/a",IF(ISNUMBER(INDIRECT(ADDRESS(ROW(AO33),COLUMN(AO33)-3))),Calculations_actual!$C$4*AVERAGE(AL33:AO33),"n/a"))</f>
        <v>153.5625</v>
      </c>
      <c r="AP39" s="78">
        <f ca="1">IF(ISERROR(INDIRECT(ADDRESS(ROW(AP33),COLUMN(AP33)-3))),"n/a",IF(ISNUMBER(INDIRECT(ADDRESS(ROW(AP33),COLUMN(AP33)-3))),Calculations_actual!$C$4*AVERAGE(AM33:AP33),"n/a"))</f>
        <v>158.715</v>
      </c>
      <c r="AQ39" s="78">
        <f ca="1">IF(ISERROR(INDIRECT(ADDRESS(ROW(AQ33),COLUMN(AQ33)-3))),"n/a",IF(ISNUMBER(INDIRECT(ADDRESS(ROW(AQ33),COLUMN(AQ33)-3))),Calculations_actual!$C$4*AVERAGE(AN33:AQ33),"n/a"))</f>
        <v>164.85750000000002</v>
      </c>
      <c r="AR39" s="78">
        <f ca="1">IF(ISERROR(INDIRECT(ADDRESS(ROW(AR33),COLUMN(AR33)-3))),"n/a",IF(ISNUMBER(INDIRECT(ADDRESS(ROW(AR33),COLUMN(AR33)-3))),Calculations_actual!$C$4*AVERAGE(AO33:AR33),"n/a"))</f>
        <v>171.495</v>
      </c>
      <c r="AS39" s="78">
        <f ca="1">IF(ISERROR(INDIRECT(ADDRESS(ROW(AS33),COLUMN(AS33)-3))),"n/a",IF(ISNUMBER(INDIRECT(ADDRESS(ROW(AS33),COLUMN(AS33)-3))),Calculations_actual!$C$4*AVERAGE(AP33:AS33),"n/a"))</f>
        <v>181.32750000000001</v>
      </c>
      <c r="AT39" s="78">
        <f ca="1">IF(ISERROR(INDIRECT(ADDRESS(ROW(AT33),COLUMN(AT33)-3))),"n/a",IF(ISNUMBER(INDIRECT(ADDRESS(ROW(AT33),COLUMN(AT33)-3))),Calculations_actual!$C$4*AVERAGE(AQ33:AT33),"n/a"))</f>
        <v>190.32749999999999</v>
      </c>
      <c r="AU39" s="78">
        <f ca="1">IF(ISERROR(INDIRECT(ADDRESS(ROW(AU33),COLUMN(AU33)-3))),"n/a",IF(ISNUMBER(INDIRECT(ADDRESS(ROW(AU33),COLUMN(AU33)-3))),Calculations_actual!$C$4*AVERAGE(AR33:AU33),"n/a"))</f>
        <v>198.13499999999999</v>
      </c>
      <c r="AV39" s="78">
        <f ca="1">IF(ISERROR(INDIRECT(ADDRESS(ROW(AV33),COLUMN(AV33)-3))),"n/a",IF(ISNUMBER(INDIRECT(ADDRESS(ROW(AV33),COLUMN(AV33)-3))),Calculations_actual!$C$4*AVERAGE(AS33:AV33),"n/a"))</f>
        <v>204.79500000000002</v>
      </c>
      <c r="AW39" s="78">
        <f ca="1">IF(ISERROR(INDIRECT(ADDRESS(ROW(AW33),COLUMN(AW33)-3))),"n/a",IF(ISNUMBER(INDIRECT(ADDRESS(ROW(AW33),COLUMN(AW33)-3))),Calculations_actual!$C$4*AVERAGE(AT33:AW33),"n/a"))</f>
        <v>208.755</v>
      </c>
      <c r="AX39" s="78">
        <f ca="1">IF(ISERROR(INDIRECT(ADDRESS(ROW(AX33),COLUMN(AX33)-3))),"n/a",IF(ISNUMBER(INDIRECT(ADDRESS(ROW(AX33),COLUMN(AX33)-3))),Calculations_actual!$C$4*AVERAGE(AU33:AX33),"n/a"))</f>
        <v>212.94</v>
      </c>
      <c r="AY39" s="78">
        <f ca="1">IF(ISERROR(INDIRECT(ADDRESS(ROW(AY33),COLUMN(AY33)-3))),"n/a",IF(ISNUMBER(INDIRECT(ADDRESS(ROW(AY33),COLUMN(AY33)-3))),Calculations_actual!$C$4*AVERAGE(AV33:AY33),"n/a"))</f>
        <v>217.07999999999998</v>
      </c>
      <c r="AZ39" s="78">
        <f ca="1">IF(ISERROR(INDIRECT(ADDRESS(ROW(AZ33),COLUMN(AZ33)-3))),"n/a",IF(ISNUMBER(INDIRECT(ADDRESS(ROW(AZ33),COLUMN(AZ33)-3))),Calculations_actual!$C$4*AVERAGE(AW33:AZ33),"n/a"))</f>
        <v>222.61500000000001</v>
      </c>
      <c r="BA39" s="78">
        <f ca="1">IF(ISERROR(INDIRECT(ADDRESS(ROW(BA33),COLUMN(BA33)-3))),"n/a",IF(ISNUMBER(INDIRECT(ADDRESS(ROW(BA33),COLUMN(BA33)-3))),Calculations_actual!$C$4*AVERAGE(AX33:BA33),"n/a"))</f>
        <v>227.74499999999998</v>
      </c>
      <c r="BB39" s="78">
        <f ca="1">IF(ISERROR(INDIRECT(ADDRESS(ROW(BB33),COLUMN(BB33)-3))),"n/a",IF(ISNUMBER(INDIRECT(ADDRESS(ROW(BB33),COLUMN(BB33)-3))),Calculations_actual!$C$4*AVERAGE(AY33:BB33),"n/a"))</f>
        <v>235.82249999999999</v>
      </c>
      <c r="BC39" s="78">
        <f ca="1">IF(ISERROR(INDIRECT(ADDRESS(ROW(BC33),COLUMN(BC33)-3))),"n/a",IF(ISNUMBER(INDIRECT(ADDRESS(ROW(BC33),COLUMN(BC33)-3))),Calculations_actual!$C$4*AVERAGE(AZ33:BC33),"n/a"))</f>
        <v>243.09000000000003</v>
      </c>
      <c r="BD39" s="78">
        <f ca="1">IF(ISERROR(INDIRECT(ADDRESS(ROW(BD33),COLUMN(BD33)-3))),"n/a",IF(ISNUMBER(INDIRECT(ADDRESS(ROW(BD33),COLUMN(BD33)-3))),Calculations_actual!$C$4*AVERAGE(BA33:BD33),"n/a"))</f>
        <v>249.95250000000001</v>
      </c>
      <c r="BE39" s="78">
        <f ca="1">IF(ISERROR(INDIRECT(ADDRESS(ROW(BE33),COLUMN(BE33)-3))),"n/a",IF(ISNUMBER(INDIRECT(ADDRESS(ROW(BE33),COLUMN(BE33)-3))),Calculations_actual!$C$4*AVERAGE(BB33:BE33),"n/a"))</f>
        <v>251.91</v>
      </c>
      <c r="BF39" s="78">
        <f ca="1">IF(ISERROR(INDIRECT(ADDRESS(ROW(BF33),COLUMN(BF33)-3))),"n/a",IF(ISNUMBER(INDIRECT(ADDRESS(ROW(BF33),COLUMN(BF33)-3))),Calculations_actual!$C$4*AVERAGE(BC33:BF33),"n/a"))</f>
        <v>250.9425</v>
      </c>
      <c r="BG39" s="78">
        <f ca="1">IF(ISERROR(INDIRECT(ADDRESS(ROW(BG33),COLUMN(BG33)-3))),"n/a",IF(ISNUMBER(INDIRECT(ADDRESS(ROW(BG33),COLUMN(BG33)-3))),Calculations_actual!$C$4*AVERAGE(BD33:BG33),"n/a"))</f>
        <v>250.60500000000005</v>
      </c>
      <c r="BH39" s="78">
        <f ca="1">IF(ISERROR(INDIRECT(ADDRESS(ROW(BH33),COLUMN(BH33)-3))),"n/a",IF(ISNUMBER(INDIRECT(ADDRESS(ROW(BH33),COLUMN(BH33)-3))),Calculations_actual!$C$4*AVERAGE(BE33:BH33),"n/a"))</f>
        <v>249.54749999999999</v>
      </c>
      <c r="BI39" s="78">
        <f ca="1">IF(ISERROR(INDIRECT(ADDRESS(ROW(BI33),COLUMN(BI33)-3))),"n/a",IF(ISNUMBER(INDIRECT(ADDRESS(ROW(BI33),COLUMN(BI33)-3))),Calculations_actual!$C$4*AVERAGE(BF33:BI33),"n/a"))</f>
        <v>250.04249999999999</v>
      </c>
      <c r="BJ39" s="78">
        <f ca="1">IF(ISERROR(INDIRECT(ADDRESS(ROW(BJ33),COLUMN(BJ33)-3))),"n/a",IF(ISNUMBER(INDIRECT(ADDRESS(ROW(BJ33),COLUMN(BJ33)-3))),Calculations_actual!$C$4*AVERAGE(BG33:BJ33),"n/a"))</f>
        <v>251.59499999999997</v>
      </c>
      <c r="BK39" s="78">
        <f ca="1">IF(ISERROR(INDIRECT(ADDRESS(ROW(BK33),COLUMN(BK33)-3))),"n/a",IF(ISNUMBER(INDIRECT(ADDRESS(ROW(BK33),COLUMN(BK33)-3))),Calculations_actual!$C$4*AVERAGE(BH33:BK33),"n/a"))</f>
        <v>254.67750000000004</v>
      </c>
      <c r="BL39" s="78">
        <f ca="1">IF(ISERROR(INDIRECT(ADDRESS(ROW(BL33),COLUMN(BL33)-3))),"n/a",IF(ISNUMBER(INDIRECT(ADDRESS(ROW(BL33),COLUMN(BL33)-3))),Calculations_actual!$C$4*AVERAGE(BI33:BL33),"n/a"))</f>
        <v>257.71500000000003</v>
      </c>
      <c r="BM39" s="78">
        <f ca="1">IF(ISERROR(INDIRECT(ADDRESS(ROW(BM33),COLUMN(BM33)-3))),"n/a",IF(ISNUMBER(INDIRECT(ADDRESS(ROW(BM33),COLUMN(BM33)-3))),Calculations_actual!$C$4*AVERAGE(BJ33:BM33),"n/a"))</f>
        <v>261.58500000000004</v>
      </c>
      <c r="BN39" s="78">
        <f ca="1">IF(ISERROR(INDIRECT(ADDRESS(ROW(BN33),COLUMN(BN33)-3))),"n/a",IF(ISNUMBER(INDIRECT(ADDRESS(ROW(BN33),COLUMN(BN33)-3))),Calculations_actual!$C$4*AVERAGE(BK33:BN33),"n/a"))</f>
        <v>264.33000000000004</v>
      </c>
      <c r="BO39" s="78">
        <f ca="1">IF(ISERROR(INDIRECT(ADDRESS(ROW(BO33),COLUMN(BO33)-3))),"n/a",IF(ISNUMBER(INDIRECT(ADDRESS(ROW(BO33),COLUMN(BO33)-3))),Calculations_actual!$C$4*AVERAGE(BL33:BO33),"n/a"))</f>
        <v>267.25500000000005</v>
      </c>
      <c r="BP39" s="78">
        <f ca="1">IF(ISERROR(INDIRECT(ADDRESS(ROW(BP33),COLUMN(BP33)-3))),"n/a",IF(ISNUMBER(INDIRECT(ADDRESS(ROW(BP33),COLUMN(BP33)-3))),Calculations_actual!$C$4*AVERAGE(BM33:BP33),"n/a"))</f>
        <v>270.81</v>
      </c>
      <c r="BQ39" s="78">
        <f ca="1">IF(ISERROR(INDIRECT(ADDRESS(ROW(BQ33),COLUMN(BQ33)-3))),"n/a",IF(ISNUMBER(INDIRECT(ADDRESS(ROW(BQ33),COLUMN(BQ33)-3))),Calculations_actual!$C$4*AVERAGE(BN33:BQ33),"n/a"))</f>
        <v>274.81500000000005</v>
      </c>
      <c r="BR39" s="78">
        <f ca="1">IF(ISERROR(INDIRECT(ADDRESS(ROW(BR33),COLUMN(BR33)-3))),"n/a",IF(ISNUMBER(INDIRECT(ADDRESS(ROW(BR33),COLUMN(BR33)-3))),Calculations_actual!$C$4*AVERAGE(BO33:BR33),"n/a"))</f>
        <v>278.73</v>
      </c>
      <c r="BS39" s="78">
        <f ca="1">IF(ISERROR(INDIRECT(ADDRESS(ROW(BS33),COLUMN(BS33)-3))),"n/a",IF(ISNUMBER(INDIRECT(ADDRESS(ROW(BS33),COLUMN(BS33)-3))),Calculations_actual!$C$4*AVERAGE(BP33:BS33),"n/a"))</f>
        <v>281.27249999999998</v>
      </c>
      <c r="BT39" s="78">
        <f ca="1">IF(ISERROR(INDIRECT(ADDRESS(ROW(BT33),COLUMN(BT33)-3))),"n/a",IF(ISNUMBER(INDIRECT(ADDRESS(ROW(BT33),COLUMN(BT33)-3))),Calculations_actual!$C$4*AVERAGE(BQ33:BT33),"n/a"))</f>
        <v>283.77</v>
      </c>
      <c r="BU39" s="78">
        <f ca="1">IF(ISERROR(INDIRECT(ADDRESS(ROW(BU33),COLUMN(BU33)-3))),"n/a",IF(ISNUMBER(INDIRECT(ADDRESS(ROW(BU33),COLUMN(BU33)-3))),Calculations_actual!$C$4*AVERAGE(BR33:BU33),"n/a"))</f>
        <v>285.05249999999995</v>
      </c>
      <c r="BV39" s="78">
        <f ca="1">IF(ISERROR(INDIRECT(ADDRESS(ROW(BV33),COLUMN(BV33)-3))),"n/a",IF(ISNUMBER(INDIRECT(ADDRESS(ROW(BV33),COLUMN(BV33)-3))),Calculations_actual!$C$4*AVERAGE(BS33:BV33),"n/a"))</f>
        <v>286.65000000000003</v>
      </c>
      <c r="BW39" s="78">
        <f ca="1">IF(ISERROR(INDIRECT(ADDRESS(ROW(BW33),COLUMN(BW33)-3))),"n/a",IF(ISNUMBER(INDIRECT(ADDRESS(ROW(BW33),COLUMN(BW33)-3))),Calculations_actual!$C$4*AVERAGE(BT33:BW33),"n/a"))</f>
        <v>291.12750000000005</v>
      </c>
      <c r="BX39" s="78">
        <f ca="1">IF(ISERROR(INDIRECT(ADDRESS(ROW(BX33),COLUMN(BX33)-3))),"n/a",IF(ISNUMBER(INDIRECT(ADDRESS(ROW(BX33),COLUMN(BX33)-3))),Calculations_actual!$C$4*AVERAGE(BU33:BX33),"n/a"))</f>
        <v>294.97500000000002</v>
      </c>
      <c r="BY39" s="78">
        <f ca="1">IF(ISERROR(INDIRECT(ADDRESS(ROW(BY33),COLUMN(BY33)-3))),"n/a",IF(ISNUMBER(INDIRECT(ADDRESS(ROW(BY33),COLUMN(BY33)-3))),Calculations_actual!$C$4*AVERAGE(BV33:BY33),"n/a"))</f>
        <v>299.34000000000003</v>
      </c>
      <c r="BZ39" s="78">
        <f ca="1">IF(ISERROR(INDIRECT(ADDRESS(ROW(BZ33),COLUMN(BZ33)-3))),"n/a",IF(ISNUMBER(INDIRECT(ADDRESS(ROW(BZ33),COLUMN(BZ33)-3))),Calculations_actual!$C$4*AVERAGE(BW33:BZ33),"n/a"))</f>
        <v>303.77249999999998</v>
      </c>
      <c r="CA39" s="78">
        <f ca="1">IF(ISERROR(INDIRECT(ADDRESS(ROW(CA33),COLUMN(CA33)-3))),"n/a",IF(ISNUMBER(INDIRECT(ADDRESS(ROW(CA33),COLUMN(CA33)-3))),Calculations_actual!$C$4*AVERAGE(BX33:CA33),"n/a"))</f>
        <v>308.4975</v>
      </c>
      <c r="CB39" s="78">
        <f ca="1">IF(ISERROR(INDIRECT(ADDRESS(ROW(CB33),COLUMN(CB33)-3))),"n/a",IF(ISNUMBER(INDIRECT(ADDRESS(ROW(CB33),COLUMN(CB33)-3))),Calculations_actual!$C$4*AVERAGE(BY33:CB33),"n/a"))</f>
        <v>313.67250000000001</v>
      </c>
      <c r="CC39" s="78">
        <f ca="1">IF(ISERROR(INDIRECT(ADDRESS(ROW(CC33),COLUMN(CC33)-3))),"n/a",IF(ISNUMBER(INDIRECT(ADDRESS(ROW(CC33),COLUMN(CC33)-3))),Calculations_actual!$C$4*AVERAGE(BZ33:CC33),"n/a"))</f>
        <v>319.29750000000001</v>
      </c>
      <c r="CD39" s="78">
        <f ca="1">IF(ISERROR(INDIRECT(ADDRESS(ROW(CD33),COLUMN(CD33)-3))),"n/a",IF(ISNUMBER(INDIRECT(ADDRESS(ROW(CD33),COLUMN(CD33)-3))),Calculations_actual!$C$4*AVERAGE(CA33:CD33),"n/a"))</f>
        <v>325.89000000000004</v>
      </c>
      <c r="CE39" s="78">
        <f ca="1">IF(ISERROR(INDIRECT(ADDRESS(ROW(CE33),COLUMN(CE33)-3))),"n/a",IF(ISNUMBER(INDIRECT(ADDRESS(ROW(CE33),COLUMN(CE33)-3))),Calculations_actual!$C$4*AVERAGE(CB33:CE33),"n/a"))</f>
        <v>332.25750000000005</v>
      </c>
      <c r="CF39" s="78">
        <f ca="1">IF(ISERROR(INDIRECT(ADDRESS(ROW(CF33),COLUMN(CF33)-3))),"n/a",IF(ISNUMBER(INDIRECT(ADDRESS(ROW(CF33),COLUMN(CF33)-3))),Calculations_actual!$C$4*AVERAGE(CC33:CF33),"n/a"))</f>
        <v>339.34500000000003</v>
      </c>
      <c r="CG39" s="78">
        <f ca="1">IF(ISERROR(INDIRECT(ADDRESS(ROW(CG33),COLUMN(CG33)-3))),"n/a",IF(ISNUMBER(INDIRECT(ADDRESS(ROW(CG33),COLUMN(CG33)-3))),Calculations_actual!$C$4*AVERAGE(CD33:CG33),"n/a"))</f>
        <v>346.41</v>
      </c>
      <c r="CH39" s="78">
        <f ca="1">IF(ISERROR(INDIRECT(ADDRESS(ROW(CH33),COLUMN(CH33)-3))),"n/a",IF(ISNUMBER(INDIRECT(ADDRESS(ROW(CH33),COLUMN(CH33)-3))),Calculations_actual!$C$4*AVERAGE(CE33:CH33),"n/a"))</f>
        <v>354.51</v>
      </c>
      <c r="CI39" s="78">
        <f ca="1">IF(ISERROR(INDIRECT(ADDRESS(ROW(CI33),COLUMN(CI33)-3))),"n/a",IF(ISNUMBER(INDIRECT(ADDRESS(ROW(CI33),COLUMN(CI33)-3))),Calculations_actual!$C$4*AVERAGE(CF33:CI33),"n/a"))</f>
        <v>363.64499999999998</v>
      </c>
      <c r="CJ39" s="78">
        <f ca="1">IF(ISERROR(INDIRECT(ADDRESS(ROW(CJ33),COLUMN(CJ33)-3))),"n/a",IF(ISNUMBER(INDIRECT(ADDRESS(ROW(CJ33),COLUMN(CJ33)-3))),Calculations_actual!$C$4*AVERAGE(CG33:CJ33),"n/a"))</f>
        <v>373.54500000000002</v>
      </c>
      <c r="CK39" s="78">
        <f ca="1">IF(ISERROR(INDIRECT(ADDRESS(ROW(CK33),COLUMN(CK33)-3))),"n/a",IF(ISNUMBER(INDIRECT(ADDRESS(ROW(CK33),COLUMN(CK33)-3))),Calculations_actual!$C$4*AVERAGE(CH33:CK33),"n/a"))</f>
        <v>382.995</v>
      </c>
      <c r="CL39" s="78">
        <f ca="1">IF(ISERROR(INDIRECT(ADDRESS(ROW(CL33),COLUMN(CL33)-3))),"n/a",IF(ISNUMBER(INDIRECT(ADDRESS(ROW(CL33),COLUMN(CL33)-3))),Calculations_actual!$C$4*AVERAGE(CI33:CL33),"n/a"))</f>
        <v>392.48999999999995</v>
      </c>
      <c r="CM39" s="78">
        <f ca="1">IF(ISERROR(INDIRECT(ADDRESS(ROW(CM33),COLUMN(CM33)-3))),"n/a",IF(ISNUMBER(INDIRECT(ADDRESS(ROW(CM33),COLUMN(CM33)-3))),Calculations_actual!$C$4*AVERAGE(CJ33:CM33),"n/a"))</f>
        <v>403.53750000000002</v>
      </c>
      <c r="CN39" s="78">
        <f ca="1">IF(ISERROR(INDIRECT(ADDRESS(ROW(CN33),COLUMN(CN33)-3))),"n/a",IF(ISNUMBER(INDIRECT(ADDRESS(ROW(CN33),COLUMN(CN33)-3))),Calculations_actual!$C$4*AVERAGE(CK33:CN33),"n/a"))</f>
        <v>414.33750000000003</v>
      </c>
      <c r="CO39" s="78">
        <f ca="1">IF(ISERROR(INDIRECT(ADDRESS(ROW(CO33),COLUMN(CO33)-3))),"n/a",IF(ISNUMBER(INDIRECT(ADDRESS(ROW(CO33),COLUMN(CO33)-3))),Calculations_actual!$C$4*AVERAGE(CL33:CO33),"n/a"))</f>
        <v>425.52</v>
      </c>
      <c r="CP39" s="78">
        <f ca="1">IF(ISERROR(INDIRECT(ADDRESS(ROW(CP33),COLUMN(CP33)-3))),"n/a",IF(ISNUMBER(INDIRECT(ADDRESS(ROW(CP33),COLUMN(CP33)-3))),Calculations_actual!$C$4*AVERAGE(CM33:CP33),"n/a"))</f>
        <v>434.56500000000005</v>
      </c>
      <c r="CQ39" s="78">
        <f ca="1">IF(ISERROR(INDIRECT(ADDRESS(ROW(CQ33),COLUMN(CQ33)-3))),"n/a",IF(ISNUMBER(INDIRECT(ADDRESS(ROW(CQ33),COLUMN(CQ33)-3))),Calculations_actual!$C$4*AVERAGE(CN33:CQ33),"n/a"))</f>
        <v>439.89750000000004</v>
      </c>
      <c r="CR39" s="78">
        <f ca="1">IF(ISERROR(INDIRECT(ADDRESS(ROW(CR33),COLUMN(CR33)-3))),"n/a",IF(ISNUMBER(INDIRECT(ADDRESS(ROW(CR33),COLUMN(CR33)-3))),Calculations_actual!$C$4*AVERAGE(CO33:CR33),"n/a"))</f>
        <v>444.28499999999997</v>
      </c>
      <c r="CS39" s="78">
        <f ca="1">IF(ISERROR(INDIRECT(ADDRESS(ROW(CS33),COLUMN(CS33)-3))),"n/a",IF(ISNUMBER(INDIRECT(ADDRESS(ROW(CS33),COLUMN(CS33)-3))),Calculations_actual!$C$4*AVERAGE(CP33:CS33),"n/a"))</f>
        <v>448.2</v>
      </c>
      <c r="CT39" s="78">
        <f ca="1">IF(ISERROR(INDIRECT(ADDRESS(ROW(CT33),COLUMN(CT33)-3))),"n/a",IF(ISNUMBER(INDIRECT(ADDRESS(ROW(CT33),COLUMN(CT33)-3))),Calculations_actual!$C$4*AVERAGE(CQ33:CT33),"n/a"))</f>
        <v>451.84499999999997</v>
      </c>
      <c r="CU39" s="78">
        <f ca="1">IF(ISERROR(INDIRECT(ADDRESS(ROW(CU33),COLUMN(CU33)-3))),"n/a",IF(ISNUMBER(INDIRECT(ADDRESS(ROW(CU33),COLUMN(CU33)-3))),Calculations_actual!$C$4*AVERAGE(CR33:CU33),"n/a"))</f>
        <v>454.79250000000002</v>
      </c>
      <c r="CV39" s="78">
        <f ca="1">IF(ISERROR(INDIRECT(ADDRESS(ROW(CV33),COLUMN(CV33)-3))),"n/a",IF(ISNUMBER(INDIRECT(ADDRESS(ROW(CV33),COLUMN(CV33)-3))),Calculations_actual!$C$4*AVERAGE(CS33:CV33),"n/a"))</f>
        <v>456.72750000000002</v>
      </c>
      <c r="CW39" s="78">
        <f ca="1">IF(ISERROR(INDIRECT(ADDRESS(ROW(CW33),COLUMN(CW33)-3))),"n/a",IF(ISNUMBER(INDIRECT(ADDRESS(ROW(CW33),COLUMN(CW33)-3))),Calculations_actual!$C$4*AVERAGE(CT33:CW33),"n/a"))</f>
        <v>458.23500000000001</v>
      </c>
      <c r="CX39" s="78">
        <f ca="1">IF(ISERROR(INDIRECT(ADDRESS(ROW(CX33),COLUMN(CX33)-3))),"n/a",IF(ISNUMBER(INDIRECT(ADDRESS(ROW(CX33),COLUMN(CX33)-3))),Calculations_actual!$C$4*AVERAGE(CU33:CX33),"n/a"))</f>
        <v>460.64250000000004</v>
      </c>
      <c r="CY39" s="78">
        <f ca="1">IF(ISERROR(INDIRECT(ADDRESS(ROW(CY33),COLUMN(CY33)-3))),"n/a",IF(ISNUMBER(INDIRECT(ADDRESS(ROW(CY33),COLUMN(CY33)-3))),Calculations_actual!$C$4*AVERAGE(CV33:CY33),"n/a"))</f>
        <v>464.66999999999996</v>
      </c>
      <c r="CZ39" s="78">
        <f ca="1">IF(ISERROR(INDIRECT(ADDRESS(ROW(CZ33),COLUMN(CZ33)-3))),"n/a",IF(ISNUMBER(INDIRECT(ADDRESS(ROW(CZ33),COLUMN(CZ33)-3))),Calculations_actual!$C$4*AVERAGE(CW33:CZ33),"n/a"))</f>
        <v>469.77750000000003</v>
      </c>
      <c r="DA39" s="78">
        <f ca="1">IF(ISERROR(INDIRECT(ADDRESS(ROW(DA33),COLUMN(DA33)-3))),"n/a",IF(ISNUMBER(INDIRECT(ADDRESS(ROW(DA33),COLUMN(DA33)-3))),Calculations_actual!$C$4*AVERAGE(CX33:DA33),"n/a"))</f>
        <v>475.29</v>
      </c>
      <c r="DB39" s="78">
        <f ca="1">IF(ISERROR(INDIRECT(ADDRESS(ROW(DB33),COLUMN(DB33)-3))),"n/a",IF(ISNUMBER(INDIRECT(ADDRESS(ROW(DB33),COLUMN(DB33)-3))),Calculations_actual!$C$4*AVERAGE(CY33:DB33),"n/a"))</f>
        <v>480.46500000000003</v>
      </c>
      <c r="DC39" s="78">
        <f ca="1">IF(ISERROR(INDIRECT(ADDRESS(ROW(DC33),COLUMN(DC33)-3))),"n/a",IF(ISNUMBER(INDIRECT(ADDRESS(ROW(DC33),COLUMN(DC33)-3))),Calculations_actual!$C$4*AVERAGE(CZ33:DC33),"n/a"))</f>
        <v>485.55000000000013</v>
      </c>
      <c r="DD39" s="78">
        <f ca="1">IF(ISERROR(INDIRECT(ADDRESS(ROW(DD33),COLUMN(DD33)-3))),"n/a",IF(ISNUMBER(INDIRECT(ADDRESS(ROW(DD33),COLUMN(DD33)-3))),Calculations_actual!$C$4*AVERAGE(DA33:DD33),"n/a"))</f>
        <v>490.2075000000001</v>
      </c>
      <c r="DE39" s="78">
        <f ca="1">IF(ISERROR(INDIRECT(ADDRESS(ROW(DE33),COLUMN(DE33)-3))),"n/a",IF(ISNUMBER(INDIRECT(ADDRESS(ROW(DE33),COLUMN(DE33)-3))),Calculations_actual!$C$4*AVERAGE(DB33:DE33),"n/a"))</f>
        <v>494.34750000000008</v>
      </c>
      <c r="DF39" s="78">
        <f ca="1">IF(ISERROR(INDIRECT(ADDRESS(ROW(DF33),COLUMN(DF33)-3))),"n/a",IF(ISNUMBER(INDIRECT(ADDRESS(ROW(DF33),COLUMN(DF33)-3))),Calculations_actual!$C$4*AVERAGE(DC33:DF33),"n/a"))</f>
        <v>497.9475000000001</v>
      </c>
      <c r="DG39" s="78">
        <f ca="1">IF(ISERROR(INDIRECT(ADDRESS(ROW(DG33),COLUMN(DG33)-3))),"n/a",IF(ISNUMBER(INDIRECT(ADDRESS(ROW(DG33),COLUMN(DG33)-3))),Calculations_actual!$C$4*AVERAGE(DD33:DG33),"n/a"))</f>
        <v>500.73750000000001</v>
      </c>
      <c r="DH39" s="78">
        <f ca="1">IF(ISERROR(INDIRECT(ADDRESS(ROW(DH33),COLUMN(DH33)-3))),"n/a",IF(ISNUMBER(INDIRECT(ADDRESS(ROW(DH33),COLUMN(DH33)-3))),Calculations_actual!$C$4*AVERAGE(DE33:DH33),"n/a"))</f>
        <v>503.12250000000012</v>
      </c>
      <c r="DI39" s="78">
        <f ca="1">IF(ISERROR(INDIRECT(ADDRESS(ROW(DI33),COLUMN(DI33)-3))),"n/a",IF(ISNUMBER(INDIRECT(ADDRESS(ROW(DI33),COLUMN(DI33)-3))),Calculations_actual!$C$4*AVERAGE(DF33:DI33),"n/a"))</f>
        <v>505.8225000000001</v>
      </c>
      <c r="DJ39" s="78">
        <f ca="1">IF(ISERROR(INDIRECT(ADDRESS(ROW(DJ33),COLUMN(DJ33)-3))),"n/a",IF(ISNUMBER(INDIRECT(ADDRESS(ROW(DJ33),COLUMN(DJ33)-3))),Calculations_actual!$C$4*AVERAGE(DG33:DJ33),"n/a"))</f>
        <v>508.83750000000003</v>
      </c>
      <c r="DK39" s="78">
        <f ca="1">IF(ISERROR(INDIRECT(ADDRESS(ROW(DK33),COLUMN(DK33)-3))),"n/a",IF(ISNUMBER(INDIRECT(ADDRESS(ROW(DK33),COLUMN(DK33)-3))),Calculations_actual!$C$4*AVERAGE(DH33:DK33),"n/a"))</f>
        <v>511.875</v>
      </c>
      <c r="DL39" s="78">
        <f ca="1">IF(ISERROR(INDIRECT(ADDRESS(ROW(DL33),COLUMN(DL33)-3))),"n/a",IF(ISNUMBER(INDIRECT(ADDRESS(ROW(DL33),COLUMN(DL33)-3))),Calculations_actual!$C$4*AVERAGE(DI33:DL33),"n/a"))</f>
        <v>515.45249999999999</v>
      </c>
      <c r="DM39" s="78">
        <f ca="1">IF(ISERROR(INDIRECT(ADDRESS(ROW(DM33),COLUMN(DM33)-3))),"n/a",IF(ISNUMBER(INDIRECT(ADDRESS(ROW(DM33),COLUMN(DM33)-3))),Calculations_actual!$C$4*AVERAGE(DJ33:DM33),"n/a"))</f>
        <v>519.75</v>
      </c>
      <c r="DN39" s="78">
        <f ca="1">IF(ISERROR(INDIRECT(ADDRESS(ROW(DN33),COLUMN(DN33)-3))),"n/a",IF(ISNUMBER(INDIRECT(ADDRESS(ROW(DN33),COLUMN(DN33)-3))),Calculations_actual!$C$4*AVERAGE(DK33:DN33),"n/a"))</f>
        <v>523.95749999999998</v>
      </c>
      <c r="DO39" s="78">
        <f ca="1">IF(ISERROR(INDIRECT(ADDRESS(ROW(DO33),COLUMN(DO33)-3))),"n/a",IF(ISNUMBER(INDIRECT(ADDRESS(ROW(DO33),COLUMN(DO33)-3))),Calculations_actual!$C$4*AVERAGE(DL33:DO33),"n/a"))</f>
        <v>527.89499999999998</v>
      </c>
      <c r="DP39" s="78">
        <f ca="1">IF(ISERROR(INDIRECT(ADDRESS(ROW(DP33),COLUMN(DP33)-3))),"n/a",IF(ISNUMBER(INDIRECT(ADDRESS(ROW(DP33),COLUMN(DP33)-3))),Calculations_actual!$C$4*AVERAGE(DM33:DP33),"n/a"))</f>
        <v>531.78750000000002</v>
      </c>
      <c r="DQ39" s="78">
        <f ca="1">IF(ISERROR(INDIRECT(ADDRESS(ROW(DQ33),COLUMN(DQ33)-3))),"n/a",IF(ISNUMBER(INDIRECT(ADDRESS(ROW(DQ33),COLUMN(DQ33)-3))),Calculations_actual!$C$4*AVERAGE(DN33:DQ33),"n/a"))</f>
        <v>535.31999999999994</v>
      </c>
      <c r="DR39" s="78">
        <f ca="1">IF(ISERROR(INDIRECT(ADDRESS(ROW(DR33),COLUMN(DR33)-3))),"n/a",IF(ISNUMBER(INDIRECT(ADDRESS(ROW(DR33),COLUMN(DR33)-3))),Calculations_actual!$C$4*AVERAGE(DO33:DR33),"n/a"))</f>
        <v>539.03250000000003</v>
      </c>
      <c r="DS39" s="78">
        <f ca="1">IF(ISERROR(INDIRECT(ADDRESS(ROW(DS33),COLUMN(DS33)-3))),"n/a",IF(ISNUMBER(INDIRECT(ADDRESS(ROW(DS33),COLUMN(DS33)-3))),Calculations_actual!$C$4*AVERAGE(DP33:DS33),"n/a"))</f>
        <v>543.08249999999998</v>
      </c>
      <c r="DT39" s="78">
        <f ca="1">IF(ISERROR(INDIRECT(ADDRESS(ROW(DT33),COLUMN(DT33)-3))),"n/a",IF(ISNUMBER(INDIRECT(ADDRESS(ROW(DT33),COLUMN(DT33)-3))),Calculations_actual!$C$4*AVERAGE(DQ33:DT33),"n/a"))</f>
        <v>549.80999999999995</v>
      </c>
      <c r="DU39" s="78">
        <f ca="1">IF(ISERROR(INDIRECT(ADDRESS(ROW(DU33),COLUMN(DU33)-3))),"n/a",IF(ISNUMBER(INDIRECT(ADDRESS(ROW(DU33),COLUMN(DU33)-3))),Calculations_actual!$C$4*AVERAGE(DR33:DU33),"n/a"))</f>
        <v>556.38000000000011</v>
      </c>
      <c r="DV39" s="78">
        <f ca="1">IF(ISERROR(INDIRECT(ADDRESS(ROW(DV33),COLUMN(DV33)-3))),"n/a",IF(ISNUMBER(INDIRECT(ADDRESS(ROW(DV33),COLUMN(DV33)-3))),Calculations_actual!$C$4*AVERAGE(DS33:DV33),"n/a"))</f>
        <v>563.60249999999996</v>
      </c>
      <c r="DW39" s="78">
        <f ca="1">IF(ISERROR(INDIRECT(ADDRESS(ROW(DW33),COLUMN(DW33)-3))),"n/a",IF(ISNUMBER(INDIRECT(ADDRESS(ROW(DW33),COLUMN(DW33)-3))),Calculations_actual!$C$4*AVERAGE(DT33:DW33),"n/a"))</f>
        <v>573.79499999999996</v>
      </c>
      <c r="DX39" s="78">
        <f ca="1">IF(ISERROR(INDIRECT(ADDRESS(ROW(DX33),COLUMN(DX33)-3))),"n/a",IF(ISNUMBER(INDIRECT(ADDRESS(ROW(DX33),COLUMN(DX33)-3))),Calculations_actual!$C$4*AVERAGE(DU33:DX33),"n/a"))</f>
        <v>582.95249999999999</v>
      </c>
      <c r="DY39" s="78">
        <f ca="1">IF(ISERROR(INDIRECT(ADDRESS(ROW(DY33),COLUMN(DY33)-3))),"n/a",IF(ISNUMBER(INDIRECT(ADDRESS(ROW(DY33),COLUMN(DY33)-3))),Calculations_actual!$C$4*AVERAGE(DV33:DY33),"n/a"))</f>
        <v>594.83249999999998</v>
      </c>
      <c r="DZ39" s="78">
        <f ca="1">IF(ISERROR(INDIRECT(ADDRESS(ROW(DZ33),COLUMN(DZ33)-3))),"n/a",IF(ISNUMBER(INDIRECT(ADDRESS(ROW(DZ33),COLUMN(DZ33)-3))),Calculations_actual!$C$4*AVERAGE(DW33:DZ33),"n/a"))</f>
        <v>608.4</v>
      </c>
      <c r="EA39" s="78">
        <f ca="1">IF(ISERROR(INDIRECT(ADDRESS(ROW(EA33),COLUMN(EA33)-3))),"n/a",IF(ISNUMBER(INDIRECT(ADDRESS(ROW(EA33),COLUMN(EA33)-3))),Calculations_actual!$C$4*AVERAGE(DX33:EA33),"n/a"))</f>
        <v>622.57500000000005</v>
      </c>
      <c r="EB39" s="78">
        <f ca="1">IF(ISERROR(INDIRECT(ADDRESS(ROW(EB33),COLUMN(EB33)-3))),"n/a",IF(ISNUMBER(INDIRECT(ADDRESS(ROW(EB33),COLUMN(EB33)-3))),Calculations_actual!$C$4*AVERAGE(DY33:EB33),"n/a"))</f>
        <v>639.85500000000002</v>
      </c>
      <c r="EC39" s="78">
        <f ca="1">IF(ISERROR(INDIRECT(ADDRESS(ROW(EC33),COLUMN(EC33)-3))),"n/a",IF(ISNUMBER(INDIRECT(ADDRESS(ROW(EC33),COLUMN(EC33)-3))),Calculations_actual!$C$4*AVERAGE(DZ33:EC33),"n/a"))</f>
        <v>654.52499999999998</v>
      </c>
      <c r="ED39" s="78">
        <f ca="1">IF(ISERROR(INDIRECT(ADDRESS(ROW(ED33),COLUMN(ED33)-3))),"n/a",IF(ISNUMBER(INDIRECT(ADDRESS(ROW(ED33),COLUMN(ED33)-3))),Calculations_actual!$C$4*AVERAGE(EA33:ED33),"n/a"))</f>
        <v>667.19250000000011</v>
      </c>
      <c r="EE39" s="78">
        <f ca="1">IF(ISERROR(INDIRECT(ADDRESS(ROW(EE33),COLUMN(EE33)-3))),"n/a",IF(ISNUMBER(INDIRECT(ADDRESS(ROW(EE33),COLUMN(EE33)-3))),Calculations_actual!$C$4*AVERAGE(EB33:EE33),"n/a"))</f>
        <v>676.86750000000006</v>
      </c>
      <c r="EF39" s="78">
        <f ca="1">IF(ISERROR(INDIRECT(ADDRESS(ROW(EF33),COLUMN(EF33)-3))),"n/a",IF(ISNUMBER(INDIRECT(ADDRESS(ROW(EF33),COLUMN(EF33)-3))),Calculations_actual!$C$4*AVERAGE(EC33:EF33),"n/a"))</f>
        <v>684.45</v>
      </c>
      <c r="EG39" s="78">
        <f ca="1">IF(ISERROR(INDIRECT(ADDRESS(ROW(EG33),COLUMN(EG33)-3))),"n/a",IF(ISNUMBER(INDIRECT(ADDRESS(ROW(EG33),COLUMN(EG33)-3))),Calculations_actual!$C$4*AVERAGE(ED33:EG33),"n/a"))</f>
        <v>692.91000000000008</v>
      </c>
      <c r="EH39" s="78">
        <f ca="1">IF(ISERROR(INDIRECT(ADDRESS(ROW(EH33),COLUMN(EH33)-3))),"n/a",IF(ISNUMBER(INDIRECT(ADDRESS(ROW(EH33),COLUMN(EH33)-3))),Calculations_actual!$C$4*AVERAGE(EE33:EH33),"n/a"))</f>
        <v>701.75249999999994</v>
      </c>
      <c r="EI39" s="78">
        <f ca="1">IF(ISERROR(INDIRECT(ADDRESS(ROW(EI33),COLUMN(EI33)-3))),"n/a",IF(ISNUMBER(INDIRECT(ADDRESS(ROW(EI33),COLUMN(EI33)-3))),Calculations_actual!$C$4*AVERAGE(EF33:EI33),"n/a"))</f>
        <v>710.34749999999985</v>
      </c>
      <c r="EJ39" s="78">
        <f ca="1">IF(ISERROR(INDIRECT(ADDRESS(ROW(EJ33),COLUMN(EJ33)-3))),"n/a",IF(ISNUMBER(INDIRECT(ADDRESS(ROW(EJ33),COLUMN(EJ33)-3))),Calculations_actual!$C$4*AVERAGE(EG33:EJ33),"n/a"))</f>
        <v>716.67</v>
      </c>
      <c r="EK39" s="78">
        <f ca="1">IF(ISERROR(INDIRECT(ADDRESS(ROW(EK33),COLUMN(EK33)-3))),"n/a",IF(ISNUMBER(INDIRECT(ADDRESS(ROW(EK33),COLUMN(EK33)-3))),Calculations_actual!$C$4*AVERAGE(EH33:EK33),"n/a"))</f>
        <v>722.99249999999984</v>
      </c>
      <c r="EL39" s="78">
        <f ca="1">IF(ISERROR(INDIRECT(ADDRESS(ROW(EL33),COLUMN(EL33)-3))),"n/a",IF(ISNUMBER(INDIRECT(ADDRESS(ROW(EL33),COLUMN(EL33)-3))),Calculations_actual!$C$4*AVERAGE(EI33:EL33),"n/a"))</f>
        <v>729.2924999999999</v>
      </c>
      <c r="EM39" s="78">
        <f ca="1">IF(ISERROR(INDIRECT(ADDRESS(ROW(EM33),COLUMN(EM33)-3))),"n/a",IF(ISNUMBER(INDIRECT(ADDRESS(ROW(EM33),COLUMN(EM33)-3))),Calculations_actual!$C$4*AVERAGE(EJ33:EM33),"n/a"))</f>
        <v>737.55000000000007</v>
      </c>
      <c r="EN39" s="78">
        <f ca="1">IF(ISERROR(INDIRECT(ADDRESS(ROW(EN33),COLUMN(EN33)-3))),"n/a",IF(ISNUMBER(INDIRECT(ADDRESS(ROW(EN33),COLUMN(EN33)-3))),Calculations_actual!$C$4*AVERAGE(EK33:EN33),"n/a"))</f>
        <v>746.28000000000009</v>
      </c>
      <c r="EO39" s="78">
        <f ca="1">IF(ISERROR(INDIRECT(ADDRESS(ROW(EO33),COLUMN(EO33)-3))),"n/a",IF(ISNUMBER(INDIRECT(ADDRESS(ROW(EO33),COLUMN(EO33)-3))),Calculations_actual!$C$4*AVERAGE(EL33:EO33),"n/a"))</f>
        <v>758.1825</v>
      </c>
      <c r="EP39" s="78">
        <f ca="1">IF(ISERROR(INDIRECT(ADDRESS(ROW(EP33),COLUMN(EP33)-3))),"n/a",IF(ISNUMBER(INDIRECT(ADDRESS(ROW(EP33),COLUMN(EP33)-3))),Calculations_actual!$C$4*AVERAGE(EM33:EP33),"n/a"))</f>
        <v>768.96</v>
      </c>
      <c r="EQ39" s="78">
        <f ca="1">IF(ISERROR(INDIRECT(ADDRESS(ROW(EQ33),COLUMN(EQ33)-3))),"n/a",IF(ISNUMBER(INDIRECT(ADDRESS(ROW(EQ33),COLUMN(EQ33)-3))),Calculations_actual!$C$4*AVERAGE(EN33:EQ33),"n/a"))</f>
        <v>779.28750000000002</v>
      </c>
      <c r="ER39" s="78">
        <f ca="1">IF(ISERROR(INDIRECT(ADDRESS(ROW(ER33),COLUMN(ER33)-3))),"n/a",IF(ISNUMBER(INDIRECT(ADDRESS(ROW(ER33),COLUMN(ER33)-3))),Calculations_actual!$C$4*AVERAGE(EO33:ER33),"n/a"))</f>
        <v>789.79499999999996</v>
      </c>
      <c r="ES39" s="78">
        <f ca="1">IF(ISERROR(INDIRECT(ADDRESS(ROW(ES33),COLUMN(ES33)-3))),"n/a",IF(ISNUMBER(INDIRECT(ADDRESS(ROW(ES33),COLUMN(ES33)-3))),Calculations_actual!$C$4*AVERAGE(EP33:ES33),"n/a"))</f>
        <v>796.97249999999985</v>
      </c>
      <c r="ET39" s="78">
        <f ca="1">IF(ISERROR(INDIRECT(ADDRESS(ROW(ET33),COLUMN(ET33)-3))),"n/a",IF(ISNUMBER(INDIRECT(ADDRESS(ROW(ET33),COLUMN(ET33)-3))),Calculations_actual!$C$4*AVERAGE(EQ33:ET33),"n/a"))</f>
        <v>805.38750000000005</v>
      </c>
      <c r="EU39" s="78">
        <f ca="1">IF(ISERROR(INDIRECT(ADDRESS(ROW(EU33),COLUMN(EU33)-3))),"n/a",IF(ISNUMBER(INDIRECT(ADDRESS(ROW(EU33),COLUMN(EU33)-3))),Calculations_actual!$C$4*AVERAGE(ER33:EU33),"n/a"))</f>
        <v>815.625</v>
      </c>
      <c r="EV39" s="78">
        <f ca="1">IF(ISERROR(INDIRECT(ADDRESS(ROW(EV33),COLUMN(EV33)-3))),"n/a",IF(ISNUMBER(INDIRECT(ADDRESS(ROW(EV33),COLUMN(EV33)-3))),Calculations_actual!$C$4*AVERAGE(ES33:EV33),"n/a"))</f>
        <v>826.62750000000017</v>
      </c>
      <c r="EW39" s="78">
        <f ca="1">IF(ISERROR(INDIRECT(ADDRESS(ROW(EW33),COLUMN(EW33)-3))),"n/a",IF(ISNUMBER(INDIRECT(ADDRESS(ROW(EW33),COLUMN(EW33)-3))),Calculations_actual!$C$4*AVERAGE(ET33:EW33),"n/a"))</f>
        <v>838.07999999999993</v>
      </c>
      <c r="EX39" s="78">
        <f ca="1">IF(ISERROR(INDIRECT(ADDRESS(ROW(EX33),COLUMN(EX33)-3))),"n/a",IF(ISNUMBER(INDIRECT(ADDRESS(ROW(EX33),COLUMN(EX33)-3))),Calculations_actual!$C$4*AVERAGE(EU33:EX33),"n/a"))</f>
        <v>850.47749999999996</v>
      </c>
      <c r="EY39" s="78">
        <f ca="1">IF(ISERROR(INDIRECT(ADDRESS(ROW(EY33),COLUMN(EY33)-3))),"n/a",IF(ISNUMBER(INDIRECT(ADDRESS(ROW(EY33),COLUMN(EY33)-3))),Calculations_actual!$C$4*AVERAGE(EV33:EY33),"n/a"))</f>
        <v>863.19000000000017</v>
      </c>
      <c r="EZ39" s="78">
        <f ca="1">IF(ISERROR(INDIRECT(ADDRESS(ROW(EZ33),COLUMN(EZ33)-3))),"n/a",IF(ISNUMBER(INDIRECT(ADDRESS(ROW(EZ33),COLUMN(EZ33)-3))),Calculations_actual!$C$4*AVERAGE(EW33:EZ33),"n/a"))</f>
        <v>947.54250000000002</v>
      </c>
      <c r="FA39" s="78">
        <f ca="1">IF(ISERROR(INDIRECT(ADDRESS(ROW(FA33),COLUMN(FA33)-3))),"n/a",IF(ISNUMBER(INDIRECT(ADDRESS(ROW(FA33),COLUMN(FA33)-3))),Calculations_actual!$C$4*AVERAGE(EX33:FA33),"n/a"))</f>
        <v>981.2924999999999</v>
      </c>
      <c r="FB39" s="78">
        <f ca="1">IF(ISERROR(INDIRECT(ADDRESS(ROW(FB33),COLUMN(FB33)-3))),"n/a",IF(ISNUMBER(INDIRECT(ADDRESS(ROW(FB33),COLUMN(FB33)-3))),Calculations_actual!$C$4*AVERAGE(EY33:FB33),"n/a"))</f>
        <v>1007.415</v>
      </c>
      <c r="FC39" s="78">
        <f ca="1">IF(ISERROR(INDIRECT(ADDRESS(ROW(FC33),COLUMN(FC33)-3))),"n/a",IF(ISNUMBER(INDIRECT(ADDRESS(ROW(FC33),COLUMN(FC33)-3))),Calculations_actual!$C$4*AVERAGE(EZ33:FC33),"n/a"))</f>
        <v>1046.2950000000001</v>
      </c>
      <c r="FD39" s="78">
        <f ca="1">IF(ISERROR(INDIRECT(ADDRESS(ROW(FD33),COLUMN(FD33)-3))),"n/a",IF(ISNUMBER(INDIRECT(ADDRESS(ROW(FD33),COLUMN(FD33)-3))),Calculations_actual!$C$4*AVERAGE(FA33:FD33),"n/a"))</f>
        <v>1038.24</v>
      </c>
      <c r="FE39" s="78">
        <f ca="1">IF(ISERROR(INDIRECT(ADDRESS(ROW(FE33),COLUMN(FE33)-3))),"n/a",IF(ISNUMBER(INDIRECT(ADDRESS(ROW(FE33),COLUMN(FE33)-3))),Calculations_actual!$C$4*AVERAGE(FB33:FE33),"n/a"))</f>
        <v>1075.0050000000001</v>
      </c>
      <c r="FF39" s="78">
        <f ca="1">IF(ISERROR(INDIRECT(ADDRESS(ROW(FF33),COLUMN(FF33)-3))),"n/a",IF(ISNUMBER(INDIRECT(ADDRESS(ROW(FF33),COLUMN(FF33)-3))),Calculations_actual!$C$4*AVERAGE(FC33:FF33),"n/a"))</f>
        <v>1120.68</v>
      </c>
      <c r="FG39" s="78">
        <f ca="1">IF(ISERROR(INDIRECT(ADDRESS(ROW(FG33),COLUMN(FG33)-3))),"n/a",IF(ISNUMBER(INDIRECT(ADDRESS(ROW(FG33),COLUMN(FG33)-3))),Calculations_actual!$C$4*AVERAGE(FD33:FG33),"n/a"))</f>
        <v>1168.7175</v>
      </c>
      <c r="FH39" s="78">
        <f ca="1">IF(ISERROR(INDIRECT(ADDRESS(ROW(FH33),COLUMN(FH33)-3))),"n/a",IF(ISNUMBER(INDIRECT(ADDRESS(ROW(FH33),COLUMN(FH33)-3))),Calculations_actual!$C$4*AVERAGE(FE33:FH33),"n/a"))</f>
        <v>1189.3724999999999</v>
      </c>
      <c r="FI39" s="78">
        <f ca="1">IF(ISERROR(INDIRECT(ADDRESS(ROW(FI33),COLUMN(FI33)-3))),"n/a",IF(ISNUMBER(INDIRECT(ADDRESS(ROW(FI33),COLUMN(FI33)-3))),Calculations_actual!$C$4*AVERAGE(FF33:FI33),"n/a"))</f>
        <v>1213.83</v>
      </c>
      <c r="FJ39" s="78">
        <f ca="1">IF(ISERROR(INDIRECT(ADDRESS(ROW(FJ33),COLUMN(FJ33)-3))),"n/a",IF(ISNUMBER(INDIRECT(ADDRESS(ROW(FJ33),COLUMN(FJ33)-3))),Calculations_actual!$C$4*AVERAGE(FG33:FJ33),"n/a"))</f>
        <v>1234.0124999999998</v>
      </c>
      <c r="FK39" s="78">
        <f ca="1">IF(ISERROR(INDIRECT(ADDRESS(ROW(FK33),COLUMN(FK33)-3))),"n/a",IF(ISNUMBER(INDIRECT(ADDRESS(ROW(FK33),COLUMN(FK33)-3))),Calculations_actual!$C$4*AVERAGE(FH33:FK33),"n/a"))</f>
        <v>1232.325</v>
      </c>
      <c r="FL39" s="78">
        <f ca="1">IF(ISERROR(INDIRECT(ADDRESS(ROW(FL33),COLUMN(FL33)-3))),"n/a",IF(ISNUMBER(INDIRECT(ADDRESS(ROW(FL33),COLUMN(FL33)-3))),Calculations_actual!$C$4*AVERAGE(FI33:FL33),"n/a"))</f>
        <v>1231.5375000000001</v>
      </c>
      <c r="FM39" s="78">
        <f ca="1">IF(ISERROR(INDIRECT(ADDRESS(ROW(FM33),COLUMN(FM33)-3))),"n/a",IF(ISNUMBER(INDIRECT(ADDRESS(ROW(FM33),COLUMN(FM33)-3))),Calculations_actual!$C$4*AVERAGE(FJ33:FM33),"n/a"))</f>
        <v>1230.9974999999997</v>
      </c>
      <c r="FN39" s="78">
        <f ca="1">IF(ISERROR(INDIRECT(ADDRESS(ROW(FN33),COLUMN(FN33)-3))),"n/a",IF(ISNUMBER(INDIRECT(ADDRESS(ROW(FN33),COLUMN(FN33)-3))),Calculations_actual!$C$4*AVERAGE(FK33:FN33),"n/a"))</f>
        <v>1231.6275000000001</v>
      </c>
      <c r="FO39" s="78">
        <f ca="1">IF(ISERROR(INDIRECT(ADDRESS(ROW(FO33),COLUMN(FO33)-3))),"n/a",IF(ISNUMBER(INDIRECT(ADDRESS(ROW(FO33),COLUMN(FO33)-3))),Calculations_actual!$C$4*AVERAGE(FL33:FO33),"n/a"))</f>
        <v>1227.7125000000001</v>
      </c>
      <c r="FP39" s="78">
        <f ca="1">IF(ISERROR(INDIRECT(ADDRESS(ROW(FP33),COLUMN(FP33)-3))),"n/a",IF(ISNUMBER(INDIRECT(ADDRESS(ROW(FP33),COLUMN(FP33)-3))),Calculations_actual!$C$4*AVERAGE(FM33:FP33),"n/a"))</f>
        <v>1223.1000000000001</v>
      </c>
      <c r="FQ39" s="78">
        <f ca="1">IF(ISERROR(INDIRECT(ADDRESS(ROW(FQ33),COLUMN(FQ33)-3))),"n/a",IF(ISNUMBER(INDIRECT(ADDRESS(ROW(FQ33),COLUMN(FQ33)-3))),Calculations_actual!$C$4*AVERAGE(FN33:FQ33),"n/a"))</f>
        <v>1218.8699999999999</v>
      </c>
      <c r="FR39" s="78">
        <f ca="1">IF(ISERROR(INDIRECT(ADDRESS(ROW(FR33),COLUMN(FR33)-3))),"n/a",IF(ISNUMBER(INDIRECT(ADDRESS(ROW(FR33),COLUMN(FR33)-3))),Calculations_actual!$C$4*AVERAGE(FO33:FR33),"n/a"))</f>
        <v>1215.2250000000001</v>
      </c>
      <c r="FS39" s="78">
        <f ca="1">IF(ISERROR(INDIRECT(ADDRESS(ROW(FS33),COLUMN(FS33)-3))),"n/a",IF(ISNUMBER(INDIRECT(ADDRESS(ROW(FS33),COLUMN(FS33)-3))),Calculations_actual!$C$4*AVERAGE(FP33:FS33),"n/a"))</f>
        <v>1220.04</v>
      </c>
      <c r="FT39" s="78">
        <f ca="1">IF(ISERROR(INDIRECT(ADDRESS(ROW(FT33),COLUMN(FT33)-3))),"n/a",IF(ISNUMBER(INDIRECT(ADDRESS(ROW(FT33),COLUMN(FT33)-3))),Calculations_actual!$C$4*AVERAGE(FQ33:FT33),"n/a"))</f>
        <v>1225.5075000000002</v>
      </c>
      <c r="FU39" s="78">
        <f ca="1">IF(ISERROR(INDIRECT(ADDRESS(ROW(FU33),COLUMN(FU33)-3))),"n/a",IF(ISNUMBER(INDIRECT(ADDRESS(ROW(FU33),COLUMN(FU33)-3))),Calculations_actual!$C$4*AVERAGE(FR33:FU33),"n/a"))</f>
        <v>1231.0424999999998</v>
      </c>
      <c r="FV39" s="78">
        <f ca="1">IF(ISERROR(INDIRECT(ADDRESS(ROW(FV33),COLUMN(FV33)-3))),"n/a",IF(ISNUMBER(INDIRECT(ADDRESS(ROW(FV33),COLUMN(FV33)-3))),Calculations_actual!$C$4*AVERAGE(FS33:FV33),"n/a"))</f>
        <v>1235.79</v>
      </c>
      <c r="FW39" s="78">
        <f ca="1">IF(ISERROR(INDIRECT(ADDRESS(ROW(FW33),COLUMN(FW33)-3))),"n/a",IF(ISNUMBER(INDIRECT(ADDRESS(ROW(FW33),COLUMN(FW33)-3))),Calculations_actual!$C$4*AVERAGE(FT33:FW33),"n/a"))</f>
        <v>1239.4799999999998</v>
      </c>
      <c r="FX39" s="78">
        <f ca="1">IF(ISERROR(INDIRECT(ADDRESS(ROW(FX33),COLUMN(FX33)-3))),"n/a",IF(ISNUMBER(INDIRECT(ADDRESS(ROW(FX33),COLUMN(FX33)-3))),Calculations_actual!$C$4*AVERAGE(FU33:FX33),"n/a"))</f>
        <v>1247.5350000000001</v>
      </c>
      <c r="FY39" s="78">
        <f ca="1">IF(ISERROR(INDIRECT(ADDRESS(ROW(FY33),COLUMN(FY33)-3))),"n/a",IF(ISNUMBER(INDIRECT(ADDRESS(ROW(FY33),COLUMN(FY33)-3))),Calculations_actual!$C$4*AVERAGE(FV33:FY33),"n/a"))</f>
        <v>1256.5125</v>
      </c>
      <c r="FZ39" s="78">
        <f ca="1">IF(ISERROR(INDIRECT(ADDRESS(ROW(FZ33),COLUMN(FZ33)-3))),"n/a",IF(ISNUMBER(INDIRECT(ADDRESS(ROW(FZ33),COLUMN(FZ33)-3))),Calculations_actual!$C$4*AVERAGE(FW33:FZ33),"n/a"))</f>
        <v>1266.8850000000002</v>
      </c>
      <c r="GA39" s="78">
        <f ca="1">IF(ISERROR(INDIRECT(ADDRESS(ROW(GA33),COLUMN(GA33)-3))),"n/a",IF(ISNUMBER(INDIRECT(ADDRESS(ROW(GA33),COLUMN(GA33)-3))),Calculations_actual!$C$4*AVERAGE(FX33:GA33),"n/a"))</f>
        <v>1281.3300000000002</v>
      </c>
      <c r="GB39" s="78">
        <f ca="1">IF(ISERROR(INDIRECT(ADDRESS(ROW(GB33),COLUMN(GB33)-3))),"n/a",IF(ISNUMBER(INDIRECT(ADDRESS(ROW(GB33),COLUMN(GB33)-3))),Calculations_actual!$C$4*AVERAGE(FY33:GB33),"n/a"))</f>
        <v>1293.5925</v>
      </c>
      <c r="GC39" s="78">
        <f ca="1">IF(ISERROR(INDIRECT(ADDRESS(ROW(GC33),COLUMN(GC33)-3))),"n/a",IF(ISNUMBER(INDIRECT(ADDRESS(ROW(GC33),COLUMN(GC33)-3))),Calculations_actual!$C$4*AVERAGE(FZ33:GC33),"n/a"))</f>
        <v>1305.2474999999999</v>
      </c>
      <c r="GD39" s="78">
        <f ca="1">IF(ISERROR(INDIRECT(ADDRESS(ROW(GD33),COLUMN(GD33)-3))),"n/a",IF(ISNUMBER(INDIRECT(ADDRESS(ROW(GD33),COLUMN(GD33)-3))),Calculations_actual!$C$4*AVERAGE(GA33:GD33),"n/a"))</f>
        <v>1316.25</v>
      </c>
      <c r="GE39" s="78">
        <f ca="1">IF(ISERROR(INDIRECT(ADDRESS(ROW(GE33),COLUMN(GE33)-3))),"n/a",IF(ISNUMBER(INDIRECT(ADDRESS(ROW(GE33),COLUMN(GE33)-3))),Calculations_actual!$C$4*AVERAGE(GB33:GE33),"n/a"))</f>
        <v>1324.0575000000001</v>
      </c>
      <c r="GF39" s="78">
        <f ca="1">IF(ISERROR(INDIRECT(ADDRESS(ROW(GF33),COLUMN(GF33)-3))),"n/a",IF(ISNUMBER(INDIRECT(ADDRESS(ROW(GF33),COLUMN(GF33)-3))),Calculations_actual!$C$4*AVERAGE(GC33:GF33),"n/a"))</f>
        <v>1330.5150000000001</v>
      </c>
      <c r="GG39" s="78">
        <f ca="1">IF(ISERROR(INDIRECT(ADDRESS(ROW(GG33),COLUMN(GG33)-3))),"n/a",IF(ISNUMBER(INDIRECT(ADDRESS(ROW(GG33),COLUMN(GG33)-3))),Calculations_actual!$C$4*AVERAGE(GD33:GG33),"n/a"))</f>
        <v>1337.0400000000002</v>
      </c>
      <c r="GH39" s="78">
        <f ca="1">IF(ISERROR(INDIRECT(ADDRESS(ROW(GH33),COLUMN(GH33)-3))),"n/a",IF(ISNUMBER(INDIRECT(ADDRESS(ROW(GH33),COLUMN(GH33)-3))),Calculations_actual!$C$4*AVERAGE(GE33:GH33),"n/a"))</f>
        <v>1343.2275</v>
      </c>
      <c r="GI39" s="78">
        <f ca="1">IF(ISERROR(INDIRECT(ADDRESS(ROW(GI33),COLUMN(GI33)-3))),"n/a",IF(ISNUMBER(INDIRECT(ADDRESS(ROW(GI33),COLUMN(GI33)-3))),Calculations_actual!$C$4*AVERAGE(GF33:GI33),"n/a"))</f>
        <v>1351.0574999999999</v>
      </c>
      <c r="GJ39" s="78">
        <f ca="1">IF(ISERROR(INDIRECT(ADDRESS(ROW(GJ33),COLUMN(GJ33)-3))),"n/a",IF(ISNUMBER(INDIRECT(ADDRESS(ROW(GJ33),COLUMN(GJ33)-3))),Calculations_actual!$C$4*AVERAGE(GG33:GJ33),"n/a"))</f>
        <v>1358.6625000000001</v>
      </c>
      <c r="GK39" s="78">
        <f ca="1">IF(ISERROR(INDIRECT(ADDRESS(ROW(GK33),COLUMN(GK33)-3))),"n/a",IF(ISNUMBER(INDIRECT(ADDRESS(ROW(GK33),COLUMN(GK33)-3))),Calculations_actual!$C$4*AVERAGE(GH33:GK33),"n/a"))</f>
        <v>1368.2250000000001</v>
      </c>
      <c r="GL39" s="78">
        <f ca="1">IF(ISERROR(INDIRECT(ADDRESS(ROW(GL33),COLUMN(GL33)-3))),"n/a",IF(ISNUMBER(INDIRECT(ADDRESS(ROW(GL33),COLUMN(GL33)-3))),Calculations_actual!$C$4*AVERAGE(GI33:GL33),"n/a"))</f>
        <v>1378.1925000000001</v>
      </c>
      <c r="GM39" s="78">
        <f ca="1">IF(ISERROR(INDIRECT(ADDRESS(ROW(GM33),COLUMN(GM33)-3))),"n/a",IF(ISNUMBER(INDIRECT(ADDRESS(ROW(GM33),COLUMN(GM33)-3))),Calculations_actual!$C$4*AVERAGE(GJ33:GM33),"n/a"))</f>
        <v>1389.6674999999998</v>
      </c>
      <c r="GN39" s="78">
        <f ca="1">IF(ISERROR(INDIRECT(ADDRESS(ROW(GN33),COLUMN(GN33)-3))),"n/a",IF(ISNUMBER(INDIRECT(ADDRESS(ROW(GN33),COLUMN(GN33)-3))),Calculations_actual!$C$4*AVERAGE(GK33:GN33),"n/a"))</f>
        <v>1401.5925</v>
      </c>
      <c r="GO39" s="78" t="e">
        <f ca="1">IF(ISERROR(INDIRECT(ADDRESS(ROW(GO33),COLUMN(GO33)-3))),"n/a",IF(ISNUMBER(INDIRECT(ADDRESS(ROW(GO33),COLUMN(GO33)-3))),Calculations_actual!$C$4*AVERAGE(GL33:GO33),"n/a"))</f>
        <v>#N/A</v>
      </c>
      <c r="GP39" s="78" t="e">
        <f ca="1">IF(ISERROR(INDIRECT(ADDRESS(ROW(GP33),COLUMN(GP33)-3))),"n/a",IF(ISNUMBER(INDIRECT(ADDRESS(ROW(GP33),COLUMN(GP33)-3))),Calculations_actual!$C$4*AVERAGE(GM33:GP33),"n/a"))</f>
        <v>#N/A</v>
      </c>
      <c r="GQ39" s="78" t="e">
        <f ca="1">IF(ISERROR(INDIRECT(ADDRESS(ROW(GQ33),COLUMN(GQ33)-3))),"n/a",IF(ISNUMBER(INDIRECT(ADDRESS(ROW(GQ33),COLUMN(GQ33)-3))),Calculations_actual!$C$4*AVERAGE(GN33:GQ33),"n/a"))</f>
        <v>#N/A</v>
      </c>
      <c r="GR39" s="78" t="str">
        <f ca="1">IF(ISERROR(INDIRECT(ADDRESS(ROW(GR33),COLUMN(GR33)-3))),"n/a",IF(ISNUMBER(INDIRECT(ADDRESS(ROW(GR33),COLUMN(GR33)-3))),Calculations_actual!$C$4*AVERAGE(GO33:GR33),"n/a"))</f>
        <v>n/a</v>
      </c>
      <c r="GS39" s="78" t="str">
        <f ca="1">IF(ISERROR(INDIRECT(ADDRESS(ROW(GS33),COLUMN(GS33)-3))),"n/a",IF(ISNUMBER(INDIRECT(ADDRESS(ROW(GS33),COLUMN(GS33)-3))),Calculations_actual!$C$4*AVERAGE(GP33:GS33),"n/a"))</f>
        <v>n/a</v>
      </c>
      <c r="GT39" s="78" t="str">
        <f ca="1">IF(ISERROR(INDIRECT(ADDRESS(ROW(GT33),COLUMN(GT33)-3))),"n/a",IF(ISNUMBER(INDIRECT(ADDRESS(ROW(GT33),COLUMN(GT33)-3))),Calculations_actual!$C$4*AVERAGE(GQ33:GT33),"n/a"))</f>
        <v>n/a</v>
      </c>
      <c r="GU39" s="78" t="str">
        <f ca="1">IF(ISERROR(INDIRECT(ADDRESS(ROW(GU33),COLUMN(GU33)-3))),"n/a",IF(ISNUMBER(INDIRECT(ADDRESS(ROW(GU33),COLUMN(GU33)-3))),Calculations_actual!$C$4*AVERAGE(GR33:GU33),"n/a"))</f>
        <v>n/a</v>
      </c>
      <c r="GV39" s="78" t="str">
        <f ca="1">IF(ISERROR(INDIRECT(ADDRESS(ROW(GV33),COLUMN(GV33)-3))),"n/a",IF(ISNUMBER(INDIRECT(ADDRESS(ROW(GV33),COLUMN(GV33)-3))),Calculations_actual!$C$4*AVERAGE(GS33:GV33),"n/a"))</f>
        <v>n/a</v>
      </c>
    </row>
    <row r="40" spans="1:204">
      <c r="A40" s="7" t="s">
        <v>229</v>
      </c>
      <c r="B40" s="78" t="s">
        <v>166</v>
      </c>
      <c r="C40" s="78" t="str">
        <f ca="1">IF(ISERROR(INDIRECT(ADDRESS(ROW(C34),COLUMN(C34)-7))),"n/a",IF(ISNUMBER(INDIRECT(ADDRESS(ROW(C34),COLUMN(C34)-7))),$C$5*($D$5*C34+$E$5*B34+$F$5*AVERAGE(#REF!)),"n/a"))</f>
        <v>n/a</v>
      </c>
      <c r="D40" s="78" t="str">
        <f ca="1">IF(ISERROR(INDIRECT(ADDRESS(ROW(D34),COLUMN(D34)-7))),"n/a",IF(ISNUMBER(INDIRECT(ADDRESS(ROW(D34),COLUMN(D34)-7))),$C$5*($D$5*D34+$E$5*C34+$F$5*AVERAGE(#REF!)),"n/a"))</f>
        <v>n/a</v>
      </c>
      <c r="E40" s="78" t="str">
        <f ca="1">IF(ISERROR(INDIRECT(ADDRESS(ROW(E34),COLUMN(E34)-7))),"n/a",IF(ISNUMBER(INDIRECT(ADDRESS(ROW(E34),COLUMN(E34)-7))),$C$5*($D$5*E34+$E$5*D34+$F$5*AVERAGE(#REF!)),"n/a"))</f>
        <v>n/a</v>
      </c>
      <c r="F40" s="78" t="str">
        <f ca="1">IF(ISERROR(INDIRECT(ADDRESS(ROW(F34),COLUMN(F34)-7))),"n/a",IF(ISNUMBER(INDIRECT(ADDRESS(ROW(F34),COLUMN(F34)-7))),$C$5*($D$5*F34+$E$5*E34+$F$5*AVERAGE(#REF!)),"n/a"))</f>
        <v>n/a</v>
      </c>
      <c r="G40" s="78" t="str">
        <f ca="1">IF(ISERROR(INDIRECT(ADDRESS(ROW(G34),COLUMN(G34)-7))),"n/a",IF(ISNUMBER(INDIRECT(ADDRESS(ROW(G34),COLUMN(G34)-7))),$C$5*($D$5*G34+$E$5*F34+$F$5*AVERAGE(#REF!)),"n/a"))</f>
        <v>n/a</v>
      </c>
      <c r="H40" s="78" t="str">
        <f t="shared" ref="H40:BS40" ca="1" si="24">IF(ISERROR(INDIRECT(ADDRESS(ROW(H34),COLUMN(H34)-7))),"n/a",IF(ISNUMBER(INDIRECT(ADDRESS(ROW(H34),COLUMN(H34)-7))),$C$5*($D$5*H34+$E$5*G34+$F$5*AVERAGE(A34:F34)),"n/a"))</f>
        <v>n/a</v>
      </c>
      <c r="I40" s="78" t="str">
        <f t="shared" ca="1" si="24"/>
        <v>n/a</v>
      </c>
      <c r="J40" s="78">
        <f t="shared" ca="1" si="24"/>
        <v>-146.78399999999999</v>
      </c>
      <c r="K40" s="78">
        <f t="shared" ca="1" si="24"/>
        <v>-150.846</v>
      </c>
      <c r="L40" s="78">
        <f t="shared" ca="1" si="24"/>
        <v>-155.142</v>
      </c>
      <c r="M40" s="78">
        <f t="shared" ca="1" si="24"/>
        <v>-158.70599999999999</v>
      </c>
      <c r="N40" s="78">
        <f t="shared" ca="1" si="24"/>
        <v>-162.52799999999996</v>
      </c>
      <c r="O40" s="78">
        <f t="shared" ca="1" si="24"/>
        <v>-167.93999999999997</v>
      </c>
      <c r="P40" s="78">
        <f t="shared" ca="1" si="24"/>
        <v>-173.40599999999998</v>
      </c>
      <c r="Q40" s="78">
        <f t="shared" ca="1" si="24"/>
        <v>-178.70399999999998</v>
      </c>
      <c r="R40" s="78">
        <f t="shared" ca="1" si="24"/>
        <v>-184.37399999999997</v>
      </c>
      <c r="S40" s="78">
        <f t="shared" ca="1" si="24"/>
        <v>-189.54</v>
      </c>
      <c r="T40" s="78">
        <f t="shared" ca="1" si="24"/>
        <v>-195.18600000000004</v>
      </c>
      <c r="U40" s="78">
        <f t="shared" ca="1" si="24"/>
        <v>-201.28800000000001</v>
      </c>
      <c r="V40" s="78">
        <f t="shared" ca="1" si="24"/>
        <v>-206.68199999999993</v>
      </c>
      <c r="W40" s="78">
        <f t="shared" ca="1" si="24"/>
        <v>-210.672</v>
      </c>
      <c r="X40" s="78">
        <f t="shared" ca="1" si="24"/>
        <v>-210.24599999999998</v>
      </c>
      <c r="Y40" s="78">
        <f t="shared" ca="1" si="24"/>
        <v>-213.744</v>
      </c>
      <c r="Z40" s="78">
        <f t="shared" ca="1" si="24"/>
        <v>-219.89400000000001</v>
      </c>
      <c r="AA40" s="78">
        <f t="shared" ca="1" si="24"/>
        <v>-224.47799999999998</v>
      </c>
      <c r="AB40" s="78">
        <f t="shared" ca="1" si="24"/>
        <v>-229.16399999999996</v>
      </c>
      <c r="AC40" s="78">
        <f t="shared" ca="1" si="24"/>
        <v>-233.886</v>
      </c>
      <c r="AD40" s="78">
        <f t="shared" ca="1" si="24"/>
        <v>-239.09399999999999</v>
      </c>
      <c r="AE40" s="78">
        <f t="shared" ca="1" si="24"/>
        <v>-245.28000000000003</v>
      </c>
      <c r="AF40" s="78">
        <f t="shared" ca="1" si="24"/>
        <v>-254.26799999999997</v>
      </c>
      <c r="AG40" s="78">
        <f t="shared" ca="1" si="24"/>
        <v>-261.02999999999997</v>
      </c>
      <c r="AH40" s="78">
        <f t="shared" ca="1" si="24"/>
        <v>-267.74399999999997</v>
      </c>
      <c r="AI40" s="78">
        <f t="shared" ca="1" si="24"/>
        <v>-275.08199999999999</v>
      </c>
      <c r="AJ40" s="78">
        <f t="shared" ca="1" si="24"/>
        <v>-283.76400000000001</v>
      </c>
      <c r="AK40" s="78">
        <f t="shared" ca="1" si="24"/>
        <v>-292.59599999999995</v>
      </c>
      <c r="AL40" s="78">
        <f t="shared" ca="1" si="24"/>
        <v>-301.584</v>
      </c>
      <c r="AM40" s="78">
        <f t="shared" ca="1" si="24"/>
        <v>-311.01600000000002</v>
      </c>
      <c r="AN40" s="78">
        <f t="shared" ca="1" si="24"/>
        <v>-320.286</v>
      </c>
      <c r="AO40" s="78">
        <f t="shared" ca="1" si="24"/>
        <v>-330.50399999999996</v>
      </c>
      <c r="AP40" s="78">
        <f t="shared" ca="1" si="24"/>
        <v>-341.26799999999997</v>
      </c>
      <c r="AQ40" s="78">
        <f t="shared" ca="1" si="24"/>
        <v>-350.68200000000002</v>
      </c>
      <c r="AR40" s="78">
        <f t="shared" ca="1" si="24"/>
        <v>-359.54399999999998</v>
      </c>
      <c r="AS40" s="78">
        <f t="shared" ca="1" si="24"/>
        <v>-369.666</v>
      </c>
      <c r="AT40" s="78">
        <f t="shared" ca="1" si="24"/>
        <v>-381.21600000000001</v>
      </c>
      <c r="AU40" s="78">
        <f t="shared" ca="1" si="24"/>
        <v>-396.28199999999998</v>
      </c>
      <c r="AV40" s="78">
        <f t="shared" ca="1" si="24"/>
        <v>-411.16199999999998</v>
      </c>
      <c r="AW40" s="78">
        <f t="shared" ca="1" si="24"/>
        <v>-424.30799999999994</v>
      </c>
      <c r="AX40" s="78">
        <f t="shared" ca="1" si="24"/>
        <v>-434.90399999999994</v>
      </c>
      <c r="AY40" s="78">
        <f t="shared" ca="1" si="24"/>
        <v>-444.21600000000001</v>
      </c>
      <c r="AZ40" s="78">
        <f t="shared" ca="1" si="24"/>
        <v>-454.02000000000004</v>
      </c>
      <c r="BA40" s="78">
        <f t="shared" ca="1" si="24"/>
        <v>-461.99399999999997</v>
      </c>
      <c r="BB40" s="78">
        <f t="shared" ca="1" si="24"/>
        <v>-468.28199999999998</v>
      </c>
      <c r="BC40" s="78">
        <f t="shared" ca="1" si="24"/>
        <v>-472.54199999999992</v>
      </c>
      <c r="BD40" s="78">
        <f t="shared" ca="1" si="24"/>
        <v>-477.858</v>
      </c>
      <c r="BE40" s="78">
        <f t="shared" ca="1" si="24"/>
        <v>-481.13400000000001</v>
      </c>
      <c r="BF40" s="78">
        <f t="shared" ca="1" si="24"/>
        <v>-486.12599999999998</v>
      </c>
      <c r="BG40" s="78">
        <f t="shared" ca="1" si="24"/>
        <v>-494.64000000000004</v>
      </c>
      <c r="BH40" s="78">
        <f t="shared" ca="1" si="24"/>
        <v>-503.68799999999999</v>
      </c>
      <c r="BI40" s="78">
        <f t="shared" ca="1" si="24"/>
        <v>-513.98399999999992</v>
      </c>
      <c r="BJ40" s="78">
        <f t="shared" ca="1" si="24"/>
        <v>-525.15599999999995</v>
      </c>
      <c r="BK40" s="78">
        <f t="shared" ca="1" si="24"/>
        <v>-540.54600000000005</v>
      </c>
      <c r="BL40" s="78">
        <f t="shared" ca="1" si="24"/>
        <v>-549.18599999999992</v>
      </c>
      <c r="BM40" s="78">
        <f t="shared" ca="1" si="24"/>
        <v>-560.31600000000003</v>
      </c>
      <c r="BN40" s="78">
        <f t="shared" ca="1" si="24"/>
        <v>-573.94199999999989</v>
      </c>
      <c r="BO40" s="78">
        <f t="shared" ca="1" si="24"/>
        <v>-584.05199999999991</v>
      </c>
      <c r="BP40" s="78">
        <f t="shared" ca="1" si="24"/>
        <v>-592.87799999999993</v>
      </c>
      <c r="BQ40" s="78">
        <f t="shared" ca="1" si="24"/>
        <v>-602.36399999999992</v>
      </c>
      <c r="BR40" s="78">
        <f t="shared" ca="1" si="24"/>
        <v>-613.12199999999996</v>
      </c>
      <c r="BS40" s="78">
        <f t="shared" ca="1" si="24"/>
        <v>-620.11799999999994</v>
      </c>
      <c r="BT40" s="78">
        <f t="shared" ref="BT40:EE40" ca="1" si="25">IF(ISERROR(INDIRECT(ADDRESS(ROW(BT34),COLUMN(BT34)-7))),"n/a",IF(ISNUMBER(INDIRECT(ADDRESS(ROW(BT34),COLUMN(BT34)-7))),$C$5*($D$5*BT34+$E$5*BS34+$F$5*AVERAGE(BM34:BR34)),"n/a"))</f>
        <v>-636.26400000000001</v>
      </c>
      <c r="BU40" s="78">
        <f t="shared" ca="1" si="25"/>
        <v>-648.27599999999984</v>
      </c>
      <c r="BV40" s="78">
        <f t="shared" ca="1" si="25"/>
        <v>-658.71599999999989</v>
      </c>
      <c r="BW40" s="78">
        <f t="shared" ca="1" si="25"/>
        <v>-672.15</v>
      </c>
      <c r="BX40" s="78">
        <f t="shared" ca="1" si="25"/>
        <v>-684.5999999999998</v>
      </c>
      <c r="BY40" s="78">
        <f t="shared" ca="1" si="25"/>
        <v>-696.91199999999992</v>
      </c>
      <c r="BZ40" s="78">
        <f t="shared" ca="1" si="25"/>
        <v>-709.93200000000002</v>
      </c>
      <c r="CA40" s="78">
        <f t="shared" ca="1" si="25"/>
        <v>-727.57800000000009</v>
      </c>
      <c r="CB40" s="78">
        <f t="shared" ca="1" si="25"/>
        <v>-742.57800000000009</v>
      </c>
      <c r="CC40" s="78">
        <f t="shared" ca="1" si="25"/>
        <v>-757.11599999999987</v>
      </c>
      <c r="CD40" s="78">
        <f t="shared" ca="1" si="25"/>
        <v>-769.89599999999984</v>
      </c>
      <c r="CE40" s="78">
        <f t="shared" ca="1" si="25"/>
        <v>-783.65400000000011</v>
      </c>
      <c r="CF40" s="78">
        <f t="shared" ca="1" si="25"/>
        <v>-798.08400000000006</v>
      </c>
      <c r="CG40" s="78">
        <f t="shared" ca="1" si="25"/>
        <v>-812.13599999999997</v>
      </c>
      <c r="CH40" s="78">
        <f t="shared" ca="1" si="25"/>
        <v>-824.952</v>
      </c>
      <c r="CI40" s="78">
        <f t="shared" ca="1" si="25"/>
        <v>-832.65</v>
      </c>
      <c r="CJ40" s="78">
        <f t="shared" ca="1" si="25"/>
        <v>-840.50999999999988</v>
      </c>
      <c r="CK40" s="78">
        <f t="shared" ca="1" si="25"/>
        <v>-850.15199999999993</v>
      </c>
      <c r="CL40" s="78">
        <f t="shared" ca="1" si="25"/>
        <v>-860.64</v>
      </c>
      <c r="CM40" s="78">
        <f t="shared" ca="1" si="25"/>
        <v>-869.05199999999991</v>
      </c>
      <c r="CN40" s="78">
        <f t="shared" ca="1" si="25"/>
        <v>-878.39399999999989</v>
      </c>
      <c r="CO40" s="78">
        <f t="shared" ca="1" si="25"/>
        <v>-887.96999999999991</v>
      </c>
      <c r="CP40" s="78">
        <f t="shared" ca="1" si="25"/>
        <v>-897.65400000000011</v>
      </c>
      <c r="CQ40" s="78">
        <f t="shared" ca="1" si="25"/>
        <v>-906.09</v>
      </c>
      <c r="CR40" s="78">
        <f t="shared" ca="1" si="25"/>
        <v>-916.07999999999993</v>
      </c>
      <c r="CS40" s="78">
        <f t="shared" ca="1" si="25"/>
        <v>-928.54799999999989</v>
      </c>
      <c r="CT40" s="78">
        <f t="shared" ca="1" si="25"/>
        <v>-942.14400000000012</v>
      </c>
      <c r="CU40" s="78">
        <f t="shared" ca="1" si="25"/>
        <v>-956.95799999999997</v>
      </c>
      <c r="CV40" s="78">
        <f t="shared" ca="1" si="25"/>
        <v>-973.28399999999988</v>
      </c>
      <c r="CW40" s="78">
        <f t="shared" ca="1" si="25"/>
        <v>-988.25399999999991</v>
      </c>
      <c r="CX40" s="78">
        <f t="shared" ca="1" si="25"/>
        <v>-1001.8559999999998</v>
      </c>
      <c r="CY40" s="78">
        <f t="shared" ca="1" si="25"/>
        <v>-1018.2299999999999</v>
      </c>
      <c r="CZ40" s="78">
        <f t="shared" ca="1" si="25"/>
        <v>-1034.2859999999998</v>
      </c>
      <c r="DA40" s="78">
        <f t="shared" ca="1" si="25"/>
        <v>-1049.0519999999999</v>
      </c>
      <c r="DB40" s="78">
        <f t="shared" ca="1" si="25"/>
        <v>-1063.374</v>
      </c>
      <c r="DC40" s="78">
        <f t="shared" ca="1" si="25"/>
        <v>-1080.0899999999999</v>
      </c>
      <c r="DD40" s="78">
        <f t="shared" ca="1" si="25"/>
        <v>-1098.894</v>
      </c>
      <c r="DE40" s="78">
        <f t="shared" ca="1" si="25"/>
        <v>-1116.4979999999998</v>
      </c>
      <c r="DF40" s="78">
        <f t="shared" ca="1" si="25"/>
        <v>-1134.3119999999999</v>
      </c>
      <c r="DG40" s="78">
        <f t="shared" ca="1" si="25"/>
        <v>-1155.6119999999999</v>
      </c>
      <c r="DH40" s="78">
        <f t="shared" ca="1" si="25"/>
        <v>-1177.5419999999999</v>
      </c>
      <c r="DI40" s="78">
        <f t="shared" ca="1" si="25"/>
        <v>-1200.3539999999998</v>
      </c>
      <c r="DJ40" s="78">
        <f t="shared" ca="1" si="25"/>
        <v>-1224.7559999999999</v>
      </c>
      <c r="DK40" s="78">
        <f t="shared" ca="1" si="25"/>
        <v>-1249.278</v>
      </c>
      <c r="DL40" s="78">
        <f t="shared" ca="1" si="25"/>
        <v>-1272.7860000000003</v>
      </c>
      <c r="DM40" s="78">
        <f t="shared" ca="1" si="25"/>
        <v>-1297.2119999999998</v>
      </c>
      <c r="DN40" s="78">
        <f t="shared" ca="1" si="25"/>
        <v>-1321.4699999999998</v>
      </c>
      <c r="DO40" s="78">
        <f t="shared" ca="1" si="25"/>
        <v>-1343.652</v>
      </c>
      <c r="DP40" s="78">
        <f t="shared" ca="1" si="25"/>
        <v>-1364.8559999999998</v>
      </c>
      <c r="DQ40" s="78">
        <f t="shared" ca="1" si="25"/>
        <v>-1387.326</v>
      </c>
      <c r="DR40" s="78">
        <f t="shared" ca="1" si="25"/>
        <v>-1412.2320000000002</v>
      </c>
      <c r="DS40" s="78">
        <f t="shared" ca="1" si="25"/>
        <v>-1442.16</v>
      </c>
      <c r="DT40" s="78">
        <f t="shared" ca="1" si="25"/>
        <v>-1470.0119999999999</v>
      </c>
      <c r="DU40" s="78">
        <f t="shared" ca="1" si="25"/>
        <v>-1494.7439999999999</v>
      </c>
      <c r="DV40" s="78">
        <f t="shared" ca="1" si="25"/>
        <v>-1517.7959999999998</v>
      </c>
      <c r="DW40" s="78">
        <f t="shared" ca="1" si="25"/>
        <v>-1544.0940000000001</v>
      </c>
      <c r="DX40" s="78">
        <f t="shared" ca="1" si="25"/>
        <v>-1567.4459999999999</v>
      </c>
      <c r="DY40" s="78">
        <f t="shared" ca="1" si="25"/>
        <v>-1560.3120000000001</v>
      </c>
      <c r="DZ40" s="78">
        <f t="shared" ca="1" si="25"/>
        <v>-1568.5260000000001</v>
      </c>
      <c r="EA40" s="78">
        <f t="shared" ca="1" si="25"/>
        <v>-1567.38</v>
      </c>
      <c r="EB40" s="78">
        <f t="shared" ca="1" si="25"/>
        <v>-1554.1859999999999</v>
      </c>
      <c r="EC40" s="78">
        <f t="shared" ca="1" si="25"/>
        <v>-1548.5939999999998</v>
      </c>
      <c r="ED40" s="78">
        <f t="shared" ca="1" si="25"/>
        <v>-1542.576</v>
      </c>
      <c r="EE40" s="78">
        <f t="shared" ca="1" si="25"/>
        <v>-1531.9859999999999</v>
      </c>
      <c r="EF40" s="78">
        <f t="shared" ref="EF40:GQ40" ca="1" si="26">IF(ISERROR(INDIRECT(ADDRESS(ROW(EF34),COLUMN(EF34)-7))),"n/a",IF(ISNUMBER(INDIRECT(ADDRESS(ROW(EF34),COLUMN(EF34)-7))),$C$5*($D$5*EF34+$E$5*EE34+$F$5*AVERAGE(DY34:ED34)),"n/a"))</f>
        <v>-1522.4580000000001</v>
      </c>
      <c r="EG40" s="78">
        <f t="shared" ca="1" si="26"/>
        <v>-1521.06</v>
      </c>
      <c r="EH40" s="78">
        <f t="shared" ca="1" si="26"/>
        <v>-1520.4179999999999</v>
      </c>
      <c r="EI40" s="78">
        <f t="shared" ca="1" si="26"/>
        <v>-1534.086</v>
      </c>
      <c r="EJ40" s="78">
        <f t="shared" ca="1" si="26"/>
        <v>-1547.6940000000002</v>
      </c>
      <c r="EK40" s="78">
        <f t="shared" ca="1" si="26"/>
        <v>-1566.2280000000001</v>
      </c>
      <c r="EL40" s="78">
        <f t="shared" ca="1" si="26"/>
        <v>-1587.8040000000001</v>
      </c>
      <c r="EM40" s="78">
        <f t="shared" ca="1" si="26"/>
        <v>-1619.1</v>
      </c>
      <c r="EN40" s="78">
        <f t="shared" ca="1" si="26"/>
        <v>-1652.8680000000002</v>
      </c>
      <c r="EO40" s="78">
        <f t="shared" ca="1" si="26"/>
        <v>-1688.8620000000003</v>
      </c>
      <c r="EP40" s="78">
        <f t="shared" ca="1" si="26"/>
        <v>-1722.5219999999999</v>
      </c>
      <c r="EQ40" s="78">
        <f t="shared" ca="1" si="26"/>
        <v>-1764.5040000000001</v>
      </c>
      <c r="ER40" s="78">
        <f t="shared" ca="1" si="26"/>
        <v>-1806.8460000000002</v>
      </c>
      <c r="ES40" s="78">
        <f t="shared" ca="1" si="26"/>
        <v>-1841.7359999999999</v>
      </c>
      <c r="ET40" s="78">
        <f t="shared" ca="1" si="26"/>
        <v>-1877.94</v>
      </c>
      <c r="EU40" s="78">
        <f t="shared" ca="1" si="26"/>
        <v>-1918.3139999999999</v>
      </c>
      <c r="EV40" s="78">
        <f t="shared" ca="1" si="26"/>
        <v>-1955.5799999999997</v>
      </c>
      <c r="EW40" s="78">
        <f t="shared" ca="1" si="26"/>
        <v>-1984.6679999999997</v>
      </c>
      <c r="EX40" s="78">
        <f t="shared" ca="1" si="26"/>
        <v>-2013.6119999999999</v>
      </c>
      <c r="EY40" s="78">
        <f t="shared" ca="1" si="26"/>
        <v>-2039.202</v>
      </c>
      <c r="EZ40" s="78">
        <f t="shared" ca="1" si="26"/>
        <v>-2062.9139999999998</v>
      </c>
      <c r="FA40" s="78">
        <f t="shared" ca="1" si="26"/>
        <v>-2077.4639999999999</v>
      </c>
      <c r="FB40" s="78">
        <f t="shared" ca="1" si="26"/>
        <v>-2077.8719999999998</v>
      </c>
      <c r="FC40" s="78">
        <f t="shared" ca="1" si="26"/>
        <v>-2038.9560000000001</v>
      </c>
      <c r="FD40" s="78">
        <f t="shared" ca="1" si="26"/>
        <v>-1995.0540000000001</v>
      </c>
      <c r="FE40" s="78">
        <f t="shared" ca="1" si="26"/>
        <v>-1968.6179999999999</v>
      </c>
      <c r="FF40" s="78">
        <f t="shared" ca="1" si="26"/>
        <v>-1948.0799999999997</v>
      </c>
      <c r="FG40" s="78">
        <f t="shared" ca="1" si="26"/>
        <v>-1932.2939999999999</v>
      </c>
      <c r="FH40" s="78">
        <f t="shared" ca="1" si="26"/>
        <v>-1918.452</v>
      </c>
      <c r="FI40" s="78">
        <f t="shared" ca="1" si="26"/>
        <v>-1910.2080000000001</v>
      </c>
      <c r="FJ40" s="78">
        <f t="shared" ca="1" si="26"/>
        <v>-1908.402</v>
      </c>
      <c r="FK40" s="78">
        <f t="shared" ca="1" si="26"/>
        <v>-1930.1279999999999</v>
      </c>
      <c r="FL40" s="78">
        <f t="shared" ca="1" si="26"/>
        <v>-1957.386</v>
      </c>
      <c r="FM40" s="78">
        <f t="shared" ca="1" si="26"/>
        <v>-1984.0259999999998</v>
      </c>
      <c r="FN40" s="78">
        <f t="shared" ca="1" si="26"/>
        <v>-2006.7359999999999</v>
      </c>
      <c r="FO40" s="78">
        <f t="shared" ca="1" si="26"/>
        <v>-2028.8580000000002</v>
      </c>
      <c r="FP40" s="78">
        <f t="shared" ca="1" si="26"/>
        <v>-2051.0880000000002</v>
      </c>
      <c r="FQ40" s="78">
        <f t="shared" ca="1" si="26"/>
        <v>-2070.7199999999998</v>
      </c>
      <c r="FR40" s="78">
        <f t="shared" ca="1" si="26"/>
        <v>-2097.9719999999998</v>
      </c>
      <c r="FS40" s="78">
        <f t="shared" ca="1" si="26"/>
        <v>-2146.4279999999999</v>
      </c>
      <c r="FT40" s="78">
        <f t="shared" ca="1" si="26"/>
        <v>-2192.9939999999997</v>
      </c>
      <c r="FU40" s="78">
        <f t="shared" ca="1" si="26"/>
        <v>-2225.346</v>
      </c>
      <c r="FV40" s="78">
        <f t="shared" ca="1" si="26"/>
        <v>-2259.7140000000004</v>
      </c>
      <c r="FW40" s="78">
        <f t="shared" ca="1" si="26"/>
        <v>-2302.2239999999997</v>
      </c>
      <c r="FX40" s="78">
        <f t="shared" ca="1" si="26"/>
        <v>-2344.5240000000003</v>
      </c>
      <c r="FY40" s="78">
        <f t="shared" ca="1" si="26"/>
        <v>-2386.7159999999999</v>
      </c>
      <c r="FZ40" s="78">
        <f t="shared" ca="1" si="26"/>
        <v>-2428.4459999999999</v>
      </c>
      <c r="GA40" s="78">
        <f t="shared" ca="1" si="26"/>
        <v>-2463.1979999999999</v>
      </c>
      <c r="GB40" s="78">
        <f ca="1">IF(ISERROR(INDIRECT(ADDRESS(ROW(GB34),COLUMN(GB34)-7))),"n/a",IF(ISNUMBER(INDIRECT(ADDRESS(ROW(GB34),COLUMN(GB34)-7))),$C$5*($D$5*GB34+$E$5*GA34+$F$5*AVERAGE(FU34:FZ34)),"n/a"))</f>
        <v>-2498.8379999999997</v>
      </c>
      <c r="GC40" s="78">
        <f t="shared" ca="1" si="26"/>
        <v>-2530.8419999999996</v>
      </c>
      <c r="GD40" s="78">
        <f t="shared" ca="1" si="26"/>
        <v>-2560.308</v>
      </c>
      <c r="GE40" s="78">
        <f t="shared" ca="1" si="26"/>
        <v>-2579.8620000000001</v>
      </c>
      <c r="GF40" s="78">
        <f t="shared" ca="1" si="26"/>
        <v>-2599.6379999999995</v>
      </c>
      <c r="GG40" s="78">
        <f t="shared" ca="1" si="26"/>
        <v>-2623.7640000000001</v>
      </c>
      <c r="GH40" s="78">
        <f t="shared" ca="1" si="26"/>
        <v>-2647.1039999999998</v>
      </c>
      <c r="GI40" s="78">
        <f t="shared" ca="1" si="26"/>
        <v>-2668.3919999999998</v>
      </c>
      <c r="GJ40" s="78">
        <f t="shared" ca="1" si="26"/>
        <v>-2687.364</v>
      </c>
      <c r="GK40" s="78">
        <f t="shared" ca="1" si="26"/>
        <v>-2709.5219999999995</v>
      </c>
      <c r="GL40" s="78">
        <f t="shared" ca="1" si="26"/>
        <v>-2733.5819999999994</v>
      </c>
      <c r="GM40" s="78">
        <f t="shared" ca="1" si="26"/>
        <v>-2757.7260000000001</v>
      </c>
      <c r="GN40" s="78">
        <f t="shared" ca="1" si="26"/>
        <v>-2782.2839999999997</v>
      </c>
      <c r="GO40" s="78" t="e">
        <f t="shared" ca="1" si="26"/>
        <v>#N/A</v>
      </c>
      <c r="GP40" s="78" t="e">
        <f t="shared" ca="1" si="26"/>
        <v>#N/A</v>
      </c>
      <c r="GQ40" s="78" t="e">
        <f t="shared" ca="1" si="26"/>
        <v>#N/A</v>
      </c>
      <c r="GR40" s="78" t="e">
        <f t="shared" ref="GR40:GV40" ca="1" si="27">IF(ISERROR(INDIRECT(ADDRESS(ROW(GR34),COLUMN(GR34)-7))),"n/a",IF(ISNUMBER(INDIRECT(ADDRESS(ROW(GR34),COLUMN(GR34)-7))),$C$5*($D$5*GR34+$E$5*GQ34+$F$5*AVERAGE(GK34:GP34)),"n/a"))</f>
        <v>#N/A</v>
      </c>
      <c r="GS40" s="78" t="e">
        <f t="shared" ca="1" si="27"/>
        <v>#N/A</v>
      </c>
      <c r="GT40" s="78" t="e">
        <f t="shared" ca="1" si="27"/>
        <v>#N/A</v>
      </c>
      <c r="GU40" s="78" t="e">
        <f t="shared" ca="1" si="27"/>
        <v>#N/A</v>
      </c>
      <c r="GV40" s="78" t="str">
        <f t="shared" ca="1" si="27"/>
        <v>n/a</v>
      </c>
    </row>
    <row r="41" spans="1:204">
      <c r="A41" s="7" t="s">
        <v>230</v>
      </c>
      <c r="B41" s="78" t="s">
        <v>232</v>
      </c>
      <c r="C41" s="78" t="str">
        <f ca="1">IF(ISERROR(INDIRECT(ADDRESS(ROW(C35),COLUMN(C35)-11))),"n/a",IF(ISNUMBER(INDIRECT(ADDRESS(ROW(C35),COLUMN(C35)-11))),Calculations_actual!$C$6*AVERAGE(#REF!),"n/a"))</f>
        <v>n/a</v>
      </c>
      <c r="D41" s="78" t="str">
        <f ca="1">IF(ISERROR(INDIRECT(ADDRESS(ROW(D35),COLUMN(D35)-11))),"n/a",IF(ISNUMBER(INDIRECT(ADDRESS(ROW(D35),COLUMN(D35)-11))),Calculations_actual!$C$6*AVERAGE(#REF!),"n/a"))</f>
        <v>n/a</v>
      </c>
      <c r="E41" s="78" t="str">
        <f ca="1">IF(ISERROR(INDIRECT(ADDRESS(ROW(E35),COLUMN(E35)-11))),"n/a",IF(ISNUMBER(INDIRECT(ADDRESS(ROW(E35),COLUMN(E35)-11))),Calculations_actual!$C$6*AVERAGE(#REF!),"n/a"))</f>
        <v>n/a</v>
      </c>
      <c r="F41" s="78" t="str">
        <f ca="1">IF(ISERROR(INDIRECT(ADDRESS(ROW(F35),COLUMN(F35)-11))),"n/a",IF(ISNUMBER(INDIRECT(ADDRESS(ROW(F35),COLUMN(F35)-11))),Calculations_actual!$C$6*AVERAGE(#REF!),"n/a"))</f>
        <v>n/a</v>
      </c>
      <c r="G41" s="78" t="str">
        <f ca="1">IF(ISERROR(INDIRECT(ADDRESS(ROW(G35),COLUMN(G35)-11))),"n/a",IF(ISNUMBER(INDIRECT(ADDRESS(ROW(G35),COLUMN(G35)-11))),Calculations_actual!$C$6*AVERAGE(#REF!),"n/a"))</f>
        <v>n/a</v>
      </c>
      <c r="H41" s="78" t="str">
        <f ca="1">IF(ISERROR(INDIRECT(ADDRESS(ROW(H35),COLUMN(H35)-11))),"n/a",IF(ISNUMBER(INDIRECT(ADDRESS(ROW(H35),COLUMN(H35)-11))),Calculations_actual!$C$6*AVERAGE(#REF!),"n/a"))</f>
        <v>n/a</v>
      </c>
      <c r="I41" s="78" t="str">
        <f ca="1">IF(ISERROR(INDIRECT(ADDRESS(ROW(I35),COLUMN(I35)-11))),"n/a",IF(ISNUMBER(INDIRECT(ADDRESS(ROW(I35),COLUMN(I35)-11))),Calculations_actual!$C$6*AVERAGE(#REF!),"n/a"))</f>
        <v>n/a</v>
      </c>
      <c r="J41" s="78" t="str">
        <f ca="1">IF(ISERROR(INDIRECT(ADDRESS(ROW(J35),COLUMN(J35)-11))),"n/a",IF(ISNUMBER(INDIRECT(ADDRESS(ROW(J35),COLUMN(J35)-11))),Calculations_actual!$C$6*AVERAGE(#REF!),"n/a"))</f>
        <v>n/a</v>
      </c>
      <c r="K41" s="78" t="str">
        <f ca="1">IF(ISERROR(INDIRECT(ADDRESS(ROW(K35),COLUMN(K35)-11))),"n/a",IF(ISNUMBER(INDIRECT(ADDRESS(ROW(K35),COLUMN(K35)-11))),Calculations_actual!$C$6*AVERAGE(#REF!),"n/a"))</f>
        <v>n/a</v>
      </c>
      <c r="L41" s="78" t="str">
        <f ca="1">IF(ISERROR(INDIRECT(ADDRESS(ROW(L35),COLUMN(L35)-11))),"n/a",IF(ISNUMBER(INDIRECT(ADDRESS(ROW(L35),COLUMN(L35)-11))),Calculations_actual!$C$6*AVERAGE(A35:L35),"n/a"))</f>
        <v>n/a</v>
      </c>
      <c r="M41" s="78" t="str">
        <f ca="1">IF(ISERROR(INDIRECT(ADDRESS(ROW(M35),COLUMN(M35)-11))),"n/a",IF(ISNUMBER(INDIRECT(ADDRESS(ROW(M35),COLUMN(M35)-11))),Calculations_actual!$C$6*AVERAGE(B35:M35),"n/a"))</f>
        <v>n/a</v>
      </c>
      <c r="N41" s="78">
        <f ca="1">IF(ISERROR(INDIRECT(ADDRESS(ROW(N35),COLUMN(N35)-11))),"n/a",IF(ISNUMBER(INDIRECT(ADDRESS(ROW(N35),COLUMN(N35)-11))),Calculations_actual!$C$6*AVERAGE(C35:N35),"n/a"))</f>
        <v>-12.683333333333337</v>
      </c>
      <c r="O41" s="78">
        <f ca="1">IF(ISERROR(INDIRECT(ADDRESS(ROW(O35),COLUMN(O35)-11))),"n/a",IF(ISNUMBER(INDIRECT(ADDRESS(ROW(O35),COLUMN(O35)-11))),Calculations_actual!$C$6*AVERAGE(D35:O35),"n/a"))</f>
        <v>-13.170000000000002</v>
      </c>
      <c r="P41" s="78">
        <f ca="1">IF(ISERROR(INDIRECT(ADDRESS(ROW(P35),COLUMN(P35)-11))),"n/a",IF(ISNUMBER(INDIRECT(ADDRESS(ROW(P35),COLUMN(P35)-11))),Calculations_actual!$C$6*AVERAGE(E35:P35),"n/a"))</f>
        <v>-13.64</v>
      </c>
      <c r="Q41" s="78">
        <f ca="1">IF(ISERROR(INDIRECT(ADDRESS(ROW(Q35),COLUMN(Q35)-11))),"n/a",IF(ISNUMBER(INDIRECT(ADDRESS(ROW(Q35),COLUMN(Q35)-11))),Calculations_actual!$C$6*AVERAGE(F35:Q35),"n/a"))</f>
        <v>-14.003333333333334</v>
      </c>
      <c r="R41" s="78">
        <f ca="1">IF(ISERROR(INDIRECT(ADDRESS(ROW(R35),COLUMN(R35)-11))),"n/a",IF(ISNUMBER(INDIRECT(ADDRESS(ROW(R35),COLUMN(R35)-11))),Calculations_actual!$C$6*AVERAGE(G35:R35),"n/a"))</f>
        <v>-14.483333333333334</v>
      </c>
      <c r="S41" s="78">
        <f ca="1">IF(ISERROR(INDIRECT(ADDRESS(ROW(S35),COLUMN(S35)-11))),"n/a",IF(ISNUMBER(INDIRECT(ADDRESS(ROW(S35),COLUMN(S35)-11))),Calculations_actual!$C$6*AVERAGE(H35:S35),"n/a"))</f>
        <v>-14.766666666666666</v>
      </c>
      <c r="T41" s="78">
        <f ca="1">IF(ISERROR(INDIRECT(ADDRESS(ROW(T35),COLUMN(T35)-11))),"n/a",IF(ISNUMBER(INDIRECT(ADDRESS(ROW(T35),COLUMN(T35)-11))),Calculations_actual!$C$6*AVERAGE(I35:T35),"n/a"))</f>
        <v>-15.073333333333332</v>
      </c>
      <c r="U41" s="78">
        <f ca="1">IF(ISERROR(INDIRECT(ADDRESS(ROW(U35),COLUMN(U35)-11))),"n/a",IF(ISNUMBER(INDIRECT(ADDRESS(ROW(U35),COLUMN(U35)-11))),Calculations_actual!$C$6*AVERAGE(J35:U35),"n/a"))</f>
        <v>-15.556666666666667</v>
      </c>
      <c r="V41" s="78">
        <f ca="1">IF(ISERROR(INDIRECT(ADDRESS(ROW(V35),COLUMN(V35)-11))),"n/a",IF(ISNUMBER(INDIRECT(ADDRESS(ROW(V35),COLUMN(V35)-11))),Calculations_actual!$C$6*AVERAGE(K35:V35),"n/a"))</f>
        <v>-15.850000000000001</v>
      </c>
      <c r="W41" s="78">
        <f ca="1">IF(ISERROR(INDIRECT(ADDRESS(ROW(W35),COLUMN(W35)-11))),"n/a",IF(ISNUMBER(INDIRECT(ADDRESS(ROW(W35),COLUMN(W35)-11))),Calculations_actual!$C$6*AVERAGE(L35:W35),"n/a"))</f>
        <v>-15.813333333333336</v>
      </c>
      <c r="X41" s="78">
        <f ca="1">IF(ISERROR(INDIRECT(ADDRESS(ROW(X35),COLUMN(X35)-11))),"n/a",IF(ISNUMBER(INDIRECT(ADDRESS(ROW(X35),COLUMN(X35)-11))),Calculations_actual!$C$6*AVERAGE(M35:X35),"n/a"))</f>
        <v>-15.87</v>
      </c>
      <c r="Y41" s="78">
        <f ca="1">IF(ISERROR(INDIRECT(ADDRESS(ROW(Y35),COLUMN(Y35)-11))),"n/a",IF(ISNUMBER(INDIRECT(ADDRESS(ROW(Y35),COLUMN(Y35)-11))),Calculations_actual!$C$6*AVERAGE(N35:Y35),"n/a"))</f>
        <v>-16.243333333333332</v>
      </c>
      <c r="Z41" s="78">
        <f ca="1">IF(ISERROR(INDIRECT(ADDRESS(ROW(Z35),COLUMN(Z35)-11))),"n/a",IF(ISNUMBER(INDIRECT(ADDRESS(ROW(Z35),COLUMN(Z35)-11))),Calculations_actual!$C$6*AVERAGE(O35:Z35),"n/a"))</f>
        <v>-16.510000000000002</v>
      </c>
      <c r="AA41" s="78">
        <f ca="1">IF(ISERROR(INDIRECT(ADDRESS(ROW(AA35),COLUMN(AA35)-11))),"n/a",IF(ISNUMBER(INDIRECT(ADDRESS(ROW(AA35),COLUMN(AA35)-11))),Calculations_actual!$C$6*AVERAGE(P35:AA35),"n/a"))</f>
        <v>-16.933333333333334</v>
      </c>
      <c r="AB41" s="78">
        <f ca="1">IF(ISERROR(INDIRECT(ADDRESS(ROW(AB35),COLUMN(AB35)-11))),"n/a",IF(ISNUMBER(INDIRECT(ADDRESS(ROW(AB35),COLUMN(AB35)-11))),Calculations_actual!$C$6*AVERAGE(Q35:AB35),"n/a"))</f>
        <v>-17.326666666666664</v>
      </c>
      <c r="AC41" s="78">
        <f ca="1">IF(ISERROR(INDIRECT(ADDRESS(ROW(AC35),COLUMN(AC35)-11))),"n/a",IF(ISNUMBER(INDIRECT(ADDRESS(ROW(AC35),COLUMN(AC35)-11))),Calculations_actual!$C$6*AVERAGE(R35:AC35),"n/a"))</f>
        <v>-17.783333333333335</v>
      </c>
      <c r="AD41" s="78">
        <f ca="1">IF(ISERROR(INDIRECT(ADDRESS(ROW(AD35),COLUMN(AD35)-11))),"n/a",IF(ISNUMBER(INDIRECT(ADDRESS(ROW(AD35),COLUMN(AD35)-11))),Calculations_actual!$C$6*AVERAGE(S35:AD35),"n/a"))</f>
        <v>-18.146666666666672</v>
      </c>
      <c r="AE41" s="78">
        <f ca="1">IF(ISERROR(INDIRECT(ADDRESS(ROW(AE35),COLUMN(AE35)-11))),"n/a",IF(ISNUMBER(INDIRECT(ADDRESS(ROW(AE35),COLUMN(AE35)-11))),Calculations_actual!$C$6*AVERAGE(T35:AE35),"n/a"))</f>
        <v>-18.730000000000004</v>
      </c>
      <c r="AF41" s="78">
        <f ca="1">IF(ISERROR(INDIRECT(ADDRESS(ROW(AF35),COLUMN(AF35)-11))),"n/a",IF(ISNUMBER(INDIRECT(ADDRESS(ROW(AF35),COLUMN(AF35)-11))),Calculations_actual!$C$6*AVERAGE(U35:AF35),"n/a"))</f>
        <v>-19.436666666666667</v>
      </c>
      <c r="AG41" s="78">
        <f ca="1">IF(ISERROR(INDIRECT(ADDRESS(ROW(AG35),COLUMN(AG35)-11))),"n/a",IF(ISNUMBER(INDIRECT(ADDRESS(ROW(AG35),COLUMN(AG35)-11))),Calculations_actual!$C$6*AVERAGE(V35:AG35),"n/a"))</f>
        <v>-20.076666666666668</v>
      </c>
      <c r="AH41" s="78">
        <f ca="1">IF(ISERROR(INDIRECT(ADDRESS(ROW(AH35),COLUMN(AH35)-11))),"n/a",IF(ISNUMBER(INDIRECT(ADDRESS(ROW(AH35),COLUMN(AH35)-11))),Calculations_actual!$C$6*AVERAGE(W35:AH35),"n/a"))</f>
        <v>-20.923333333333332</v>
      </c>
      <c r="AI41" s="78">
        <f ca="1">IF(ISERROR(INDIRECT(ADDRESS(ROW(AI35),COLUMN(AI35)-11))),"n/a",IF(ISNUMBER(INDIRECT(ADDRESS(ROW(AI35),COLUMN(AI35)-11))),Calculations_actual!$C$6*AVERAGE(X35:AI35),"n/a"))</f>
        <v>-21.826666666666668</v>
      </c>
      <c r="AJ41" s="78">
        <f ca="1">IF(ISERROR(INDIRECT(ADDRESS(ROW(AJ35),COLUMN(AJ35)-11))),"n/a",IF(ISNUMBER(INDIRECT(ADDRESS(ROW(AJ35),COLUMN(AJ35)-11))),Calculations_actual!$C$6*AVERAGE(Y35:AJ35),"n/a"))</f>
        <v>-23.073333333333334</v>
      </c>
      <c r="AK41" s="78">
        <f ca="1">IF(ISERROR(INDIRECT(ADDRESS(ROW(AK35),COLUMN(AK35)-11))),"n/a",IF(ISNUMBER(INDIRECT(ADDRESS(ROW(AK35),COLUMN(AK35)-11))),Calculations_actual!$C$6*AVERAGE(Z35:AK35),"n/a"))</f>
        <v>-23.946666666666662</v>
      </c>
      <c r="AL41" s="78">
        <f ca="1">IF(ISERROR(INDIRECT(ADDRESS(ROW(AL35),COLUMN(AL35)-11))),"n/a",IF(ISNUMBER(INDIRECT(ADDRESS(ROW(AL35),COLUMN(AL35)-11))),Calculations_actual!$C$6*AVERAGE(AA35:AL35),"n/a"))</f>
        <v>-24.923333333333336</v>
      </c>
      <c r="AM41" s="78">
        <f ca="1">IF(ISERROR(INDIRECT(ADDRESS(ROW(AM35),COLUMN(AM35)-11))),"n/a",IF(ISNUMBER(INDIRECT(ADDRESS(ROW(AM35),COLUMN(AM35)-11))),Calculations_actual!$C$6*AVERAGE(AB35:AM35),"n/a"))</f>
        <v>-25.54666666666667</v>
      </c>
      <c r="AN41" s="78">
        <f ca="1">IF(ISERROR(INDIRECT(ADDRESS(ROW(AN35),COLUMN(AN35)-11))),"n/a",IF(ISNUMBER(INDIRECT(ADDRESS(ROW(AN35),COLUMN(AN35)-11))),Calculations_actual!$C$6*AVERAGE(AC35:AN35),"n/a"))</f>
        <v>-26.203333333333337</v>
      </c>
      <c r="AO41" s="78">
        <f ca="1">IF(ISERROR(INDIRECT(ADDRESS(ROW(AO35),COLUMN(AO35)-11))),"n/a",IF(ISNUMBER(INDIRECT(ADDRESS(ROW(AO35),COLUMN(AO35)-11))),Calculations_actual!$C$6*AVERAGE(AD35:AO35),"n/a"))</f>
        <v>-26.81666666666667</v>
      </c>
      <c r="AP41" s="78">
        <f ca="1">IF(ISERROR(INDIRECT(ADDRESS(ROW(AP35),COLUMN(AP35)-11))),"n/a",IF(ISNUMBER(INDIRECT(ADDRESS(ROW(AP35),COLUMN(AP35)-11))),Calculations_actual!$C$6*AVERAGE(AE35:AP35),"n/a"))</f>
        <v>-27.31</v>
      </c>
      <c r="AQ41" s="78">
        <f ca="1">IF(ISERROR(INDIRECT(ADDRESS(ROW(AQ35),COLUMN(AQ35)-11))),"n/a",IF(ISNUMBER(INDIRECT(ADDRESS(ROW(AQ35),COLUMN(AQ35)-11))),Calculations_actual!$C$6*AVERAGE(AF35:AQ35),"n/a"))</f>
        <v>-27.87</v>
      </c>
      <c r="AR41" s="78">
        <f ca="1">IF(ISERROR(INDIRECT(ADDRESS(ROW(AR35),COLUMN(AR35)-11))),"n/a",IF(ISNUMBER(INDIRECT(ADDRESS(ROW(AR35),COLUMN(AR35)-11))),Calculations_actual!$C$6*AVERAGE(AG35:AR35),"n/a"))</f>
        <v>-27.543333333333337</v>
      </c>
      <c r="AS41" s="78">
        <f ca="1">IF(ISERROR(INDIRECT(ADDRESS(ROW(AS35),COLUMN(AS35)-11))),"n/a",IF(ISNUMBER(INDIRECT(ADDRESS(ROW(AS35),COLUMN(AS35)-11))),Calculations_actual!$C$6*AVERAGE(AH35:AS35),"n/a"))</f>
        <v>-27.416666666666671</v>
      </c>
      <c r="AT41" s="78">
        <f ca="1">IF(ISERROR(INDIRECT(ADDRESS(ROW(AT35),COLUMN(AT35)-11))),"n/a",IF(ISNUMBER(INDIRECT(ADDRESS(ROW(AT35),COLUMN(AT35)-11))),Calculations_actual!$C$6*AVERAGE(AI35:AT35),"n/a"))</f>
        <v>-27.476666666666674</v>
      </c>
      <c r="AU41" s="78">
        <f ca="1">IF(ISERROR(INDIRECT(ADDRESS(ROW(AU35),COLUMN(AU35)-11))),"n/a",IF(ISNUMBER(INDIRECT(ADDRESS(ROW(AU35),COLUMN(AU35)-11))),Calculations_actual!$C$6*AVERAGE(AJ35:AU35),"n/a"))</f>
        <v>-27.650000000000006</v>
      </c>
      <c r="AV41" s="78">
        <f ca="1">IF(ISERROR(INDIRECT(ADDRESS(ROW(AV35),COLUMN(AV35)-11))),"n/a",IF(ISNUMBER(INDIRECT(ADDRESS(ROW(AV35),COLUMN(AV35)-11))),Calculations_actual!$C$6*AVERAGE(AK35:AV35),"n/a"))</f>
        <v>-27.053333333333338</v>
      </c>
      <c r="AW41" s="78">
        <f ca="1">IF(ISERROR(INDIRECT(ADDRESS(ROW(AW35),COLUMN(AW35)-11))),"n/a",IF(ISNUMBER(INDIRECT(ADDRESS(ROW(AW35),COLUMN(AW35)-11))),Calculations_actual!$C$6*AVERAGE(AL35:AW35),"n/a"))</f>
        <v>-26.523333333333341</v>
      </c>
      <c r="AX41" s="78">
        <f ca="1">IF(ISERROR(INDIRECT(ADDRESS(ROW(AX35),COLUMN(AX35)-11))),"n/a",IF(ISNUMBER(INDIRECT(ADDRESS(ROW(AX35),COLUMN(AX35)-11))),Calculations_actual!$C$6*AVERAGE(AM35:AX35),"n/a"))</f>
        <v>-25.533333333333339</v>
      </c>
      <c r="AY41" s="78">
        <f ca="1">IF(ISERROR(INDIRECT(ADDRESS(ROW(AY35),COLUMN(AY35)-11))),"n/a",IF(ISNUMBER(INDIRECT(ADDRESS(ROW(AY35),COLUMN(AY35)-11))),Calculations_actual!$C$6*AVERAGE(AN35:AY35),"n/a"))</f>
        <v>-24.260000000000005</v>
      </c>
      <c r="AZ41" s="78">
        <f ca="1">IF(ISERROR(INDIRECT(ADDRESS(ROW(AZ35),COLUMN(AZ35)-11))),"n/a",IF(ISNUMBER(INDIRECT(ADDRESS(ROW(AZ35),COLUMN(AZ35)-11))),Calculations_actual!$C$6*AVERAGE(AO35:AZ35),"n/a"))</f>
        <v>-23.050000000000004</v>
      </c>
      <c r="BA41" s="78">
        <f ca="1">IF(ISERROR(INDIRECT(ADDRESS(ROW(BA35),COLUMN(BA35)-11))),"n/a",IF(ISNUMBER(INDIRECT(ADDRESS(ROW(BA35),COLUMN(BA35)-11))),Calculations_actual!$C$6*AVERAGE(AP35:BA35),"n/a"))</f>
        <v>-21.926666666666666</v>
      </c>
      <c r="BB41" s="78">
        <f ca="1">IF(ISERROR(INDIRECT(ADDRESS(ROW(BB35),COLUMN(BB35)-11))),"n/a",IF(ISNUMBER(INDIRECT(ADDRESS(ROW(BB35),COLUMN(BB35)-11))),Calculations_actual!$C$6*AVERAGE(AQ35:BB35),"n/a"))</f>
        <v>-20.816666666666663</v>
      </c>
      <c r="BC41" s="78">
        <f ca="1">IF(ISERROR(INDIRECT(ADDRESS(ROW(BC35),COLUMN(BC35)-11))),"n/a",IF(ISNUMBER(INDIRECT(ADDRESS(ROW(BC35),COLUMN(BC35)-11))),Calculations_actual!$C$6*AVERAGE(AR35:BC35),"n/a"))</f>
        <v>-19.566666666666663</v>
      </c>
      <c r="BD41" s="78">
        <f ca="1">IF(ISERROR(INDIRECT(ADDRESS(ROW(BD35),COLUMN(BD35)-11))),"n/a",IF(ISNUMBER(INDIRECT(ADDRESS(ROW(BD35),COLUMN(BD35)-11))),Calculations_actual!$C$6*AVERAGE(AS35:BD35),"n/a"))</f>
        <v>-19.526666666666667</v>
      </c>
      <c r="BE41" s="78">
        <f ca="1">IF(ISERROR(INDIRECT(ADDRESS(ROW(BE35),COLUMN(BE35)-11))),"n/a",IF(ISNUMBER(INDIRECT(ADDRESS(ROW(BE35),COLUMN(BE35)-11))),Calculations_actual!$C$6*AVERAGE(AT35:BE35),"n/a"))</f>
        <v>-19.480000000000004</v>
      </c>
      <c r="BF41" s="78">
        <f ca="1">IF(ISERROR(INDIRECT(ADDRESS(ROW(BF35),COLUMN(BF35)-11))),"n/a",IF(ISNUMBER(INDIRECT(ADDRESS(ROW(BF35),COLUMN(BF35)-11))),Calculations_actual!$C$6*AVERAGE(AU35:BF35),"n/a"))</f>
        <v>-19.270000000000003</v>
      </c>
      <c r="BG41" s="78">
        <f ca="1">IF(ISERROR(INDIRECT(ADDRESS(ROW(BG35),COLUMN(BG35)-11))),"n/a",IF(ISNUMBER(INDIRECT(ADDRESS(ROW(BG35),COLUMN(BG35)-11))),Calculations_actual!$C$6*AVERAGE(AV35:BG35),"n/a"))</f>
        <v>-19.533333333333335</v>
      </c>
      <c r="BH41" s="78">
        <f ca="1">IF(ISERROR(INDIRECT(ADDRESS(ROW(BH35),COLUMN(BH35)-11))),"n/a",IF(ISNUMBER(INDIRECT(ADDRESS(ROW(BH35),COLUMN(BH35)-11))),Calculations_actual!$C$6*AVERAGE(AW35:BH35),"n/a"))</f>
        <v>-20.063333333333333</v>
      </c>
      <c r="BI41" s="78">
        <f ca="1">IF(ISERROR(INDIRECT(ADDRESS(ROW(BI35),COLUMN(BI35)-11))),"n/a",IF(ISNUMBER(INDIRECT(ADDRESS(ROW(BI35),COLUMN(BI35)-11))),Calculations_actual!$C$6*AVERAGE(AX35:BI35),"n/a"))</f>
        <v>-20.106666666666669</v>
      </c>
      <c r="BJ41" s="78">
        <f ca="1">IF(ISERROR(INDIRECT(ADDRESS(ROW(BJ35),COLUMN(BJ35)-11))),"n/a",IF(ISNUMBER(INDIRECT(ADDRESS(ROW(BJ35),COLUMN(BJ35)-11))),Calculations_actual!$C$6*AVERAGE(AY35:BJ35),"n/a"))</f>
        <v>-20.490000000000002</v>
      </c>
      <c r="BK41" s="78">
        <f ca="1">IF(ISERROR(INDIRECT(ADDRESS(ROW(BK35),COLUMN(BK35)-11))),"n/a",IF(ISNUMBER(INDIRECT(ADDRESS(ROW(BK35),COLUMN(BK35)-11))),Calculations_actual!$C$6*AVERAGE(AZ35:BK35),"n/a"))</f>
        <v>-21.383333333333336</v>
      </c>
      <c r="BL41" s="78">
        <f ca="1">IF(ISERROR(INDIRECT(ADDRESS(ROW(BL35),COLUMN(BL35)-11))),"n/a",IF(ISNUMBER(INDIRECT(ADDRESS(ROW(BL35),COLUMN(BL35)-11))),Calculations_actual!$C$6*AVERAGE(BA35:BL35),"n/a"))</f>
        <v>-22.17</v>
      </c>
      <c r="BM41" s="78">
        <f ca="1">IF(ISERROR(INDIRECT(ADDRESS(ROW(BM35),COLUMN(BM35)-11))),"n/a",IF(ISNUMBER(INDIRECT(ADDRESS(ROW(BM35),COLUMN(BM35)-11))),Calculations_actual!$C$6*AVERAGE(BB35:BM35),"n/a"))</f>
        <v>-23.150000000000002</v>
      </c>
      <c r="BN41" s="78">
        <f ca="1">IF(ISERROR(INDIRECT(ADDRESS(ROW(BN35),COLUMN(BN35)-11))),"n/a",IF(ISNUMBER(INDIRECT(ADDRESS(ROW(BN35),COLUMN(BN35)-11))),Calculations_actual!$C$6*AVERAGE(BC35:BN35),"n/a"))</f>
        <v>-24.186666666666667</v>
      </c>
      <c r="BO41" s="78">
        <f ca="1">IF(ISERROR(INDIRECT(ADDRESS(ROW(BO35),COLUMN(BO35)-11))),"n/a",IF(ISNUMBER(INDIRECT(ADDRESS(ROW(BO35),COLUMN(BO35)-11))),Calculations_actual!$C$6*AVERAGE(BD35:BO35),"n/a"))</f>
        <v>-25.28</v>
      </c>
      <c r="BP41" s="78">
        <f ca="1">IF(ISERROR(INDIRECT(ADDRESS(ROW(BP35),COLUMN(BP35)-11))),"n/a",IF(ISNUMBER(INDIRECT(ADDRESS(ROW(BP35),COLUMN(BP35)-11))),Calculations_actual!$C$6*AVERAGE(BE35:BP35),"n/a"))</f>
        <v>-25.916666666666671</v>
      </c>
      <c r="BQ41" s="78">
        <f ca="1">IF(ISERROR(INDIRECT(ADDRESS(ROW(BQ35),COLUMN(BQ35)-11))),"n/a",IF(ISNUMBER(INDIRECT(ADDRESS(ROW(BQ35),COLUMN(BQ35)-11))),Calculations_actual!$C$6*AVERAGE(BF35:BQ35),"n/a"))</f>
        <v>-26.350000000000009</v>
      </c>
      <c r="BR41" s="78">
        <f ca="1">IF(ISERROR(INDIRECT(ADDRESS(ROW(BR35),COLUMN(BR35)-11))),"n/a",IF(ISNUMBER(INDIRECT(ADDRESS(ROW(BR35),COLUMN(BR35)-11))),Calculations_actual!$C$6*AVERAGE(BG35:BR35),"n/a"))</f>
        <v>-27.106666666666669</v>
      </c>
      <c r="BS41" s="78">
        <f ca="1">IF(ISERROR(INDIRECT(ADDRESS(ROW(BS35),COLUMN(BS35)-11))),"n/a",IF(ISNUMBER(INDIRECT(ADDRESS(ROW(BS35),COLUMN(BS35)-11))),Calculations_actual!$C$6*AVERAGE(BH35:BS35),"n/a"))</f>
        <v>-27.483333333333334</v>
      </c>
      <c r="BT41" s="78">
        <f ca="1">IF(ISERROR(INDIRECT(ADDRESS(ROW(BT35),COLUMN(BT35)-11))),"n/a",IF(ISNUMBER(INDIRECT(ADDRESS(ROW(BT35),COLUMN(BT35)-11))),Calculations_actual!$C$6*AVERAGE(BI35:BT35),"n/a"))</f>
        <v>-28.35</v>
      </c>
      <c r="BU41" s="78">
        <f ca="1">IF(ISERROR(INDIRECT(ADDRESS(ROW(BU35),COLUMN(BU35)-11))),"n/a",IF(ISNUMBER(INDIRECT(ADDRESS(ROW(BU35),COLUMN(BU35)-11))),Calculations_actual!$C$6*AVERAGE(BJ35:BU35),"n/a"))</f>
        <v>-29.8</v>
      </c>
      <c r="BV41" s="78">
        <f ca="1">IF(ISERROR(INDIRECT(ADDRESS(ROW(BV35),COLUMN(BV35)-11))),"n/a",IF(ISNUMBER(INDIRECT(ADDRESS(ROW(BV35),COLUMN(BV35)-11))),Calculations_actual!$C$6*AVERAGE(BK35:BV35),"n/a"))</f>
        <v>-31.043333333333337</v>
      </c>
      <c r="BW41" s="78">
        <f ca="1">IF(ISERROR(INDIRECT(ADDRESS(ROW(BW35),COLUMN(BW35)-11))),"n/a",IF(ISNUMBER(INDIRECT(ADDRESS(ROW(BW35),COLUMN(BW35)-11))),Calculations_actual!$C$6*AVERAGE(BL35:BW35),"n/a"))</f>
        <v>-32.163333333333334</v>
      </c>
      <c r="BX41" s="78">
        <f ca="1">IF(ISERROR(INDIRECT(ADDRESS(ROW(BX35),COLUMN(BX35)-11))),"n/a",IF(ISNUMBER(INDIRECT(ADDRESS(ROW(BX35),COLUMN(BX35)-11))),Calculations_actual!$C$6*AVERAGE(BM35:BX35),"n/a"))</f>
        <v>-33.589999999999996</v>
      </c>
      <c r="BY41" s="78">
        <f ca="1">IF(ISERROR(INDIRECT(ADDRESS(ROW(BY35),COLUMN(BY35)-11))),"n/a",IF(ISNUMBER(INDIRECT(ADDRESS(ROW(BY35),COLUMN(BY35)-11))),Calculations_actual!$C$6*AVERAGE(BN35:BY35),"n/a"))</f>
        <v>-35.07</v>
      </c>
      <c r="BZ41" s="78">
        <f ca="1">IF(ISERROR(INDIRECT(ADDRESS(ROW(BZ35),COLUMN(BZ35)-11))),"n/a",IF(ISNUMBER(INDIRECT(ADDRESS(ROW(BZ35),COLUMN(BZ35)-11))),Calculations_actual!$C$6*AVERAGE(BO35:BZ35),"n/a"))</f>
        <v>-36.793333333333337</v>
      </c>
      <c r="CA41" s="78">
        <f ca="1">IF(ISERROR(INDIRECT(ADDRESS(ROW(CA35),COLUMN(CA35)-11))),"n/a",IF(ISNUMBER(INDIRECT(ADDRESS(ROW(CA35),COLUMN(CA35)-11))),Calculations_actual!$C$6*AVERAGE(BP35:CA35),"n/a"))</f>
        <v>-38.356666666666669</v>
      </c>
      <c r="CB41" s="78">
        <f ca="1">IF(ISERROR(INDIRECT(ADDRESS(ROW(CB35),COLUMN(CB35)-11))),"n/a",IF(ISNUMBER(INDIRECT(ADDRESS(ROW(CB35),COLUMN(CB35)-11))),Calculations_actual!$C$6*AVERAGE(BQ35:CB35),"n/a"))</f>
        <v>-39.370000000000005</v>
      </c>
      <c r="CC41" s="78">
        <f ca="1">IF(ISERROR(INDIRECT(ADDRESS(ROW(CC35),COLUMN(CC35)-11))),"n/a",IF(ISNUMBER(INDIRECT(ADDRESS(ROW(CC35),COLUMN(CC35)-11))),Calculations_actual!$C$6*AVERAGE(BR35:CC35),"n/a"))</f>
        <v>-40.193333333333342</v>
      </c>
      <c r="CD41" s="78">
        <f ca="1">IF(ISERROR(INDIRECT(ADDRESS(ROW(CD35),COLUMN(CD35)-11))),"n/a",IF(ISNUMBER(INDIRECT(ADDRESS(ROW(CD35),COLUMN(CD35)-11))),Calculations_actual!$C$6*AVERAGE(BS35:CD35),"n/a"))</f>
        <v>-40.620000000000005</v>
      </c>
      <c r="CE41" s="78">
        <f ca="1">IF(ISERROR(INDIRECT(ADDRESS(ROW(CE35),COLUMN(CE35)-11))),"n/a",IF(ISNUMBER(INDIRECT(ADDRESS(ROW(CE35),COLUMN(CE35)-11))),Calculations_actual!$C$6*AVERAGE(BT35:CE35),"n/a"))</f>
        <v>-40.950000000000003</v>
      </c>
      <c r="CF41" s="78">
        <f ca="1">IF(ISERROR(INDIRECT(ADDRESS(ROW(CF35),COLUMN(CF35)-11))),"n/a",IF(ISNUMBER(INDIRECT(ADDRESS(ROW(CF35),COLUMN(CF35)-11))),Calculations_actual!$C$6*AVERAGE(BU35:CF35),"n/a"))</f>
        <v>-40.986666666666665</v>
      </c>
      <c r="CG41" s="78">
        <f ca="1">IF(ISERROR(INDIRECT(ADDRESS(ROW(CG35),COLUMN(CG35)-11))),"n/a",IF(ISNUMBER(INDIRECT(ADDRESS(ROW(CG35),COLUMN(CG35)-11))),Calculations_actual!$C$6*AVERAGE(BV35:CG35),"n/a"))</f>
        <v>-40.936666666666675</v>
      </c>
      <c r="CH41" s="78">
        <f ca="1">IF(ISERROR(INDIRECT(ADDRESS(ROW(CH35),COLUMN(CH35)-11))),"n/a",IF(ISNUMBER(INDIRECT(ADDRESS(ROW(CH35),COLUMN(CH35)-11))),Calculations_actual!$C$6*AVERAGE(BW35:CH35),"n/a"))</f>
        <v>-41.053333333333335</v>
      </c>
      <c r="CI41" s="78">
        <f ca="1">IF(ISERROR(INDIRECT(ADDRESS(ROW(CI35),COLUMN(CI35)-11))),"n/a",IF(ISNUMBER(INDIRECT(ADDRESS(ROW(CI35),COLUMN(CI35)-11))),Calculations_actual!$C$6*AVERAGE(BX35:CI35),"n/a"))</f>
        <v>-41.146666666666675</v>
      </c>
      <c r="CJ41" s="78">
        <f ca="1">IF(ISERROR(INDIRECT(ADDRESS(ROW(CJ35),COLUMN(CJ35)-11))),"n/a",IF(ISNUMBER(INDIRECT(ADDRESS(ROW(CJ35),COLUMN(CJ35)-11))),Calculations_actual!$C$6*AVERAGE(BY35:CJ35),"n/a"))</f>
        <v>-40.873333333333335</v>
      </c>
      <c r="CK41" s="78">
        <f ca="1">IF(ISERROR(INDIRECT(ADDRESS(ROW(CK35),COLUMN(CK35)-11))),"n/a",IF(ISNUMBER(INDIRECT(ADDRESS(ROW(CK35),COLUMN(CK35)-11))),Calculations_actual!$C$6*AVERAGE(BZ35:CK35),"n/a"))</f>
        <v>-40.366666666666674</v>
      </c>
      <c r="CL41" s="78">
        <f ca="1">IF(ISERROR(INDIRECT(ADDRESS(ROW(CL35),COLUMN(CL35)-11))),"n/a",IF(ISNUMBER(INDIRECT(ADDRESS(ROW(CL35),COLUMN(CL35)-11))),Calculations_actual!$C$6*AVERAGE(CA35:CL35),"n/a"))</f>
        <v>-39.736666666666679</v>
      </c>
      <c r="CM41" s="78">
        <f ca="1">IF(ISERROR(INDIRECT(ADDRESS(ROW(CM35),COLUMN(CM35)-11))),"n/a",IF(ISNUMBER(INDIRECT(ADDRESS(ROW(CM35),COLUMN(CM35)-11))),Calculations_actual!$C$6*AVERAGE(CB35:CM35),"n/a"))</f>
        <v>-39.623333333333335</v>
      </c>
      <c r="CN41" s="78">
        <f ca="1">IF(ISERROR(INDIRECT(ADDRESS(ROW(CN35),COLUMN(CN35)-11))),"n/a",IF(ISNUMBER(INDIRECT(ADDRESS(ROW(CN35),COLUMN(CN35)-11))),Calculations_actual!$C$6*AVERAGE(CC35:CN35),"n/a"))</f>
        <v>-40.093333333333334</v>
      </c>
      <c r="CO41" s="78">
        <f ca="1">IF(ISERROR(INDIRECT(ADDRESS(ROW(CO35),COLUMN(CO35)-11))),"n/a",IF(ISNUMBER(INDIRECT(ADDRESS(ROW(CO35),COLUMN(CO35)-11))),Calculations_actual!$C$6*AVERAGE(CD35:CO35),"n/a"))</f>
        <v>-40.56666666666667</v>
      </c>
      <c r="CP41" s="78">
        <f ca="1">IF(ISERROR(INDIRECT(ADDRESS(ROW(CP35),COLUMN(CP35)-11))),"n/a",IF(ISNUMBER(INDIRECT(ADDRESS(ROW(CP35),COLUMN(CP35)-11))),Calculations_actual!$C$6*AVERAGE(CE35:CP35),"n/a"))</f>
        <v>-41.386666666666663</v>
      </c>
      <c r="CQ41" s="78">
        <f ca="1">IF(ISERROR(INDIRECT(ADDRESS(ROW(CQ35),COLUMN(CQ35)-11))),"n/a",IF(ISNUMBER(INDIRECT(ADDRESS(ROW(CQ35),COLUMN(CQ35)-11))),Calculations_actual!$C$6*AVERAGE(CF35:CQ35),"n/a"))</f>
        <v>-42.423333333333339</v>
      </c>
      <c r="CR41" s="78">
        <f ca="1">IF(ISERROR(INDIRECT(ADDRESS(ROW(CR35),COLUMN(CR35)-11))),"n/a",IF(ISNUMBER(INDIRECT(ADDRESS(ROW(CR35),COLUMN(CR35)-11))),Calculations_actual!$C$6*AVERAGE(CG35:CR35),"n/a"))</f>
        <v>-43.743333333333339</v>
      </c>
      <c r="CS41" s="78">
        <f ca="1">IF(ISERROR(INDIRECT(ADDRESS(ROW(CS35),COLUMN(CS35)-11))),"n/a",IF(ISNUMBER(INDIRECT(ADDRESS(ROW(CS35),COLUMN(CS35)-11))),Calculations_actual!$C$6*AVERAGE(CH35:CS35),"n/a"))</f>
        <v>-44.75333333333333</v>
      </c>
      <c r="CT41" s="78">
        <f ca="1">IF(ISERROR(INDIRECT(ADDRESS(ROW(CT35),COLUMN(CT35)-11))),"n/a",IF(ISNUMBER(INDIRECT(ADDRESS(ROW(CT35),COLUMN(CT35)-11))),Calculations_actual!$C$6*AVERAGE(CI35:CT35),"n/a"))</f>
        <v>-46.836666666666673</v>
      </c>
      <c r="CU41" s="78">
        <f ca="1">IF(ISERROR(INDIRECT(ADDRESS(ROW(CU35),COLUMN(CU35)-11))),"n/a",IF(ISNUMBER(INDIRECT(ADDRESS(ROW(CU35),COLUMN(CU35)-11))),Calculations_actual!$C$6*AVERAGE(CJ35:CU35),"n/a"))</f>
        <v>-48.123333333333335</v>
      </c>
      <c r="CV41" s="78">
        <f ca="1">IF(ISERROR(INDIRECT(ADDRESS(ROW(CV35),COLUMN(CV35)-11))),"n/a",IF(ISNUMBER(INDIRECT(ADDRESS(ROW(CV35),COLUMN(CV35)-11))),Calculations_actual!$C$6*AVERAGE(CK35:CV35),"n/a"))</f>
        <v>-49.77</v>
      </c>
      <c r="CW41" s="78">
        <f ca="1">IF(ISERROR(INDIRECT(ADDRESS(ROW(CW35),COLUMN(CW35)-11))),"n/a",IF(ISNUMBER(INDIRECT(ADDRESS(ROW(CW35),COLUMN(CW35)-11))),Calculations_actual!$C$6*AVERAGE(CL35:CW35),"n/a"))</f>
        <v>-51.866666666666667</v>
      </c>
      <c r="CX41" s="78">
        <f ca="1">IF(ISERROR(INDIRECT(ADDRESS(ROW(CX35),COLUMN(CX35)-11))),"n/a",IF(ISNUMBER(INDIRECT(ADDRESS(ROW(CX35),COLUMN(CX35)-11))),Calculations_actual!$C$6*AVERAGE(CM35:CX35),"n/a"))</f>
        <v>-54.186666666666667</v>
      </c>
      <c r="CY41" s="78">
        <f ca="1">IF(ISERROR(INDIRECT(ADDRESS(ROW(CY35),COLUMN(CY35)-11))),"n/a",IF(ISNUMBER(INDIRECT(ADDRESS(ROW(CY35),COLUMN(CY35)-11))),Calculations_actual!$C$6*AVERAGE(CN35:CY35),"n/a"))</f>
        <v>-56.163333333333327</v>
      </c>
      <c r="CZ41" s="78">
        <f ca="1">IF(ISERROR(INDIRECT(ADDRESS(ROW(CZ35),COLUMN(CZ35)-11))),"n/a",IF(ISNUMBER(INDIRECT(ADDRESS(ROW(CZ35),COLUMN(CZ35)-11))),Calculations_actual!$C$6*AVERAGE(CO35:CZ35),"n/a"))</f>
        <v>-57.903333333333322</v>
      </c>
      <c r="DA41" s="78">
        <f ca="1">IF(ISERROR(INDIRECT(ADDRESS(ROW(DA35),COLUMN(DA35)-11))),"n/a",IF(ISNUMBER(INDIRECT(ADDRESS(ROW(DA35),COLUMN(DA35)-11))),Calculations_actual!$C$6*AVERAGE(CP35:DA35),"n/a"))</f>
        <v>-59.996666666666684</v>
      </c>
      <c r="DB41" s="78">
        <f ca="1">IF(ISERROR(INDIRECT(ADDRESS(ROW(DB35),COLUMN(DB35)-11))),"n/a",IF(ISNUMBER(INDIRECT(ADDRESS(ROW(DB35),COLUMN(DB35)-11))),Calculations_actual!$C$6*AVERAGE(CQ35:DB35),"n/a"))</f>
        <v>-61.640000000000015</v>
      </c>
      <c r="DC41" s="78">
        <f ca="1">IF(ISERROR(INDIRECT(ADDRESS(ROW(DC35),COLUMN(DC35)-11))),"n/a",IF(ISNUMBER(INDIRECT(ADDRESS(ROW(DC35),COLUMN(DC35)-11))),Calculations_actual!$C$6*AVERAGE(CR35:DC35),"n/a"))</f>
        <v>-63.523333333333341</v>
      </c>
      <c r="DD41" s="78">
        <f ca="1">IF(ISERROR(INDIRECT(ADDRESS(ROW(DD35),COLUMN(DD35)-11))),"n/a",IF(ISNUMBER(INDIRECT(ADDRESS(ROW(DD35),COLUMN(DD35)-11))),Calculations_actual!$C$6*AVERAGE(CS35:DD35),"n/a"))</f>
        <v>-65.366666666666674</v>
      </c>
      <c r="DE41" s="78">
        <f ca="1">IF(ISERROR(INDIRECT(ADDRESS(ROW(DE35),COLUMN(DE35)-11))),"n/a",IF(ISNUMBER(INDIRECT(ADDRESS(ROW(DE35),COLUMN(DE35)-11))),Calculations_actual!$C$6*AVERAGE(CT35:DE35),"n/a"))</f>
        <v>-67.463333333333338</v>
      </c>
      <c r="DF41" s="78">
        <f ca="1">IF(ISERROR(INDIRECT(ADDRESS(ROW(DF35),COLUMN(DF35)-11))),"n/a",IF(ISNUMBER(INDIRECT(ADDRESS(ROW(DF35),COLUMN(DF35)-11))),Calculations_actual!$C$6*AVERAGE(CU35:DF35),"n/a"))</f>
        <v>-68.606666666666669</v>
      </c>
      <c r="DG41" s="78">
        <f ca="1">IF(ISERROR(INDIRECT(ADDRESS(ROW(DG35),COLUMN(DG35)-11))),"n/a",IF(ISNUMBER(INDIRECT(ADDRESS(ROW(DG35),COLUMN(DG35)-11))),Calculations_actual!$C$6*AVERAGE(CV35:DG35),"n/a"))</f>
        <v>-70.63666666666667</v>
      </c>
      <c r="DH41" s="78">
        <f ca="1">IF(ISERROR(INDIRECT(ADDRESS(ROW(DH35),COLUMN(DH35)-11))),"n/a",IF(ISNUMBER(INDIRECT(ADDRESS(ROW(DH35),COLUMN(DH35)-11))),Calculations_actual!$C$6*AVERAGE(CW35:DH35),"n/a"))</f>
        <v>-72.55</v>
      </c>
      <c r="DI41" s="78">
        <f ca="1">IF(ISERROR(INDIRECT(ADDRESS(ROW(DI35),COLUMN(DI35)-11))),"n/a",IF(ISNUMBER(INDIRECT(ADDRESS(ROW(DI35),COLUMN(DI35)-11))),Calculations_actual!$C$6*AVERAGE(CX35:DI35),"n/a"))</f>
        <v>-74.350000000000009</v>
      </c>
      <c r="DJ41" s="78">
        <f ca="1">IF(ISERROR(INDIRECT(ADDRESS(ROW(DJ35),COLUMN(DJ35)-11))),"n/a",IF(ISNUMBER(INDIRECT(ADDRESS(ROW(DJ35),COLUMN(DJ35)-11))),Calculations_actual!$C$6*AVERAGE(CY35:DJ35),"n/a"))</f>
        <v>-75.530000000000015</v>
      </c>
      <c r="DK41" s="78">
        <f ca="1">IF(ISERROR(INDIRECT(ADDRESS(ROW(DK35),COLUMN(DK35)-11))),"n/a",IF(ISNUMBER(INDIRECT(ADDRESS(ROW(DK35),COLUMN(DK35)-11))),Calculations_actual!$C$6*AVERAGE(CZ35:DK35),"n/a"))</f>
        <v>-76.323333333333323</v>
      </c>
      <c r="DL41" s="78">
        <f ca="1">IF(ISERROR(INDIRECT(ADDRESS(ROW(DL35),COLUMN(DL35)-11))),"n/a",IF(ISNUMBER(INDIRECT(ADDRESS(ROW(DL35),COLUMN(DL35)-11))),Calculations_actual!$C$6*AVERAGE(DA35:DL35),"n/a"))</f>
        <v>-77.160000000000011</v>
      </c>
      <c r="DM41" s="78">
        <f ca="1">IF(ISERROR(INDIRECT(ADDRESS(ROW(DM35),COLUMN(DM35)-11))),"n/a",IF(ISNUMBER(INDIRECT(ADDRESS(ROW(DM35),COLUMN(DM35)-11))),Calculations_actual!$C$6*AVERAGE(DB35:DM35),"n/a"))</f>
        <v>-77.97</v>
      </c>
      <c r="DN41" s="78">
        <f ca="1">IF(ISERROR(INDIRECT(ADDRESS(ROW(DN35),COLUMN(DN35)-11))),"n/a",IF(ISNUMBER(INDIRECT(ADDRESS(ROW(DN35),COLUMN(DN35)-11))),Calculations_actual!$C$6*AVERAGE(DC35:DN35),"n/a"))</f>
        <v>-78.75</v>
      </c>
      <c r="DO41" s="78">
        <f ca="1">IF(ISERROR(INDIRECT(ADDRESS(ROW(DO35),COLUMN(DO35)-11))),"n/a",IF(ISNUMBER(INDIRECT(ADDRESS(ROW(DO35),COLUMN(DO35)-11))),Calculations_actual!$C$6*AVERAGE(DD35:DO35),"n/a"))</f>
        <v>-79.436666666666682</v>
      </c>
      <c r="DP41" s="78">
        <f ca="1">IF(ISERROR(INDIRECT(ADDRESS(ROW(DP35),COLUMN(DP35)-11))),"n/a",IF(ISNUMBER(INDIRECT(ADDRESS(ROW(DP35),COLUMN(DP35)-11))),Calculations_actual!$C$6*AVERAGE(DE35:DP35),"n/a"))</f>
        <v>-79.62</v>
      </c>
      <c r="DQ41" s="78">
        <f ca="1">IF(ISERROR(INDIRECT(ADDRESS(ROW(DQ35),COLUMN(DQ35)-11))),"n/a",IF(ISNUMBER(INDIRECT(ADDRESS(ROW(DQ35),COLUMN(DQ35)-11))),Calculations_actual!$C$6*AVERAGE(DF35:DQ35),"n/a"))</f>
        <v>-79.910000000000011</v>
      </c>
      <c r="DR41" s="78">
        <f ca="1">IF(ISERROR(INDIRECT(ADDRESS(ROW(DR35),COLUMN(DR35)-11))),"n/a",IF(ISNUMBER(INDIRECT(ADDRESS(ROW(DR35),COLUMN(DR35)-11))),Calculations_actual!$C$6*AVERAGE(DG35:DR35),"n/a"))</f>
        <v>-80.166666666666671</v>
      </c>
      <c r="DS41" s="78">
        <f ca="1">IF(ISERROR(INDIRECT(ADDRESS(ROW(DS35),COLUMN(DS35)-11))),"n/a",IF(ISNUMBER(INDIRECT(ADDRESS(ROW(DS35),COLUMN(DS35)-11))),Calculations_actual!$C$6*AVERAGE(DH35:DS35),"n/a"))</f>
        <v>-80.846666666666664</v>
      </c>
      <c r="DT41" s="78">
        <f ca="1">IF(ISERROR(INDIRECT(ADDRESS(ROW(DT35),COLUMN(DT35)-11))),"n/a",IF(ISNUMBER(INDIRECT(ADDRESS(ROW(DT35),COLUMN(DT35)-11))),Calculations_actual!$C$6*AVERAGE(DI35:DT35),"n/a"))</f>
        <v>-81.336666666666673</v>
      </c>
      <c r="DU41" s="78">
        <f ca="1">IF(ISERROR(INDIRECT(ADDRESS(ROW(DU35),COLUMN(DU35)-11))),"n/a",IF(ISNUMBER(INDIRECT(ADDRESS(ROW(DU35),COLUMN(DU35)-11))),Calculations_actual!$C$6*AVERAGE(DJ35:DU35),"n/a"))</f>
        <v>-80.8</v>
      </c>
      <c r="DV41" s="78">
        <f ca="1">IF(ISERROR(INDIRECT(ADDRESS(ROW(DV35),COLUMN(DV35)-11))),"n/a",IF(ISNUMBER(INDIRECT(ADDRESS(ROW(DV35),COLUMN(DV35)-11))),Calculations_actual!$C$6*AVERAGE(DK35:DV35),"n/a"))</f>
        <v>-80.696666666666687</v>
      </c>
      <c r="DW41" s="78">
        <f ca="1">IF(ISERROR(INDIRECT(ADDRESS(ROW(DW35),COLUMN(DW35)-11))),"n/a",IF(ISNUMBER(INDIRECT(ADDRESS(ROW(DW35),COLUMN(DW35)-11))),Calculations_actual!$C$6*AVERAGE(DL35:DW35),"n/a"))</f>
        <v>-79.466666666666697</v>
      </c>
      <c r="DX41" s="78">
        <f ca="1">IF(ISERROR(INDIRECT(ADDRESS(ROW(DX35),COLUMN(DX35)-11))),"n/a",IF(ISNUMBER(INDIRECT(ADDRESS(ROW(DX35),COLUMN(DX35)-11))),Calculations_actual!$C$6*AVERAGE(DM35:DX35),"n/a"))</f>
        <v>-78.209999999999994</v>
      </c>
      <c r="DY41" s="78">
        <f ca="1">IF(ISERROR(INDIRECT(ADDRESS(ROW(DY35),COLUMN(DY35)-11))),"n/a",IF(ISNUMBER(INDIRECT(ADDRESS(ROW(DY35),COLUMN(DY35)-11))),Calculations_actual!$C$6*AVERAGE(DN35:DY35),"n/a"))</f>
        <v>-76.13333333333334</v>
      </c>
      <c r="DZ41" s="78">
        <f ca="1">IF(ISERROR(INDIRECT(ADDRESS(ROW(DZ35),COLUMN(DZ35)-11))),"n/a",IF(ISNUMBER(INDIRECT(ADDRESS(ROW(DZ35),COLUMN(DZ35)-11))),Calculations_actual!$C$6*AVERAGE(DO35:DZ35),"n/a"))</f>
        <v>-73.736666666666665</v>
      </c>
      <c r="EA41" s="78">
        <f ca="1">IF(ISERROR(INDIRECT(ADDRESS(ROW(EA35),COLUMN(EA35)-11))),"n/a",IF(ISNUMBER(INDIRECT(ADDRESS(ROW(EA35),COLUMN(EA35)-11))),Calculations_actual!$C$6*AVERAGE(DP35:EA35),"n/a"))</f>
        <v>-71.056666666666672</v>
      </c>
      <c r="EB41" s="78">
        <f ca="1">IF(ISERROR(INDIRECT(ADDRESS(ROW(EB35),COLUMN(EB35)-11))),"n/a",IF(ISNUMBER(INDIRECT(ADDRESS(ROW(EB35),COLUMN(EB35)-11))),Calculations_actual!$C$6*AVERAGE(DQ35:EB35),"n/a"))</f>
        <v>-68.703333333333333</v>
      </c>
      <c r="EC41" s="78">
        <f ca="1">IF(ISERROR(INDIRECT(ADDRESS(ROW(EC35),COLUMN(EC35)-11))),"n/a",IF(ISNUMBER(INDIRECT(ADDRESS(ROW(EC35),COLUMN(EC35)-11))),Calculations_actual!$C$6*AVERAGE(DR35:EC35),"n/a"))</f>
        <v>-66.543333333333337</v>
      </c>
      <c r="ED41" s="78">
        <f ca="1">IF(ISERROR(INDIRECT(ADDRESS(ROW(ED35),COLUMN(ED35)-11))),"n/a",IF(ISNUMBER(INDIRECT(ADDRESS(ROW(ED35),COLUMN(ED35)-11))),Calculations_actual!$C$6*AVERAGE(DS35:ED35),"n/a"))</f>
        <v>-64.960000000000008</v>
      </c>
      <c r="EE41" s="78">
        <f ca="1">IF(ISERROR(INDIRECT(ADDRESS(ROW(EE35),COLUMN(EE35)-11))),"n/a",IF(ISNUMBER(INDIRECT(ADDRESS(ROW(EE35),COLUMN(EE35)-11))),Calculations_actual!$C$6*AVERAGE(DT35:EE35),"n/a"))</f>
        <v>-63.543333333333329</v>
      </c>
      <c r="EF41" s="78">
        <f ca="1">IF(ISERROR(INDIRECT(ADDRESS(ROW(EF35),COLUMN(EF35)-11))),"n/a",IF(ISNUMBER(INDIRECT(ADDRESS(ROW(EF35),COLUMN(EF35)-11))),Calculations_actual!$C$6*AVERAGE(DU35:EF35),"n/a"))</f>
        <v>-62.106666666666662</v>
      </c>
      <c r="EG41" s="78">
        <f ca="1">IF(ISERROR(INDIRECT(ADDRESS(ROW(EG35),COLUMN(EG35)-11))),"n/a",IF(ISNUMBER(INDIRECT(ADDRESS(ROW(EG35),COLUMN(EG35)-11))),Calculations_actual!$C$6*AVERAGE(DV35:EG35),"n/a"))</f>
        <v>-62.073333333333323</v>
      </c>
      <c r="EH41" s="78">
        <f ca="1">IF(ISERROR(INDIRECT(ADDRESS(ROW(EH35),COLUMN(EH35)-11))),"n/a",IF(ISNUMBER(INDIRECT(ADDRESS(ROW(EH35),COLUMN(EH35)-11))),Calculations_actual!$C$6*AVERAGE(DW35:EH35),"n/a"))</f>
        <v>-62.776666666666671</v>
      </c>
      <c r="EI41" s="78">
        <f ca="1">IF(ISERROR(INDIRECT(ADDRESS(ROW(EI35),COLUMN(EI35)-11))),"n/a",IF(ISNUMBER(INDIRECT(ADDRESS(ROW(EI35),COLUMN(EI35)-11))),Calculations_actual!$C$6*AVERAGE(DX35:EI35),"n/a"))</f>
        <v>-65.290000000000006</v>
      </c>
      <c r="EJ41" s="78">
        <f ca="1">IF(ISERROR(INDIRECT(ADDRESS(ROW(EJ35),COLUMN(EJ35)-11))),"n/a",IF(ISNUMBER(INDIRECT(ADDRESS(ROW(EJ35),COLUMN(EJ35)-11))),Calculations_actual!$C$6*AVERAGE(DY35:EJ35),"n/a"))</f>
        <v>-68.61666666666666</v>
      </c>
      <c r="EK41" s="78">
        <f ca="1">IF(ISERROR(INDIRECT(ADDRESS(ROW(EK35),COLUMN(EK35)-11))),"n/a",IF(ISNUMBER(INDIRECT(ADDRESS(ROW(EK35),COLUMN(EK35)-11))),Calculations_actual!$C$6*AVERAGE(DZ35:EK35),"n/a"))</f>
        <v>-73.223333333333343</v>
      </c>
      <c r="EL41" s="78">
        <f ca="1">IF(ISERROR(INDIRECT(ADDRESS(ROW(EL35),COLUMN(EL35)-11))),"n/a",IF(ISNUMBER(INDIRECT(ADDRESS(ROW(EL35),COLUMN(EL35)-11))),Calculations_actual!$C$6*AVERAGE(EA35:EL35),"n/a"))</f>
        <v>-78.436666666666682</v>
      </c>
      <c r="EM41" s="78">
        <f ca="1">IF(ISERROR(INDIRECT(ADDRESS(ROW(EM35),COLUMN(EM35)-11))),"n/a",IF(ISNUMBER(INDIRECT(ADDRESS(ROW(EM35),COLUMN(EM35)-11))),Calculations_actual!$C$6*AVERAGE(EB35:EM35),"n/a"))</f>
        <v>-86.28000000000003</v>
      </c>
      <c r="EN41" s="78">
        <f ca="1">IF(ISERROR(INDIRECT(ADDRESS(ROW(EN35),COLUMN(EN35)-11))),"n/a",IF(ISNUMBER(INDIRECT(ADDRESS(ROW(EN35),COLUMN(EN35)-11))),Calculations_actual!$C$6*AVERAGE(EC35:EN35),"n/a"))</f>
        <v>-93.450000000000017</v>
      </c>
      <c r="EO41" s="78">
        <f ca="1">IF(ISERROR(INDIRECT(ADDRESS(ROW(EO35),COLUMN(EO35)-11))),"n/a",IF(ISNUMBER(INDIRECT(ADDRESS(ROW(EO35),COLUMN(EO35)-11))),Calculations_actual!$C$6*AVERAGE(ED35:EO35),"n/a"))</f>
        <v>-100.49000000000001</v>
      </c>
      <c r="EP41" s="78">
        <f ca="1">IF(ISERROR(INDIRECT(ADDRESS(ROW(EP35),COLUMN(EP35)-11))),"n/a",IF(ISNUMBER(INDIRECT(ADDRESS(ROW(EP35),COLUMN(EP35)-11))),Calculations_actual!$C$6*AVERAGE(EE35:EP35),"n/a"))</f>
        <v>-108.06666666666668</v>
      </c>
      <c r="EQ41" s="78">
        <f ca="1">IF(ISERROR(INDIRECT(ADDRESS(ROW(EQ35),COLUMN(EQ35)-11))),"n/a",IF(ISNUMBER(INDIRECT(ADDRESS(ROW(EQ35),COLUMN(EQ35)-11))),Calculations_actual!$C$6*AVERAGE(EF35:EQ35),"n/a"))</f>
        <v>-115.36666666666666</v>
      </c>
      <c r="ER41" s="78">
        <f ca="1">IF(ISERROR(INDIRECT(ADDRESS(ROW(ER35),COLUMN(ER35)-11))),"n/a",IF(ISNUMBER(INDIRECT(ADDRESS(ROW(ER35),COLUMN(ER35)-11))),Calculations_actual!$C$6*AVERAGE(EG35:ER35),"n/a"))</f>
        <v>-123.04666666666665</v>
      </c>
      <c r="ES41" s="78">
        <f ca="1">IF(ISERROR(INDIRECT(ADDRESS(ROW(ES35),COLUMN(ES35)-11))),"n/a",IF(ISNUMBER(INDIRECT(ADDRESS(ROW(ES35),COLUMN(ES35)-11))),Calculations_actual!$C$6*AVERAGE(EH35:ES35),"n/a"))</f>
        <v>-130.53333333333333</v>
      </c>
      <c r="ET41" s="78">
        <f ca="1">IF(ISERROR(INDIRECT(ADDRESS(ROW(ET35),COLUMN(ET35)-11))),"n/a",IF(ISNUMBER(INDIRECT(ADDRESS(ROW(ET35),COLUMN(ET35)-11))),Calculations_actual!$C$6*AVERAGE(EI35:ET35),"n/a"))</f>
        <v>-136.02333333333334</v>
      </c>
      <c r="EU41" s="78">
        <f ca="1">IF(ISERROR(INDIRECT(ADDRESS(ROW(EU35),COLUMN(EU35)-11))),"n/a",IF(ISNUMBER(INDIRECT(ADDRESS(ROW(EU35),COLUMN(EU35)-11))),Calculations_actual!$C$6*AVERAGE(EJ35:EU35),"n/a"))</f>
        <v>-140.9</v>
      </c>
      <c r="EV41" s="78">
        <f ca="1">IF(ISERROR(INDIRECT(ADDRESS(ROW(EV35),COLUMN(EV35)-11))),"n/a",IF(ISNUMBER(INDIRECT(ADDRESS(ROW(EV35),COLUMN(EV35)-11))),Calculations_actual!$C$6*AVERAGE(EK35:EV35),"n/a"))</f>
        <v>-145</v>
      </c>
      <c r="EW41" s="78">
        <f ca="1">IF(ISERROR(INDIRECT(ADDRESS(ROW(EW35),COLUMN(EW35)-11))),"n/a",IF(ISNUMBER(INDIRECT(ADDRESS(ROW(EW35),COLUMN(EW35)-11))),Calculations_actual!$C$6*AVERAGE(EL35:EW35),"n/a"))</f>
        <v>-147.25666666666666</v>
      </c>
      <c r="EX41" s="78">
        <f ca="1">IF(ISERROR(INDIRECT(ADDRESS(ROW(EX35),COLUMN(EX35)-11))),"n/a",IF(ISNUMBER(INDIRECT(ADDRESS(ROW(EX35),COLUMN(EX35)-11))),Calculations_actual!$C$6*AVERAGE(EM35:EX35),"n/a"))</f>
        <v>-148.96</v>
      </c>
      <c r="EY41" s="78">
        <f ca="1">IF(ISERROR(INDIRECT(ADDRESS(ROW(EY35),COLUMN(EY35)-11))),"n/a",IF(ISNUMBER(INDIRECT(ADDRESS(ROW(EY35),COLUMN(EY35)-11))),Calculations_actual!$C$6*AVERAGE(EN35:EY35),"n/a"))</f>
        <v>-145.81666666666669</v>
      </c>
      <c r="EZ41" s="78">
        <f ca="1">IF(ISERROR(INDIRECT(ADDRESS(ROW(EZ35),COLUMN(EZ35)-11))),"n/a",IF(ISNUMBER(INDIRECT(ADDRESS(ROW(EZ35),COLUMN(EZ35)-11))),Calculations_actual!$C$6*AVERAGE(EO35:EZ35),"n/a"))</f>
        <v>-142.66333333333333</v>
      </c>
      <c r="FA41" s="78">
        <f ca="1">IF(ISERROR(INDIRECT(ADDRESS(ROW(FA35),COLUMN(FA35)-11))),"n/a",IF(ISNUMBER(INDIRECT(ADDRESS(ROW(FA35),COLUMN(FA35)-11))),Calculations_actual!$C$6*AVERAGE(EP35:FA35),"n/a"))</f>
        <v>-139.38333333333333</v>
      </c>
      <c r="FB41" s="78">
        <f ca="1">IF(ISERROR(INDIRECT(ADDRESS(ROW(FB35),COLUMN(FB35)-11))),"n/a",IF(ISNUMBER(INDIRECT(ADDRESS(ROW(FB35),COLUMN(FB35)-11))),Calculations_actual!$C$6*AVERAGE(EQ35:FB35),"n/a"))</f>
        <v>-131.10666666666668</v>
      </c>
      <c r="FC41" s="78">
        <f ca="1">IF(ISERROR(INDIRECT(ADDRESS(ROW(FC35),COLUMN(FC35)-11))),"n/a",IF(ISNUMBER(INDIRECT(ADDRESS(ROW(FC35),COLUMN(FC35)-11))),Calculations_actual!$C$6*AVERAGE(ER35:FC35),"n/a"))</f>
        <v>-122.95666666666669</v>
      </c>
      <c r="FD41" s="78">
        <f ca="1">IF(ISERROR(INDIRECT(ADDRESS(ROW(FD35),COLUMN(FD35)-11))),"n/a",IF(ISNUMBER(INDIRECT(ADDRESS(ROW(FD35),COLUMN(FD35)-11))),Calculations_actual!$C$6*AVERAGE(ES35:FD35),"n/a"))</f>
        <v>-114.82333333333334</v>
      </c>
      <c r="FE41" s="78">
        <f ca="1">IF(ISERROR(INDIRECT(ADDRESS(ROW(FE35),COLUMN(FE35)-11))),"n/a",IF(ISNUMBER(INDIRECT(ADDRESS(ROW(FE35),COLUMN(FE35)-11))),Calculations_actual!$C$6*AVERAGE(ET35:FE35),"n/a"))</f>
        <v>-105.76666666666668</v>
      </c>
      <c r="FF41" s="78">
        <f ca="1">IF(ISERROR(INDIRECT(ADDRESS(ROW(FF35),COLUMN(FF35)-11))),"n/a",IF(ISNUMBER(INDIRECT(ADDRESS(ROW(FF35),COLUMN(FF35)-11))),Calculations_actual!$C$6*AVERAGE(EU35:FF35),"n/a"))</f>
        <v>-98.48666666666665</v>
      </c>
      <c r="FG41" s="78">
        <f ca="1">IF(ISERROR(INDIRECT(ADDRESS(ROW(FG35),COLUMN(FG35)-11))),"n/a",IF(ISNUMBER(INDIRECT(ADDRESS(ROW(FG35),COLUMN(FG35)-11))),Calculations_actual!$C$6*AVERAGE(EV35:FG35),"n/a"))</f>
        <v>-91.953333333333333</v>
      </c>
      <c r="FH41" s="78">
        <f ca="1">IF(ISERROR(INDIRECT(ADDRESS(ROW(FH35),COLUMN(FH35)-11))),"n/a",IF(ISNUMBER(INDIRECT(ADDRESS(ROW(FH35),COLUMN(FH35)-11))),Calculations_actual!$C$6*AVERAGE(EW35:FH35),"n/a"))</f>
        <v>-85.783333333333346</v>
      </c>
      <c r="FI41" s="78">
        <f ca="1">IF(ISERROR(INDIRECT(ADDRESS(ROW(FI35),COLUMN(FI35)-11))),"n/a",IF(ISNUMBER(INDIRECT(ADDRESS(ROW(FI35),COLUMN(FI35)-11))),Calculations_actual!$C$6*AVERAGE(EX35:FI35),"n/a"))</f>
        <v>-80.829999999999984</v>
      </c>
      <c r="FJ41" s="78">
        <f ca="1">IF(ISERROR(INDIRECT(ADDRESS(ROW(FJ35),COLUMN(FJ35)-11))),"n/a",IF(ISNUMBER(INDIRECT(ADDRESS(ROW(FJ35),COLUMN(FJ35)-11))),Calculations_actual!$C$6*AVERAGE(EY35:FJ35),"n/a"))</f>
        <v>-76.59</v>
      </c>
      <c r="FK41" s="78">
        <f ca="1">IF(ISERROR(INDIRECT(ADDRESS(ROW(FK35),COLUMN(FK35)-11))),"n/a",IF(ISNUMBER(INDIRECT(ADDRESS(ROW(FK35),COLUMN(FK35)-11))),Calculations_actual!$C$6*AVERAGE(EZ35:FK35),"n/a"))</f>
        <v>-74.336666666666673</v>
      </c>
      <c r="FL41" s="78">
        <f ca="1">IF(ISERROR(INDIRECT(ADDRESS(ROW(FL35),COLUMN(FL35)-11))),"n/a",IF(ISNUMBER(INDIRECT(ADDRESS(ROW(FL35),COLUMN(FL35)-11))),Calculations_actual!$C$6*AVERAGE(FA35:FL35),"n/a"))</f>
        <v>-72.916666666666671</v>
      </c>
      <c r="FM41" s="78">
        <f ca="1">IF(ISERROR(INDIRECT(ADDRESS(ROW(FM35),COLUMN(FM35)-11))),"n/a",IF(ISNUMBER(INDIRECT(ADDRESS(ROW(FM35),COLUMN(FM35)-11))),Calculations_actual!$C$6*AVERAGE(FB35:FM35),"n/a"))</f>
        <v>-70.846666666666678</v>
      </c>
      <c r="FN41" s="78">
        <f ca="1">IF(ISERROR(INDIRECT(ADDRESS(ROW(FN35),COLUMN(FN35)-11))),"n/a",IF(ISNUMBER(INDIRECT(ADDRESS(ROW(FN35),COLUMN(FN35)-11))),Calculations_actual!$C$6*AVERAGE(FC35:FN35),"n/a"))</f>
        <v>-74.083333333333357</v>
      </c>
      <c r="FO41" s="78">
        <f ca="1">IF(ISERROR(INDIRECT(ADDRESS(ROW(FO35),COLUMN(FO35)-11))),"n/a",IF(ISNUMBER(INDIRECT(ADDRESS(ROW(FO35),COLUMN(FO35)-11))),Calculations_actual!$C$6*AVERAGE(FD35:FO35),"n/a"))</f>
        <v>-76.413333333333355</v>
      </c>
      <c r="FP41" s="78">
        <f ca="1">IF(ISERROR(INDIRECT(ADDRESS(ROW(FP35),COLUMN(FP35)-11))),"n/a",IF(ISNUMBER(INDIRECT(ADDRESS(ROW(FP35),COLUMN(FP35)-11))),Calculations_actual!$C$6*AVERAGE(FE35:FP35),"n/a"))</f>
        <v>-79.220000000000027</v>
      </c>
      <c r="FQ41" s="78">
        <f ca="1">IF(ISERROR(INDIRECT(ADDRESS(ROW(FQ35),COLUMN(FQ35)-11))),"n/a",IF(ISNUMBER(INDIRECT(ADDRESS(ROW(FQ35),COLUMN(FQ35)-11))),Calculations_actual!$C$6*AVERAGE(FF35:FQ35),"n/a"))</f>
        <v>-82.816666666666663</v>
      </c>
      <c r="FR41" s="78">
        <f ca="1">IF(ISERROR(INDIRECT(ADDRESS(ROW(FR35),COLUMN(FR35)-11))),"n/a",IF(ISNUMBER(INDIRECT(ADDRESS(ROW(FR35),COLUMN(FR35)-11))),Calculations_actual!$C$6*AVERAGE(FG35:FR35),"n/a"))</f>
        <v>-86.043333333333337</v>
      </c>
      <c r="FS41" s="78">
        <f ca="1">IF(ISERROR(INDIRECT(ADDRESS(ROW(FS35),COLUMN(FS35)-11))),"n/a",IF(ISNUMBER(INDIRECT(ADDRESS(ROW(FS35),COLUMN(FS35)-11))),Calculations_actual!$C$6*AVERAGE(FH35:FS35),"n/a"))</f>
        <v>-89.666666666666671</v>
      </c>
      <c r="FT41" s="78">
        <f ca="1">IF(ISERROR(INDIRECT(ADDRESS(ROW(FT35),COLUMN(FT35)-11))),"n/a",IF(ISNUMBER(INDIRECT(ADDRESS(ROW(FT35),COLUMN(FT35)-11))),Calculations_actual!$C$6*AVERAGE(FI35:FT35),"n/a"))</f>
        <v>-92.623333333333335</v>
      </c>
      <c r="FU41" s="78">
        <f ca="1">IF(ISERROR(INDIRECT(ADDRESS(ROW(FU35),COLUMN(FU35)-11))),"n/a",IF(ISNUMBER(INDIRECT(ADDRESS(ROW(FU35),COLUMN(FU35)-11))),Calculations_actual!$C$6*AVERAGE(FJ35:FU35),"n/a"))</f>
        <v>-95.52</v>
      </c>
      <c r="FV41" s="78">
        <f ca="1">IF(ISERROR(INDIRECT(ADDRESS(ROW(FV35),COLUMN(FV35)-11))),"n/a",IF(ISNUMBER(INDIRECT(ADDRESS(ROW(FV35),COLUMN(FV35)-11))),Calculations_actual!$C$6*AVERAGE(FK35:FV35),"n/a"))</f>
        <v>-98.026666666666685</v>
      </c>
      <c r="FW41" s="78">
        <f ca="1">IF(ISERROR(INDIRECT(ADDRESS(ROW(FW35),COLUMN(FW35)-11))),"n/a",IF(ISNUMBER(INDIRECT(ADDRESS(ROW(FW35),COLUMN(FW35)-11))),Calculations_actual!$C$6*AVERAGE(FL35:FW35),"n/a"))</f>
        <v>-101.64333333333336</v>
      </c>
      <c r="FX41" s="78">
        <f ca="1">IF(ISERROR(INDIRECT(ADDRESS(ROW(FX35),COLUMN(FX35)-11))),"n/a",IF(ISNUMBER(INDIRECT(ADDRESS(ROW(FX35),COLUMN(FX35)-11))),Calculations_actual!$C$6*AVERAGE(FM35:FX35),"n/a"))</f>
        <v>-105.56666666666668</v>
      </c>
      <c r="FY41" s="78">
        <f ca="1">IF(ISERROR(INDIRECT(ADDRESS(ROW(FY35),COLUMN(FY35)-11))),"n/a",IF(ISNUMBER(INDIRECT(ADDRESS(ROW(FY35),COLUMN(FY35)-11))),Calculations_actual!$C$6*AVERAGE(FN35:FY35),"n/a"))</f>
        <v>-109.41666666666669</v>
      </c>
      <c r="FZ41" s="78">
        <f ca="1">IF(ISERROR(INDIRECT(ADDRESS(ROW(FZ35),COLUMN(FZ35)-11))),"n/a",IF(ISNUMBER(INDIRECT(ADDRESS(ROW(FZ35),COLUMN(FZ35)-11))),Calculations_actual!$C$6*AVERAGE(FO35:FZ35),"n/a"))</f>
        <v>-112</v>
      </c>
      <c r="GA41" s="78">
        <f ca="1">IF(ISERROR(INDIRECT(ADDRESS(ROW(GA35),COLUMN(GA35)-11))),"n/a",IF(ISNUMBER(INDIRECT(ADDRESS(ROW(GA35),COLUMN(GA35)-11))),Calculations_actual!$C$6*AVERAGE(FP35:GA35),"n/a"))</f>
        <v>-115.68666666666667</v>
      </c>
      <c r="GB41" s="78">
        <f ca="1">IF(ISERROR(INDIRECT(ADDRESS(ROW(GB35),COLUMN(GB35)-11))),"n/a",IF(ISNUMBER(INDIRECT(ADDRESS(ROW(GB35),COLUMN(GB35)-11))),Calculations_actual!$C$6*AVERAGE(FQ35:GB35),"n/a"))</f>
        <v>-118.56000000000002</v>
      </c>
      <c r="GC41" s="78">
        <f ca="1">IF(ISERROR(INDIRECT(ADDRESS(ROW(GC35),COLUMN(GC35)-11))),"n/a",IF(ISNUMBER(INDIRECT(ADDRESS(ROW(GC35),COLUMN(GC35)-11))),Calculations_actual!$C$6*AVERAGE(FR35:GC35),"n/a"))</f>
        <v>-119.90333333333336</v>
      </c>
      <c r="GD41" s="78">
        <f ca="1">IF(ISERROR(INDIRECT(ADDRESS(ROW(GD35),COLUMN(GD35)-11))),"n/a",IF(ISNUMBER(INDIRECT(ADDRESS(ROW(GD35),COLUMN(GD35)-11))),Calculations_actual!$C$6*AVERAGE(FS35:GD35),"n/a"))</f>
        <v>-117.37666666666667</v>
      </c>
      <c r="GE41" s="78">
        <f ca="1">IF(ISERROR(INDIRECT(ADDRESS(ROW(GE35),COLUMN(GE35)-11))),"n/a",IF(ISNUMBER(INDIRECT(ADDRESS(ROW(GE35),COLUMN(GE35)-11))),Calculations_actual!$C$6*AVERAGE(FT35:GE35),"n/a"))</f>
        <v>-117.05000000000001</v>
      </c>
      <c r="GF41" s="78">
        <f ca="1">IF(ISERROR(INDIRECT(ADDRESS(ROW(GF35),COLUMN(GF35)-11))),"n/a",IF(ISNUMBER(INDIRECT(ADDRESS(ROW(GF35),COLUMN(GF35)-11))),Calculations_actual!$C$6*AVERAGE(FU35:GF35),"n/a"))</f>
        <v>-117.16666666666669</v>
      </c>
      <c r="GG41" s="78">
        <f ca="1">IF(ISERROR(INDIRECT(ADDRESS(ROW(GG35),COLUMN(GG35)-11))),"n/a",IF(ISNUMBER(INDIRECT(ADDRESS(ROW(GG35),COLUMN(GG35)-11))),Calculations_actual!$C$6*AVERAGE(FV35:GG35),"n/a"))</f>
        <v>-118.55333333333334</v>
      </c>
      <c r="GH41" s="78">
        <f ca="1">IF(ISERROR(INDIRECT(ADDRESS(ROW(GH35),COLUMN(GH35)-11))),"n/a",IF(ISNUMBER(INDIRECT(ADDRESS(ROW(GH35),COLUMN(GH35)-11))),Calculations_actual!$C$6*AVERAGE(FW35:GH35),"n/a"))</f>
        <v>-119.81000000000002</v>
      </c>
      <c r="GI41" s="78">
        <f ca="1">IF(ISERROR(INDIRECT(ADDRESS(ROW(GI35),COLUMN(GI35)-11))),"n/a",IF(ISNUMBER(INDIRECT(ADDRESS(ROW(GI35),COLUMN(GI35)-11))),Calculations_actual!$C$6*AVERAGE(FX35:GI35),"n/a"))</f>
        <v>-118.2</v>
      </c>
      <c r="GJ41" s="78">
        <f ca="1">IF(ISERROR(INDIRECT(ADDRESS(ROW(GJ35),COLUMN(GJ35)-11))),"n/a",IF(ISNUMBER(INDIRECT(ADDRESS(ROW(GJ35),COLUMN(GJ35)-11))),Calculations_actual!$C$6*AVERAGE(FY35:GJ35),"n/a"))</f>
        <v>-116.31000000000002</v>
      </c>
      <c r="GK41" s="78">
        <f ca="1">IF(ISERROR(INDIRECT(ADDRESS(ROW(GK35),COLUMN(GK35)-11))),"n/a",IF(ISNUMBER(INDIRECT(ADDRESS(ROW(GK35),COLUMN(GK35)-11))),Calculations_actual!$C$6*AVERAGE(FZ35:GK35),"n/a"))</f>
        <v>-115.80999999999997</v>
      </c>
      <c r="GL41" s="78">
        <f ca="1">IF(ISERROR(INDIRECT(ADDRESS(ROW(GL35),COLUMN(GL35)-11))),"n/a",IF(ISNUMBER(INDIRECT(ADDRESS(ROW(GL35),COLUMN(GL35)-11))),Calculations_actual!$C$6*AVERAGE(GA35:GL35),"n/a"))</f>
        <v>-114.04333333333335</v>
      </c>
      <c r="GM41" s="78">
        <f ca="1">IF(ISERROR(INDIRECT(ADDRESS(ROW(GM35),COLUMN(GM35)-11))),"n/a",IF(ISNUMBER(INDIRECT(ADDRESS(ROW(GM35),COLUMN(GM35)-11))),Calculations_actual!$C$6*AVERAGE(GB35:GM35),"n/a"))</f>
        <v>-107.08</v>
      </c>
      <c r="GN41" s="78">
        <f ca="1">IF(ISERROR(INDIRECT(ADDRESS(ROW(GN35),COLUMN(GN35)-11))),"n/a",IF(ISNUMBER(INDIRECT(ADDRESS(ROW(GN35),COLUMN(GN35)-11))),Calculations_actual!$C$6*AVERAGE(GC35:GN35),"n/a"))</f>
        <v>-100.14</v>
      </c>
      <c r="GO41" s="78">
        <f ca="1">IF(ISERROR(INDIRECT(ADDRESS(ROW(GO35),COLUMN(GO35)-11))),"n/a",IF(ISNUMBER(INDIRECT(ADDRESS(ROW(GO35),COLUMN(GO35)-11))),Calculations_actual!$C$6*AVERAGE(GD35:GO35),"n/a"))</f>
        <v>-94.303333333333327</v>
      </c>
      <c r="GP41" s="78" t="e">
        <f ca="1">IF(ISERROR(INDIRECT(ADDRESS(ROW(GP35),COLUMN(GP35)-11))),"n/a",IF(ISNUMBER(INDIRECT(ADDRESS(ROW(GP35),COLUMN(GP35)-11))),Calculations_actual!$C$6*AVERAGE(GE35:GP35),"n/a"))</f>
        <v>#N/A</v>
      </c>
      <c r="GQ41" s="78" t="e">
        <f ca="1">IF(ISERROR(INDIRECT(ADDRESS(ROW(GQ35),COLUMN(GQ35)-11))),"n/a",IF(ISNUMBER(INDIRECT(ADDRESS(ROW(GQ35),COLUMN(GQ35)-11))),Calculations_actual!$C$6*AVERAGE(GF35:GQ35),"n/a"))</f>
        <v>#N/A</v>
      </c>
      <c r="GR41" s="78" t="e">
        <f ca="1">IF(ISERROR(INDIRECT(ADDRESS(ROW(GR35),COLUMN(GR35)-11))),"n/a",IF(ISNUMBER(INDIRECT(ADDRESS(ROW(GR35),COLUMN(GR35)-11))),Calculations_actual!$C$6*AVERAGE(GG35:GR35),"n/a"))</f>
        <v>#N/A</v>
      </c>
      <c r="GS41" s="78" t="e">
        <f ca="1">IF(ISERROR(INDIRECT(ADDRESS(ROW(GS35),COLUMN(GS35)-11))),"n/a",IF(ISNUMBER(INDIRECT(ADDRESS(ROW(GS35),COLUMN(GS35)-11))),Calculations_actual!$C$6*AVERAGE(GH35:GS35),"n/a"))</f>
        <v>#N/A</v>
      </c>
      <c r="GT41" s="78" t="e">
        <f ca="1">IF(ISERROR(INDIRECT(ADDRESS(ROW(GT35),COLUMN(GT35)-11))),"n/a",IF(ISNUMBER(INDIRECT(ADDRESS(ROW(GT35),COLUMN(GT35)-11))),Calculations_actual!$C$6*AVERAGE(GI35:GT35),"n/a"))</f>
        <v>#N/A</v>
      </c>
      <c r="GU41" s="78" t="e">
        <f ca="1">IF(ISERROR(INDIRECT(ADDRESS(ROW(GU35),COLUMN(GU35)-11))),"n/a",IF(ISNUMBER(INDIRECT(ADDRESS(ROW(GU35),COLUMN(GU35)-11))),Calculations_actual!$C$6*AVERAGE(GJ35:GU35),"n/a"))</f>
        <v>#N/A</v>
      </c>
      <c r="GV41" s="78" t="e">
        <f ca="1">IF(ISERROR(INDIRECT(ADDRESS(ROW(GV35),COLUMN(GV35)-11))),"n/a",IF(ISNUMBER(INDIRECT(ADDRESS(ROW(GV35),COLUMN(GV35)-11))),Calculations_actual!$C$6*AVERAGE(GK35:GV35),"n/a"))</f>
        <v>#N/A</v>
      </c>
    </row>
    <row r="43" spans="1:204">
      <c r="A43" s="13" t="s">
        <v>247</v>
      </c>
    </row>
    <row r="45" spans="1:204">
      <c r="A45" s="7" t="s">
        <v>231</v>
      </c>
      <c r="B45" s="78" t="s">
        <v>239</v>
      </c>
      <c r="C45" s="78" t="str">
        <f t="shared" ref="C45:AH45" ca="1" si="28">IF(C38="n/a", "n/a", IF(C39="n/a", "n/a", IF(C40="n/a", "n/a", IF(C41="n/a", "n/a", SUM(C38:C41)))))</f>
        <v>n/a</v>
      </c>
      <c r="D45" s="78" t="str">
        <f t="shared" ca="1" si="28"/>
        <v>n/a</v>
      </c>
      <c r="E45" s="78" t="str">
        <f t="shared" ca="1" si="28"/>
        <v>n/a</v>
      </c>
      <c r="F45" s="78" t="str">
        <f t="shared" ca="1" si="28"/>
        <v>n/a</v>
      </c>
      <c r="G45" s="78" t="str">
        <f t="shared" ca="1" si="28"/>
        <v>n/a</v>
      </c>
      <c r="H45" s="78" t="str">
        <f t="shared" ca="1" si="28"/>
        <v>n/a</v>
      </c>
      <c r="I45" s="78" t="str">
        <f t="shared" ca="1" si="28"/>
        <v>n/a</v>
      </c>
      <c r="J45" s="78" t="str">
        <f t="shared" ca="1" si="28"/>
        <v>n/a</v>
      </c>
      <c r="K45" s="78" t="str">
        <f t="shared" ca="1" si="28"/>
        <v>n/a</v>
      </c>
      <c r="L45" s="78" t="str">
        <f t="shared" ca="1" si="28"/>
        <v>n/a</v>
      </c>
      <c r="M45" s="78" t="str">
        <f t="shared" ca="1" si="28"/>
        <v>n/a</v>
      </c>
      <c r="N45" s="78">
        <f t="shared" ca="1" si="28"/>
        <v>-89.868833333333299</v>
      </c>
      <c r="O45" s="78">
        <f t="shared" ca="1" si="28"/>
        <v>-92.617499999999964</v>
      </c>
      <c r="P45" s="78">
        <f t="shared" ca="1" si="28"/>
        <v>-95.020999999999958</v>
      </c>
      <c r="Q45" s="78">
        <f t="shared" ca="1" si="28"/>
        <v>-97.014833333333314</v>
      </c>
      <c r="R45" s="78">
        <f t="shared" ca="1" si="28"/>
        <v>-101.09483333333331</v>
      </c>
      <c r="S45" s="78">
        <f t="shared" ca="1" si="28"/>
        <v>-103.82166666666667</v>
      </c>
      <c r="T45" s="78">
        <f t="shared" ca="1" si="28"/>
        <v>-105.76933333333339</v>
      </c>
      <c r="U45" s="78">
        <f t="shared" ca="1" si="28"/>
        <v>-107.17966666666669</v>
      </c>
      <c r="V45" s="78">
        <f t="shared" ca="1" si="28"/>
        <v>-106.83699999999993</v>
      </c>
      <c r="W45" s="78">
        <f t="shared" ca="1" si="28"/>
        <v>-103.52283333333334</v>
      </c>
      <c r="X45" s="78">
        <f t="shared" ca="1" si="28"/>
        <v>-94.333499999999987</v>
      </c>
      <c r="Y45" s="78">
        <f t="shared" ca="1" si="28"/>
        <v>-90.217333333333357</v>
      </c>
      <c r="Z45" s="78">
        <f t="shared" ca="1" si="28"/>
        <v>-89.591500000000011</v>
      </c>
      <c r="AA45" s="78">
        <f t="shared" ca="1" si="28"/>
        <v>-88.996333333333325</v>
      </c>
      <c r="AB45" s="78">
        <f t="shared" ca="1" si="28"/>
        <v>-92.16316666666664</v>
      </c>
      <c r="AC45" s="78">
        <f t="shared" ca="1" si="28"/>
        <v>-94.55183333333332</v>
      </c>
      <c r="AD45" s="78">
        <f t="shared" ca="1" si="28"/>
        <v>-97.355666666666679</v>
      </c>
      <c r="AE45" s="78">
        <f t="shared" ca="1" si="28"/>
        <v>-101.69500000000004</v>
      </c>
      <c r="AF45" s="78">
        <f t="shared" ca="1" si="28"/>
        <v>-108.39716666666666</v>
      </c>
      <c r="AG45" s="78">
        <f t="shared" ca="1" si="28"/>
        <v>-113.18916666666665</v>
      </c>
      <c r="AH45" s="78">
        <f t="shared" ca="1" si="28"/>
        <v>-118.1398333333333</v>
      </c>
      <c r="AI45" s="78">
        <f t="shared" ref="AI45:CT45" ca="1" si="29">IF(AI38="n/a", "n/a", IF(AI39="n/a", "n/a", IF(AI40="n/a", "n/a", IF(AI41="n/a", "n/a", SUM(AI38:AI41)))))</f>
        <v>-123.63616666666665</v>
      </c>
      <c r="AJ45" s="78">
        <f t="shared" ca="1" si="29"/>
        <v>-130.72983333333335</v>
      </c>
      <c r="AK45" s="78">
        <f t="shared" ca="1" si="29"/>
        <v>-136.97016666666661</v>
      </c>
      <c r="AL45" s="78">
        <f t="shared" ca="1" si="29"/>
        <v>-143.42483333333331</v>
      </c>
      <c r="AM45" s="78">
        <f t="shared" ca="1" si="29"/>
        <v>-149.61016666666669</v>
      </c>
      <c r="AN45" s="78">
        <f t="shared" ca="1" si="29"/>
        <v>-154.99183333333332</v>
      </c>
      <c r="AO45" s="78">
        <f t="shared" ca="1" si="29"/>
        <v>-159.63566666666662</v>
      </c>
      <c r="AP45" s="78">
        <f t="shared" ca="1" si="29"/>
        <v>-163.96299999999997</v>
      </c>
      <c r="AQ45" s="78">
        <f t="shared" ca="1" si="29"/>
        <v>-165.76949999999999</v>
      </c>
      <c r="AR45" s="78">
        <f t="shared" ca="1" si="29"/>
        <v>-165.97983333333332</v>
      </c>
      <c r="AS45" s="78">
        <f t="shared" ca="1" si="29"/>
        <v>-163.98266666666666</v>
      </c>
      <c r="AT45" s="78">
        <f t="shared" ca="1" si="29"/>
        <v>-164.34266666666667</v>
      </c>
      <c r="AU45" s="78">
        <f t="shared" ca="1" si="29"/>
        <v>-169.4795</v>
      </c>
      <c r="AV45" s="78">
        <f t="shared" ca="1" si="29"/>
        <v>-174.13283333333328</v>
      </c>
      <c r="AW45" s="78">
        <f t="shared" ca="1" si="29"/>
        <v>-180.20133333333328</v>
      </c>
      <c r="AX45" s="78">
        <f t="shared" ca="1" si="29"/>
        <v>-183.39483333333325</v>
      </c>
      <c r="AY45" s="78">
        <f t="shared" ca="1" si="29"/>
        <v>-185.08850000000001</v>
      </c>
      <c r="AZ45" s="78">
        <f t="shared" ca="1" si="29"/>
        <v>-185.98750000000007</v>
      </c>
      <c r="BA45" s="78">
        <f t="shared" ca="1" si="29"/>
        <v>-185.48066666666665</v>
      </c>
      <c r="BB45" s="78">
        <f t="shared" ca="1" si="29"/>
        <v>-180.30866666666668</v>
      </c>
      <c r="BC45" s="78">
        <f t="shared" ca="1" si="29"/>
        <v>-173.48616666666652</v>
      </c>
      <c r="BD45" s="78">
        <f t="shared" ca="1" si="29"/>
        <v>-169.64966666666666</v>
      </c>
      <c r="BE45" s="78">
        <f t="shared" ca="1" si="29"/>
        <v>-168.649</v>
      </c>
      <c r="BF45" s="78">
        <f t="shared" ca="1" si="29"/>
        <v>-171.946</v>
      </c>
      <c r="BG45" s="78">
        <f t="shared" ca="1" si="29"/>
        <v>-178.85583333333332</v>
      </c>
      <c r="BH45" s="78">
        <f t="shared" ca="1" si="29"/>
        <v>-187.24133333333333</v>
      </c>
      <c r="BI45" s="78">
        <f t="shared" ca="1" si="29"/>
        <v>-194.90316666666661</v>
      </c>
      <c r="BJ45" s="78">
        <f t="shared" ca="1" si="29"/>
        <v>-202.83600000000001</v>
      </c>
      <c r="BK45" s="78">
        <f t="shared" ca="1" si="29"/>
        <v>-214.21433333333334</v>
      </c>
      <c r="BL45" s="78">
        <f t="shared" ca="1" si="29"/>
        <v>-218.80349999999993</v>
      </c>
      <c r="BM45" s="78">
        <f t="shared" ca="1" si="29"/>
        <v>-225.24350000000001</v>
      </c>
      <c r="BN45" s="78">
        <f t="shared" ca="1" si="29"/>
        <v>-235.3161666666665</v>
      </c>
      <c r="BO45" s="78">
        <f t="shared" ca="1" si="29"/>
        <v>-241.61449999999982</v>
      </c>
      <c r="BP45" s="78">
        <f t="shared" ca="1" si="29"/>
        <v>-245.42966666666661</v>
      </c>
      <c r="BQ45" s="78">
        <f t="shared" ca="1" si="29"/>
        <v>-249.16149999999988</v>
      </c>
      <c r="BR45" s="78">
        <f t="shared" ca="1" si="29"/>
        <v>-254.48866666666663</v>
      </c>
      <c r="BS45" s="78">
        <f t="shared" ca="1" si="29"/>
        <v>-256.91133333333329</v>
      </c>
      <c r="BT45" s="78">
        <f t="shared" ca="1" si="29"/>
        <v>-268.99650000000008</v>
      </c>
      <c r="BU45" s="78">
        <f t="shared" ca="1" si="29"/>
        <v>-278.79099999999988</v>
      </c>
      <c r="BV45" s="78">
        <f t="shared" ca="1" si="29"/>
        <v>-286.64933333333323</v>
      </c>
      <c r="BW45" s="78">
        <f t="shared" ca="1" si="29"/>
        <v>-294.81333333333328</v>
      </c>
      <c r="BX45" s="78">
        <f t="shared" ca="1" si="29"/>
        <v>-302.86249999999978</v>
      </c>
      <c r="BY45" s="78">
        <f t="shared" ca="1" si="29"/>
        <v>-310.03949999999992</v>
      </c>
      <c r="BZ45" s="78">
        <f t="shared" ca="1" si="29"/>
        <v>-317.5603333333334</v>
      </c>
      <c r="CA45" s="78">
        <f t="shared" ca="1" si="29"/>
        <v>-328.24216666666678</v>
      </c>
      <c r="CB45" s="78">
        <f t="shared" ca="1" si="29"/>
        <v>-334.73800000000006</v>
      </c>
      <c r="CC45" s="78">
        <f t="shared" ca="1" si="29"/>
        <v>-339.77183333333318</v>
      </c>
      <c r="CD45" s="78">
        <f t="shared" ca="1" si="29"/>
        <v>-341.52599999999984</v>
      </c>
      <c r="CE45" s="78">
        <f t="shared" ca="1" si="29"/>
        <v>-344.81400000000002</v>
      </c>
      <c r="CF45" s="78">
        <f t="shared" ca="1" si="29"/>
        <v>-347.62566666666669</v>
      </c>
      <c r="CG45" s="78">
        <f t="shared" ca="1" si="29"/>
        <v>-349.6126666666666</v>
      </c>
      <c r="CH45" s="78">
        <f t="shared" ca="1" si="29"/>
        <v>-348.82033333333339</v>
      </c>
      <c r="CI45" s="78">
        <f t="shared" ca="1" si="29"/>
        <v>-341.69416666666666</v>
      </c>
      <c r="CJ45" s="78">
        <f t="shared" ca="1" si="29"/>
        <v>-332.18083333333311</v>
      </c>
      <c r="CK45" s="78">
        <f t="shared" ca="1" si="29"/>
        <v>-324.28366666666659</v>
      </c>
      <c r="CL45" s="78">
        <f t="shared" ca="1" si="29"/>
        <v>-314.9041666666667</v>
      </c>
      <c r="CM45" s="78">
        <f t="shared" ca="1" si="29"/>
        <v>-303.40283333333321</v>
      </c>
      <c r="CN45" s="78">
        <f t="shared" ca="1" si="29"/>
        <v>-293.95483333333323</v>
      </c>
      <c r="CO45" s="78">
        <f t="shared" ca="1" si="29"/>
        <v>-284.31666666666655</v>
      </c>
      <c r="CP45" s="78">
        <f t="shared" ca="1" si="29"/>
        <v>-280.48816666666676</v>
      </c>
      <c r="CQ45" s="78">
        <f t="shared" ca="1" si="29"/>
        <v>-277.36083333333335</v>
      </c>
      <c r="CR45" s="78">
        <f t="shared" ca="1" si="29"/>
        <v>-279.08583333333331</v>
      </c>
      <c r="CS45" s="78">
        <f t="shared" ca="1" si="29"/>
        <v>-282.43883333333326</v>
      </c>
      <c r="CT45" s="78">
        <f t="shared" ca="1" si="29"/>
        <v>-287.92566666666687</v>
      </c>
      <c r="CU45" s="78">
        <f t="shared" ref="CU45:FF45" ca="1" si="30">IF(CU38="n/a", "n/a", IF(CU39="n/a", "n/a", IF(CU40="n/a", "n/a", IF(CU41="n/a", "n/a", SUM(CU38:CU41)))))</f>
        <v>-295.29633333333322</v>
      </c>
      <c r="CV45" s="78">
        <f t="shared" ca="1" si="30"/>
        <v>-304.62899999999991</v>
      </c>
      <c r="CW45" s="78">
        <f t="shared" ca="1" si="30"/>
        <v>-315.55316666666658</v>
      </c>
      <c r="CX45" s="78">
        <f t="shared" ca="1" si="30"/>
        <v>-321.91266666666633</v>
      </c>
      <c r="CY45" s="78">
        <f t="shared" ca="1" si="30"/>
        <v>-328.42833333333328</v>
      </c>
      <c r="CZ45" s="78">
        <f t="shared" ca="1" si="30"/>
        <v>-333.73683333333304</v>
      </c>
      <c r="DA45" s="78">
        <f t="shared" ca="1" si="30"/>
        <v>-337.74866666666662</v>
      </c>
      <c r="DB45" s="78">
        <f t="shared" ca="1" si="30"/>
        <v>-346.78399999999999</v>
      </c>
      <c r="DC45" s="78">
        <f t="shared" ca="1" si="30"/>
        <v>-357.4408333333331</v>
      </c>
      <c r="DD45" s="78">
        <f t="shared" ca="1" si="30"/>
        <v>-367.44566666666663</v>
      </c>
      <c r="DE45" s="78">
        <f t="shared" ca="1" si="30"/>
        <v>-378.64133333333314</v>
      </c>
      <c r="DF45" s="78">
        <f t="shared" ca="1" si="30"/>
        <v>-387.22616666666647</v>
      </c>
      <c r="DG45" s="78">
        <f t="shared" ca="1" si="30"/>
        <v>-402.16366666666647</v>
      </c>
      <c r="DH45" s="78">
        <f t="shared" ca="1" si="30"/>
        <v>-421.86699999999979</v>
      </c>
      <c r="DI45" s="78">
        <f t="shared" ca="1" si="30"/>
        <v>-440.02149999999972</v>
      </c>
      <c r="DJ45" s="78">
        <f t="shared" ca="1" si="30"/>
        <v>-458.40349999999995</v>
      </c>
      <c r="DK45" s="78">
        <f t="shared" ca="1" si="30"/>
        <v>-478.92633333333339</v>
      </c>
      <c r="DL45" s="78">
        <f t="shared" ca="1" si="30"/>
        <v>-497.71350000000035</v>
      </c>
      <c r="DM45" s="78">
        <f t="shared" ca="1" si="30"/>
        <v>-518.40449999999976</v>
      </c>
      <c r="DN45" s="78">
        <f t="shared" ca="1" si="30"/>
        <v>-538.10999999999979</v>
      </c>
      <c r="DO45" s="78">
        <f t="shared" ca="1" si="30"/>
        <v>-553.86866666666674</v>
      </c>
      <c r="DP45" s="78">
        <f t="shared" ca="1" si="30"/>
        <v>-568.73099999999965</v>
      </c>
      <c r="DQ45" s="78">
        <f t="shared" ca="1" si="30"/>
        <v>-582.78350000000012</v>
      </c>
      <c r="DR45" s="78">
        <f t="shared" ca="1" si="30"/>
        <v>-599.41866666666681</v>
      </c>
      <c r="DS45" s="78">
        <f t="shared" ca="1" si="30"/>
        <v>-622.48916666666673</v>
      </c>
      <c r="DT45" s="78">
        <f t="shared" ca="1" si="30"/>
        <v>-637.93866666666668</v>
      </c>
      <c r="DU45" s="78">
        <f t="shared" ca="1" si="30"/>
        <v>-648.94899999999973</v>
      </c>
      <c r="DV45" s="78">
        <f t="shared" ca="1" si="30"/>
        <v>-658.10516666666661</v>
      </c>
      <c r="DW45" s="78">
        <f t="shared" ca="1" si="30"/>
        <v>-662.72066666666683</v>
      </c>
      <c r="DX45" s="78">
        <f t="shared" ca="1" si="30"/>
        <v>-663.03599999999994</v>
      </c>
      <c r="DY45" s="78">
        <f t="shared" ca="1" si="30"/>
        <v>-633.46283333333338</v>
      </c>
      <c r="DZ45" s="78">
        <f t="shared" ca="1" si="30"/>
        <v>-611.02016666666691</v>
      </c>
      <c r="EA45" s="78">
        <f t="shared" ca="1" si="30"/>
        <v>-581.72416666666663</v>
      </c>
      <c r="EB45" s="78">
        <f t="shared" ca="1" si="30"/>
        <v>-541.87683333333325</v>
      </c>
      <c r="EC45" s="78">
        <f t="shared" ca="1" si="30"/>
        <v>-508.31733333333324</v>
      </c>
      <c r="ED45" s="78">
        <f t="shared" ca="1" si="30"/>
        <v>-481.59099999999989</v>
      </c>
      <c r="EE45" s="78">
        <f t="shared" ca="1" si="30"/>
        <v>-453.02433333333312</v>
      </c>
      <c r="EF45" s="78">
        <f t="shared" ca="1" si="30"/>
        <v>-427.3221666666667</v>
      </c>
      <c r="EG45" s="78">
        <f t="shared" ca="1" si="30"/>
        <v>-408.88083333333321</v>
      </c>
      <c r="EH45" s="78">
        <f t="shared" ca="1" si="30"/>
        <v>-394.31716666666648</v>
      </c>
      <c r="EI45" s="78">
        <f t="shared" ca="1" si="30"/>
        <v>-391.37350000000021</v>
      </c>
      <c r="EJ45" s="78">
        <f t="shared" ca="1" si="30"/>
        <v>-388.50816666666685</v>
      </c>
      <c r="EK45" s="78">
        <f t="shared" ca="1" si="30"/>
        <v>-394.93133333333344</v>
      </c>
      <c r="EL45" s="78">
        <f t="shared" ca="1" si="30"/>
        <v>-402.21316666666684</v>
      </c>
      <c r="EM45" s="78">
        <f t="shared" ca="1" si="30"/>
        <v>-422.27249999999987</v>
      </c>
      <c r="EN45" s="78">
        <f t="shared" ca="1" si="30"/>
        <v>-443.99549999999999</v>
      </c>
      <c r="EO45" s="78">
        <f t="shared" ca="1" si="30"/>
        <v>-466.50950000000012</v>
      </c>
      <c r="EP45" s="78">
        <f t="shared" ca="1" si="30"/>
        <v>-488.75616666666662</v>
      </c>
      <c r="EQ45" s="78">
        <f t="shared" ca="1" si="30"/>
        <v>-515.0206666666669</v>
      </c>
      <c r="ER45" s="78">
        <f t="shared" ca="1" si="30"/>
        <v>-543.17266666666683</v>
      </c>
      <c r="ES45" s="78">
        <f t="shared" ca="1" si="30"/>
        <v>-561.36183333333338</v>
      </c>
      <c r="ET45" s="78">
        <f t="shared" ca="1" si="30"/>
        <v>-580.21833333333348</v>
      </c>
      <c r="EU45" s="78">
        <f t="shared" ca="1" si="30"/>
        <v>-599.9314999999998</v>
      </c>
      <c r="EV45" s="78">
        <f t="shared" ca="1" si="30"/>
        <v>-619.42749999999955</v>
      </c>
      <c r="EW45" s="78">
        <f t="shared" ca="1" si="30"/>
        <v>-630.13966666666647</v>
      </c>
      <c r="EX45" s="78">
        <f t="shared" ca="1" si="30"/>
        <v>-634.95699999999988</v>
      </c>
      <c r="EY45" s="78">
        <f t="shared" ca="1" si="30"/>
        <v>-637.6036666666663</v>
      </c>
      <c r="EZ45" s="78">
        <f t="shared" ca="1" si="30"/>
        <v>-560.82733333333306</v>
      </c>
      <c r="FA45" s="78">
        <f t="shared" ca="1" si="30"/>
        <v>-525.94983333333323</v>
      </c>
      <c r="FB45" s="78">
        <f t="shared" ca="1" si="30"/>
        <v>-481.58616666666637</v>
      </c>
      <c r="FC45" s="78">
        <f t="shared" ca="1" si="30"/>
        <v>-381.9376666666667</v>
      </c>
      <c r="FD45" s="78">
        <f t="shared" ca="1" si="30"/>
        <v>-323.82733333333323</v>
      </c>
      <c r="FE45" s="78">
        <f t="shared" ca="1" si="30"/>
        <v>-236.22466666666654</v>
      </c>
      <c r="FF45" s="78">
        <f t="shared" ca="1" si="30"/>
        <v>-149.61416666666625</v>
      </c>
      <c r="FG45" s="78">
        <f t="shared" ref="FG45:GV45" ca="1" si="31">IF(FG38="n/a", "n/a", IF(FG39="n/a", "n/a", IF(FG40="n/a", "n/a", IF(FG41="n/a", "n/a", SUM(FG38:FG41)))))</f>
        <v>-68.72733333333322</v>
      </c>
      <c r="FH45" s="78">
        <f t="shared" ca="1" si="31"/>
        <v>-19.75783333333338</v>
      </c>
      <c r="FI45" s="78">
        <f t="shared" ca="1" si="31"/>
        <v>28.336999999999932</v>
      </c>
      <c r="FJ45" s="78">
        <f t="shared" ca="1" si="31"/>
        <v>68.267999999999716</v>
      </c>
      <c r="FK45" s="78">
        <f t="shared" ca="1" si="31"/>
        <v>60.225333333333452</v>
      </c>
      <c r="FL45" s="78">
        <f t="shared" ca="1" si="31"/>
        <v>44.152333333333289</v>
      </c>
      <c r="FM45" s="78">
        <f t="shared" ca="1" si="31"/>
        <v>22.102333333333391</v>
      </c>
      <c r="FN45" s="78">
        <f t="shared" ca="1" si="31"/>
        <v>-1.7068333333330514</v>
      </c>
      <c r="FO45" s="78">
        <f t="shared" ca="1" si="31"/>
        <v>-29.80383333333333</v>
      </c>
      <c r="FP45" s="78">
        <f t="shared" ca="1" si="31"/>
        <v>-52.658000000000129</v>
      </c>
      <c r="FQ45" s="78">
        <f t="shared" ca="1" si="31"/>
        <v>-70.846666666666408</v>
      </c>
      <c r="FR45" s="78">
        <f t="shared" ca="1" si="31"/>
        <v>-93.69783333333298</v>
      </c>
      <c r="FS45" s="78">
        <f t="shared" ca="1" si="31"/>
        <v>-130.27466666666686</v>
      </c>
      <c r="FT45" s="78">
        <f t="shared" ca="1" si="31"/>
        <v>-167.08483333333277</v>
      </c>
      <c r="FU45" s="78">
        <f t="shared" ca="1" si="31"/>
        <v>-186.49350000000049</v>
      </c>
      <c r="FV45" s="78">
        <f t="shared" ca="1" si="31"/>
        <v>-210.40816666666711</v>
      </c>
      <c r="FW45" s="78">
        <f t="shared" ca="1" si="31"/>
        <v>-241.36983333333313</v>
      </c>
      <c r="FX45" s="78">
        <f t="shared" ca="1" si="31"/>
        <v>-263.78816666666677</v>
      </c>
      <c r="FY45" s="78">
        <f t="shared" ca="1" si="31"/>
        <v>-281.12016666666676</v>
      </c>
      <c r="FZ45" s="78">
        <f t="shared" ca="1" si="31"/>
        <v>-292.96599999999944</v>
      </c>
      <c r="GA45" s="78">
        <f t="shared" ca="1" si="31"/>
        <v>-294.66216666666622</v>
      </c>
      <c r="GB45" s="78">
        <f ca="1">IF(GB38="n/a", "n/a", IF(GB39="n/a", "n/a", IF(GB40="n/a", "n/a", IF(GB41="n/a", "n/a", SUM(GB38:GB41)))))</f>
        <v>-299.96549999999985</v>
      </c>
      <c r="GC45" s="78">
        <f t="shared" ca="1" si="31"/>
        <v>-306.04283333333314</v>
      </c>
      <c r="GD45" s="78">
        <f t="shared" ca="1" si="31"/>
        <v>-308.47966666666673</v>
      </c>
      <c r="GE45" s="78">
        <f t="shared" ca="1" si="31"/>
        <v>-307.2319999999998</v>
      </c>
      <c r="GF45" s="78">
        <f t="shared" ca="1" si="31"/>
        <v>-309.88966666666619</v>
      </c>
      <c r="GG45" s="78">
        <f t="shared" ca="1" si="31"/>
        <v>-316.95233333333323</v>
      </c>
      <c r="GH45" s="78">
        <f t="shared" ca="1" si="31"/>
        <v>-321.25399999999996</v>
      </c>
      <c r="GI45" s="78">
        <f t="shared" ca="1" si="31"/>
        <v>-320.68199999999996</v>
      </c>
      <c r="GJ45" s="78">
        <f t="shared" ca="1" si="31"/>
        <v>-320.14649999999989</v>
      </c>
      <c r="GK45" s="78">
        <f t="shared" ca="1" si="31"/>
        <v>-320.7219999999993</v>
      </c>
      <c r="GL45" s="78">
        <f t="shared" ca="1" si="31"/>
        <v>-324.02533333333241</v>
      </c>
      <c r="GM45" s="78">
        <f ca="1">IF(GM38="n/a", "n/a", IF(GM39="n/a", "n/a", IF(GM40="n/a", "n/a", IF(GM41="n/a", "n/a", SUM(GM38:GM41)))))</f>
        <v>-319.08850000000035</v>
      </c>
      <c r="GN45" s="78">
        <f ca="1">IF(GN38="n/a", "n/a", IF(GN39="n/a", "n/a", IF(GN40="n/a", "n/a", IF(GN41="n/a", "n/a", SUM(GN38:GN41)))))</f>
        <v>-310.02149999999949</v>
      </c>
      <c r="GO45" s="78" t="e">
        <f t="shared" ca="1" si="31"/>
        <v>#N/A</v>
      </c>
      <c r="GP45" s="78" t="e">
        <f t="shared" ca="1" si="31"/>
        <v>#N/A</v>
      </c>
      <c r="GQ45" s="78" t="e">
        <f t="shared" ca="1" si="31"/>
        <v>#N/A</v>
      </c>
      <c r="GR45" s="78" t="str">
        <f t="shared" ca="1" si="31"/>
        <v>n/a</v>
      </c>
      <c r="GS45" s="78" t="str">
        <f t="shared" ca="1" si="31"/>
        <v>n/a</v>
      </c>
      <c r="GT45" s="78" t="str">
        <f t="shared" ca="1" si="31"/>
        <v>n/a</v>
      </c>
      <c r="GU45" s="78" t="str">
        <f t="shared" ca="1" si="31"/>
        <v>n/a</v>
      </c>
      <c r="GV45" s="78" t="str">
        <f t="shared" ca="1" si="31"/>
        <v>n/a</v>
      </c>
    </row>
    <row r="46" spans="1:204">
      <c r="A46" s="7" t="s">
        <v>172</v>
      </c>
      <c r="B46" s="78" t="s">
        <v>240</v>
      </c>
      <c r="C46" s="78" t="str">
        <f t="shared" ref="C46:BN46" ca="1" si="32">IFERROR(C45/C23, "n/a")</f>
        <v>n/a</v>
      </c>
      <c r="D46" s="78" t="str">
        <f t="shared" ca="1" si="32"/>
        <v>n/a</v>
      </c>
      <c r="E46" s="78" t="str">
        <f t="shared" ca="1" si="32"/>
        <v>n/a</v>
      </c>
      <c r="F46" s="78" t="str">
        <f t="shared" ca="1" si="32"/>
        <v>n/a</v>
      </c>
      <c r="G46" s="78" t="str">
        <f t="shared" ca="1" si="32"/>
        <v>n/a</v>
      </c>
      <c r="H46" s="78" t="str">
        <f t="shared" ca="1" si="32"/>
        <v>n/a</v>
      </c>
      <c r="I46" s="78" t="str">
        <f t="shared" ca="1" si="32"/>
        <v>n/a</v>
      </c>
      <c r="J46" s="78" t="str">
        <f t="shared" ca="1" si="32"/>
        <v>n/a</v>
      </c>
      <c r="K46" s="78" t="str">
        <f t="shared" ca="1" si="32"/>
        <v>n/a</v>
      </c>
      <c r="L46" s="78" t="str">
        <f t="shared" ca="1" si="32"/>
        <v>n/a</v>
      </c>
      <c r="M46" s="78" t="str">
        <f t="shared" ca="1" si="32"/>
        <v>n/a</v>
      </c>
      <c r="N46" s="78">
        <f t="shared" ca="1" si="32"/>
        <v>-393.21300955297875</v>
      </c>
      <c r="O46" s="78">
        <f t="shared" ca="1" si="32"/>
        <v>-400.40421944576525</v>
      </c>
      <c r="P46" s="78">
        <f t="shared" ca="1" si="32"/>
        <v>-403.04122836783154</v>
      </c>
      <c r="Q46" s="78">
        <f t="shared" ca="1" si="32"/>
        <v>-404.14427549816003</v>
      </c>
      <c r="R46" s="78">
        <f t="shared" ca="1" si="32"/>
        <v>-412.69935227520136</v>
      </c>
      <c r="S46" s="78">
        <f t="shared" ca="1" si="32"/>
        <v>-411.58242484307891</v>
      </c>
      <c r="T46" s="78">
        <f t="shared" ca="1" si="32"/>
        <v>-407.76180012079647</v>
      </c>
      <c r="U46" s="78">
        <f t="shared" ca="1" si="32"/>
        <v>-402.34117897318475</v>
      </c>
      <c r="V46" s="78">
        <f t="shared" ca="1" si="32"/>
        <v>-391.11509737882534</v>
      </c>
      <c r="W46" s="78">
        <f t="shared" ca="1" si="32"/>
        <v>-371.98287220026356</v>
      </c>
      <c r="X46" s="78">
        <f t="shared" ca="1" si="32"/>
        <v>-334.84843106630689</v>
      </c>
      <c r="Y46" s="78">
        <f t="shared" ca="1" si="32"/>
        <v>-314.35706238312605</v>
      </c>
      <c r="Z46" s="78">
        <f t="shared" ca="1" si="32"/>
        <v>-307.03050034270052</v>
      </c>
      <c r="AA46" s="78">
        <f t="shared" ca="1" si="32"/>
        <v>-301.66203421236975</v>
      </c>
      <c r="AB46" s="78">
        <f t="shared" ca="1" si="32"/>
        <v>-309.802570394523</v>
      </c>
      <c r="AC46" s="78">
        <f t="shared" ca="1" si="32"/>
        <v>-313.08554083885207</v>
      </c>
      <c r="AD46" s="78">
        <f t="shared" ca="1" si="32"/>
        <v>-317.34685007714546</v>
      </c>
      <c r="AE46" s="78">
        <f t="shared" ca="1" si="32"/>
        <v>-325.621978162723</v>
      </c>
      <c r="AF46" s="78">
        <f t="shared" ca="1" si="32"/>
        <v>-341.23643728095027</v>
      </c>
      <c r="AG46" s="78">
        <f t="shared" ca="1" si="32"/>
        <v>-351.05035718347131</v>
      </c>
      <c r="AH46" s="78">
        <f t="shared" ca="1" si="32"/>
        <v>-361.26179846288699</v>
      </c>
      <c r="AI46" s="78">
        <f t="shared" ca="1" si="32"/>
        <v>-371.97234089495953</v>
      </c>
      <c r="AJ46" s="78">
        <f t="shared" ca="1" si="32"/>
        <v>-385.3949863899453</v>
      </c>
      <c r="AK46" s="78">
        <f t="shared" ca="1" si="32"/>
        <v>-396.81944162779672</v>
      </c>
      <c r="AL46" s="78">
        <f t="shared" ca="1" si="32"/>
        <v>-407.81606907598547</v>
      </c>
      <c r="AM46" s="78">
        <f t="shared" ca="1" si="32"/>
        <v>-417.54393309331772</v>
      </c>
      <c r="AN46" s="78">
        <f t="shared" ca="1" si="32"/>
        <v>-421.05904192701252</v>
      </c>
      <c r="AO46" s="78">
        <f t="shared" ca="1" si="32"/>
        <v>-423.16739122751204</v>
      </c>
      <c r="AP46" s="78">
        <f t="shared" ca="1" si="32"/>
        <v>-424.3678339415585</v>
      </c>
      <c r="AQ46" s="78">
        <f t="shared" ca="1" si="32"/>
        <v>-416.53767871950146</v>
      </c>
      <c r="AR46" s="78">
        <f t="shared" ca="1" si="32"/>
        <v>-407.1026791919092</v>
      </c>
      <c r="AS46" s="78">
        <f t="shared" ca="1" si="32"/>
        <v>-393.0176077717062</v>
      </c>
      <c r="AT46" s="78">
        <f t="shared" ca="1" si="32"/>
        <v>-384.36435359512285</v>
      </c>
      <c r="AU46" s="78">
        <f t="shared" ca="1" si="32"/>
        <v>-386.35731546072128</v>
      </c>
      <c r="AV46" s="78">
        <f t="shared" ca="1" si="32"/>
        <v>-390.42360784137861</v>
      </c>
      <c r="AW46" s="78">
        <f t="shared" ca="1" si="32"/>
        <v>-397.47956002588074</v>
      </c>
      <c r="AX46" s="78">
        <f t="shared" ca="1" si="32"/>
        <v>-398.41592260288337</v>
      </c>
      <c r="AY46" s="78">
        <f t="shared" ca="1" si="32"/>
        <v>-397.0492963789257</v>
      </c>
      <c r="AZ46" s="78">
        <f t="shared" ca="1" si="32"/>
        <v>-395.17996770355273</v>
      </c>
      <c r="BA46" s="78">
        <f t="shared" ca="1" si="32"/>
        <v>-387.96993529674251</v>
      </c>
      <c r="BB46" s="78">
        <f t="shared" ca="1" si="32"/>
        <v>-373.03955036033244</v>
      </c>
      <c r="BC46" s="78">
        <f t="shared" ca="1" si="32"/>
        <v>-355.9785917034298</v>
      </c>
      <c r="BD46" s="78">
        <f t="shared" ca="1" si="32"/>
        <v>-344.95662193303508</v>
      </c>
      <c r="BE46" s="78">
        <f t="shared" ca="1" si="32"/>
        <v>-338.46910309671466</v>
      </c>
      <c r="BF46" s="78">
        <f t="shared" ca="1" si="32"/>
        <v>-342.8223941303134</v>
      </c>
      <c r="BG46" s="78">
        <f t="shared" ca="1" si="32"/>
        <v>-352.78676344891971</v>
      </c>
      <c r="BH46" s="78">
        <f t="shared" ca="1" si="32"/>
        <v>-365.78431564073014</v>
      </c>
      <c r="BI46" s="78">
        <f t="shared" ca="1" si="32"/>
        <v>-377.83647384201805</v>
      </c>
      <c r="BJ46" s="78">
        <f t="shared" ca="1" si="32"/>
        <v>-390.80574929675157</v>
      </c>
      <c r="BK46" s="78">
        <f t="shared" ca="1" si="32"/>
        <v>-407.91852331441771</v>
      </c>
      <c r="BL46" s="78">
        <f t="shared" ca="1" si="32"/>
        <v>-413.30468454854542</v>
      </c>
      <c r="BM46" s="78">
        <f t="shared" ca="1" si="32"/>
        <v>-422.16005997563497</v>
      </c>
      <c r="BN46" s="78">
        <f t="shared" ca="1" si="32"/>
        <v>-437.98493618974919</v>
      </c>
      <c r="BO46" s="78">
        <f t="shared" ref="BO46:DZ46" ca="1" si="33">IFERROR(BO45/BO23, "n/a")</f>
        <v>-446.54117690544803</v>
      </c>
      <c r="BP46" s="78">
        <f t="shared" ca="1" si="33"/>
        <v>-454.07053831874816</v>
      </c>
      <c r="BQ46" s="78">
        <f t="shared" ca="1" si="33"/>
        <v>-458.55694199057695</v>
      </c>
      <c r="BR46" s="78">
        <f t="shared" ca="1" si="33"/>
        <v>-465.54224214152867</v>
      </c>
      <c r="BS46" s="78">
        <f t="shared" ca="1" si="33"/>
        <v>-465.59621111896428</v>
      </c>
      <c r="BT46" s="78">
        <f t="shared" ca="1" si="33"/>
        <v>-482.84270610830913</v>
      </c>
      <c r="BU46" s="78">
        <f t="shared" ca="1" si="33"/>
        <v>-495.72538629776471</v>
      </c>
      <c r="BV46" s="78">
        <f t="shared" ca="1" si="33"/>
        <v>-505.33157044219166</v>
      </c>
      <c r="BW46" s="78">
        <f t="shared" ca="1" si="33"/>
        <v>-515.65132725820445</v>
      </c>
      <c r="BX46" s="78">
        <f t="shared" ca="1" si="33"/>
        <v>-523.93824063662282</v>
      </c>
      <c r="BY46" s="78">
        <f t="shared" ca="1" si="33"/>
        <v>-529.82808414648719</v>
      </c>
      <c r="BZ46" s="78">
        <f t="shared" ca="1" si="33"/>
        <v>-537.25440436714734</v>
      </c>
      <c r="CA46" s="78">
        <f t="shared" ca="1" si="33"/>
        <v>-549.01929627957043</v>
      </c>
      <c r="CB46" s="78">
        <f t="shared" ca="1" si="33"/>
        <v>-552.43675011965081</v>
      </c>
      <c r="CC46" s="78">
        <f t="shared" ca="1" si="33"/>
        <v>-557.45993984139977</v>
      </c>
      <c r="CD46" s="78">
        <f t="shared" ca="1" si="33"/>
        <v>-555.9596288458406</v>
      </c>
      <c r="CE46" s="78">
        <f t="shared" ca="1" si="33"/>
        <v>-553.29589216944805</v>
      </c>
      <c r="CF46" s="78">
        <f t="shared" ca="1" si="33"/>
        <v>-552.78705382226042</v>
      </c>
      <c r="CG46" s="78">
        <f t="shared" ca="1" si="33"/>
        <v>-548.97176205804601</v>
      </c>
      <c r="CH46" s="78">
        <f t="shared" ca="1" si="33"/>
        <v>-540.58042886440307</v>
      </c>
      <c r="CI46" s="78">
        <f t="shared" ca="1" si="33"/>
        <v>-526.76928848189596</v>
      </c>
      <c r="CJ46" s="78">
        <f t="shared" ca="1" si="33"/>
        <v>-509.31576230559648</v>
      </c>
      <c r="CK46" s="78">
        <f t="shared" ca="1" si="33"/>
        <v>-493.85304987004537</v>
      </c>
      <c r="CL46" s="78">
        <f t="shared" ca="1" si="33"/>
        <v>-476.1175788730975</v>
      </c>
      <c r="CM46" s="78">
        <f t="shared" ca="1" si="33"/>
        <v>-455.86782861292642</v>
      </c>
      <c r="CN46" s="78">
        <f t="shared" ca="1" si="33"/>
        <v>-438.75165427823697</v>
      </c>
      <c r="CO46" s="78">
        <f t="shared" ca="1" si="33"/>
        <v>-421.67840810777386</v>
      </c>
      <c r="CP46" s="78">
        <f t="shared" ca="1" si="33"/>
        <v>-413.12050470088633</v>
      </c>
      <c r="CQ46" s="78">
        <f t="shared" ca="1" si="33"/>
        <v>-406.09794189275584</v>
      </c>
      <c r="CR46" s="78">
        <f t="shared" ca="1" si="33"/>
        <v>-405.89579879189813</v>
      </c>
      <c r="CS46" s="78">
        <f t="shared" ca="1" si="33"/>
        <v>-408.99377808670124</v>
      </c>
      <c r="CT46" s="78">
        <f t="shared" ca="1" si="33"/>
        <v>-414.54994840784229</v>
      </c>
      <c r="CU46" s="78">
        <f t="shared" ca="1" si="33"/>
        <v>-423.64331076169697</v>
      </c>
      <c r="CV46" s="78">
        <f t="shared" ca="1" si="33"/>
        <v>-434.60687943161213</v>
      </c>
      <c r="CW46" s="78">
        <f t="shared" ca="1" si="33"/>
        <v>-446.98448448448437</v>
      </c>
      <c r="CX46" s="78">
        <f t="shared" ca="1" si="33"/>
        <v>-453.86477176063602</v>
      </c>
      <c r="CY46" s="78">
        <f t="shared" ca="1" si="33"/>
        <v>-460.79683100897</v>
      </c>
      <c r="CZ46" s="78">
        <f t="shared" ca="1" si="33"/>
        <v>-465.53422886821278</v>
      </c>
      <c r="DA46" s="78">
        <f t="shared" ca="1" si="33"/>
        <v>-469.2191921016194</v>
      </c>
      <c r="DB46" s="78">
        <f t="shared" ca="1" si="33"/>
        <v>-479.65918835929068</v>
      </c>
      <c r="DC46" s="78">
        <f t="shared" ca="1" si="33"/>
        <v>-491.66552040348432</v>
      </c>
      <c r="DD46" s="78">
        <f t="shared" ca="1" si="33"/>
        <v>-502.06411885535221</v>
      </c>
      <c r="DE46" s="78">
        <f t="shared" ca="1" si="33"/>
        <v>-515.16528569549678</v>
      </c>
      <c r="DF46" s="78">
        <f t="shared" ca="1" si="33"/>
        <v>-523.28567503164436</v>
      </c>
      <c r="DG46" s="78">
        <f t="shared" ca="1" si="33"/>
        <v>-541.08073442222974</v>
      </c>
      <c r="DH46" s="78">
        <f t="shared" ca="1" si="33"/>
        <v>-566.1732338415286</v>
      </c>
      <c r="DI46" s="78">
        <f t="shared" ca="1" si="33"/>
        <v>-588.98057797587933</v>
      </c>
      <c r="DJ46" s="78">
        <f t="shared" ca="1" si="33"/>
        <v>-611.66953551365702</v>
      </c>
      <c r="DK46" s="78">
        <f t="shared" ca="1" si="33"/>
        <v>-639.00296646163849</v>
      </c>
      <c r="DL46" s="78">
        <f t="shared" ca="1" si="33"/>
        <v>-662.87557935112716</v>
      </c>
      <c r="DM46" s="78">
        <f t="shared" ca="1" si="33"/>
        <v>-688.29679886347014</v>
      </c>
      <c r="DN46" s="78">
        <f t="shared" ca="1" si="33"/>
        <v>-712.58690326425187</v>
      </c>
      <c r="DO46" s="78">
        <f t="shared" ca="1" si="33"/>
        <v>-731.53707641576318</v>
      </c>
      <c r="DP46" s="78">
        <f t="shared" ca="1" si="33"/>
        <v>-747.08185006633607</v>
      </c>
      <c r="DQ46" s="78">
        <f t="shared" ca="1" si="33"/>
        <v>-761.50986541225677</v>
      </c>
      <c r="DR46" s="78">
        <f t="shared" ca="1" si="33"/>
        <v>-778.64782243468198</v>
      </c>
      <c r="DS46" s="78">
        <f t="shared" ca="1" si="33"/>
        <v>-801.91841116478804</v>
      </c>
      <c r="DT46" s="78">
        <f t="shared" ca="1" si="33"/>
        <v>-818.15329237898584</v>
      </c>
      <c r="DU46" s="78">
        <f t="shared" ca="1" si="33"/>
        <v>-827.16079281116527</v>
      </c>
      <c r="DV46" s="78">
        <f t="shared" ca="1" si="33"/>
        <v>-834.22721664469452</v>
      </c>
      <c r="DW46" s="78">
        <f t="shared" ca="1" si="33"/>
        <v>-834.41908095471945</v>
      </c>
      <c r="DX46" s="78">
        <f t="shared" ca="1" si="33"/>
        <v>-830.9242433736448</v>
      </c>
      <c r="DY46" s="78">
        <f t="shared" ca="1" si="33"/>
        <v>-793.39549777477191</v>
      </c>
      <c r="DZ46" s="78">
        <f t="shared" ca="1" si="33"/>
        <v>-764.8076987266146</v>
      </c>
      <c r="EA46" s="78">
        <f t="shared" ref="EA46:GL46" ca="1" si="34">IFERROR(EA45/EA23, "n/a")</f>
        <v>-726.78273218308948</v>
      </c>
      <c r="EB46" s="78">
        <f t="shared" ca="1" si="34"/>
        <v>-671.87862932057044</v>
      </c>
      <c r="EC46" s="78">
        <f t="shared" ca="1" si="34"/>
        <v>-627.20381680959122</v>
      </c>
      <c r="ED46" s="78">
        <f t="shared" ca="1" si="34"/>
        <v>-591.48980594448528</v>
      </c>
      <c r="EE46" s="78">
        <f t="shared" ca="1" si="34"/>
        <v>-552.50912668406602</v>
      </c>
      <c r="EF46" s="78">
        <f t="shared" ca="1" si="34"/>
        <v>-521.02928326119206</v>
      </c>
      <c r="EG46" s="78">
        <f t="shared" ca="1" si="34"/>
        <v>-495.4810030456523</v>
      </c>
      <c r="EH46" s="78">
        <f t="shared" ca="1" si="34"/>
        <v>-475.64826318942659</v>
      </c>
      <c r="EI46" s="78">
        <f t="shared" ca="1" si="34"/>
        <v>-468.21172642333346</v>
      </c>
      <c r="EJ46" s="78">
        <f t="shared" ca="1" si="34"/>
        <v>-461.61945612826077</v>
      </c>
      <c r="EK46" s="78">
        <f t="shared" ca="1" si="34"/>
        <v>-466.89917165173131</v>
      </c>
      <c r="EL46" s="78">
        <f t="shared" ca="1" si="34"/>
        <v>-471.47799958581959</v>
      </c>
      <c r="EM46" s="78">
        <f t="shared" ca="1" si="34"/>
        <v>-492.18777318025514</v>
      </c>
      <c r="EN46" s="78">
        <f t="shared" ca="1" si="34"/>
        <v>-514.41953423705252</v>
      </c>
      <c r="EO46" s="78">
        <f t="shared" ca="1" si="34"/>
        <v>-534.79170487894362</v>
      </c>
      <c r="EP46" s="78">
        <f t="shared" ca="1" si="34"/>
        <v>-555.95437155672835</v>
      </c>
      <c r="EQ46" s="78">
        <f t="shared" ca="1" si="34"/>
        <v>-582.87290108157276</v>
      </c>
      <c r="ER46" s="78">
        <f t="shared" ca="1" si="34"/>
        <v>-609.83357471922534</v>
      </c>
      <c r="ES46" s="78">
        <f t="shared" ca="1" si="34"/>
        <v>-625.74470614900451</v>
      </c>
      <c r="ET46" s="78">
        <f t="shared" ca="1" si="34"/>
        <v>-647.86155867454249</v>
      </c>
      <c r="EU46" s="78">
        <f t="shared" ca="1" si="34"/>
        <v>-663.5969957746164</v>
      </c>
      <c r="EV46" s="78">
        <f t="shared" ca="1" si="34"/>
        <v>-679.65141158011352</v>
      </c>
      <c r="EW46" s="78">
        <f t="shared" ca="1" si="34"/>
        <v>-687.52759502325773</v>
      </c>
      <c r="EX46" s="78">
        <f t="shared" ca="1" si="34"/>
        <v>-686.04691366028101</v>
      </c>
      <c r="EY46" s="78">
        <f t="shared" ca="1" si="34"/>
        <v>-683.17850471629004</v>
      </c>
      <c r="EZ46" s="78">
        <f t="shared" ca="1" si="34"/>
        <v>-594.79614094256283</v>
      </c>
      <c r="FA46" s="78">
        <f t="shared" ca="1" si="34"/>
        <v>-552.08556392976845</v>
      </c>
      <c r="FB46" s="78">
        <f t="shared" ca="1" si="34"/>
        <v>-513.22111627378229</v>
      </c>
      <c r="FC46" s="78">
        <f t="shared" ca="1" si="34"/>
        <v>-409.47924037423792</v>
      </c>
      <c r="FD46" s="78">
        <f t="shared" ca="1" si="34"/>
        <v>-345.62596280760914</v>
      </c>
      <c r="FE46" s="78">
        <f t="shared" ca="1" si="34"/>
        <v>-250.39714507808623</v>
      </c>
      <c r="FF46" s="78">
        <f t="shared" ca="1" si="34"/>
        <v>-157.37263770554989</v>
      </c>
      <c r="FG46" s="78">
        <f t="shared" ca="1" si="34"/>
        <v>-72.045005852857301</v>
      </c>
      <c r="FH46" s="78">
        <f t="shared" ca="1" si="34"/>
        <v>-20.688180825035214</v>
      </c>
      <c r="FI46" s="78">
        <f t="shared" ca="1" si="34"/>
        <v>29.619215854334051</v>
      </c>
      <c r="FJ46" s="78">
        <f t="shared" ca="1" si="34"/>
        <v>70.92779220779191</v>
      </c>
      <c r="FK46" s="78">
        <f t="shared" ca="1" si="34"/>
        <v>62.029779622553541</v>
      </c>
      <c r="FL46" s="78">
        <f t="shared" ca="1" si="34"/>
        <v>45.031345191470798</v>
      </c>
      <c r="FM46" s="78">
        <f t="shared" ca="1" si="34"/>
        <v>22.433678768747797</v>
      </c>
      <c r="FN46" s="78">
        <f t="shared" ca="1" si="34"/>
        <v>-1.7265156113018929</v>
      </c>
      <c r="FO46" s="78">
        <f t="shared" ca="1" si="34"/>
        <v>-29.942166140904309</v>
      </c>
      <c r="FP46" s="78">
        <f t="shared" ca="1" si="34"/>
        <v>-52.776218729955232</v>
      </c>
      <c r="FQ46" s="78">
        <f t="shared" ca="1" si="34"/>
        <v>-70.80276894991745</v>
      </c>
      <c r="FR46" s="78">
        <f t="shared" ca="1" si="34"/>
        <v>-93.116784597444919</v>
      </c>
      <c r="FS46" s="78">
        <f t="shared" ca="1" si="34"/>
        <v>-129.00780997273461</v>
      </c>
      <c r="FT46" s="78">
        <f t="shared" ca="1" si="34"/>
        <v>-165.33721892925058</v>
      </c>
      <c r="FU46" s="78">
        <f t="shared" ca="1" si="34"/>
        <v>-183.79900656377558</v>
      </c>
      <c r="FV46" s="78">
        <f t="shared" ca="1" si="34"/>
        <v>-206.52548750163638</v>
      </c>
      <c r="FW46" s="78">
        <f t="shared" ca="1" si="34"/>
        <v>-235.80253547086596</v>
      </c>
      <c r="FX46" s="78">
        <f t="shared" ca="1" si="34"/>
        <v>-256.43614246227338</v>
      </c>
      <c r="FY46" s="78">
        <f t="shared" ca="1" si="34"/>
        <v>-272.46662660567068</v>
      </c>
      <c r="FZ46" s="78">
        <f t="shared" ca="1" si="34"/>
        <v>-284.24259476661206</v>
      </c>
      <c r="GA46" s="78">
        <f t="shared" ca="1" si="34"/>
        <v>-287.17270258329387</v>
      </c>
      <c r="GB46" s="78">
        <f ca="1">IFERROR(GB45/GB23, "n/a")</f>
        <v>-290.92359467742546</v>
      </c>
      <c r="GC46" s="78">
        <f t="shared" ca="1" si="34"/>
        <v>-295.93087532352814</v>
      </c>
      <c r="GD46" s="78">
        <f t="shared" ca="1" si="34"/>
        <v>-298.42281770984494</v>
      </c>
      <c r="GE46" s="78">
        <f t="shared" ca="1" si="34"/>
        <v>-297.04915496770684</v>
      </c>
      <c r="GF46" s="78">
        <f t="shared" ca="1" si="34"/>
        <v>-297.86772527458402</v>
      </c>
      <c r="GG46" s="78">
        <f t="shared" ca="1" si="34"/>
        <v>-303.34721092341789</v>
      </c>
      <c r="GH46" s="78">
        <f t="shared" ca="1" si="34"/>
        <v>-305.9882463877168</v>
      </c>
      <c r="GI46" s="78">
        <f t="shared" ca="1" si="34"/>
        <v>-303.88332954287011</v>
      </c>
      <c r="GJ46" s="78">
        <f t="shared" ca="1" si="34"/>
        <v>-302.78195488721792</v>
      </c>
      <c r="GK46" s="78">
        <f t="shared" ca="1" si="34"/>
        <v>-302.12329025208118</v>
      </c>
      <c r="GL46" s="78">
        <f t="shared" ca="1" si="34"/>
        <v>-303.18727212049106</v>
      </c>
      <c r="GM46" s="78">
        <f t="shared" ref="GM46:GV46" ca="1" si="35">IFERROR(GM45/GM23, "n/a")</f>
        <v>-296.76025817491944</v>
      </c>
      <c r="GN46" s="78">
        <f ca="1">IFERROR(GN45/GN23, "n/a")</f>
        <v>-287.01442378906779</v>
      </c>
      <c r="GO46" s="78" t="str">
        <f t="shared" ca="1" si="35"/>
        <v>n/a</v>
      </c>
      <c r="GP46" s="78" t="str">
        <f t="shared" ca="1" si="35"/>
        <v>n/a</v>
      </c>
      <c r="GQ46" s="78" t="str">
        <f t="shared" ca="1" si="35"/>
        <v>n/a</v>
      </c>
      <c r="GR46" s="78" t="str">
        <f t="shared" ca="1" si="35"/>
        <v>n/a</v>
      </c>
      <c r="GS46" s="78" t="str">
        <f t="shared" ca="1" si="35"/>
        <v>n/a</v>
      </c>
      <c r="GT46" s="78" t="str">
        <f t="shared" ca="1" si="35"/>
        <v>n/a</v>
      </c>
      <c r="GU46" s="78" t="str">
        <f t="shared" ca="1" si="35"/>
        <v>n/a</v>
      </c>
      <c r="GV46" s="78" t="str">
        <f t="shared" ca="1" si="35"/>
        <v>n/a</v>
      </c>
    </row>
    <row r="47" spans="1:204">
      <c r="A47" s="7" t="s">
        <v>186</v>
      </c>
      <c r="B47" s="15" t="s">
        <v>185</v>
      </c>
      <c r="C47" s="78" t="str">
        <f t="shared" ref="C47:BN47" ca="1" si="36">IFERROR(C21-C46, "n/a")</f>
        <v>n/a</v>
      </c>
      <c r="D47" s="78" t="str">
        <f t="shared" ca="1" si="36"/>
        <v>n/a</v>
      </c>
      <c r="E47" s="78" t="str">
        <f t="shared" ca="1" si="36"/>
        <v>n/a</v>
      </c>
      <c r="F47" s="78" t="str">
        <f t="shared" ca="1" si="36"/>
        <v>n/a</v>
      </c>
      <c r="G47" s="78" t="str">
        <f t="shared" ca="1" si="36"/>
        <v>n/a</v>
      </c>
      <c r="H47" s="78" t="str">
        <f t="shared" ca="1" si="36"/>
        <v>n/a</v>
      </c>
      <c r="I47" s="78" t="str">
        <f t="shared" ca="1" si="36"/>
        <v>n/a</v>
      </c>
      <c r="J47" s="78" t="str">
        <f t="shared" ca="1" si="36"/>
        <v>n/a</v>
      </c>
      <c r="K47" s="78" t="str">
        <f t="shared" ca="1" si="36"/>
        <v>n/a</v>
      </c>
      <c r="L47" s="78" t="str">
        <f t="shared" ca="1" si="36"/>
        <v>n/a</v>
      </c>
      <c r="M47" s="78" t="str">
        <f t="shared" ca="1" si="36"/>
        <v>n/a</v>
      </c>
      <c r="N47" s="78">
        <f t="shared" ca="1" si="36"/>
        <v>3896.2130095529787</v>
      </c>
      <c r="O47" s="78">
        <f t="shared" ca="1" si="36"/>
        <v>3967.4042194457652</v>
      </c>
      <c r="P47" s="78">
        <f t="shared" ca="1" si="36"/>
        <v>3968.3412283678317</v>
      </c>
      <c r="Q47" s="78">
        <f t="shared" ca="1" si="36"/>
        <v>3982.04427549816</v>
      </c>
      <c r="R47" s="78">
        <f t="shared" ca="1" si="36"/>
        <v>3979.8993522752012</v>
      </c>
      <c r="S47" s="78">
        <f t="shared" ca="1" si="36"/>
        <v>3946.8824248430792</v>
      </c>
      <c r="T47" s="78">
        <f t="shared" ca="1" si="36"/>
        <v>3955.7618001207966</v>
      </c>
      <c r="U47" s="78">
        <f t="shared" ca="1" si="36"/>
        <v>3965.6411789731851</v>
      </c>
      <c r="V47" s="78">
        <f t="shared" ca="1" si="36"/>
        <v>3902.3150973788252</v>
      </c>
      <c r="W47" s="78">
        <f t="shared" ca="1" si="36"/>
        <v>3912.5828722002634</v>
      </c>
      <c r="X47" s="78">
        <f t="shared" ca="1" si="36"/>
        <v>3933.7484310663071</v>
      </c>
      <c r="Y47" s="78">
        <f t="shared" ca="1" si="36"/>
        <v>3964.357062383126</v>
      </c>
      <c r="Z47" s="78">
        <f t="shared" ca="1" si="36"/>
        <v>3996.3305003427008</v>
      </c>
      <c r="AA47" s="78">
        <f t="shared" ca="1" si="36"/>
        <v>4064.6620342123697</v>
      </c>
      <c r="AB47" s="78">
        <f t="shared" ca="1" si="36"/>
        <v>4107.502570394523</v>
      </c>
      <c r="AC47" s="78">
        <f t="shared" ca="1" si="36"/>
        <v>4150.7855408388523</v>
      </c>
      <c r="AD47" s="78">
        <f t="shared" ca="1" si="36"/>
        <v>4204.7468500771456</v>
      </c>
      <c r="AE47" s="78">
        <f t="shared" ca="1" si="36"/>
        <v>4258.9219781627235</v>
      </c>
      <c r="AF47" s="78">
        <f t="shared" ca="1" si="36"/>
        <v>4295.8364372809501</v>
      </c>
      <c r="AG47" s="78">
        <f t="shared" ca="1" si="36"/>
        <v>4343.0503571834715</v>
      </c>
      <c r="AH47" s="78">
        <f t="shared" ca="1" si="36"/>
        <v>4413.2617984628869</v>
      </c>
      <c r="AI47" s="78">
        <f t="shared" ca="1" si="36"/>
        <v>4446.7723408949596</v>
      </c>
      <c r="AJ47" s="78">
        <f t="shared" ca="1" si="36"/>
        <v>4547.2949863899448</v>
      </c>
      <c r="AK47" s="78">
        <f t="shared" ca="1" si="36"/>
        <v>4576.2194416277962</v>
      </c>
      <c r="AL47" s="78">
        <f t="shared" ca="1" si="36"/>
        <v>4620.9160690759854</v>
      </c>
      <c r="AM47" s="78">
        <f t="shared" ca="1" si="36"/>
        <v>4652.4439330933174</v>
      </c>
      <c r="AN47" s="78">
        <f t="shared" ca="1" si="36"/>
        <v>4653.2590419270127</v>
      </c>
      <c r="AO47" s="78">
        <f t="shared" ca="1" si="36"/>
        <v>4696.4673912275121</v>
      </c>
      <c r="AP47" s="78">
        <f t="shared" ca="1" si="36"/>
        <v>4708.3678339415583</v>
      </c>
      <c r="AQ47" s="78">
        <f t="shared" ca="1" si="36"/>
        <v>4694.4376787195015</v>
      </c>
      <c r="AR47" s="78">
        <f t="shared" ca="1" si="36"/>
        <v>4588.6026791919094</v>
      </c>
      <c r="AS47" s="78">
        <f t="shared" ca="1" si="36"/>
        <v>4620.4176077717057</v>
      </c>
      <c r="AT47" s="78">
        <f t="shared" ca="1" si="36"/>
        <v>4668.8643535951232</v>
      </c>
      <c r="AU47" s="78">
        <f t="shared" ca="1" si="36"/>
        <v>4685.1573154607213</v>
      </c>
      <c r="AV47" s="78">
        <f t="shared" ca="1" si="36"/>
        <v>4689.6236078413785</v>
      </c>
      <c r="AW47" s="78">
        <f t="shared" ca="1" si="36"/>
        <v>4716.4795600258803</v>
      </c>
      <c r="AX47" s="78">
        <f t="shared" ca="1" si="36"/>
        <v>4687.9159226028833</v>
      </c>
      <c r="AY47" s="78">
        <f t="shared" ca="1" si="36"/>
        <v>4718.149296378926</v>
      </c>
      <c r="AZ47" s="78">
        <f t="shared" ca="1" si="36"/>
        <v>4729.4799677035526</v>
      </c>
      <c r="BA47" s="78">
        <f t="shared" ca="1" si="36"/>
        <v>4751.2699352967429</v>
      </c>
      <c r="BB47" s="78">
        <f t="shared" ca="1" si="36"/>
        <v>4812.739550360332</v>
      </c>
      <c r="BC47" s="78">
        <f t="shared" ca="1" si="36"/>
        <v>4839.57859170343</v>
      </c>
      <c r="BD47" s="78">
        <f t="shared" ca="1" si="36"/>
        <v>4919.8566219330351</v>
      </c>
      <c r="BE47" s="78">
        <f t="shared" ca="1" si="36"/>
        <v>4995.4691030967151</v>
      </c>
      <c r="BF47" s="78">
        <f t="shared" ca="1" si="36"/>
        <v>5074.0223941303129</v>
      </c>
      <c r="BG47" s="78">
        <f t="shared" ca="1" si="36"/>
        <v>5123.2867634489194</v>
      </c>
      <c r="BH47" s="78">
        <f t="shared" ca="1" si="36"/>
        <v>5203.08431564073</v>
      </c>
      <c r="BI47" s="78">
        <f t="shared" ca="1" si="36"/>
        <v>5251.0364738420176</v>
      </c>
      <c r="BJ47" s="78">
        <f t="shared" ca="1" si="36"/>
        <v>5327.105749296752</v>
      </c>
      <c r="BK47" s="78">
        <f t="shared" ca="1" si="36"/>
        <v>5428.1185233144179</v>
      </c>
      <c r="BL47" s="78">
        <f t="shared" ca="1" si="36"/>
        <v>5479.6046845485453</v>
      </c>
      <c r="BM47" s="78">
        <f t="shared" ca="1" si="36"/>
        <v>5584.6600599756348</v>
      </c>
      <c r="BN47" s="78">
        <f t="shared" ca="1" si="36"/>
        <v>5611.5849361897499</v>
      </c>
      <c r="BO47" s="78">
        <f t="shared" ref="BO47:DZ47" ca="1" si="37">IFERROR(BO21-BO46, "n/a")</f>
        <v>5665.4411769054477</v>
      </c>
      <c r="BP47" s="78">
        <f t="shared" ca="1" si="37"/>
        <v>5729.7705383187476</v>
      </c>
      <c r="BQ47" s="78">
        <f t="shared" ca="1" si="37"/>
        <v>5827.5569419905769</v>
      </c>
      <c r="BR47" s="78">
        <f t="shared" ca="1" si="37"/>
        <v>5867.5422421415287</v>
      </c>
      <c r="BS47" s="78">
        <f t="shared" ca="1" si="37"/>
        <v>5872.9962111189643</v>
      </c>
      <c r="BT47" s="78">
        <f t="shared" ca="1" si="37"/>
        <v>5964.0427061083092</v>
      </c>
      <c r="BU47" s="78">
        <f t="shared" ca="1" si="37"/>
        <v>6039.4253862977648</v>
      </c>
      <c r="BV47" s="78">
        <f t="shared" ca="1" si="37"/>
        <v>6060.8315704421921</v>
      </c>
      <c r="BW47" s="78">
        <f t="shared" ca="1" si="37"/>
        <v>6169.2513272582046</v>
      </c>
      <c r="BX47" s="78">
        <f t="shared" ca="1" si="37"/>
        <v>6219.2382406366232</v>
      </c>
      <c r="BY47" s="78">
        <f t="shared" ca="1" si="37"/>
        <v>6275.7280841464872</v>
      </c>
      <c r="BZ47" s="78">
        <f t="shared" ca="1" si="37"/>
        <v>6348.5544043671471</v>
      </c>
      <c r="CA47" s="78">
        <f t="shared" ca="1" si="37"/>
        <v>6387.2192962795707</v>
      </c>
      <c r="CB47" s="78">
        <f t="shared" ca="1" si="37"/>
        <v>6417.9367501196512</v>
      </c>
      <c r="CC47" s="78">
        <f t="shared" ca="1" si="37"/>
        <v>6479.7599398414004</v>
      </c>
      <c r="CD47" s="78">
        <f t="shared" ca="1" si="37"/>
        <v>6503.9596288458406</v>
      </c>
      <c r="CE47" s="78">
        <f t="shared" ca="1" si="37"/>
        <v>6551.3958921694484</v>
      </c>
      <c r="CF47" s="78">
        <f t="shared" ca="1" si="37"/>
        <v>6569.0870538222607</v>
      </c>
      <c r="CG47" s="78">
        <f t="shared" ca="1" si="37"/>
        <v>6589.1717620580457</v>
      </c>
      <c r="CH47" s="78">
        <f t="shared" ca="1" si="37"/>
        <v>6534.7804288644029</v>
      </c>
      <c r="CI47" s="78">
        <f t="shared" ca="1" si="37"/>
        <v>6498.469288481896</v>
      </c>
      <c r="CJ47" s="78">
        <f t="shared" ca="1" si="37"/>
        <v>6530.5157623055966</v>
      </c>
      <c r="CK47" s="78">
        <f t="shared" ca="1" si="37"/>
        <v>6545.0530498700455</v>
      </c>
      <c r="CL47" s="78">
        <f t="shared" ca="1" si="37"/>
        <v>6524.3175788730969</v>
      </c>
      <c r="CM47" s="78">
        <f t="shared" ca="1" si="37"/>
        <v>6617.2678286129258</v>
      </c>
      <c r="CN47" s="78">
        <f t="shared" ca="1" si="37"/>
        <v>6641.9516542782367</v>
      </c>
      <c r="CO47" s="78">
        <f t="shared" ca="1" si="37"/>
        <v>6691.3784081077738</v>
      </c>
      <c r="CP47" s="78">
        <f t="shared" ca="1" si="37"/>
        <v>6757.5205047008858</v>
      </c>
      <c r="CQ47" s="78">
        <f t="shared" ca="1" si="37"/>
        <v>6774.8979418927556</v>
      </c>
      <c r="CR47" s="78">
        <f t="shared" ca="1" si="37"/>
        <v>6832.5957987918982</v>
      </c>
      <c r="CS47" s="78">
        <f t="shared" ca="1" si="37"/>
        <v>6907.1937780867011</v>
      </c>
      <c r="CT47" s="78">
        <f t="shared" ca="1" si="37"/>
        <v>6969.849948407842</v>
      </c>
      <c r="CU47" s="78">
        <f t="shared" ca="1" si="37"/>
        <v>7053.9433107616969</v>
      </c>
      <c r="CV47" s="78">
        <f t="shared" ca="1" si="37"/>
        <v>7116.4068794316127</v>
      </c>
      <c r="CW47" s="78">
        <f t="shared" ca="1" si="37"/>
        <v>7179.7844844844849</v>
      </c>
      <c r="CX47" s="78">
        <f t="shared" ca="1" si="37"/>
        <v>7259.4647717606367</v>
      </c>
      <c r="CY47" s="78">
        <f t="shared" ca="1" si="37"/>
        <v>7283.29683100897</v>
      </c>
      <c r="CZ47" s="78">
        <f t="shared" ca="1" si="37"/>
        <v>7347.8342288682134</v>
      </c>
      <c r="DA47" s="78">
        <f t="shared" ca="1" si="37"/>
        <v>7413.919192101619</v>
      </c>
      <c r="DB47" s="78">
        <f t="shared" ca="1" si="37"/>
        <v>7472.7591883592913</v>
      </c>
      <c r="DC47" s="78">
        <f t="shared" ca="1" si="37"/>
        <v>7549.2655204034845</v>
      </c>
      <c r="DD47" s="78">
        <f t="shared" ca="1" si="37"/>
        <v>7635.6641188553522</v>
      </c>
      <c r="DE47" s="78">
        <f t="shared" ca="1" si="37"/>
        <v>7691.9652856954972</v>
      </c>
      <c r="DF47" s="78">
        <f t="shared" ca="1" si="37"/>
        <v>7757.1856750316438</v>
      </c>
      <c r="DG47" s="78">
        <f t="shared" ca="1" si="37"/>
        <v>7851.2807344222292</v>
      </c>
      <c r="DH47" s="78">
        <f t="shared" ca="1" si="37"/>
        <v>7909.273233841529</v>
      </c>
      <c r="DI47" s="78">
        <f t="shared" ca="1" si="37"/>
        <v>8057.1805779758788</v>
      </c>
      <c r="DJ47" s="78">
        <f t="shared" ca="1" si="37"/>
        <v>8169.0695355136568</v>
      </c>
      <c r="DK47" s="78">
        <f t="shared" ca="1" si="37"/>
        <v>8272.9029664616373</v>
      </c>
      <c r="DL47" s="78">
        <f t="shared" ca="1" si="37"/>
        <v>8431.1755793511275</v>
      </c>
      <c r="DM47" s="78">
        <f t="shared" ca="1" si="37"/>
        <v>8557.8967988634704</v>
      </c>
      <c r="DN47" s="78">
        <f t="shared" ca="1" si="37"/>
        <v>8695.8869032642524</v>
      </c>
      <c r="DO47" s="78">
        <f t="shared" ca="1" si="37"/>
        <v>8792.3370764157626</v>
      </c>
      <c r="DP47" s="78">
        <f t="shared" ca="1" si="37"/>
        <v>8925.3818500663365</v>
      </c>
      <c r="DQ47" s="78">
        <f t="shared" ca="1" si="37"/>
        <v>9032.1098654122579</v>
      </c>
      <c r="DR47" s="78">
        <f t="shared" ca="1" si="37"/>
        <v>9170.4478224346822</v>
      </c>
      <c r="DS47" s="78">
        <f t="shared" ca="1" si="37"/>
        <v>9322.618411164789</v>
      </c>
      <c r="DT47" s="78">
        <f t="shared" ca="1" si="37"/>
        <v>9421.1532923789855</v>
      </c>
      <c r="DU47" s="78">
        <f t="shared" ca="1" si="37"/>
        <v>9514.6607928111662</v>
      </c>
      <c r="DV47" s="78">
        <f t="shared" ca="1" si="37"/>
        <v>9596.4272166446954</v>
      </c>
      <c r="DW47" s="78">
        <f t="shared" ca="1" si="37"/>
        <v>9631.7190809547192</v>
      </c>
      <c r="DX47" s="78">
        <f t="shared" ca="1" si="37"/>
        <v>9649.0242433736457</v>
      </c>
      <c r="DY47" s="78">
        <f t="shared" ca="1" si="37"/>
        <v>9641.6954977747719</v>
      </c>
      <c r="DZ47" s="78">
        <f t="shared" ca="1" si="37"/>
        <v>9745.4076987266144</v>
      </c>
      <c r="EA47" s="78">
        <f t="shared" ref="EA47:GK47" ca="1" si="38">IFERROR(EA21-EA46, "n/a")</f>
        <v>9734.8827321830904</v>
      </c>
      <c r="EB47" s="78">
        <f t="shared" ca="1" si="38"/>
        <v>9726.1786293205696</v>
      </c>
      <c r="EC47" s="78">
        <f t="shared" ca="1" si="38"/>
        <v>9747.1038168095911</v>
      </c>
      <c r="ED47" s="78">
        <f t="shared" ca="1" si="38"/>
        <v>9763.8898059444855</v>
      </c>
      <c r="EE47" s="78">
        <f t="shared" ca="1" si="38"/>
        <v>9768.0091266840664</v>
      </c>
      <c r="EF47" s="78">
        <f t="shared" ca="1" si="38"/>
        <v>9840.0292832611922</v>
      </c>
      <c r="EG47" s="78">
        <f t="shared" ca="1" si="38"/>
        <v>9951.1810030456527</v>
      </c>
      <c r="EH47" s="78">
        <f t="shared" ca="1" si="38"/>
        <v>9995.4482631894261</v>
      </c>
      <c r="EI47" s="78">
        <f t="shared" ca="1" si="38"/>
        <v>10072.711726423333</v>
      </c>
      <c r="EJ47" s="78">
        <f t="shared" ca="1" si="38"/>
        <v>10125.91945612826</v>
      </c>
      <c r="EK47" s="78">
        <f t="shared" ca="1" si="38"/>
        <v>10237.999171651732</v>
      </c>
      <c r="EL47" s="78">
        <f t="shared" ca="1" si="38"/>
        <v>10348.877999585819</v>
      </c>
      <c r="EM47" s="78">
        <f t="shared" ca="1" si="38"/>
        <v>10427.187773180256</v>
      </c>
      <c r="EN47" s="78">
        <f t="shared" ca="1" si="38"/>
        <v>10562.219534237052</v>
      </c>
      <c r="EO47" s="78">
        <f t="shared" ca="1" si="38"/>
        <v>10680.091704878943</v>
      </c>
      <c r="EP47" s="78">
        <f t="shared" ca="1" si="38"/>
        <v>10731.354371556728</v>
      </c>
      <c r="EQ47" s="78">
        <f t="shared" ca="1" si="38"/>
        <v>10871.772901081573</v>
      </c>
      <c r="ER47" s="78">
        <f t="shared" ca="1" si="38"/>
        <v>10950.833574719225</v>
      </c>
      <c r="ES47" s="78">
        <f t="shared" ca="1" si="38"/>
        <v>11029.544706149003</v>
      </c>
      <c r="ET47" s="78">
        <f t="shared" ca="1" si="38"/>
        <v>11152.361558674542</v>
      </c>
      <c r="EU47" s="78">
        <f t="shared" ca="1" si="38"/>
        <v>11226.896995774616</v>
      </c>
      <c r="EV47" s="78">
        <f t="shared" ca="1" si="38"/>
        <v>11262.451411580112</v>
      </c>
      <c r="EW47" s="78">
        <f t="shared" ca="1" si="38"/>
        <v>11330.027595023257</v>
      </c>
      <c r="EX47" s="78">
        <f t="shared" ca="1" si="38"/>
        <v>11358.84691366028</v>
      </c>
      <c r="EY47" s="78">
        <f t="shared" ca="1" si="38"/>
        <v>11327.57850471629</v>
      </c>
      <c r="EZ47" s="78">
        <f t="shared" ca="1" si="38"/>
        <v>11256.496140942563</v>
      </c>
      <c r="FA47" s="78">
        <f t="shared" ca="1" si="38"/>
        <v>11133.985563929768</v>
      </c>
      <c r="FB47" s="78">
        <f t="shared" ca="1" si="38"/>
        <v>10996.621116273782</v>
      </c>
      <c r="FC47" s="78">
        <f t="shared" ca="1" si="38"/>
        <v>10869.179240374238</v>
      </c>
      <c r="FD47" s="78">
        <f t="shared" ca="1" si="38"/>
        <v>10762.925962807609</v>
      </c>
      <c r="FE47" s="78">
        <f t="shared" ca="1" si="38"/>
        <v>10739.597145078087</v>
      </c>
      <c r="FF47" s="78">
        <f t="shared" ca="1" si="38"/>
        <v>10630.97263770555</v>
      </c>
      <c r="FG47" s="78">
        <f t="shared" ca="1" si="38"/>
        <v>10597.445005852856</v>
      </c>
      <c r="FH47" s="78">
        <f t="shared" ca="1" si="38"/>
        <v>10629.788180825035</v>
      </c>
      <c r="FI47" s="78">
        <f t="shared" ca="1" si="38"/>
        <v>10653.680784145665</v>
      </c>
      <c r="FJ47" s="78">
        <f t="shared" ca="1" si="38"/>
        <v>10683.072207792207</v>
      </c>
      <c r="FK47" s="78">
        <f t="shared" ca="1" si="38"/>
        <v>10737.670220377448</v>
      </c>
      <c r="FL47" s="78">
        <f t="shared" ca="1" si="38"/>
        <v>10778.668654808529</v>
      </c>
      <c r="FM47" s="78">
        <f t="shared" ca="1" si="38"/>
        <v>10843.566321231252</v>
      </c>
      <c r="FN47" s="78">
        <f t="shared" ca="1" si="38"/>
        <v>10887.626515611302</v>
      </c>
      <c r="FO47" s="78">
        <f t="shared" ca="1" si="38"/>
        <v>11003.242166140904</v>
      </c>
      <c r="FP47" s="78">
        <f t="shared" ca="1" si="38"/>
        <v>11042.376218729956</v>
      </c>
      <c r="FQ47" s="78">
        <f t="shared" ca="1" si="38"/>
        <v>11078.302768949918</v>
      </c>
      <c r="FR47" s="78">
        <f t="shared" ca="1" si="38"/>
        <v>11150.016784597445</v>
      </c>
      <c r="FS47" s="78">
        <f t="shared" ca="1" si="38"/>
        <v>11243.207809972735</v>
      </c>
      <c r="FT47" s="78">
        <f t="shared" ca="1" si="38"/>
        <v>11287.537218929252</v>
      </c>
      <c r="FU47" s="78">
        <f t="shared" ca="1" si="38"/>
        <v>11351.199006563775</v>
      </c>
      <c r="FV47" s="78">
        <f t="shared" ca="1" si="38"/>
        <v>11470.125487501637</v>
      </c>
      <c r="FW47" s="78">
        <f t="shared" ca="1" si="38"/>
        <v>11543.102535470865</v>
      </c>
      <c r="FX47" s="78">
        <f t="shared" ca="1" si="38"/>
        <v>11685.136142462274</v>
      </c>
      <c r="FY47" s="78">
        <f t="shared" ca="1" si="38"/>
        <v>11826.666626605671</v>
      </c>
      <c r="FZ47" s="78">
        <f t="shared" ca="1" si="38"/>
        <v>11971.342594766613</v>
      </c>
      <c r="GA47" s="78">
        <f t="shared" ca="1" si="38"/>
        <v>12075.572702583293</v>
      </c>
      <c r="GB47" s="78">
        <f ca="1">IFERROR(GB21-GB46, "n/a")</f>
        <v>12178.423594677426</v>
      </c>
      <c r="GC47" s="78">
        <f t="shared" ca="1" si="38"/>
        <v>12267.930875323527</v>
      </c>
      <c r="GD47" s="78">
        <f t="shared" ca="1" si="38"/>
        <v>12338.122817709846</v>
      </c>
      <c r="GE47" s="78">
        <f t="shared" ca="1" si="38"/>
        <v>12408.849154967706</v>
      </c>
      <c r="GF47" s="78">
        <f t="shared" ca="1" si="38"/>
        <v>12511.967725274584</v>
      </c>
      <c r="GG47" s="78">
        <f t="shared" ca="1" si="38"/>
        <v>12597.647210923416</v>
      </c>
      <c r="GH47" s="78">
        <f t="shared" ca="1" si="38"/>
        <v>12678.688246387717</v>
      </c>
      <c r="GI47" s="78">
        <f t="shared" ca="1" si="38"/>
        <v>12731.483329542871</v>
      </c>
      <c r="GJ47" s="78">
        <f t="shared" ca="1" si="38"/>
        <v>12818.681954887217</v>
      </c>
      <c r="GK47" s="78">
        <f t="shared" ca="1" si="38"/>
        <v>12887.02329025208</v>
      </c>
      <c r="GL47" s="78">
        <f ca="1">IFERROR(GL21-GL46, "n/a")</f>
        <v>13009.587272120491</v>
      </c>
      <c r="GM47" s="78">
        <f ca="1">IFERROR(GM21-GM46, "n/a")</f>
        <v>13019.560258174919</v>
      </c>
      <c r="GN47" s="78">
        <f ca="1">IFERROR(GN21-GN46, "n/a")</f>
        <v>13134.814423789066</v>
      </c>
      <c r="GO47" s="78" t="str">
        <f t="shared" ref="GO47:GV47" ca="1" si="39">IFERROR(GO21-GO46, "n/a")</f>
        <v>n/a</v>
      </c>
      <c r="GP47" s="78" t="str">
        <f t="shared" ca="1" si="39"/>
        <v>n/a</v>
      </c>
      <c r="GQ47" s="78" t="str">
        <f t="shared" ca="1" si="39"/>
        <v>n/a</v>
      </c>
      <c r="GR47" s="78" t="str">
        <f t="shared" ca="1" si="39"/>
        <v>n/a</v>
      </c>
      <c r="GS47" s="78" t="str">
        <f t="shared" ca="1" si="39"/>
        <v>n/a</v>
      </c>
      <c r="GT47" s="78" t="str">
        <f t="shared" ca="1" si="39"/>
        <v>n/a</v>
      </c>
      <c r="GU47" s="78" t="str">
        <f t="shared" ca="1" si="39"/>
        <v>n/a</v>
      </c>
      <c r="GV47" s="78" t="str">
        <f t="shared" ca="1" si="39"/>
        <v>n/a</v>
      </c>
    </row>
    <row r="48" spans="1:204">
      <c r="B48" s="15"/>
      <c r="CE48" s="14"/>
      <c r="CF48" s="14"/>
      <c r="CG48" s="14"/>
      <c r="CH48" s="14"/>
      <c r="CI48" s="14"/>
      <c r="CJ48" s="14"/>
      <c r="CK48" s="14"/>
    </row>
    <row r="49" spans="1:206">
      <c r="A49" s="13" t="s">
        <v>187</v>
      </c>
    </row>
    <row r="50" spans="1:206">
      <c r="A50" s="7" t="s">
        <v>188</v>
      </c>
      <c r="B50" s="78" t="s">
        <v>189</v>
      </c>
      <c r="C50" s="78" t="str">
        <f t="shared" ref="C50:BN50" si="40">IFERROR(((C21/B21)^4-1)*100, "n/a")</f>
        <v>n/a</v>
      </c>
      <c r="D50" s="78">
        <f t="shared" si="40"/>
        <v>1.8263468573127106</v>
      </c>
      <c r="E50" s="78">
        <f t="shared" si="40"/>
        <v>3.5540407326941192</v>
      </c>
      <c r="F50" s="78">
        <f t="shared" si="40"/>
        <v>-1.0901701829157173</v>
      </c>
      <c r="G50" s="78">
        <f t="shared" si="40"/>
        <v>7.9078569104687357</v>
      </c>
      <c r="H50" s="78">
        <f t="shared" si="40"/>
        <v>3.7253140193211021</v>
      </c>
      <c r="I50" s="78">
        <f t="shared" si="40"/>
        <v>3.2272900512064773</v>
      </c>
      <c r="J50" s="78">
        <f t="shared" si="40"/>
        <v>6.8059641454392805</v>
      </c>
      <c r="K50" s="78">
        <f t="shared" si="40"/>
        <v>5.3862265614766258</v>
      </c>
      <c r="L50" s="78">
        <f t="shared" si="40"/>
        <v>7.8259846408264888</v>
      </c>
      <c r="M50" s="78">
        <f t="shared" si="40"/>
        <v>6.3150958930487944</v>
      </c>
      <c r="N50" s="78">
        <f t="shared" si="40"/>
        <v>9.7198511788447526</v>
      </c>
      <c r="O50" s="78">
        <f t="shared" si="40"/>
        <v>7.5107491469731169</v>
      </c>
      <c r="P50" s="78">
        <f t="shared" si="40"/>
        <v>-0.19050014904509194</v>
      </c>
      <c r="Q50" s="78">
        <f t="shared" si="40"/>
        <v>1.4211372200191308</v>
      </c>
      <c r="R50" s="78">
        <f t="shared" si="40"/>
        <v>-1.1908769723670498</v>
      </c>
      <c r="S50" s="78">
        <f t="shared" si="40"/>
        <v>-3.5293386969060037</v>
      </c>
      <c r="T50" s="78">
        <f t="shared" si="40"/>
        <v>1.444697549702556</v>
      </c>
      <c r="U50" s="78">
        <f t="shared" si="40"/>
        <v>1.7361050559922209</v>
      </c>
      <c r="V50" s="78">
        <f t="shared" si="40"/>
        <v>-5.7214878836213785</v>
      </c>
      <c r="W50" s="78">
        <f t="shared" si="40"/>
        <v>3.3915839529405911</v>
      </c>
      <c r="X50" s="78">
        <f t="shared" si="40"/>
        <v>6.7509276084528169</v>
      </c>
      <c r="Y50" s="78">
        <f t="shared" si="40"/>
        <v>5.8016255323522836</v>
      </c>
      <c r="Z50" s="78">
        <f t="shared" si="40"/>
        <v>4.3769085225083604</v>
      </c>
      <c r="AA50" s="78">
        <f t="shared" si="40"/>
        <v>8.2333213577114428</v>
      </c>
      <c r="AB50" s="78">
        <f t="shared" si="40"/>
        <v>3.7398808997697319</v>
      </c>
      <c r="AC50" s="78">
        <f t="shared" si="40"/>
        <v>4.2801075006573042</v>
      </c>
      <c r="AD50" s="78">
        <f t="shared" si="40"/>
        <v>5.2816863824394211</v>
      </c>
      <c r="AE50" s="78">
        <f t="shared" si="40"/>
        <v>4.8072599632520197</v>
      </c>
      <c r="AF50" s="78">
        <f t="shared" si="40"/>
        <v>2.1837789456602419</v>
      </c>
      <c r="AG50" s="78">
        <f t="shared" si="40"/>
        <v>3.8369402552268728</v>
      </c>
      <c r="AH50" s="78">
        <f t="shared" si="40"/>
        <v>6.1489289081386289</v>
      </c>
      <c r="AI50" s="78">
        <f t="shared" si="40"/>
        <v>2.2698086079611546</v>
      </c>
      <c r="AJ50" s="78">
        <f t="shared" si="40"/>
        <v>8.8281819486158106</v>
      </c>
      <c r="AK50" s="78">
        <f t="shared" si="40"/>
        <v>1.6925621474060071</v>
      </c>
      <c r="AL50" s="78">
        <f t="shared" si="40"/>
        <v>3.2645641270008463</v>
      </c>
      <c r="AM50" s="78">
        <f t="shared" si="40"/>
        <v>2.0858546200282158</v>
      </c>
      <c r="AN50" s="78">
        <f t="shared" si="40"/>
        <v>-0.25477994588263275</v>
      </c>
      <c r="AO50" s="78">
        <f t="shared" si="40"/>
        <v>3.9414569020147061</v>
      </c>
      <c r="AP50" s="78">
        <f t="shared" si="40"/>
        <v>1.0053359265994599</v>
      </c>
      <c r="AQ50" s="78">
        <f t="shared" si="40"/>
        <v>-0.56834581249858296</v>
      </c>
      <c r="AR50" s="78">
        <f t="shared" si="40"/>
        <v>-8.7136397640708356</v>
      </c>
      <c r="AS50" s="78">
        <f t="shared" si="40"/>
        <v>4.4635950628487242</v>
      </c>
      <c r="AT50" s="78">
        <f t="shared" si="40"/>
        <v>5.5133025007394032</v>
      </c>
      <c r="AU50" s="78">
        <f t="shared" si="40"/>
        <v>1.3417436073602573</v>
      </c>
      <c r="AV50" s="78">
        <f t="shared" si="40"/>
        <v>3.7224884432562888E-2</v>
      </c>
      <c r="AW50" s="78">
        <f t="shared" si="40"/>
        <v>1.8549687423826011</v>
      </c>
      <c r="AX50" s="78">
        <f t="shared" si="40"/>
        <v>-2.704249484175103</v>
      </c>
      <c r="AY50" s="78">
        <f t="shared" si="40"/>
        <v>2.9794526770348106</v>
      </c>
      <c r="AZ50" s="78">
        <f t="shared" si="40"/>
        <v>1.2275214987760297</v>
      </c>
      <c r="BA50" s="78">
        <f t="shared" si="40"/>
        <v>2.7033062660872798</v>
      </c>
      <c r="BB50" s="78">
        <f t="shared" si="40"/>
        <v>7.1899833254504442</v>
      </c>
      <c r="BC50" s="78">
        <f t="shared" si="40"/>
        <v>4.0142740570780377</v>
      </c>
      <c r="BD50" s="78">
        <f t="shared" si="40"/>
        <v>8.3974286289747457</v>
      </c>
      <c r="BE50" s="78">
        <f t="shared" si="40"/>
        <v>7.373851031824552</v>
      </c>
      <c r="BF50" s="78">
        <f t="shared" si="40"/>
        <v>6.5271423527903272</v>
      </c>
      <c r="BG50" s="78">
        <f t="shared" si="40"/>
        <v>3.3642533854725265</v>
      </c>
      <c r="BH50" s="78">
        <f t="shared" si="40"/>
        <v>5.7198379039674396</v>
      </c>
      <c r="BI50" s="78">
        <f t="shared" si="40"/>
        <v>3.0018091514584011</v>
      </c>
      <c r="BJ50" s="78">
        <f t="shared" si="40"/>
        <v>5.2808156362495362</v>
      </c>
      <c r="BK50" s="78">
        <f t="shared" si="40"/>
        <v>6.9739160298415648</v>
      </c>
      <c r="BL50" s="78">
        <f t="shared" si="40"/>
        <v>3.7240662880029252</v>
      </c>
      <c r="BM50" s="78">
        <f t="shared" si="40"/>
        <v>7.8143694131136421</v>
      </c>
      <c r="BN50" s="78">
        <f t="shared" si="40"/>
        <v>0.86282621666642356</v>
      </c>
      <c r="BO50" s="78">
        <f t="shared" ref="BO50:DZ50" si="41">IFERROR(((BO21/BN21)^4-1)*100, "n/a")</f>
        <v>3.5486663282116915</v>
      </c>
      <c r="BP50" s="78">
        <f t="shared" si="41"/>
        <v>4.4249954730297247</v>
      </c>
      <c r="BQ50" s="78">
        <f t="shared" si="41"/>
        <v>7.2638174808862477</v>
      </c>
      <c r="BR50" s="78">
        <f t="shared" si="41"/>
        <v>2.4813183234538183</v>
      </c>
      <c r="BS50" s="78">
        <f t="shared" si="41"/>
        <v>0.40045186215926787</v>
      </c>
      <c r="BT50" s="78">
        <f t="shared" si="41"/>
        <v>5.5719660469284449</v>
      </c>
      <c r="BU50" s="78">
        <f t="shared" si="41"/>
        <v>4.6396514862801386</v>
      </c>
      <c r="BV50" s="78">
        <f t="shared" si="41"/>
        <v>0.85413919869354871</v>
      </c>
      <c r="BW50" s="78">
        <f t="shared" si="41"/>
        <v>7.2525694823377451</v>
      </c>
      <c r="BX50" s="78">
        <f t="shared" si="41"/>
        <v>2.9831350667351764</v>
      </c>
      <c r="BY50" s="78">
        <f t="shared" si="41"/>
        <v>3.601449471943341</v>
      </c>
      <c r="BZ50" s="78">
        <f t="shared" si="41"/>
        <v>4.6311334171844409</v>
      </c>
      <c r="CA50" s="78">
        <f t="shared" si="41"/>
        <v>1.8644608726888778</v>
      </c>
      <c r="CB50" s="78">
        <f t="shared" si="41"/>
        <v>1.8836000056638547</v>
      </c>
      <c r="CC50" s="78">
        <f t="shared" si="41"/>
        <v>3.9301266246049238</v>
      </c>
      <c r="CD50" s="78">
        <f t="shared" si="41"/>
        <v>1.7471437371512355</v>
      </c>
      <c r="CE50" s="78">
        <f t="shared" si="41"/>
        <v>3.4120074192871996</v>
      </c>
      <c r="CF50" s="78">
        <f t="shared" si="41"/>
        <v>1.2192530251189826</v>
      </c>
      <c r="CG50" s="78">
        <f t="shared" si="41"/>
        <v>1.5985102569195719</v>
      </c>
      <c r="CH50" s="78">
        <f t="shared" si="41"/>
        <v>-3.0116342862702705</v>
      </c>
      <c r="CI50" s="78">
        <f t="shared" si="41"/>
        <v>-1.493018702027582</v>
      </c>
      <c r="CJ50" s="78">
        <f t="shared" si="41"/>
        <v>3.3570925260933304</v>
      </c>
      <c r="CK50" s="78">
        <f t="shared" si="41"/>
        <v>2.0079023088221515</v>
      </c>
      <c r="CL50" s="78">
        <f t="shared" si="41"/>
        <v>-0.19816035000113086</v>
      </c>
      <c r="CM50" s="78">
        <f t="shared" si="41"/>
        <v>7.6993399272746066</v>
      </c>
      <c r="CN50" s="78">
        <f t="shared" si="41"/>
        <v>2.7414090770924604</v>
      </c>
      <c r="CO50" s="78">
        <f t="shared" si="41"/>
        <v>4.3575580486277188</v>
      </c>
      <c r="CP50" s="78">
        <f t="shared" si="41"/>
        <v>4.8516292126940641</v>
      </c>
      <c r="CQ50" s="78">
        <f t="shared" si="41"/>
        <v>1.5472619383280373</v>
      </c>
      <c r="CR50" s="78">
        <f t="shared" si="41"/>
        <v>3.6863689580156178</v>
      </c>
      <c r="CS50" s="78">
        <f t="shared" si="41"/>
        <v>4.5250022735977335</v>
      </c>
      <c r="CT50" s="78">
        <f t="shared" si="41"/>
        <v>3.561418806817529</v>
      </c>
      <c r="CU50" s="78">
        <f t="shared" si="41"/>
        <v>4.6555899487012109</v>
      </c>
      <c r="CV50" s="78">
        <f t="shared" si="41"/>
        <v>3.1433354475443043</v>
      </c>
      <c r="CW50" s="78">
        <f t="shared" si="41"/>
        <v>3.0882023622776478</v>
      </c>
      <c r="CX50" s="78">
        <f t="shared" si="41"/>
        <v>4.3957512709151603</v>
      </c>
      <c r="CY50" s="78">
        <f t="shared" si="41"/>
        <v>0.99700568022762504</v>
      </c>
      <c r="CZ50" s="78">
        <f t="shared" si="41"/>
        <v>3.5524124699494841</v>
      </c>
      <c r="DA50" s="78">
        <f t="shared" si="41"/>
        <v>3.6763168005791602</v>
      </c>
      <c r="DB50" s="78">
        <f t="shared" si="41"/>
        <v>2.8170161019952511</v>
      </c>
      <c r="DC50" s="78">
        <f t="shared" si="41"/>
        <v>3.7407079245746377</v>
      </c>
      <c r="DD50" s="78">
        <f t="shared" si="41"/>
        <v>4.3774909074767443</v>
      </c>
      <c r="DE50" s="78">
        <f t="shared" si="41"/>
        <v>2.4444323012271285</v>
      </c>
      <c r="DF50" s="78">
        <f t="shared" si="41"/>
        <v>3.2206593209179735</v>
      </c>
      <c r="DG50" s="78">
        <f t="shared" si="41"/>
        <v>4.2862455477573169</v>
      </c>
      <c r="DH50" s="78">
        <f t="shared" si="41"/>
        <v>1.8124138775581722</v>
      </c>
      <c r="DI50" s="78">
        <f t="shared" si="41"/>
        <v>6.9906902689279127</v>
      </c>
      <c r="DJ50" s="78">
        <f t="shared" si="41"/>
        <v>4.8638690501775717</v>
      </c>
      <c r="DK50" s="78">
        <f t="shared" si="41"/>
        <v>4.1109068540541971</v>
      </c>
      <c r="DL50" s="78">
        <f t="shared" si="41"/>
        <v>7.2304403804030137</v>
      </c>
      <c r="DM50" s="78">
        <f t="shared" si="41"/>
        <v>5.3189880202483497</v>
      </c>
      <c r="DN50" s="78">
        <f t="shared" si="41"/>
        <v>5.9056585760496105</v>
      </c>
      <c r="DO50" s="78">
        <f t="shared" si="41"/>
        <v>3.9400172388036836</v>
      </c>
      <c r="DP50" s="78">
        <f t="shared" si="41"/>
        <v>5.9594186097918556</v>
      </c>
      <c r="DQ50" s="78">
        <f t="shared" si="41"/>
        <v>4.5913860544972485</v>
      </c>
      <c r="DR50" s="78">
        <f t="shared" si="41"/>
        <v>5.9918399097892427</v>
      </c>
      <c r="DS50" s="78">
        <f t="shared" si="41"/>
        <v>6.2871102746055341</v>
      </c>
      <c r="DT50" s="78">
        <f t="shared" si="41"/>
        <v>3.9198694578262083</v>
      </c>
      <c r="DU50" s="78">
        <f t="shared" si="41"/>
        <v>3.9871268295550655</v>
      </c>
      <c r="DV50" s="78">
        <f t="shared" si="41"/>
        <v>3.4840404541158332</v>
      </c>
      <c r="DW50" s="78">
        <f t="shared" si="41"/>
        <v>1.6119911188887892</v>
      </c>
      <c r="DX50" s="78">
        <f t="shared" si="41"/>
        <v>0.94910413117503811</v>
      </c>
      <c r="DY50" s="78">
        <f t="shared" si="41"/>
        <v>1.3769631456036491</v>
      </c>
      <c r="DZ50" s="78">
        <f t="shared" si="41"/>
        <v>6.1162897844432962</v>
      </c>
      <c r="EA50" s="78">
        <f t="shared" ref="EA50:GL50" si="42">IFERROR(((EA21/DZ21)^4-1)*100, "n/a")</f>
        <v>1.2305000558006762</v>
      </c>
      <c r="EB50" s="78">
        <f t="shared" si="42"/>
        <v>2.0673232718538603</v>
      </c>
      <c r="EC50" s="78">
        <f t="shared" si="42"/>
        <v>2.9297184807593801</v>
      </c>
      <c r="ED50" s="78">
        <f t="shared" si="42"/>
        <v>2.3226166015174909</v>
      </c>
      <c r="EE50" s="78">
        <f t="shared" si="42"/>
        <v>1.892840926525996</v>
      </c>
      <c r="EF50" s="78">
        <f t="shared" si="42"/>
        <v>4.5686817521994216</v>
      </c>
      <c r="EG50" s="78">
        <f t="shared" si="42"/>
        <v>5.9979565252519462</v>
      </c>
      <c r="EH50" s="78">
        <f t="shared" si="42"/>
        <v>2.7392895119322969</v>
      </c>
      <c r="EI50" s="78">
        <f t="shared" si="42"/>
        <v>3.6066772377715939</v>
      </c>
      <c r="EJ50" s="78">
        <f t="shared" si="42"/>
        <v>2.5138556418708546</v>
      </c>
      <c r="EK50" s="78">
        <f t="shared" si="42"/>
        <v>4.4942084217395095</v>
      </c>
      <c r="EL50" s="78">
        <f t="shared" si="42"/>
        <v>4.4231365973192549</v>
      </c>
      <c r="EM50" s="78">
        <f t="shared" si="42"/>
        <v>2.35308088005588</v>
      </c>
      <c r="EN50" s="78">
        <f t="shared" si="42"/>
        <v>4.6194522432423168</v>
      </c>
      <c r="EO50" s="78">
        <f t="shared" si="42"/>
        <v>3.9383091555457383</v>
      </c>
      <c r="EP50" s="78">
        <f t="shared" si="42"/>
        <v>1.1920483487714906</v>
      </c>
      <c r="EQ50" s="78">
        <f t="shared" si="42"/>
        <v>4.5369494876464467</v>
      </c>
      <c r="ER50" s="78">
        <f t="shared" si="42"/>
        <v>2.0409204672041659</v>
      </c>
      <c r="ES50" s="78">
        <f t="shared" si="42"/>
        <v>2.4513833502858295</v>
      </c>
      <c r="ET50" s="78">
        <f t="shared" si="42"/>
        <v>3.9282375086762356</v>
      </c>
      <c r="EU50" s="78">
        <f t="shared" si="42"/>
        <v>2.2579105479514583</v>
      </c>
      <c r="EV50" s="78">
        <f t="shared" si="42"/>
        <v>0.74045279003749354</v>
      </c>
      <c r="EW50" s="78">
        <f t="shared" si="42"/>
        <v>2.2756576562724895</v>
      </c>
      <c r="EX50" s="78">
        <f t="shared" si="42"/>
        <v>1.1437029028473766</v>
      </c>
      <c r="EY50" s="78">
        <f t="shared" si="42"/>
        <v>-1.0601470519562173</v>
      </c>
      <c r="EZ50" s="78">
        <f t="shared" si="42"/>
        <v>0.6516937136694434</v>
      </c>
      <c r="FA50" s="78">
        <f t="shared" si="42"/>
        <v>-2.9604486842555233</v>
      </c>
      <c r="FB50" s="78">
        <f t="shared" si="42"/>
        <v>-3.671673570710543</v>
      </c>
      <c r="FC50" s="78">
        <f t="shared" si="42"/>
        <v>-0.90122489158674934</v>
      </c>
      <c r="FD50" s="78">
        <f t="shared" si="42"/>
        <v>-1.6116287713689226</v>
      </c>
      <c r="FE50" s="78">
        <f t="shared" si="42"/>
        <v>2.7895062872741461</v>
      </c>
      <c r="FF50" s="78">
        <f t="shared" si="42"/>
        <v>-0.59357178746155537</v>
      </c>
      <c r="FG50" s="78">
        <f t="shared" si="42"/>
        <v>1.9930321888307789</v>
      </c>
      <c r="FH50" s="78">
        <f t="shared" si="42"/>
        <v>3.2190206994466619</v>
      </c>
      <c r="FI50" s="78">
        <f t="shared" si="42"/>
        <v>2.8270849604746573</v>
      </c>
      <c r="FJ50" s="78">
        <f t="shared" si="42"/>
        <v>2.673515476012911</v>
      </c>
      <c r="FK50" s="78">
        <f t="shared" si="42"/>
        <v>1.7106987162292864</v>
      </c>
      <c r="FL50" s="78">
        <f t="shared" si="42"/>
        <v>0.89188110089120087</v>
      </c>
      <c r="FM50" s="78">
        <f t="shared" si="42"/>
        <v>1.572424033689912</v>
      </c>
      <c r="FN50" s="78">
        <f t="shared" si="42"/>
        <v>0.7345751550378754</v>
      </c>
      <c r="FO50" s="78">
        <f t="shared" si="42"/>
        <v>3.2503775432344728</v>
      </c>
      <c r="FP50" s="78">
        <f t="shared" si="42"/>
        <v>0.59549468578297127</v>
      </c>
      <c r="FQ50" s="78">
        <f t="shared" si="42"/>
        <v>0.65311862595420767</v>
      </c>
      <c r="FR50" s="78">
        <f t="shared" si="42"/>
        <v>1.8072603478211047</v>
      </c>
      <c r="FS50" s="78">
        <f t="shared" si="42"/>
        <v>2.0890831313581382</v>
      </c>
      <c r="FT50" s="78">
        <f t="shared" si="42"/>
        <v>0.28823097458705593</v>
      </c>
      <c r="FU50" s="78">
        <f t="shared" si="42"/>
        <v>1.6355139336148072</v>
      </c>
      <c r="FV50" s="78">
        <f t="shared" si="42"/>
        <v>3.4905244265940993</v>
      </c>
      <c r="FW50" s="78">
        <f t="shared" si="42"/>
        <v>1.5609565795385638</v>
      </c>
      <c r="FX50" s="78">
        <f t="shared" si="42"/>
        <v>4.3642296493111132</v>
      </c>
      <c r="FY50" s="78">
        <f t="shared" si="42"/>
        <v>4.4653327862991254</v>
      </c>
      <c r="FZ50" s="78">
        <f t="shared" si="42"/>
        <v>4.6809166993255102</v>
      </c>
      <c r="GA50" s="78">
        <f t="shared" si="42"/>
        <v>3.5124087391314118</v>
      </c>
      <c r="GB50" s="78">
        <f t="shared" si="42"/>
        <v>3.4052680486902354</v>
      </c>
      <c r="GC50" s="78">
        <f t="shared" si="42"/>
        <v>2.8737835583217963</v>
      </c>
      <c r="GD50" s="78">
        <f t="shared" si="42"/>
        <v>2.2812034448291607</v>
      </c>
      <c r="GE50" s="78">
        <f t="shared" si="42"/>
        <v>2.4170119896264497</v>
      </c>
      <c r="GF50" s="78">
        <f t="shared" si="42"/>
        <v>3.4215690336342863</v>
      </c>
      <c r="GG50" s="78">
        <f t="shared" si="42"/>
        <v>2.6524549541248055</v>
      </c>
      <c r="GH50" s="78">
        <f t="shared" si="42"/>
        <v>2.5752786660982574</v>
      </c>
      <c r="GI50" s="78">
        <f t="shared" si="42"/>
        <v>1.7867234981543412</v>
      </c>
      <c r="GJ50" s="78">
        <f t="shared" si="42"/>
        <v>2.8724948696657648</v>
      </c>
      <c r="GK50" s="78">
        <f t="shared" si="42"/>
        <v>2.2234979254757814</v>
      </c>
      <c r="GL50" s="78">
        <f t="shared" si="42"/>
        <v>3.9180564468745294</v>
      </c>
      <c r="GM50" s="78">
        <f t="shared" ref="GM50:GV50" si="43">IFERROR(((GM21/GL21)^4-1)*100, "n/a")</f>
        <v>0.51727564873906839</v>
      </c>
      <c r="GN50" s="78">
        <f>IFERROR(((GN21/GM21)^4-1)*100, "n/a")</f>
        <v>3.988249785270459</v>
      </c>
      <c r="GO50" s="78" t="str">
        <f t="shared" si="43"/>
        <v>n/a</v>
      </c>
      <c r="GP50" s="78" t="str">
        <f t="shared" si="43"/>
        <v>n/a</v>
      </c>
      <c r="GQ50" s="78" t="str">
        <f t="shared" si="43"/>
        <v>n/a</v>
      </c>
      <c r="GR50" s="78" t="str">
        <f t="shared" si="43"/>
        <v>n/a</v>
      </c>
      <c r="GS50" s="78" t="str">
        <f t="shared" si="43"/>
        <v>n/a</v>
      </c>
      <c r="GT50" s="78" t="str">
        <f t="shared" si="43"/>
        <v>n/a</v>
      </c>
      <c r="GU50" s="78" t="str">
        <f t="shared" si="43"/>
        <v>n/a</v>
      </c>
      <c r="GV50" s="78" t="str">
        <f t="shared" si="43"/>
        <v>n/a</v>
      </c>
    </row>
    <row r="51" spans="1:206">
      <c r="A51" s="7" t="s">
        <v>248</v>
      </c>
      <c r="B51" s="78" t="s">
        <v>238</v>
      </c>
      <c r="C51" s="78" t="str">
        <f t="shared" ref="C51:BN51" ca="1" si="44">IFERROR(((C47/B47)^4-1)*100, "n/a")</f>
        <v>n/a</v>
      </c>
      <c r="D51" s="78" t="str">
        <f t="shared" ca="1" si="44"/>
        <v>n/a</v>
      </c>
      <c r="E51" s="78" t="str">
        <f t="shared" ca="1" si="44"/>
        <v>n/a</v>
      </c>
      <c r="F51" s="78" t="str">
        <f t="shared" ca="1" si="44"/>
        <v>n/a</v>
      </c>
      <c r="G51" s="78" t="str">
        <f t="shared" ca="1" si="44"/>
        <v>n/a</v>
      </c>
      <c r="H51" s="78" t="str">
        <f t="shared" ca="1" si="44"/>
        <v>n/a</v>
      </c>
      <c r="I51" s="78" t="str">
        <f t="shared" ca="1" si="44"/>
        <v>n/a</v>
      </c>
      <c r="J51" s="78" t="str">
        <f t="shared" ca="1" si="44"/>
        <v>n/a</v>
      </c>
      <c r="K51" s="78" t="str">
        <f t="shared" ca="1" si="44"/>
        <v>n/a</v>
      </c>
      <c r="L51" s="78" t="str">
        <f t="shared" ca="1" si="44"/>
        <v>n/a</v>
      </c>
      <c r="M51" s="78" t="str">
        <f t="shared" ca="1" si="44"/>
        <v>n/a</v>
      </c>
      <c r="N51" s="78" t="str">
        <f t="shared" ca="1" si="44"/>
        <v>n/a</v>
      </c>
      <c r="O51" s="78">
        <f t="shared" ca="1" si="44"/>
        <v>7.5115281655786292</v>
      </c>
      <c r="P51" s="78">
        <f t="shared" ca="1" si="44"/>
        <v>9.4504201959177969E-2</v>
      </c>
      <c r="Q51" s="78">
        <f t="shared" ca="1" si="44"/>
        <v>1.3884075682212949</v>
      </c>
      <c r="R51" s="78">
        <f t="shared" ca="1" si="44"/>
        <v>-0.21528548218656685</v>
      </c>
      <c r="S51" s="78">
        <f t="shared" ca="1" si="44"/>
        <v>-3.2773026090255231</v>
      </c>
      <c r="T51" s="78">
        <f t="shared" ca="1" si="44"/>
        <v>0.90292878578728253</v>
      </c>
      <c r="U51" s="78">
        <f t="shared" ca="1" si="44"/>
        <v>1.0027348587247076</v>
      </c>
      <c r="V51" s="78">
        <f t="shared" ca="1" si="44"/>
        <v>-6.2360976080733437</v>
      </c>
      <c r="W51" s="78">
        <f t="shared" ca="1" si="44"/>
        <v>1.0566415641834803</v>
      </c>
      <c r="X51" s="78">
        <f t="shared" ca="1" si="44"/>
        <v>2.1814669244195395</v>
      </c>
      <c r="Y51" s="78">
        <f t="shared" ca="1" si="44"/>
        <v>3.1489292070353336</v>
      </c>
      <c r="Z51" s="78">
        <f t="shared" ca="1" si="44"/>
        <v>3.2653296341184523</v>
      </c>
      <c r="AA51" s="78">
        <f t="shared" ca="1" si="44"/>
        <v>7.0168524788466691</v>
      </c>
      <c r="AB51" s="78">
        <f t="shared" ca="1" si="44"/>
        <v>4.2830228341596888</v>
      </c>
      <c r="AC51" s="78">
        <f t="shared" ca="1" si="44"/>
        <v>4.2821088966405352</v>
      </c>
      <c r="AD51" s="78">
        <f t="shared" ca="1" si="44"/>
        <v>5.302391568559317</v>
      </c>
      <c r="AE51" s="78">
        <f t="shared" ca="1" si="44"/>
        <v>5.2541723414671671</v>
      </c>
      <c r="AF51" s="78">
        <f t="shared" ca="1" si="44"/>
        <v>3.5123607312726568</v>
      </c>
      <c r="AG51" s="78">
        <f t="shared" ca="1" si="44"/>
        <v>4.4692580858085362</v>
      </c>
      <c r="AH51" s="78">
        <f t="shared" ca="1" si="44"/>
        <v>6.6250637352453401</v>
      </c>
      <c r="AI51" s="78">
        <f t="shared" ca="1" si="44"/>
        <v>3.0720274847238382</v>
      </c>
      <c r="AJ51" s="78">
        <f t="shared" ca="1" si="44"/>
        <v>9.3535609520569061</v>
      </c>
      <c r="AK51" s="78">
        <f t="shared" ca="1" si="44"/>
        <v>2.5687008808871203</v>
      </c>
      <c r="AL51" s="78">
        <f t="shared" ca="1" si="44"/>
        <v>3.9644724606859194</v>
      </c>
      <c r="AM51" s="78">
        <f t="shared" ca="1" si="44"/>
        <v>2.7572021669385327</v>
      </c>
      <c r="AN51" s="78">
        <f t="shared" ca="1" si="44"/>
        <v>7.0098475658419979E-2</v>
      </c>
      <c r="AO51" s="78">
        <f t="shared" ca="1" si="44"/>
        <v>3.7662985806273586</v>
      </c>
      <c r="AP51" s="78">
        <f t="shared" ca="1" si="44"/>
        <v>1.0174243930717752</v>
      </c>
      <c r="AQ51" s="78">
        <f t="shared" ca="1" si="44"/>
        <v>-1.1781965230199365</v>
      </c>
      <c r="AR51" s="78">
        <f t="shared" ca="1" si="44"/>
        <v>-8.7175042261145705</v>
      </c>
      <c r="AS51" s="78">
        <f t="shared" ca="1" si="44"/>
        <v>2.8023644309532525</v>
      </c>
      <c r="AT51" s="78">
        <f t="shared" ca="1" si="44"/>
        <v>4.2605723335638945</v>
      </c>
      <c r="AU51" s="78">
        <f t="shared" ca="1" si="44"/>
        <v>1.403206062457607</v>
      </c>
      <c r="AV51" s="78">
        <f t="shared" ca="1" si="44"/>
        <v>0.3818597854164052</v>
      </c>
      <c r="AW51" s="78">
        <f t="shared" ca="1" si="44"/>
        <v>2.3104222792963869</v>
      </c>
      <c r="AX51" s="78">
        <f t="shared" ca="1" si="44"/>
        <v>-2.400536690790811</v>
      </c>
      <c r="AY51" s="78">
        <f t="shared" ca="1" si="44"/>
        <v>2.6047485525423131</v>
      </c>
      <c r="AZ51" s="78">
        <f t="shared" ca="1" si="44"/>
        <v>0.96406892075029393</v>
      </c>
      <c r="BA51" s="78">
        <f t="shared" ca="1" si="44"/>
        <v>1.8556813046750165</v>
      </c>
      <c r="BB51" s="78">
        <f t="shared" ca="1" si="44"/>
        <v>5.2763016051632361</v>
      </c>
      <c r="BC51" s="78">
        <f t="shared" ca="1" si="44"/>
        <v>2.2493954183994136</v>
      </c>
      <c r="BD51" s="78">
        <f t="shared" ca="1" si="44"/>
        <v>6.8020522686559337</v>
      </c>
      <c r="BE51" s="78">
        <f t="shared" ca="1" si="44"/>
        <v>6.2907136926790841</v>
      </c>
      <c r="BF51" s="78">
        <f t="shared" ca="1" si="44"/>
        <v>6.4398882033476434</v>
      </c>
      <c r="BG51" s="78">
        <f t="shared" ca="1" si="44"/>
        <v>3.9405814448027821</v>
      </c>
      <c r="BH51" s="78">
        <f t="shared" ca="1" si="44"/>
        <v>6.3772586074633653</v>
      </c>
      <c r="BI51" s="78">
        <f t="shared" ca="1" si="44"/>
        <v>3.7377167488989338</v>
      </c>
      <c r="BJ51" s="78">
        <f t="shared" ca="1" si="44"/>
        <v>5.9217464434959011</v>
      </c>
      <c r="BK51" s="78">
        <f t="shared" ca="1" si="44"/>
        <v>7.8032900408511852</v>
      </c>
      <c r="BL51" s="78">
        <f t="shared" ca="1" si="44"/>
        <v>3.8483559193879469</v>
      </c>
      <c r="BM51" s="78">
        <f t="shared" ca="1" si="44"/>
        <v>7.8922021272095355</v>
      </c>
      <c r="BN51" s="78">
        <f t="shared" ca="1" si="44"/>
        <v>1.9424794821113922</v>
      </c>
      <c r="BO51" s="78">
        <f t="shared" ref="BO51:DZ51" ca="1" si="45">IFERROR(((BO47/BN47)^4-1)*100, "n/a")</f>
        <v>3.8945522993823589</v>
      </c>
      <c r="BP51" s="78">
        <f t="shared" ca="1" si="45"/>
        <v>4.6198230528703199</v>
      </c>
      <c r="BQ51" s="78">
        <f t="shared" ca="1" si="45"/>
        <v>7.0033028245829909</v>
      </c>
      <c r="BR51" s="78">
        <f t="shared" ca="1" si="45"/>
        <v>2.7729437909377541</v>
      </c>
      <c r="BS51" s="78">
        <f t="shared" ca="1" si="45"/>
        <v>0.37232475097415119</v>
      </c>
      <c r="BT51" s="78">
        <f t="shared" ca="1" si="45"/>
        <v>6.3467190281682573</v>
      </c>
      <c r="BU51" s="78">
        <f t="shared" ca="1" si="45"/>
        <v>5.152475738197726</v>
      </c>
      <c r="BV51" s="78">
        <f t="shared" ca="1" si="45"/>
        <v>1.4253184887755399</v>
      </c>
      <c r="BW51" s="78">
        <f t="shared" ca="1" si="45"/>
        <v>7.3497387780552037</v>
      </c>
      <c r="BX51" s="78">
        <f t="shared" ca="1" si="45"/>
        <v>3.2806403415127416</v>
      </c>
      <c r="BY51" s="78">
        <f t="shared" ca="1" si="45"/>
        <v>3.6830341686664658</v>
      </c>
      <c r="BZ51" s="78">
        <f t="shared" ca="1" si="45"/>
        <v>4.7232013794547667</v>
      </c>
      <c r="CA51" s="78">
        <f t="shared" ca="1" si="45"/>
        <v>2.4584842234291582</v>
      </c>
      <c r="CB51" s="78">
        <f t="shared" ca="1" si="45"/>
        <v>1.9376040530302063</v>
      </c>
      <c r="CC51" s="78">
        <f t="shared" ca="1" si="45"/>
        <v>3.9091842371157703</v>
      </c>
      <c r="CD51" s="78">
        <f t="shared" ca="1" si="45"/>
        <v>1.5022527641526784</v>
      </c>
      <c r="CE51" s="78">
        <f t="shared" ca="1" si="45"/>
        <v>2.9494495399323917</v>
      </c>
      <c r="CF51" s="78">
        <f t="shared" ca="1" si="45"/>
        <v>1.0845291557613157</v>
      </c>
      <c r="CG51" s="78">
        <f t="shared" ca="1" si="45"/>
        <v>1.228603499804537</v>
      </c>
      <c r="CH51" s="78">
        <f t="shared" ca="1" si="45"/>
        <v>-3.2612025436456804</v>
      </c>
      <c r="CI51" s="78">
        <f t="shared" ca="1" si="45"/>
        <v>-2.2041818113852529</v>
      </c>
      <c r="CJ51" s="78">
        <f t="shared" ca="1" si="45"/>
        <v>1.9871944037053835</v>
      </c>
      <c r="CK51" s="78">
        <f t="shared" ca="1" si="45"/>
        <v>0.89339962574839227</v>
      </c>
      <c r="CL51" s="78">
        <f t="shared" ca="1" si="45"/>
        <v>-1.2612359476313117</v>
      </c>
      <c r="CM51" s="78">
        <f t="shared" ca="1" si="45"/>
        <v>5.8216381273442641</v>
      </c>
      <c r="CN51" s="78">
        <f t="shared" ca="1" si="45"/>
        <v>1.5004551136702737</v>
      </c>
      <c r="CO51" s="78">
        <f t="shared" ca="1" si="45"/>
        <v>3.0100319856569246</v>
      </c>
      <c r="CP51" s="78">
        <f t="shared" ca="1" si="45"/>
        <v>4.0128810914740187</v>
      </c>
      <c r="CQ51" s="78">
        <f t="shared" ca="1" si="45"/>
        <v>1.0326026012108303</v>
      </c>
      <c r="CR51" s="78">
        <f t="shared" ca="1" si="45"/>
        <v>3.4503320713817232</v>
      </c>
      <c r="CS51" s="78">
        <f t="shared" ca="1" si="45"/>
        <v>4.4392253940651605</v>
      </c>
      <c r="CT51" s="78">
        <f t="shared" ca="1" si="45"/>
        <v>3.6781294841888634</v>
      </c>
      <c r="CU51" s="78">
        <f t="shared" ca="1" si="45"/>
        <v>4.9141694330690378</v>
      </c>
      <c r="CV51" s="78">
        <f t="shared" ca="1" si="45"/>
        <v>3.5893774027946579</v>
      </c>
      <c r="CW51" s="78">
        <f t="shared" ca="1" si="45"/>
        <v>3.6102089497243917</v>
      </c>
      <c r="CX51" s="78">
        <f t="shared" ca="1" si="45"/>
        <v>4.5135922984132382</v>
      </c>
      <c r="CY51" s="78">
        <f t="shared" ca="1" si="45"/>
        <v>1.3196385284738543</v>
      </c>
      <c r="CZ51" s="78">
        <f t="shared" ca="1" si="45"/>
        <v>3.5917952068453385</v>
      </c>
      <c r="DA51" s="78">
        <f t="shared" ca="1" si="45"/>
        <v>3.6463453719571604</v>
      </c>
      <c r="DB51" s="78">
        <f t="shared" ca="1" si="45"/>
        <v>3.2125614984874096</v>
      </c>
      <c r="DC51" s="78">
        <f t="shared" ca="1" si="45"/>
        <v>4.1585326633992059</v>
      </c>
      <c r="DD51" s="78">
        <f t="shared" ca="1" si="45"/>
        <v>4.65704367469153</v>
      </c>
      <c r="DE51" s="78">
        <f t="shared" ca="1" si="45"/>
        <v>2.9821601941219189</v>
      </c>
      <c r="DF51" s="78">
        <f t="shared" ca="1" si="45"/>
        <v>3.434991918777075</v>
      </c>
      <c r="DG51" s="78">
        <f t="shared" ca="1" si="45"/>
        <v>4.9410194466846802</v>
      </c>
      <c r="DH51" s="78">
        <f t="shared" ca="1" si="45"/>
        <v>2.98744639020323</v>
      </c>
      <c r="DI51" s="78">
        <f t="shared" ca="1" si="45"/>
        <v>7.6926522728344437</v>
      </c>
      <c r="DJ51" s="78">
        <f t="shared" ca="1" si="45"/>
        <v>5.6715268269429409</v>
      </c>
      <c r="DK51" s="78">
        <f t="shared" ca="1" si="45"/>
        <v>5.1819821188117565</v>
      </c>
      <c r="DL51" s="78">
        <f t="shared" ca="1" si="45"/>
        <v>7.8750009150329925</v>
      </c>
      <c r="DM51" s="78">
        <f t="shared" ca="1" si="45"/>
        <v>6.1489360362727119</v>
      </c>
      <c r="DN51" s="78">
        <f t="shared" ca="1" si="45"/>
        <v>6.6073999159512731</v>
      </c>
      <c r="DO51" s="78">
        <f t="shared" ca="1" si="45"/>
        <v>4.5109479407899888</v>
      </c>
      <c r="DP51" s="78">
        <f t="shared" ca="1" si="45"/>
        <v>6.1915362009049568</v>
      </c>
      <c r="DQ51" s="78">
        <f t="shared" ca="1" si="45"/>
        <v>4.8696032797940658</v>
      </c>
      <c r="DR51" s="78">
        <f t="shared" ca="1" si="45"/>
        <v>6.2686907758504384</v>
      </c>
      <c r="DS51" s="78">
        <f t="shared" ca="1" si="45"/>
        <v>6.8044766521788036</v>
      </c>
      <c r="DT51" s="78">
        <f t="shared" ca="1" si="45"/>
        <v>4.295278502119082</v>
      </c>
      <c r="DU51" s="78">
        <f t="shared" ca="1" si="45"/>
        <v>4.029607110632405</v>
      </c>
      <c r="DV51" s="78">
        <f t="shared" ca="1" si="45"/>
        <v>3.4820576400141912</v>
      </c>
      <c r="DW51" s="78">
        <f t="shared" ca="1" si="45"/>
        <v>1.4791765953278579</v>
      </c>
      <c r="DX51" s="78">
        <f t="shared" ca="1" si="45"/>
        <v>0.7206130511772102</v>
      </c>
      <c r="DY51" s="78">
        <f t="shared" ca="1" si="45"/>
        <v>-0.30346696257690375</v>
      </c>
      <c r="DZ51" s="78">
        <f t="shared" ca="1" si="45"/>
        <v>4.3725763689860031</v>
      </c>
      <c r="EA51" s="78">
        <f t="shared" ref="EA51:GL51" ca="1" si="46">IFERROR(((EA47/DZ47)^4-1)*100, "n/a")</f>
        <v>-0.43129764561578021</v>
      </c>
      <c r="EB51" s="78">
        <f t="shared" ca="1" si="46"/>
        <v>-0.35716654663668912</v>
      </c>
      <c r="EC51" s="78">
        <f t="shared" ca="1" si="46"/>
        <v>0.8633529691186359</v>
      </c>
      <c r="ED51" s="78">
        <f t="shared" ca="1" si="46"/>
        <v>0.69064211401959064</v>
      </c>
      <c r="EE51" s="78">
        <f t="shared" ca="1" si="46"/>
        <v>0.16886418942410053</v>
      </c>
      <c r="EF51" s="78">
        <f t="shared" ca="1" si="46"/>
        <v>2.9820034707776166</v>
      </c>
      <c r="EG51" s="78">
        <f t="shared" ca="1" si="46"/>
        <v>4.5954853475414614</v>
      </c>
      <c r="EH51" s="78">
        <f t="shared" ca="1" si="46"/>
        <v>1.7912855834809172</v>
      </c>
      <c r="EI51" s="78">
        <f t="shared" ca="1" si="46"/>
        <v>3.1279814905120107</v>
      </c>
      <c r="EJ51" s="78">
        <f t="shared" ca="1" si="46"/>
        <v>2.1297466537393728</v>
      </c>
      <c r="EK51" s="78">
        <f t="shared" ca="1" si="46"/>
        <v>4.501490774453587</v>
      </c>
      <c r="EL51" s="78">
        <f t="shared" ca="1" si="46"/>
        <v>4.4029351456194243</v>
      </c>
      <c r="EM51" s="78">
        <f t="shared" ca="1" si="46"/>
        <v>3.0613219716304707</v>
      </c>
      <c r="EN51" s="78">
        <f t="shared" ca="1" si="46"/>
        <v>5.2814802284950169</v>
      </c>
      <c r="EO51" s="78">
        <f t="shared" ca="1" si="46"/>
        <v>4.5391987713147453</v>
      </c>
      <c r="EP51" s="78">
        <f t="shared" ca="1" si="46"/>
        <v>1.9338009059514993</v>
      </c>
      <c r="EQ51" s="78">
        <f t="shared" ca="1" si="46"/>
        <v>5.3375812655362953</v>
      </c>
      <c r="ER51" s="78">
        <f t="shared" ca="1" si="46"/>
        <v>2.9407261997606904</v>
      </c>
      <c r="ES51" s="78">
        <f t="shared" ca="1" si="46"/>
        <v>2.9062200879314659</v>
      </c>
      <c r="ET51" s="78">
        <f t="shared" ca="1" si="46"/>
        <v>4.5290543990973653</v>
      </c>
      <c r="EU51" s="78">
        <f t="shared" ca="1" si="46"/>
        <v>2.7002709416530601</v>
      </c>
      <c r="EV51" s="78">
        <f t="shared" ca="1" si="46"/>
        <v>1.2727886750335315</v>
      </c>
      <c r="EW51" s="78">
        <f t="shared" ca="1" si="46"/>
        <v>2.4217398637470522</v>
      </c>
      <c r="EX51" s="78">
        <f t="shared" ca="1" si="46"/>
        <v>1.0213377927465794</v>
      </c>
      <c r="EY51" s="78">
        <f t="shared" ca="1" si="46"/>
        <v>-1.0965737412441334</v>
      </c>
      <c r="EZ51" s="78">
        <f t="shared" ca="1" si="46"/>
        <v>-2.4865359753555638</v>
      </c>
      <c r="FA51" s="78">
        <f t="shared" ca="1" si="46"/>
        <v>-4.2828611534329486</v>
      </c>
      <c r="FB51" s="78">
        <f t="shared" ca="1" si="46"/>
        <v>-4.8443824673737979</v>
      </c>
      <c r="FC51" s="78">
        <f t="shared" ca="1" si="46"/>
        <v>-4.5557092636441148</v>
      </c>
      <c r="FD51" s="78">
        <f t="shared" ca="1" si="46"/>
        <v>-3.8532942472775389</v>
      </c>
      <c r="FE51" s="78">
        <f t="shared" ca="1" si="46"/>
        <v>-0.86419172490170837</v>
      </c>
      <c r="FF51" s="78">
        <f t="shared" ca="1" si="46"/>
        <v>-3.9847895136139511</v>
      </c>
      <c r="FG51" s="78">
        <f t="shared" ca="1" si="46"/>
        <v>-1.25555237861813</v>
      </c>
      <c r="FH51" s="78">
        <f t="shared" ca="1" si="46"/>
        <v>1.2263915486020904</v>
      </c>
      <c r="FI51" s="78">
        <f t="shared" ca="1" si="46"/>
        <v>0.90211691494288537</v>
      </c>
      <c r="FJ51" s="78">
        <f t="shared" ca="1" si="46"/>
        <v>1.1080968498877741</v>
      </c>
      <c r="FK51" s="78">
        <f t="shared" ca="1" si="46"/>
        <v>2.0600063638830157</v>
      </c>
      <c r="FL51" s="78">
        <f t="shared" ca="1" si="46"/>
        <v>1.5360442776251926</v>
      </c>
      <c r="FM51" s="78">
        <f t="shared" ca="1" si="46"/>
        <v>2.4302125497662086</v>
      </c>
      <c r="FN51" s="78">
        <f t="shared" ca="1" si="46"/>
        <v>1.6352356067139251</v>
      </c>
      <c r="FO51" s="78">
        <f t="shared" ca="1" si="46"/>
        <v>4.3157360385825072</v>
      </c>
      <c r="FP51" s="78">
        <f t="shared" ca="1" si="46"/>
        <v>1.4302447694581</v>
      </c>
      <c r="FQ51" s="78">
        <f t="shared" ca="1" si="46"/>
        <v>1.3077714988560807</v>
      </c>
      <c r="FR51" s="78">
        <f t="shared" ca="1" si="46"/>
        <v>2.6146017062094629</v>
      </c>
      <c r="FS51" s="78">
        <f t="shared" ca="1" si="46"/>
        <v>3.3853177559429737</v>
      </c>
      <c r="FT51" s="78">
        <f t="shared" ca="1" si="46"/>
        <v>1.5864607561325128</v>
      </c>
      <c r="FU51" s="78">
        <f t="shared" ca="1" si="46"/>
        <v>2.2751604246863177</v>
      </c>
      <c r="FV51" s="78">
        <f t="shared" ca="1" si="46"/>
        <v>4.2571206069999867</v>
      </c>
      <c r="FW51" s="78">
        <f t="shared" ca="1" si="46"/>
        <v>2.5693342594806712</v>
      </c>
      <c r="FX51" s="78">
        <f t="shared" ca="1" si="46"/>
        <v>5.0134418762491917</v>
      </c>
      <c r="FY51" s="78">
        <f t="shared" ca="1" si="46"/>
        <v>4.9335373013039252</v>
      </c>
      <c r="FZ51" s="78">
        <f t="shared" ca="1" si="46"/>
        <v>4.9837347259795051</v>
      </c>
      <c r="GA51" s="78">
        <f t="shared" ca="1" si="46"/>
        <v>3.5284017850561344</v>
      </c>
      <c r="GB51" s="78">
        <f t="shared" ca="1" si="46"/>
        <v>3.450681295396052</v>
      </c>
      <c r="GC51" s="78">
        <f t="shared" ca="1" si="46"/>
        <v>2.9724338620457091</v>
      </c>
      <c r="GD51" s="78">
        <f t="shared" ca="1" si="46"/>
        <v>2.308348731408838</v>
      </c>
      <c r="GE51" s="78">
        <f t="shared" ca="1" si="46"/>
        <v>2.312728021971977</v>
      </c>
      <c r="GF51" s="78">
        <f t="shared" ca="1" si="46"/>
        <v>3.3656978426272799</v>
      </c>
      <c r="GG51" s="78">
        <f t="shared" ca="1" si="46"/>
        <v>2.7673851613674749</v>
      </c>
      <c r="GH51" s="78">
        <f t="shared" ca="1" si="46"/>
        <v>2.5981487600283293</v>
      </c>
      <c r="GI51" s="78">
        <f t="shared" ca="1" si="46"/>
        <v>1.6760650002042965</v>
      </c>
      <c r="GJ51" s="78">
        <f t="shared" ca="1" si="46"/>
        <v>2.7678963320858063</v>
      </c>
      <c r="GK51" s="78">
        <f t="shared" ca="1" si="46"/>
        <v>2.1496691069100349</v>
      </c>
      <c r="GL51" s="78">
        <f t="shared" ca="1" si="46"/>
        <v>3.8588768419969277</v>
      </c>
      <c r="GM51" s="78">
        <f ca="1">IFERROR(((GM47/GL47)^4-1)*100, "n/a")</f>
        <v>0.30698774545259155</v>
      </c>
      <c r="GN51" s="78">
        <f ca="1">IFERROR(((GN47/GM47)^4-1)*100, "n/a")</f>
        <v>3.5882511112070858</v>
      </c>
      <c r="GO51" s="78" t="str">
        <f t="shared" ref="GO51:GV51" ca="1" si="47">IFERROR(((GO47/GN47)^4-1)*100, "n/a")</f>
        <v>n/a</v>
      </c>
      <c r="GP51" s="78" t="str">
        <f t="shared" ca="1" si="47"/>
        <v>n/a</v>
      </c>
      <c r="GQ51" s="78" t="str">
        <f t="shared" ca="1" si="47"/>
        <v>n/a</v>
      </c>
      <c r="GR51" s="78" t="str">
        <f t="shared" ca="1" si="47"/>
        <v>n/a</v>
      </c>
      <c r="GS51" s="78" t="str">
        <f t="shared" ca="1" si="47"/>
        <v>n/a</v>
      </c>
      <c r="GT51" s="78" t="str">
        <f t="shared" ca="1" si="47"/>
        <v>n/a</v>
      </c>
      <c r="GU51" s="78" t="str">
        <f t="shared" ca="1" si="47"/>
        <v>n/a</v>
      </c>
      <c r="GV51" s="78" t="str">
        <f t="shared" ca="1" si="47"/>
        <v>n/a</v>
      </c>
    </row>
    <row r="52" spans="1:206">
      <c r="A52" s="7" t="s">
        <v>191</v>
      </c>
      <c r="B52" s="78" t="s">
        <v>190</v>
      </c>
      <c r="C52" s="78" t="str">
        <f t="shared" ref="C52:BN52" ca="1" si="48">IFERROR(C50-C51, "n/a")</f>
        <v>n/a</v>
      </c>
      <c r="D52" s="78" t="str">
        <f t="shared" ca="1" si="48"/>
        <v>n/a</v>
      </c>
      <c r="E52" s="78" t="str">
        <f t="shared" ca="1" si="48"/>
        <v>n/a</v>
      </c>
      <c r="F52" s="78" t="str">
        <f t="shared" ca="1" si="48"/>
        <v>n/a</v>
      </c>
      <c r="G52" s="78" t="str">
        <f t="shared" ca="1" si="48"/>
        <v>n/a</v>
      </c>
      <c r="H52" s="78" t="str">
        <f t="shared" ca="1" si="48"/>
        <v>n/a</v>
      </c>
      <c r="I52" s="78" t="str">
        <f t="shared" ca="1" si="48"/>
        <v>n/a</v>
      </c>
      <c r="J52" s="78" t="str">
        <f t="shared" ca="1" si="48"/>
        <v>n/a</v>
      </c>
      <c r="K52" s="78" t="str">
        <f t="shared" ca="1" si="48"/>
        <v>n/a</v>
      </c>
      <c r="L52" s="78" t="str">
        <f t="shared" ca="1" si="48"/>
        <v>n/a</v>
      </c>
      <c r="M52" s="78" t="str">
        <f t="shared" ca="1" si="48"/>
        <v>n/a</v>
      </c>
      <c r="N52" s="78" t="str">
        <f t="shared" ca="1" si="48"/>
        <v>n/a</v>
      </c>
      <c r="O52" s="78">
        <f t="shared" ca="1" si="48"/>
        <v>-7.7901860551232716E-4</v>
      </c>
      <c r="P52" s="78">
        <f t="shared" ca="1" si="48"/>
        <v>-0.28500435100426991</v>
      </c>
      <c r="Q52" s="78">
        <f t="shared" ca="1" si="48"/>
        <v>3.2729651797835935E-2</v>
      </c>
      <c r="R52" s="78">
        <f t="shared" ca="1" si="48"/>
        <v>-0.97559149018048297</v>
      </c>
      <c r="S52" s="78">
        <f t="shared" ca="1" si="48"/>
        <v>-0.2520360878804806</v>
      </c>
      <c r="T52" s="78">
        <f t="shared" ca="1" si="48"/>
        <v>0.54176876391527351</v>
      </c>
      <c r="U52" s="78">
        <f t="shared" ca="1" si="48"/>
        <v>0.73337019726751329</v>
      </c>
      <c r="V52" s="78">
        <f t="shared" ca="1" si="48"/>
        <v>0.51460972445196518</v>
      </c>
      <c r="W52" s="78">
        <f t="shared" ca="1" si="48"/>
        <v>2.3349423887571108</v>
      </c>
      <c r="X52" s="78">
        <f t="shared" ca="1" si="48"/>
        <v>4.5694606840332774</v>
      </c>
      <c r="Y52" s="78">
        <f t="shared" ca="1" si="48"/>
        <v>2.65269632531695</v>
      </c>
      <c r="Z52" s="78">
        <f t="shared" ca="1" si="48"/>
        <v>1.111578888389908</v>
      </c>
      <c r="AA52" s="78">
        <f t="shared" ca="1" si="48"/>
        <v>1.2164688788647737</v>
      </c>
      <c r="AB52" s="78">
        <f t="shared" ca="1" si="48"/>
        <v>-0.54314193438995684</v>
      </c>
      <c r="AC52" s="78">
        <f t="shared" ca="1" si="48"/>
        <v>-2.0013959832310135E-3</v>
      </c>
      <c r="AD52" s="78">
        <f t="shared" ca="1" si="48"/>
        <v>-2.0705186119895913E-2</v>
      </c>
      <c r="AE52" s="78">
        <f t="shared" ca="1" si="48"/>
        <v>-0.4469123782151474</v>
      </c>
      <c r="AF52" s="78">
        <f t="shared" ca="1" si="48"/>
        <v>-1.3285817856124149</v>
      </c>
      <c r="AG52" s="78">
        <f t="shared" ca="1" si="48"/>
        <v>-0.63231783058166346</v>
      </c>
      <c r="AH52" s="78">
        <f t="shared" ca="1" si="48"/>
        <v>-0.47613482710671118</v>
      </c>
      <c r="AI52" s="78">
        <f t="shared" ca="1" si="48"/>
        <v>-0.80221887676268366</v>
      </c>
      <c r="AJ52" s="78">
        <f t="shared" ca="1" si="48"/>
        <v>-0.52537900344109545</v>
      </c>
      <c r="AK52" s="78">
        <f t="shared" ca="1" si="48"/>
        <v>-0.87613873348111326</v>
      </c>
      <c r="AL52" s="78">
        <f t="shared" ca="1" si="48"/>
        <v>-0.6999083336850731</v>
      </c>
      <c r="AM52" s="78">
        <f t="shared" ca="1" si="48"/>
        <v>-0.67134754691031695</v>
      </c>
      <c r="AN52" s="78">
        <f t="shared" ca="1" si="48"/>
        <v>-0.32487842154105273</v>
      </c>
      <c r="AO52" s="78">
        <f t="shared" ca="1" si="48"/>
        <v>0.17515832138734755</v>
      </c>
      <c r="AP52" s="78">
        <f t="shared" ca="1" si="48"/>
        <v>-1.2088466472315318E-2</v>
      </c>
      <c r="AQ52" s="78">
        <f t="shared" ca="1" si="48"/>
        <v>0.60985071052135353</v>
      </c>
      <c r="AR52" s="78">
        <f t="shared" ca="1" si="48"/>
        <v>3.8644620437349175E-3</v>
      </c>
      <c r="AS52" s="78">
        <f t="shared" ca="1" si="48"/>
        <v>1.6612306318954717</v>
      </c>
      <c r="AT52" s="78">
        <f t="shared" ca="1" si="48"/>
        <v>1.2527301671755087</v>
      </c>
      <c r="AU52" s="78">
        <f t="shared" ca="1" si="48"/>
        <v>-6.1462455097349711E-2</v>
      </c>
      <c r="AV52" s="78">
        <f t="shared" ca="1" si="48"/>
        <v>-0.34463490098384231</v>
      </c>
      <c r="AW52" s="78">
        <f t="shared" ca="1" si="48"/>
        <v>-0.45545353691378576</v>
      </c>
      <c r="AX52" s="78">
        <f t="shared" ca="1" si="48"/>
        <v>-0.30371279338429202</v>
      </c>
      <c r="AY52" s="78">
        <f t="shared" ca="1" si="48"/>
        <v>0.37470412449249757</v>
      </c>
      <c r="AZ52" s="78">
        <f t="shared" ca="1" si="48"/>
        <v>0.26345257802573574</v>
      </c>
      <c r="BA52" s="78">
        <f t="shared" ca="1" si="48"/>
        <v>0.84762496141226329</v>
      </c>
      <c r="BB52" s="78">
        <f t="shared" ca="1" si="48"/>
        <v>1.9136817202872081</v>
      </c>
      <c r="BC52" s="78">
        <f t="shared" ca="1" si="48"/>
        <v>1.7648786386786242</v>
      </c>
      <c r="BD52" s="78">
        <f t="shared" ca="1" si="48"/>
        <v>1.595376360318812</v>
      </c>
      <c r="BE52" s="78">
        <f t="shared" ca="1" si="48"/>
        <v>1.0831373391454679</v>
      </c>
      <c r="BF52" s="78">
        <f t="shared" ca="1" si="48"/>
        <v>8.7254149442683726E-2</v>
      </c>
      <c r="BG52" s="78">
        <f t="shared" ca="1" si="48"/>
        <v>-0.57632805933025555</v>
      </c>
      <c r="BH52" s="78">
        <f t="shared" ca="1" si="48"/>
        <v>-0.65742070349592563</v>
      </c>
      <c r="BI52" s="78">
        <f t="shared" ca="1" si="48"/>
        <v>-0.73590759744053269</v>
      </c>
      <c r="BJ52" s="78">
        <f t="shared" ca="1" si="48"/>
        <v>-0.64093080724636486</v>
      </c>
      <c r="BK52" s="78">
        <f t="shared" ca="1" si="48"/>
        <v>-0.82937401100962038</v>
      </c>
      <c r="BL52" s="78">
        <f t="shared" ca="1" si="48"/>
        <v>-0.12428963138502169</v>
      </c>
      <c r="BM52" s="78">
        <f t="shared" ca="1" si="48"/>
        <v>-7.7832714095893429E-2</v>
      </c>
      <c r="BN52" s="78">
        <f t="shared" ca="1" si="48"/>
        <v>-1.0796532654449686</v>
      </c>
      <c r="BO52" s="78">
        <f t="shared" ref="BO52:DZ52" ca="1" si="49">IFERROR(BO50-BO51, "n/a")</f>
        <v>-0.34588597117066744</v>
      </c>
      <c r="BP52" s="78">
        <f t="shared" ca="1" si="49"/>
        <v>-0.19482757984059518</v>
      </c>
      <c r="BQ52" s="78">
        <f t="shared" ca="1" si="49"/>
        <v>0.26051465630325676</v>
      </c>
      <c r="BR52" s="78">
        <f t="shared" ca="1" si="49"/>
        <v>-0.29162546748393581</v>
      </c>
      <c r="BS52" s="78">
        <f t="shared" ca="1" si="49"/>
        <v>2.8127111185116682E-2</v>
      </c>
      <c r="BT52" s="78">
        <f t="shared" ca="1" si="49"/>
        <v>-0.7747529812398124</v>
      </c>
      <c r="BU52" s="78">
        <f t="shared" ca="1" si="49"/>
        <v>-0.5128242519175874</v>
      </c>
      <c r="BV52" s="78">
        <f t="shared" ca="1" si="49"/>
        <v>-0.5711792900819912</v>
      </c>
      <c r="BW52" s="78">
        <f t="shared" ca="1" si="49"/>
        <v>-9.7169295717458581E-2</v>
      </c>
      <c r="BX52" s="78">
        <f t="shared" ca="1" si="49"/>
        <v>-0.29750527477756528</v>
      </c>
      <c r="BY52" s="78">
        <f t="shared" ca="1" si="49"/>
        <v>-8.158469672312485E-2</v>
      </c>
      <c r="BZ52" s="78">
        <f t="shared" ca="1" si="49"/>
        <v>-9.2067962270325765E-2</v>
      </c>
      <c r="CA52" s="78">
        <f t="shared" ca="1" si="49"/>
        <v>-0.59402335074028034</v>
      </c>
      <c r="CB52" s="78">
        <f t="shared" ca="1" si="49"/>
        <v>-5.4004047366351671E-2</v>
      </c>
      <c r="CC52" s="78">
        <f t="shared" ca="1" si="49"/>
        <v>2.0942387489153447E-2</v>
      </c>
      <c r="CD52" s="78">
        <f t="shared" ca="1" si="49"/>
        <v>0.24489097299855711</v>
      </c>
      <c r="CE52" s="78">
        <f t="shared" ca="1" si="49"/>
        <v>0.46255787935480797</v>
      </c>
      <c r="CF52" s="78">
        <f t="shared" ca="1" si="49"/>
        <v>0.13472386935766689</v>
      </c>
      <c r="CG52" s="78">
        <f t="shared" ca="1" si="49"/>
        <v>0.36990675711503496</v>
      </c>
      <c r="CH52" s="78">
        <f t="shared" ca="1" si="49"/>
        <v>0.24956825737540989</v>
      </c>
      <c r="CI52" s="78">
        <f t="shared" ca="1" si="49"/>
        <v>0.71116310935767091</v>
      </c>
      <c r="CJ52" s="78">
        <f t="shared" ca="1" si="49"/>
        <v>1.3698981223879469</v>
      </c>
      <c r="CK52" s="78">
        <f t="shared" ca="1" si="49"/>
        <v>1.1145026830737592</v>
      </c>
      <c r="CL52" s="78">
        <f t="shared" ca="1" si="49"/>
        <v>1.0630755976301809</v>
      </c>
      <c r="CM52" s="78">
        <f t="shared" ca="1" si="49"/>
        <v>1.8777017999303425</v>
      </c>
      <c r="CN52" s="78">
        <f t="shared" ca="1" si="49"/>
        <v>1.2409539634221867</v>
      </c>
      <c r="CO52" s="78">
        <f t="shared" ca="1" si="49"/>
        <v>1.3475260629707941</v>
      </c>
      <c r="CP52" s="78">
        <f t="shared" ca="1" si="49"/>
        <v>0.83874812122004538</v>
      </c>
      <c r="CQ52" s="78">
        <f t="shared" ca="1" si="49"/>
        <v>0.51465933711720702</v>
      </c>
      <c r="CR52" s="78">
        <f t="shared" ca="1" si="49"/>
        <v>0.23603688663389466</v>
      </c>
      <c r="CS52" s="78">
        <f t="shared" ca="1" si="49"/>
        <v>8.5776879532573069E-2</v>
      </c>
      <c r="CT52" s="78">
        <f t="shared" ca="1" si="49"/>
        <v>-0.11671067737133445</v>
      </c>
      <c r="CU52" s="78">
        <f t="shared" ca="1" si="49"/>
        <v>-0.25857948436782685</v>
      </c>
      <c r="CV52" s="78">
        <f t="shared" ca="1" si="49"/>
        <v>-0.44604195525035362</v>
      </c>
      <c r="CW52" s="78">
        <f t="shared" ca="1" si="49"/>
        <v>-0.52200658744674389</v>
      </c>
      <c r="CX52" s="78">
        <f t="shared" ca="1" si="49"/>
        <v>-0.1178410274980779</v>
      </c>
      <c r="CY52" s="78">
        <f t="shared" ca="1" si="49"/>
        <v>-0.32263284824622929</v>
      </c>
      <c r="CZ52" s="78">
        <f t="shared" ca="1" si="49"/>
        <v>-3.9382736895854364E-2</v>
      </c>
      <c r="DA52" s="78">
        <f t="shared" ca="1" si="49"/>
        <v>2.9971428621999863E-2</v>
      </c>
      <c r="DB52" s="78">
        <f t="shared" ca="1" si="49"/>
        <v>-0.39554539649215847</v>
      </c>
      <c r="DC52" s="78">
        <f t="shared" ca="1" si="49"/>
        <v>-0.41782473882456816</v>
      </c>
      <c r="DD52" s="78">
        <f t="shared" ca="1" si="49"/>
        <v>-0.27955276721478572</v>
      </c>
      <c r="DE52" s="78">
        <f t="shared" ca="1" si="49"/>
        <v>-0.53772789289479039</v>
      </c>
      <c r="DF52" s="78">
        <f t="shared" ca="1" si="49"/>
        <v>-0.21433259785910153</v>
      </c>
      <c r="DG52" s="78">
        <f t="shared" ca="1" si="49"/>
        <v>-0.65477389892736326</v>
      </c>
      <c r="DH52" s="78">
        <f t="shared" ca="1" si="49"/>
        <v>-1.1750325126450578</v>
      </c>
      <c r="DI52" s="78">
        <f t="shared" ca="1" si="49"/>
        <v>-0.70196200390653107</v>
      </c>
      <c r="DJ52" s="78">
        <f t="shared" ca="1" si="49"/>
        <v>-0.80765777676536921</v>
      </c>
      <c r="DK52" s="78">
        <f t="shared" ca="1" si="49"/>
        <v>-1.0710752647575594</v>
      </c>
      <c r="DL52" s="78">
        <f t="shared" ca="1" si="49"/>
        <v>-0.64456053462997875</v>
      </c>
      <c r="DM52" s="78">
        <f t="shared" ca="1" si="49"/>
        <v>-0.82994801602436219</v>
      </c>
      <c r="DN52" s="78">
        <f t="shared" ca="1" si="49"/>
        <v>-0.70174133990166254</v>
      </c>
      <c r="DO52" s="78">
        <f t="shared" ca="1" si="49"/>
        <v>-0.57093070198630524</v>
      </c>
      <c r="DP52" s="78">
        <f t="shared" ca="1" si="49"/>
        <v>-0.23211759111310126</v>
      </c>
      <c r="DQ52" s="78">
        <f t="shared" ca="1" si="49"/>
        <v>-0.27821722529681736</v>
      </c>
      <c r="DR52" s="78">
        <f t="shared" ca="1" si="49"/>
        <v>-0.27685086606119569</v>
      </c>
      <c r="DS52" s="78">
        <f t="shared" ca="1" si="49"/>
        <v>-0.51736637757326953</v>
      </c>
      <c r="DT52" s="78">
        <f t="shared" ca="1" si="49"/>
        <v>-0.37540904429287369</v>
      </c>
      <c r="DU52" s="78">
        <f t="shared" ca="1" si="49"/>
        <v>-4.2480281077339477E-2</v>
      </c>
      <c r="DV52" s="78">
        <f t="shared" ca="1" si="49"/>
        <v>1.9828141016420275E-3</v>
      </c>
      <c r="DW52" s="78">
        <f t="shared" ca="1" si="49"/>
        <v>0.13281452356093126</v>
      </c>
      <c r="DX52" s="78">
        <f t="shared" ca="1" si="49"/>
        <v>0.22849107999782792</v>
      </c>
      <c r="DY52" s="78">
        <f t="shared" ca="1" si="49"/>
        <v>1.6804301081805528</v>
      </c>
      <c r="DZ52" s="78">
        <f t="shared" ca="1" si="49"/>
        <v>1.7437134154572931</v>
      </c>
      <c r="EA52" s="78">
        <f t="shared" ref="EA52:GL52" ca="1" si="50">IFERROR(EA50-EA51, "n/a")</f>
        <v>1.6617977014164564</v>
      </c>
      <c r="EB52" s="78">
        <f t="shared" ca="1" si="50"/>
        <v>2.4244898184905495</v>
      </c>
      <c r="EC52" s="78">
        <f t="shared" ca="1" si="50"/>
        <v>2.0663655116407442</v>
      </c>
      <c r="ED52" s="78">
        <f t="shared" ca="1" si="50"/>
        <v>1.6319744874979003</v>
      </c>
      <c r="EE52" s="78">
        <f t="shared" ca="1" si="50"/>
        <v>1.7239767371018955</v>
      </c>
      <c r="EF52" s="78">
        <f t="shared" ca="1" si="50"/>
        <v>1.586678281421805</v>
      </c>
      <c r="EG52" s="78">
        <f t="shared" ca="1" si="50"/>
        <v>1.4024711777104848</v>
      </c>
      <c r="EH52" s="78">
        <f t="shared" ca="1" si="50"/>
        <v>0.94800392845137971</v>
      </c>
      <c r="EI52" s="78">
        <f t="shared" ca="1" si="50"/>
        <v>0.47869574725958319</v>
      </c>
      <c r="EJ52" s="78">
        <f t="shared" ca="1" si="50"/>
        <v>0.38410898813148187</v>
      </c>
      <c r="EK52" s="78">
        <f t="shared" ca="1" si="50"/>
        <v>-7.2823527140775113E-3</v>
      </c>
      <c r="EL52" s="78">
        <f t="shared" ca="1" si="50"/>
        <v>2.0201451699830564E-2</v>
      </c>
      <c r="EM52" s="78">
        <f t="shared" ca="1" si="50"/>
        <v>-0.7082410915745907</v>
      </c>
      <c r="EN52" s="78">
        <f t="shared" ca="1" si="50"/>
        <v>-0.66202798525270001</v>
      </c>
      <c r="EO52" s="78">
        <f t="shared" ca="1" si="50"/>
        <v>-0.6008896157690069</v>
      </c>
      <c r="EP52" s="78">
        <f t="shared" ca="1" si="50"/>
        <v>-0.74175255718000876</v>
      </c>
      <c r="EQ52" s="78">
        <f t="shared" ca="1" si="50"/>
        <v>-0.80063177788984863</v>
      </c>
      <c r="ER52" s="78">
        <f t="shared" ca="1" si="50"/>
        <v>-0.89980573255652452</v>
      </c>
      <c r="ES52" s="78">
        <f t="shared" ca="1" si="50"/>
        <v>-0.45483673764563637</v>
      </c>
      <c r="ET52" s="78">
        <f t="shared" ca="1" si="50"/>
        <v>-0.60081689042112973</v>
      </c>
      <c r="EU52" s="78">
        <f t="shared" ca="1" si="50"/>
        <v>-0.44236039370160185</v>
      </c>
      <c r="EV52" s="78">
        <f t="shared" ca="1" si="50"/>
        <v>-0.53233588499603801</v>
      </c>
      <c r="EW52" s="78">
        <f t="shared" ca="1" si="50"/>
        <v>-0.14608220747456269</v>
      </c>
      <c r="EX52" s="78">
        <f t="shared" ca="1" si="50"/>
        <v>0.1223651101007972</v>
      </c>
      <c r="EY52" s="78">
        <f t="shared" ca="1" si="50"/>
        <v>3.6426689287916147E-2</v>
      </c>
      <c r="EZ52" s="78">
        <f t="shared" ca="1" si="50"/>
        <v>3.1382296890250072</v>
      </c>
      <c r="FA52" s="78">
        <f t="shared" ca="1" si="50"/>
        <v>1.3224124691774253</v>
      </c>
      <c r="FB52" s="78">
        <f t="shared" ca="1" si="50"/>
        <v>1.1727088966632548</v>
      </c>
      <c r="FC52" s="78">
        <f t="shared" ca="1" si="50"/>
        <v>3.6544843720573654</v>
      </c>
      <c r="FD52" s="78">
        <f t="shared" ca="1" si="50"/>
        <v>2.2416654759086163</v>
      </c>
      <c r="FE52" s="78">
        <f t="shared" ca="1" si="50"/>
        <v>3.6536980121758544</v>
      </c>
      <c r="FF52" s="78">
        <f t="shared" ca="1" si="50"/>
        <v>3.3912177261523957</v>
      </c>
      <c r="FG52" s="78">
        <f t="shared" ca="1" si="50"/>
        <v>3.2485845674489089</v>
      </c>
      <c r="FH52" s="78">
        <f t="shared" ca="1" si="50"/>
        <v>1.9926291508445715</v>
      </c>
      <c r="FI52" s="78">
        <f t="shared" ca="1" si="50"/>
        <v>1.9249680455317719</v>
      </c>
      <c r="FJ52" s="78">
        <f t="shared" ca="1" si="50"/>
        <v>1.5654186261251368</v>
      </c>
      <c r="FK52" s="78">
        <f t="shared" ca="1" si="50"/>
        <v>-0.34930764765372935</v>
      </c>
      <c r="FL52" s="78">
        <f t="shared" ca="1" si="50"/>
        <v>-0.6441631767339917</v>
      </c>
      <c r="FM52" s="78">
        <f t="shared" ca="1" si="50"/>
        <v>-0.85778851607629658</v>
      </c>
      <c r="FN52" s="78">
        <f t="shared" ca="1" si="50"/>
        <v>-0.90066045167604969</v>
      </c>
      <c r="FO52" s="78">
        <f t="shared" ca="1" si="50"/>
        <v>-1.0653584953480344</v>
      </c>
      <c r="FP52" s="78">
        <f t="shared" ca="1" si="50"/>
        <v>-0.83475008367512871</v>
      </c>
      <c r="FQ52" s="78">
        <f t="shared" ca="1" si="50"/>
        <v>-0.65465287290187302</v>
      </c>
      <c r="FR52" s="78">
        <f t="shared" ca="1" si="50"/>
        <v>-0.80734135838835819</v>
      </c>
      <c r="FS52" s="78">
        <f t="shared" ca="1" si="50"/>
        <v>-1.2962346245848355</v>
      </c>
      <c r="FT52" s="78">
        <f t="shared" ca="1" si="50"/>
        <v>-1.2982297815454569</v>
      </c>
      <c r="FU52" s="78">
        <f t="shared" ca="1" si="50"/>
        <v>-0.6396464910715105</v>
      </c>
      <c r="FV52" s="78">
        <f t="shared" ca="1" si="50"/>
        <v>-0.7665961804058874</v>
      </c>
      <c r="FW52" s="78">
        <f t="shared" ca="1" si="50"/>
        <v>-1.0083776799421074</v>
      </c>
      <c r="FX52" s="78">
        <f t="shared" ca="1" si="50"/>
        <v>-0.64921222693807845</v>
      </c>
      <c r="FY52" s="78">
        <f t="shared" ca="1" si="50"/>
        <v>-0.46820451500479976</v>
      </c>
      <c r="FZ52" s="78">
        <f t="shared" ca="1" si="50"/>
        <v>-0.30281802665399482</v>
      </c>
      <c r="GA52" s="78">
        <f t="shared" ca="1" si="50"/>
        <v>-1.5993045924722615E-2</v>
      </c>
      <c r="GB52" s="78">
        <f t="shared" ca="1" si="50"/>
        <v>-4.541324670581659E-2</v>
      </c>
      <c r="GC52" s="78">
        <f t="shared" ca="1" si="50"/>
        <v>-9.8650303723912813E-2</v>
      </c>
      <c r="GD52" s="78">
        <f t="shared" ca="1" si="50"/>
        <v>-2.7145286579677297E-2</v>
      </c>
      <c r="GE52" s="78">
        <f t="shared" ca="1" si="50"/>
        <v>0.10428396765447268</v>
      </c>
      <c r="GF52" s="78">
        <f t="shared" ca="1" si="50"/>
        <v>5.5871191007006438E-2</v>
      </c>
      <c r="GG52" s="78">
        <f t="shared" ca="1" si="50"/>
        <v>-0.11493020724266945</v>
      </c>
      <c r="GH52" s="78">
        <f t="shared" ca="1" si="50"/>
        <v>-2.2870093930071889E-2</v>
      </c>
      <c r="GI52" s="78">
        <f t="shared" ca="1" si="50"/>
        <v>0.11065849795004468</v>
      </c>
      <c r="GJ52" s="78">
        <f t="shared" ca="1" si="50"/>
        <v>0.10459853757995852</v>
      </c>
      <c r="GK52" s="78">
        <f t="shared" ca="1" si="50"/>
        <v>7.3828818565746523E-2</v>
      </c>
      <c r="GL52" s="78">
        <f t="shared" ca="1" si="50"/>
        <v>5.9179604877601655E-2</v>
      </c>
      <c r="GM52" s="78">
        <f ca="1">IFERROR(GM50-GM51, "n/a")</f>
        <v>0.21028790328647684</v>
      </c>
      <c r="GN52" s="78">
        <f t="shared" ref="GN52:GV52" ca="1" si="51">IFERROR(GN50-GN51, "n/a")</f>
        <v>0.39999867406337319</v>
      </c>
      <c r="GO52" s="78" t="str">
        <f t="shared" ca="1" si="51"/>
        <v>n/a</v>
      </c>
      <c r="GP52" s="78" t="str">
        <f t="shared" ca="1" si="51"/>
        <v>n/a</v>
      </c>
      <c r="GQ52" s="78" t="str">
        <f t="shared" ca="1" si="51"/>
        <v>n/a</v>
      </c>
      <c r="GR52" s="78" t="str">
        <f t="shared" ca="1" si="51"/>
        <v>n/a</v>
      </c>
      <c r="GS52" s="78" t="str">
        <f t="shared" ca="1" si="51"/>
        <v>n/a</v>
      </c>
      <c r="GT52" s="78" t="str">
        <f t="shared" ca="1" si="51"/>
        <v>n/a</v>
      </c>
      <c r="GU52" s="78" t="str">
        <f t="shared" ca="1" si="51"/>
        <v>n/a</v>
      </c>
      <c r="GV52" s="78" t="str">
        <f t="shared" ca="1" si="51"/>
        <v>n/a</v>
      </c>
    </row>
    <row r="53" spans="1:206">
      <c r="A53" s="7" t="s">
        <v>348</v>
      </c>
      <c r="B53" s="78" t="s">
        <v>203</v>
      </c>
      <c r="C53" s="78" t="str">
        <f t="shared" ref="C53:BN53" si="52">IFERROR(((C20/B20)^4-1), "n/a")</f>
        <v>n/a</v>
      </c>
      <c r="D53" s="78">
        <f t="shared" si="52"/>
        <v>0</v>
      </c>
      <c r="E53" s="78">
        <f t="shared" si="52"/>
        <v>3.0344547768127006E-2</v>
      </c>
      <c r="F53" s="78">
        <f t="shared" si="52"/>
        <v>2.9180740850001996E-2</v>
      </c>
      <c r="G53" s="78">
        <f t="shared" si="52"/>
        <v>2.8716295924771318E-2</v>
      </c>
      <c r="H53" s="78">
        <f t="shared" si="52"/>
        <v>2.8009163116624158E-2</v>
      </c>
      <c r="I53" s="78">
        <f t="shared" si="52"/>
        <v>2.7648140769314766E-2</v>
      </c>
      <c r="J53" s="78">
        <f t="shared" si="52"/>
        <v>2.7706040866075865E-2</v>
      </c>
      <c r="K53" s="78">
        <f t="shared" si="52"/>
        <v>2.85818104366522E-2</v>
      </c>
      <c r="L53" s="78">
        <f t="shared" si="52"/>
        <v>2.8460514536595483E-2</v>
      </c>
      <c r="M53" s="78">
        <f t="shared" si="52"/>
        <v>2.9068632365568003E-2</v>
      </c>
      <c r="N53" s="78">
        <f t="shared" si="52"/>
        <v>2.9984303646197752E-2</v>
      </c>
      <c r="O53" s="78">
        <f t="shared" si="52"/>
        <v>3.1358405082570817E-2</v>
      </c>
      <c r="P53" s="78">
        <f t="shared" si="52"/>
        <v>3.333604259690004E-2</v>
      </c>
      <c r="Q53" s="78">
        <f t="shared" si="52"/>
        <v>3.4478603720446754E-2</v>
      </c>
      <c r="R53" s="78">
        <f t="shared" si="52"/>
        <v>3.5591214974846519E-2</v>
      </c>
      <c r="S53" s="78">
        <f t="shared" si="52"/>
        <v>3.6983875816947176E-2</v>
      </c>
      <c r="T53" s="78">
        <f t="shared" si="52"/>
        <v>3.8260866352123335E-2</v>
      </c>
      <c r="U53" s="78">
        <f t="shared" si="52"/>
        <v>3.8355959409428042E-2</v>
      </c>
      <c r="V53" s="78">
        <f t="shared" si="52"/>
        <v>3.8142782346711535E-2</v>
      </c>
      <c r="W53" s="78">
        <f t="shared" si="52"/>
        <v>3.6735406785223912E-2</v>
      </c>
      <c r="X53" s="78">
        <f t="shared" si="52"/>
        <v>3.5216404470963969E-2</v>
      </c>
      <c r="Y53" s="78">
        <f t="shared" si="52"/>
        <v>3.4322333923338499E-2</v>
      </c>
      <c r="Z53" s="78">
        <f t="shared" si="52"/>
        <v>3.352157109913434E-2</v>
      </c>
      <c r="AA53" s="78">
        <f t="shared" si="52"/>
        <v>3.2234541587732979E-2</v>
      </c>
      <c r="AB53" s="78">
        <f t="shared" si="52"/>
        <v>3.1762614927157484E-2</v>
      </c>
      <c r="AC53" s="78">
        <f t="shared" si="52"/>
        <v>3.1512404796987914E-2</v>
      </c>
      <c r="AD53" s="78">
        <f t="shared" si="52"/>
        <v>3.1547272159741846E-2</v>
      </c>
      <c r="AE53" s="78">
        <f t="shared" si="52"/>
        <v>3.2556368772166833E-2</v>
      </c>
      <c r="AF53" s="78">
        <f t="shared" si="52"/>
        <v>3.2847550088048072E-2</v>
      </c>
      <c r="AG53" s="78">
        <f t="shared" si="52"/>
        <v>3.3267132285352163E-2</v>
      </c>
      <c r="AH53" s="78">
        <f t="shared" si="52"/>
        <v>3.3606283790255986E-2</v>
      </c>
      <c r="AI53" s="78">
        <f t="shared" si="52"/>
        <v>3.4070219071225205E-2</v>
      </c>
      <c r="AJ53" s="78">
        <f t="shared" si="52"/>
        <v>3.5594519230544019E-2</v>
      </c>
      <c r="AK53" s="78">
        <f t="shared" si="52"/>
        <v>3.5480282805188113E-2</v>
      </c>
      <c r="AL53" s="78">
        <f t="shared" si="52"/>
        <v>3.4970460986011975E-2</v>
      </c>
      <c r="AM53" s="78">
        <f t="shared" si="52"/>
        <v>3.3948358225504238E-2</v>
      </c>
      <c r="AN53" s="78">
        <f t="shared" si="52"/>
        <v>3.2237948161541352E-2</v>
      </c>
      <c r="AO53" s="78">
        <f t="shared" si="52"/>
        <v>3.0632604118951523E-2</v>
      </c>
      <c r="AP53" s="78">
        <f t="shared" si="52"/>
        <v>2.868238877149909E-2</v>
      </c>
      <c r="AQ53" s="78">
        <f t="shared" si="52"/>
        <v>2.557814565214378E-2</v>
      </c>
      <c r="AR53" s="78">
        <f t="shared" si="52"/>
        <v>2.1728748575693846E-2</v>
      </c>
      <c r="AS53" s="78">
        <f t="shared" si="52"/>
        <v>2.0742717911005348E-2</v>
      </c>
      <c r="AT53" s="78">
        <f t="shared" si="52"/>
        <v>2.0820833981385123E-2</v>
      </c>
      <c r="AU53" s="78">
        <f t="shared" si="52"/>
        <v>2.2064268047930824E-2</v>
      </c>
      <c r="AV53" s="78">
        <f t="shared" si="52"/>
        <v>2.5308482432245372E-2</v>
      </c>
      <c r="AW53" s="78">
        <f t="shared" si="52"/>
        <v>2.7098696075510853E-2</v>
      </c>
      <c r="AX53" s="78">
        <f t="shared" si="52"/>
        <v>2.8915824438512816E-2</v>
      </c>
      <c r="AY53" s="78">
        <f t="shared" si="52"/>
        <v>3.2868017087227974E-2</v>
      </c>
      <c r="AZ53" s="78">
        <f t="shared" si="52"/>
        <v>3.3678408932771742E-2</v>
      </c>
      <c r="BA53" s="78">
        <f t="shared" si="52"/>
        <v>3.4467210648618352E-2</v>
      </c>
      <c r="BB53" s="78">
        <f t="shared" si="52"/>
        <v>3.482139661071848E-2</v>
      </c>
      <c r="BC53" s="78">
        <f t="shared" si="52"/>
        <v>3.3118484251380975E-2</v>
      </c>
      <c r="BD53" s="78">
        <f t="shared" si="52"/>
        <v>3.2904470192232971E-2</v>
      </c>
      <c r="BE53" s="78">
        <f t="shared" si="52"/>
        <v>3.3210580707337956E-2</v>
      </c>
      <c r="BF53" s="78">
        <f t="shared" si="52"/>
        <v>3.3678192280614194E-2</v>
      </c>
      <c r="BG53" s="78">
        <f t="shared" si="52"/>
        <v>3.4811197231956026E-2</v>
      </c>
      <c r="BH53" s="78">
        <f t="shared" si="52"/>
        <v>3.6194953999582502E-2</v>
      </c>
      <c r="BI53" s="78">
        <f t="shared" si="52"/>
        <v>3.6816944437800814E-2</v>
      </c>
      <c r="BJ53" s="78">
        <f t="shared" si="52"/>
        <v>3.7419632209394704E-2</v>
      </c>
      <c r="BK53" s="78">
        <f t="shared" si="52"/>
        <v>3.8057846652034266E-2</v>
      </c>
      <c r="BL53" s="78">
        <f t="shared" si="52"/>
        <v>3.8349971402709127E-2</v>
      </c>
      <c r="BM53" s="78">
        <f t="shared" si="52"/>
        <v>3.8254457601722303E-2</v>
      </c>
      <c r="BN53" s="78">
        <f t="shared" si="52"/>
        <v>3.8051769894350995E-2</v>
      </c>
      <c r="BO53" s="78">
        <f t="shared" ref="BO53:DZ53" si="53">IFERROR(((BO20/BN20)^4-1), "n/a")</f>
        <v>3.7008119434960962E-2</v>
      </c>
      <c r="BP53" s="78">
        <f t="shared" si="53"/>
        <v>3.6407922888947786E-2</v>
      </c>
      <c r="BQ53" s="78">
        <f t="shared" si="53"/>
        <v>3.5924432090986613E-2</v>
      </c>
      <c r="BR53" s="78">
        <f t="shared" si="53"/>
        <v>3.5399747390417957E-2</v>
      </c>
      <c r="BS53" s="78">
        <f t="shared" si="53"/>
        <v>3.4733841324073866E-2</v>
      </c>
      <c r="BT53" s="78">
        <f t="shared" si="53"/>
        <v>3.4283896420862714E-2</v>
      </c>
      <c r="BU53" s="78">
        <f t="shared" si="53"/>
        <v>3.3842929161478796E-2</v>
      </c>
      <c r="BV53" s="78">
        <f t="shared" si="53"/>
        <v>3.3361214042768594E-2</v>
      </c>
      <c r="BW53" s="78">
        <f t="shared" si="53"/>
        <v>3.313433054438697E-2</v>
      </c>
      <c r="BX53" s="78">
        <f t="shared" si="53"/>
        <v>3.2764883845520565E-2</v>
      </c>
      <c r="BY53" s="78">
        <f t="shared" si="53"/>
        <v>3.2354033643655411E-2</v>
      </c>
      <c r="BZ53" s="78">
        <f t="shared" si="53"/>
        <v>3.2046629931764326E-2</v>
      </c>
      <c r="CA53" s="78">
        <f t="shared" si="53"/>
        <v>3.1697061631873913E-2</v>
      </c>
      <c r="CB53" s="78">
        <f t="shared" si="53"/>
        <v>3.1494941988612357E-2</v>
      </c>
      <c r="CC53" s="78">
        <f t="shared" si="53"/>
        <v>3.1015474973329571E-2</v>
      </c>
      <c r="CD53" s="78">
        <f t="shared" si="53"/>
        <v>3.0498955834714181E-2</v>
      </c>
      <c r="CE53" s="78">
        <f t="shared" si="53"/>
        <v>2.9900576690599534E-2</v>
      </c>
      <c r="CF53" s="78">
        <f t="shared" si="53"/>
        <v>2.9086062173941052E-2</v>
      </c>
      <c r="CG53" s="78">
        <f t="shared" si="53"/>
        <v>2.8468929211002969E-2</v>
      </c>
      <c r="CH53" s="78">
        <f t="shared" si="53"/>
        <v>2.7773812128752073E-2</v>
      </c>
      <c r="CI53" s="78">
        <f t="shared" si="53"/>
        <v>2.6869164578922966E-2</v>
      </c>
      <c r="CJ53" s="78">
        <f t="shared" si="53"/>
        <v>2.5981920175588202E-2</v>
      </c>
      <c r="CK53" s="78">
        <f t="shared" si="53"/>
        <v>2.5506647473324984E-2</v>
      </c>
      <c r="CL53" s="78">
        <f t="shared" si="53"/>
        <v>2.5170418993475163E-2</v>
      </c>
      <c r="CM53" s="78">
        <f t="shared" si="53"/>
        <v>2.5013029437384482E-2</v>
      </c>
      <c r="CN53" s="78">
        <f t="shared" si="53"/>
        <v>2.4857595859447912E-2</v>
      </c>
      <c r="CO53" s="78">
        <f t="shared" si="53"/>
        <v>2.4875437221529184E-2</v>
      </c>
      <c r="CP53" s="78">
        <f t="shared" si="53"/>
        <v>2.5062340777980641E-2</v>
      </c>
      <c r="CQ53" s="78">
        <f t="shared" si="53"/>
        <v>2.5541204139877705E-2</v>
      </c>
      <c r="CR53" s="78">
        <f t="shared" si="53"/>
        <v>2.5884043465263629E-2</v>
      </c>
      <c r="CS53" s="78">
        <f t="shared" si="53"/>
        <v>2.6219426041109939E-2</v>
      </c>
      <c r="CT53" s="78">
        <f t="shared" si="53"/>
        <v>2.6464241028952173E-2</v>
      </c>
      <c r="CU53" s="78">
        <f t="shared" si="53"/>
        <v>2.6827131348214461E-2</v>
      </c>
      <c r="CV53" s="78">
        <f t="shared" si="53"/>
        <v>2.6935614698694543E-2</v>
      </c>
      <c r="CW53" s="78">
        <f t="shared" si="53"/>
        <v>2.7203840760031239E-2</v>
      </c>
      <c r="CX53" s="78">
        <f t="shared" si="53"/>
        <v>2.7425056873368936E-2</v>
      </c>
      <c r="CY53" s="78">
        <f t="shared" si="53"/>
        <v>2.7640616547950136E-2</v>
      </c>
      <c r="CZ53" s="78">
        <f t="shared" si="53"/>
        <v>2.7410980607058377E-2</v>
      </c>
      <c r="DA53" s="78">
        <f t="shared" si="53"/>
        <v>2.7978584688413743E-2</v>
      </c>
      <c r="DB53" s="78">
        <f t="shared" si="53"/>
        <v>2.8691325080064445E-2</v>
      </c>
      <c r="DC53" s="78">
        <f t="shared" si="53"/>
        <v>2.9780126472460422E-2</v>
      </c>
      <c r="DD53" s="78">
        <f t="shared" si="53"/>
        <v>3.092263179738497E-2</v>
      </c>
      <c r="DE53" s="78">
        <f t="shared" si="53"/>
        <v>3.2193516751196416E-2</v>
      </c>
      <c r="DF53" s="78">
        <f t="shared" si="53"/>
        <v>3.3626152554067978E-2</v>
      </c>
      <c r="DG53" s="78">
        <f t="shared" si="53"/>
        <v>3.5557461647999444E-2</v>
      </c>
      <c r="DH53" s="78">
        <f t="shared" si="53"/>
        <v>3.7401690038053159E-2</v>
      </c>
      <c r="DI53" s="78">
        <f t="shared" si="53"/>
        <v>3.8632185710398836E-2</v>
      </c>
      <c r="DJ53" s="78">
        <f t="shared" si="53"/>
        <v>3.971437645263487E-2</v>
      </c>
      <c r="DK53" s="78">
        <f t="shared" si="53"/>
        <v>4.0578176598519589E-2</v>
      </c>
      <c r="DL53" s="78">
        <f t="shared" si="53"/>
        <v>4.1340121423979914E-2</v>
      </c>
      <c r="DM53" s="78">
        <f t="shared" si="53"/>
        <v>4.1930703981102102E-2</v>
      </c>
      <c r="DN53" s="78">
        <f t="shared" si="53"/>
        <v>4.2284154697830534E-2</v>
      </c>
      <c r="DO53" s="78">
        <f t="shared" si="53"/>
        <v>4.2232072404568388E-2</v>
      </c>
      <c r="DP53" s="78">
        <f t="shared" si="53"/>
        <v>4.2949651608014561E-2</v>
      </c>
      <c r="DQ53" s="78">
        <f t="shared" si="53"/>
        <v>4.287574129999272E-2</v>
      </c>
      <c r="DR53" s="78">
        <f t="shared" si="53"/>
        <v>4.2593029401357008E-2</v>
      </c>
      <c r="DS53" s="78">
        <f t="shared" si="53"/>
        <v>4.1940212569466562E-2</v>
      </c>
      <c r="DT53" s="78">
        <f t="shared" si="53"/>
        <v>4.1538745024462198E-2</v>
      </c>
      <c r="DU53" s="78">
        <f t="shared" si="53"/>
        <v>4.0412571598632985E-2</v>
      </c>
      <c r="DV53" s="78">
        <f t="shared" si="53"/>
        <v>3.8987223605619459E-2</v>
      </c>
      <c r="DW53" s="78">
        <f t="shared" si="53"/>
        <v>3.6623325080873848E-2</v>
      </c>
      <c r="DX53" s="78">
        <f t="shared" si="53"/>
        <v>3.4227915009443333E-2</v>
      </c>
      <c r="DY53" s="78">
        <f t="shared" si="53"/>
        <v>3.2469250712844122E-2</v>
      </c>
      <c r="DZ53" s="78">
        <f t="shared" si="53"/>
        <v>3.0847878148402286E-2</v>
      </c>
      <c r="EA53" s="78">
        <f t="shared" ref="EA53:GL53" si="54">IFERROR(((EA20/DZ20)^4-1), "n/a")</f>
        <v>2.8950394062265961E-2</v>
      </c>
      <c r="EB53" s="78">
        <f t="shared" si="54"/>
        <v>2.7529970531513737E-2</v>
      </c>
      <c r="EC53" s="78">
        <f t="shared" si="54"/>
        <v>2.6570538434185442E-2</v>
      </c>
      <c r="ED53" s="78">
        <f t="shared" si="54"/>
        <v>2.5843870343356778E-2</v>
      </c>
      <c r="EE53" s="78">
        <f t="shared" si="54"/>
        <v>2.5982264186075188E-2</v>
      </c>
      <c r="EF53" s="78">
        <f t="shared" si="54"/>
        <v>2.5512284240507555E-2</v>
      </c>
      <c r="EG53" s="78">
        <f t="shared" si="54"/>
        <v>2.5260504793509275E-2</v>
      </c>
      <c r="EH53" s="78">
        <f t="shared" si="54"/>
        <v>2.5161675487846979E-2</v>
      </c>
      <c r="EI53" s="78">
        <f t="shared" si="54"/>
        <v>2.5300977538589509E-2</v>
      </c>
      <c r="EJ53" s="78">
        <f t="shared" si="54"/>
        <v>2.5849499611614979E-2</v>
      </c>
      <c r="EK53" s="78">
        <f t="shared" si="54"/>
        <v>2.5742127651747992E-2</v>
      </c>
      <c r="EL53" s="78">
        <f t="shared" si="54"/>
        <v>2.5402883991231473E-2</v>
      </c>
      <c r="EM53" s="78">
        <f t="shared" si="54"/>
        <v>2.5097987856149473E-2</v>
      </c>
      <c r="EN53" s="78">
        <f t="shared" si="54"/>
        <v>2.4165858880484503E-2</v>
      </c>
      <c r="EO53" s="78">
        <f t="shared" si="54"/>
        <v>2.3392892065309701E-2</v>
      </c>
      <c r="EP53" s="78">
        <f t="shared" si="54"/>
        <v>2.2576298334886724E-2</v>
      </c>
      <c r="EQ53" s="78">
        <f t="shared" si="54"/>
        <v>2.1068968962218326E-2</v>
      </c>
      <c r="ER53" s="78">
        <f t="shared" si="54"/>
        <v>2.0034460194027437E-2</v>
      </c>
      <c r="ES53" s="78">
        <f t="shared" si="54"/>
        <v>1.9377661349301079E-2</v>
      </c>
      <c r="ET53" s="78">
        <f t="shared" si="54"/>
        <v>1.8924100178216774E-2</v>
      </c>
      <c r="EU53" s="78">
        <f t="shared" si="54"/>
        <v>1.8917701221916383E-2</v>
      </c>
      <c r="EV53" s="78">
        <f t="shared" si="54"/>
        <v>1.9103075808458048E-2</v>
      </c>
      <c r="EW53" s="78">
        <f t="shared" si="54"/>
        <v>1.8848408927081284E-2</v>
      </c>
      <c r="EX53" s="78">
        <f t="shared" si="54"/>
        <v>1.8569756810004723E-2</v>
      </c>
      <c r="EY53" s="78">
        <f t="shared" si="54"/>
        <v>1.8402797865249898E-2</v>
      </c>
      <c r="EZ53" s="78">
        <f t="shared" si="54"/>
        <v>1.8264673727502734E-2</v>
      </c>
      <c r="FA53" s="78">
        <f t="shared" si="54"/>
        <v>1.7485023093704477E-2</v>
      </c>
      <c r="FB53" s="78">
        <f t="shared" si="54"/>
        <v>1.6475819944809178E-2</v>
      </c>
      <c r="FC53" s="78">
        <f t="shared" si="54"/>
        <v>1.4843220890623288E-2</v>
      </c>
      <c r="FD53" s="78">
        <f t="shared" si="54"/>
        <v>1.2571570515932606E-2</v>
      </c>
      <c r="FE53" s="78">
        <f t="shared" si="54"/>
        <v>1.1454906581997326E-2</v>
      </c>
      <c r="FF53" s="78">
        <f t="shared" si="54"/>
        <v>1.0558228582958629E-2</v>
      </c>
      <c r="FG53" s="78">
        <f t="shared" si="54"/>
        <v>9.5649572358160739E-3</v>
      </c>
      <c r="FH53" s="78">
        <f t="shared" si="54"/>
        <v>9.3599971643099078E-3</v>
      </c>
      <c r="FI53" s="78">
        <f t="shared" si="54"/>
        <v>9.3641039800438364E-3</v>
      </c>
      <c r="FJ53" s="78">
        <f t="shared" si="54"/>
        <v>9.6271345742131587E-3</v>
      </c>
      <c r="FK53" s="78">
        <f t="shared" si="54"/>
        <v>1.1051860607282027E-2</v>
      </c>
      <c r="FL53" s="78">
        <f t="shared" si="54"/>
        <v>1.1485828391107455E-2</v>
      </c>
      <c r="FM53" s="78">
        <f t="shared" si="54"/>
        <v>1.1967666581660374E-2</v>
      </c>
      <c r="FN53" s="78">
        <f t="shared" si="54"/>
        <v>1.2445345389510809E-2</v>
      </c>
      <c r="FO53" s="78">
        <f t="shared" si="54"/>
        <v>1.2765104768806435E-2</v>
      </c>
      <c r="FP53" s="78">
        <f t="shared" si="54"/>
        <v>1.3464744564812392E-2</v>
      </c>
      <c r="FQ53" s="78">
        <f t="shared" si="54"/>
        <v>1.3903145449812637E-2</v>
      </c>
      <c r="FR53" s="78">
        <f t="shared" si="54"/>
        <v>1.4286299421779836E-2</v>
      </c>
      <c r="FS53" s="78">
        <f t="shared" si="54"/>
        <v>1.4741240931375632E-2</v>
      </c>
      <c r="FT53" s="78">
        <f t="shared" si="54"/>
        <v>1.4888734593469399E-2</v>
      </c>
      <c r="FU53" s="78">
        <f t="shared" si="54"/>
        <v>1.510976413435472E-2</v>
      </c>
      <c r="FV53" s="78">
        <f t="shared" si="54"/>
        <v>1.5328156139672977E-2</v>
      </c>
      <c r="FW53" s="78">
        <f t="shared" si="54"/>
        <v>1.5319503097968257E-2</v>
      </c>
      <c r="FX53" s="78">
        <f t="shared" si="54"/>
        <v>1.5559105375045679E-2</v>
      </c>
      <c r="FY53" s="78">
        <f t="shared" si="54"/>
        <v>1.5845271041800446E-2</v>
      </c>
      <c r="FZ53" s="78">
        <f t="shared" si="54"/>
        <v>1.6127916453655633E-2</v>
      </c>
      <c r="GA53" s="78">
        <f t="shared" si="54"/>
        <v>1.6578970971662388E-2</v>
      </c>
      <c r="GB53" s="78">
        <f t="shared" si="54"/>
        <v>1.7171269697833891E-2</v>
      </c>
      <c r="GC53" s="78">
        <f t="shared" si="54"/>
        <v>1.7317240245683596E-2</v>
      </c>
      <c r="GD53" s="78">
        <f t="shared" si="54"/>
        <v>1.7339678242723311E-2</v>
      </c>
      <c r="GE53" s="78">
        <f t="shared" si="54"/>
        <v>1.7168175130849006E-2</v>
      </c>
      <c r="GF53" s="78">
        <f t="shared" si="54"/>
        <v>1.639721545696804E-2</v>
      </c>
      <c r="GG53" s="78">
        <f t="shared" si="54"/>
        <v>1.6282375205592503E-2</v>
      </c>
      <c r="GH53" s="78">
        <f t="shared" si="54"/>
        <v>1.6264069834928563E-2</v>
      </c>
      <c r="GI53" s="78">
        <f t="shared" si="54"/>
        <v>1.6079439071348789E-2</v>
      </c>
      <c r="GJ53" s="78">
        <f t="shared" si="54"/>
        <v>1.6582955724510962E-2</v>
      </c>
      <c r="GK53" s="78">
        <f t="shared" si="54"/>
        <v>1.7080263827888631E-2</v>
      </c>
      <c r="GL53" s="78">
        <f t="shared" si="54"/>
        <v>1.766518086237423E-2</v>
      </c>
      <c r="GM53" s="78">
        <f t="shared" ref="GM53:GV53" si="55">IFERROR(((GM20/GL20)^4-1), "n/a")</f>
        <v>1.8944536002435841E-2</v>
      </c>
      <c r="GN53" s="78">
        <f t="shared" si="55"/>
        <v>1.9670897288655897E-2</v>
      </c>
      <c r="GO53" s="78" t="str">
        <f t="shared" si="55"/>
        <v>n/a</v>
      </c>
      <c r="GP53" s="78" t="str">
        <f t="shared" si="55"/>
        <v>n/a</v>
      </c>
      <c r="GQ53" s="78" t="str">
        <f t="shared" si="55"/>
        <v>n/a</v>
      </c>
      <c r="GR53" s="78" t="str">
        <f t="shared" si="55"/>
        <v>n/a</v>
      </c>
      <c r="GS53" s="78" t="str">
        <f t="shared" si="55"/>
        <v>n/a</v>
      </c>
      <c r="GT53" s="78" t="str">
        <f t="shared" si="55"/>
        <v>n/a</v>
      </c>
      <c r="GU53" s="78" t="str">
        <f t="shared" si="55"/>
        <v>n/a</v>
      </c>
      <c r="GV53" s="78" t="str">
        <f t="shared" si="55"/>
        <v>n/a</v>
      </c>
    </row>
    <row r="54" spans="1:206">
      <c r="A54" s="7" t="s">
        <v>349</v>
      </c>
      <c r="B54" s="78" t="s">
        <v>206</v>
      </c>
      <c r="C54" s="78" t="str">
        <f t="shared" ref="C54:BN54" si="56">IFERROR(((C19/B19)^4-1), "n/a")</f>
        <v>n/a</v>
      </c>
      <c r="D54" s="78">
        <f t="shared" si="56"/>
        <v>5.6839953567355828E-3</v>
      </c>
      <c r="E54" s="78">
        <f t="shared" si="56"/>
        <v>3.7409833777746204E-2</v>
      </c>
      <c r="F54" s="78">
        <f t="shared" si="56"/>
        <v>-4.2207649737367792E-2</v>
      </c>
      <c r="G54" s="78">
        <f t="shared" si="56"/>
        <v>0.11309959294972804</v>
      </c>
      <c r="H54" s="78">
        <f t="shared" si="56"/>
        <v>2.1874719292473088E-2</v>
      </c>
      <c r="I54" s="78">
        <f t="shared" si="56"/>
        <v>3.3288453738692159E-2</v>
      </c>
      <c r="J54" s="78">
        <f t="shared" si="56"/>
        <v>9.451305679281985E-3</v>
      </c>
      <c r="K54" s="78">
        <f t="shared" si="56"/>
        <v>7.5671090257759754E-2</v>
      </c>
      <c r="L54" s="78">
        <f t="shared" si="56"/>
        <v>9.3870122070090822E-2</v>
      </c>
      <c r="M54" s="78">
        <f t="shared" si="56"/>
        <v>3.8339773792455123E-2</v>
      </c>
      <c r="N54" s="78">
        <f t="shared" si="56"/>
        <v>6.8692178520332714E-2</v>
      </c>
      <c r="O54" s="78">
        <f t="shared" si="56"/>
        <v>0.1027493703739788</v>
      </c>
      <c r="P54" s="78">
        <f t="shared" si="56"/>
        <v>4.424084845700027E-2</v>
      </c>
      <c r="Q54" s="78">
        <f t="shared" si="56"/>
        <v>-2.0872114354242188E-2</v>
      </c>
      <c r="R54" s="78">
        <f t="shared" si="56"/>
        <v>3.8542072948531736E-2</v>
      </c>
      <c r="S54" s="78">
        <f t="shared" si="56"/>
        <v>-3.3985452578816577E-2</v>
      </c>
      <c r="T54" s="78">
        <f t="shared" si="56"/>
        <v>9.5431818980424854E-3</v>
      </c>
      <c r="U54" s="78">
        <f t="shared" si="56"/>
        <v>-3.7273501416113297E-2</v>
      </c>
      <c r="V54" s="78">
        <f t="shared" si="56"/>
        <v>-1.5446040023407881E-2</v>
      </c>
      <c r="W54" s="78">
        <f t="shared" si="56"/>
        <v>-4.7762283428208763E-2</v>
      </c>
      <c r="X54" s="78">
        <f t="shared" si="56"/>
        <v>2.8856916101896113E-2</v>
      </c>
      <c r="Y54" s="78">
        <f t="shared" si="56"/>
        <v>7.0211167383789963E-2</v>
      </c>
      <c r="Z54" s="78">
        <f t="shared" si="56"/>
        <v>5.5011131481446318E-2</v>
      </c>
      <c r="AA54" s="78">
        <f t="shared" si="56"/>
        <v>9.3009082475575378E-2</v>
      </c>
      <c r="AB54" s="78">
        <f t="shared" si="56"/>
        <v>2.9664754065999555E-2</v>
      </c>
      <c r="AC54" s="78">
        <f t="shared" si="56"/>
        <v>2.2161706920338586E-2</v>
      </c>
      <c r="AD54" s="78">
        <f t="shared" si="56"/>
        <v>2.9283719972161393E-2</v>
      </c>
      <c r="AE54" s="78">
        <f t="shared" si="56"/>
        <v>4.8110783271416047E-2</v>
      </c>
      <c r="AF54" s="78">
        <f t="shared" si="56"/>
        <v>8.0067132489592518E-2</v>
      </c>
      <c r="AG54" s="78">
        <f t="shared" si="56"/>
        <v>7.4131807673125882E-2</v>
      </c>
      <c r="AH54" s="78">
        <f t="shared" si="56"/>
        <v>1.2679896008904734E-4</v>
      </c>
      <c r="AI54" s="78">
        <f t="shared" si="56"/>
        <v>1.2803302288794116E-2</v>
      </c>
      <c r="AJ54" s="78">
        <f t="shared" si="56"/>
        <v>0.16376299527037741</v>
      </c>
      <c r="AK54" s="78">
        <f t="shared" si="56"/>
        <v>4.0827188786844104E-2</v>
      </c>
      <c r="AL54" s="78">
        <f t="shared" si="56"/>
        <v>5.4885947764203857E-2</v>
      </c>
      <c r="AM54" s="78">
        <f t="shared" si="56"/>
        <v>7.2113122807886398E-3</v>
      </c>
      <c r="AN54" s="78">
        <f t="shared" si="56"/>
        <v>4.2786407715913466E-3</v>
      </c>
      <c r="AO54" s="78">
        <f t="shared" si="56"/>
        <v>3.0025111625633594E-2</v>
      </c>
      <c r="AP54" s="78">
        <f t="shared" si="56"/>
        <v>1.0038747995244401E-2</v>
      </c>
      <c r="AQ54" s="78">
        <f t="shared" si="56"/>
        <v>1.2617582581492259E-2</v>
      </c>
      <c r="AR54" s="78">
        <f t="shared" si="56"/>
        <v>-7.9858641339194181E-2</v>
      </c>
      <c r="AS54" s="78">
        <f t="shared" si="56"/>
        <v>-4.7698460209518734E-3</v>
      </c>
      <c r="AT54" s="78">
        <f t="shared" si="56"/>
        <v>7.668385131860056E-2</v>
      </c>
      <c r="AU54" s="78">
        <f t="shared" si="56"/>
        <v>8.0707472725957796E-2</v>
      </c>
      <c r="AV54" s="78">
        <f t="shared" si="56"/>
        <v>-2.926866571011566E-2</v>
      </c>
      <c r="AW54" s="78">
        <f t="shared" si="56"/>
        <v>4.8722320401089148E-2</v>
      </c>
      <c r="AX54" s="78">
        <f t="shared" si="56"/>
        <v>-4.28583091396042E-2</v>
      </c>
      <c r="AY54" s="78">
        <f t="shared" si="56"/>
        <v>-6.069358207226716E-2</v>
      </c>
      <c r="AZ54" s="78">
        <f t="shared" si="56"/>
        <v>1.8374245610604856E-2</v>
      </c>
      <c r="BA54" s="78">
        <f t="shared" si="56"/>
        <v>-1.5207187029440794E-2</v>
      </c>
      <c r="BB54" s="78">
        <f t="shared" si="56"/>
        <v>1.5892282486367204E-3</v>
      </c>
      <c r="BC54" s="78">
        <f t="shared" si="56"/>
        <v>5.3736633805518297E-2</v>
      </c>
      <c r="BD54" s="78">
        <f t="shared" si="56"/>
        <v>9.4217765545223209E-2</v>
      </c>
      <c r="BE54" s="78">
        <f t="shared" si="56"/>
        <v>8.2383985664295167E-2</v>
      </c>
      <c r="BF54" s="78">
        <f t="shared" si="56"/>
        <v>8.609839495851368E-2</v>
      </c>
      <c r="BG54" s="78">
        <f t="shared" si="56"/>
        <v>8.0526111115871934E-2</v>
      </c>
      <c r="BH54" s="78">
        <f t="shared" si="56"/>
        <v>7.0924917975162094E-2</v>
      </c>
      <c r="BI54" s="78">
        <f t="shared" si="56"/>
        <v>3.9128509091936658E-2</v>
      </c>
      <c r="BJ54" s="78">
        <f t="shared" si="56"/>
        <v>3.3245106132344659E-2</v>
      </c>
      <c r="BK54" s="78">
        <f t="shared" si="56"/>
        <v>3.9279339521156365E-2</v>
      </c>
      <c r="BL54" s="78">
        <f t="shared" si="56"/>
        <v>3.5692061053484769E-2</v>
      </c>
      <c r="BM54" s="78">
        <f t="shared" si="56"/>
        <v>6.2531711718850858E-2</v>
      </c>
      <c r="BN54" s="78">
        <f t="shared" si="56"/>
        <v>3.0031545097500389E-2</v>
      </c>
      <c r="BO54" s="78">
        <f t="shared" ref="BO54:DZ54" si="57">IFERROR(((BO19/BN19)^4-1), "n/a")</f>
        <v>3.7884801372860322E-2</v>
      </c>
      <c r="BP54" s="78">
        <f t="shared" si="57"/>
        <v>1.8137437958829716E-2</v>
      </c>
      <c r="BQ54" s="78">
        <f t="shared" si="57"/>
        <v>3.8816268439099799E-2</v>
      </c>
      <c r="BR54" s="78">
        <f t="shared" si="57"/>
        <v>2.1665677279068651E-2</v>
      </c>
      <c r="BS54" s="78">
        <f t="shared" si="57"/>
        <v>3.0137330503134052E-2</v>
      </c>
      <c r="BT54" s="78">
        <f t="shared" si="57"/>
        <v>4.3858045015168878E-2</v>
      </c>
      <c r="BU54" s="78">
        <f t="shared" si="57"/>
        <v>3.5157918473793348E-2</v>
      </c>
      <c r="BV54" s="78">
        <f t="shared" si="57"/>
        <v>7.0507708871362373E-2</v>
      </c>
      <c r="BW54" s="78">
        <f t="shared" si="57"/>
        <v>2.0805062384047446E-2</v>
      </c>
      <c r="BX54" s="78">
        <f t="shared" si="57"/>
        <v>5.3582893075010407E-2</v>
      </c>
      <c r="BY54" s="78">
        <f t="shared" si="57"/>
        <v>2.3646817910816686E-2</v>
      </c>
      <c r="BZ54" s="78">
        <f t="shared" si="57"/>
        <v>5.4385171638199115E-2</v>
      </c>
      <c r="CA54" s="78">
        <f t="shared" si="57"/>
        <v>4.1290749906062407E-2</v>
      </c>
      <c r="CB54" s="78">
        <f t="shared" si="57"/>
        <v>3.0896060703334838E-2</v>
      </c>
      <c r="CC54" s="78">
        <f t="shared" si="57"/>
        <v>2.9945612535732691E-2</v>
      </c>
      <c r="CD54" s="78">
        <f t="shared" si="57"/>
        <v>7.9030403151030271E-3</v>
      </c>
      <c r="CE54" s="78">
        <f t="shared" si="57"/>
        <v>4.4450909219403423E-2</v>
      </c>
      <c r="CF54" s="78">
        <f t="shared" si="57"/>
        <v>1.4611944161070811E-2</v>
      </c>
      <c r="CG54" s="78">
        <f t="shared" si="57"/>
        <v>2.6430764662443984E-3</v>
      </c>
      <c r="CH54" s="78">
        <f t="shared" si="57"/>
        <v>-3.5936644525546124E-2</v>
      </c>
      <c r="CI54" s="78">
        <f t="shared" si="57"/>
        <v>-1.8553262294592865E-2</v>
      </c>
      <c r="CJ54" s="78">
        <f t="shared" si="57"/>
        <v>3.1522189178250892E-2</v>
      </c>
      <c r="CK54" s="78">
        <f t="shared" si="57"/>
        <v>2.0364363869517899E-2</v>
      </c>
      <c r="CL54" s="78">
        <f t="shared" si="57"/>
        <v>1.4047495762931295E-2</v>
      </c>
      <c r="CM54" s="78">
        <f t="shared" si="57"/>
        <v>4.8712884863948869E-2</v>
      </c>
      <c r="CN54" s="78">
        <f t="shared" si="57"/>
        <v>4.4091023897582904E-2</v>
      </c>
      <c r="CO54" s="78">
        <f t="shared" si="57"/>
        <v>4.0143547428231896E-2</v>
      </c>
      <c r="CP54" s="78">
        <f t="shared" si="57"/>
        <v>4.2370819697705064E-2</v>
      </c>
      <c r="CQ54" s="78">
        <f t="shared" si="57"/>
        <v>6.7279764908121376E-3</v>
      </c>
      <c r="CR54" s="78">
        <f t="shared" si="57"/>
        <v>2.3470463559681187E-2</v>
      </c>
      <c r="CS54" s="78">
        <f t="shared" si="57"/>
        <v>1.9232271358842201E-2</v>
      </c>
      <c r="CT54" s="78">
        <f t="shared" si="57"/>
        <v>5.5521462693641555E-2</v>
      </c>
      <c r="CU54" s="78">
        <f t="shared" si="57"/>
        <v>3.9416063476152452E-2</v>
      </c>
      <c r="CV54" s="78">
        <f t="shared" si="57"/>
        <v>5.5286686517922456E-2</v>
      </c>
      <c r="CW54" s="78">
        <f t="shared" si="57"/>
        <v>2.3601032463302696E-2</v>
      </c>
      <c r="CX54" s="78">
        <f t="shared" si="57"/>
        <v>4.6618246039500821E-2</v>
      </c>
      <c r="CY54" s="78">
        <f t="shared" si="57"/>
        <v>1.4238193016367084E-2</v>
      </c>
      <c r="CZ54" s="78">
        <f t="shared" si="57"/>
        <v>1.2004038546290063E-2</v>
      </c>
      <c r="DA54" s="78">
        <f t="shared" si="57"/>
        <v>3.4479279756610248E-2</v>
      </c>
      <c r="DB54" s="78">
        <f t="shared" si="57"/>
        <v>2.7431743875812487E-2</v>
      </c>
      <c r="DC54" s="78">
        <f t="shared" si="57"/>
        <v>3.0289189123260396E-2</v>
      </c>
      <c r="DD54" s="78">
        <f t="shared" si="57"/>
        <v>6.8391432677299191E-2</v>
      </c>
      <c r="DE54" s="78">
        <f t="shared" si="57"/>
        <v>3.6382562474287949E-2</v>
      </c>
      <c r="DF54" s="78">
        <f t="shared" si="57"/>
        <v>4.217583700841443E-2</v>
      </c>
      <c r="DG54" s="78">
        <f t="shared" si="57"/>
        <v>2.6080263009873761E-2</v>
      </c>
      <c r="DH54" s="78">
        <f t="shared" si="57"/>
        <v>6.8137145134207877E-2</v>
      </c>
      <c r="DI54" s="78">
        <f t="shared" si="57"/>
        <v>5.0981076112308843E-2</v>
      </c>
      <c r="DJ54" s="78">
        <f t="shared" si="57"/>
        <v>3.4813040946741536E-2</v>
      </c>
      <c r="DK54" s="78">
        <f t="shared" si="57"/>
        <v>4.0585014191699464E-2</v>
      </c>
      <c r="DL54" s="78">
        <f t="shared" si="57"/>
        <v>3.7533707037838093E-2</v>
      </c>
      <c r="DM54" s="78">
        <f t="shared" si="57"/>
        <v>5.1058334428637275E-2</v>
      </c>
      <c r="DN54" s="78">
        <f t="shared" si="57"/>
        <v>6.6223733389396022E-2</v>
      </c>
      <c r="DO54" s="78">
        <f t="shared" si="57"/>
        <v>3.8402104256778369E-2</v>
      </c>
      <c r="DP54" s="78">
        <f t="shared" si="57"/>
        <v>3.1122784580786433E-2</v>
      </c>
      <c r="DQ54" s="78">
        <f t="shared" si="57"/>
        <v>5.3427710229692948E-2</v>
      </c>
      <c r="DR54" s="78">
        <f t="shared" si="57"/>
        <v>6.9733532918211161E-2</v>
      </c>
      <c r="DS54" s="78">
        <f t="shared" si="57"/>
        <v>1.4553505925093191E-2</v>
      </c>
      <c r="DT54" s="78">
        <f t="shared" si="57"/>
        <v>7.5262443832814219E-2</v>
      </c>
      <c r="DU54" s="78">
        <f t="shared" si="57"/>
        <v>5.3599587656587566E-3</v>
      </c>
      <c r="DV54" s="78">
        <f t="shared" si="57"/>
        <v>2.5153403299005062E-2</v>
      </c>
      <c r="DW54" s="78">
        <f t="shared" si="57"/>
        <v>-1.1353623029323301E-2</v>
      </c>
      <c r="DX54" s="78">
        <f t="shared" si="57"/>
        <v>2.3589884120624349E-2</v>
      </c>
      <c r="DY54" s="78">
        <f t="shared" si="57"/>
        <v>-1.6498435711226889E-2</v>
      </c>
      <c r="DZ54" s="78">
        <f t="shared" si="57"/>
        <v>1.0947046235674662E-2</v>
      </c>
      <c r="EA54" s="78">
        <f t="shared" ref="EA54:GL54" si="58">IFERROR(((EA19/DZ19)^4-1), "n/a")</f>
        <v>3.5428710330240865E-2</v>
      </c>
      <c r="EB54" s="78">
        <f t="shared" si="58"/>
        <v>2.4465544356742752E-2</v>
      </c>
      <c r="EC54" s="78">
        <f t="shared" si="58"/>
        <v>1.7895712185639123E-2</v>
      </c>
      <c r="ED54" s="78">
        <f t="shared" si="58"/>
        <v>6.1894793759706968E-3</v>
      </c>
      <c r="EE54" s="78">
        <f t="shared" si="58"/>
        <v>2.2399762279971869E-2</v>
      </c>
      <c r="EF54" s="78">
        <f t="shared" si="58"/>
        <v>3.4829760144891031E-2</v>
      </c>
      <c r="EG54" s="78">
        <f t="shared" si="58"/>
        <v>6.970003954720827E-2</v>
      </c>
      <c r="EH54" s="78">
        <f t="shared" si="58"/>
        <v>4.6702323898299092E-2</v>
      </c>
      <c r="EI54" s="78">
        <f t="shared" si="58"/>
        <v>2.1520927610701124E-2</v>
      </c>
      <c r="EJ54" s="78">
        <f t="shared" si="58"/>
        <v>3.084029363339047E-2</v>
      </c>
      <c r="EK54" s="78">
        <f t="shared" si="58"/>
        <v>3.8363956889875039E-2</v>
      </c>
      <c r="EL54" s="78">
        <f t="shared" si="58"/>
        <v>4.0675238997306185E-2</v>
      </c>
      <c r="EM54" s="78">
        <f t="shared" si="58"/>
        <v>4.5011770532990436E-2</v>
      </c>
      <c r="EN54" s="78">
        <f t="shared" si="58"/>
        <v>1.8596163245967023E-2</v>
      </c>
      <c r="EO54" s="78">
        <f t="shared" si="58"/>
        <v>3.6140584939194254E-2</v>
      </c>
      <c r="EP54" s="78">
        <f t="shared" si="58"/>
        <v>2.5486995079878394E-2</v>
      </c>
      <c r="EQ54" s="78">
        <f t="shared" si="58"/>
        <v>5.4274709725784298E-2</v>
      </c>
      <c r="ER54" s="78">
        <f t="shared" si="58"/>
        <v>9.3863667791918015E-3</v>
      </c>
      <c r="ES54" s="78">
        <f t="shared" si="58"/>
        <v>6.2093917544334687E-3</v>
      </c>
      <c r="ET54" s="78">
        <f t="shared" si="58"/>
        <v>3.4496356047126975E-2</v>
      </c>
      <c r="EU54" s="78">
        <f t="shared" si="58"/>
        <v>9.4530679379261073E-3</v>
      </c>
      <c r="EV54" s="78">
        <f t="shared" si="58"/>
        <v>2.3123894425739477E-2</v>
      </c>
      <c r="EW54" s="78">
        <f t="shared" si="58"/>
        <v>2.1894732081374046E-2</v>
      </c>
      <c r="EX54" s="78">
        <f t="shared" si="58"/>
        <v>2.4554779668130466E-2</v>
      </c>
      <c r="EY54" s="78">
        <f t="shared" si="58"/>
        <v>-2.2794527514841123E-2</v>
      </c>
      <c r="EZ54" s="78">
        <f t="shared" si="58"/>
        <v>2.0809525675684171E-2</v>
      </c>
      <c r="FA54" s="78">
        <f t="shared" si="58"/>
        <v>-2.1485024562197252E-2</v>
      </c>
      <c r="FB54" s="78">
        <f t="shared" si="58"/>
        <v>-8.3782477692413315E-2</v>
      </c>
      <c r="FC54" s="78">
        <f t="shared" si="58"/>
        <v>-4.4160535852538763E-2</v>
      </c>
      <c r="FD54" s="78">
        <f t="shared" si="58"/>
        <v>-5.7411331399159771E-3</v>
      </c>
      <c r="FE54" s="78">
        <f t="shared" si="58"/>
        <v>1.4642863966667363E-2</v>
      </c>
      <c r="FF54" s="78">
        <f t="shared" si="58"/>
        <v>4.4682029315260552E-2</v>
      </c>
      <c r="FG54" s="78">
        <f t="shared" si="58"/>
        <v>1.5457283953580481E-2</v>
      </c>
      <c r="FH54" s="78">
        <f t="shared" si="58"/>
        <v>3.7412604918221959E-2</v>
      </c>
      <c r="FI54" s="78">
        <f t="shared" si="58"/>
        <v>2.9818728698344898E-2</v>
      </c>
      <c r="FJ54" s="78">
        <f t="shared" si="58"/>
        <v>2.0212681226924989E-2</v>
      </c>
      <c r="FK54" s="78">
        <f t="shared" si="58"/>
        <v>-9.5651321891466745E-3</v>
      </c>
      <c r="FL54" s="78">
        <f t="shared" si="58"/>
        <v>2.8896101352338777E-2</v>
      </c>
      <c r="FM54" s="78">
        <f t="shared" si="58"/>
        <v>-1.1116935199469991E-3</v>
      </c>
      <c r="FN54" s="78">
        <f t="shared" si="58"/>
        <v>4.7182182511700033E-2</v>
      </c>
      <c r="FO54" s="78">
        <f t="shared" si="58"/>
        <v>3.1686680767679443E-2</v>
      </c>
      <c r="FP54" s="78">
        <f t="shared" si="58"/>
        <v>1.732220602596013E-2</v>
      </c>
      <c r="FQ54" s="78">
        <f t="shared" si="58"/>
        <v>5.4187845185735828E-3</v>
      </c>
      <c r="FR54" s="78">
        <f t="shared" si="58"/>
        <v>4.5451384530477146E-3</v>
      </c>
      <c r="FS54" s="78">
        <f t="shared" si="58"/>
        <v>3.5919242389998329E-2</v>
      </c>
      <c r="FT54" s="78">
        <f t="shared" si="58"/>
        <v>4.9410706650923064E-3</v>
      </c>
      <c r="FU54" s="78">
        <f t="shared" si="58"/>
        <v>3.1705490026631367E-2</v>
      </c>
      <c r="FV54" s="78">
        <f t="shared" si="58"/>
        <v>3.2298428210899566E-2</v>
      </c>
      <c r="FW54" s="78">
        <f t="shared" si="58"/>
        <v>-1.0019979060685302E-2</v>
      </c>
      <c r="FX54" s="78">
        <f t="shared" si="58"/>
        <v>5.1102399225043671E-2</v>
      </c>
      <c r="FY54" s="78">
        <f t="shared" si="58"/>
        <v>4.9250034552643873E-2</v>
      </c>
      <c r="FZ54" s="78">
        <f t="shared" si="58"/>
        <v>1.8990609970528149E-2</v>
      </c>
      <c r="GA54" s="78">
        <f t="shared" si="58"/>
        <v>3.3317278015641216E-2</v>
      </c>
      <c r="GB54" s="78">
        <f t="shared" si="58"/>
        <v>3.3398442504936954E-2</v>
      </c>
      <c r="GC54" s="78">
        <f t="shared" si="58"/>
        <v>9.6455461446698365E-3</v>
      </c>
      <c r="GD54" s="78">
        <f t="shared" si="58"/>
        <v>3.9970776100357597E-3</v>
      </c>
      <c r="GE54" s="78">
        <f t="shared" si="58"/>
        <v>1.548768690972202E-2</v>
      </c>
      <c r="GF54" s="78">
        <f t="shared" si="58"/>
        <v>2.2813799505932764E-2</v>
      </c>
      <c r="GG54" s="78">
        <f t="shared" si="58"/>
        <v>1.9249342311688622E-2</v>
      </c>
      <c r="GH54" s="78">
        <f t="shared" si="58"/>
        <v>1.7622775092036358E-2</v>
      </c>
      <c r="GI54" s="78">
        <f t="shared" si="58"/>
        <v>1.784174291461138E-2</v>
      </c>
      <c r="GJ54" s="78">
        <f t="shared" si="58"/>
        <v>2.9933343195757578E-2</v>
      </c>
      <c r="GK54" s="78">
        <f t="shared" si="58"/>
        <v>2.8212210659775527E-2</v>
      </c>
      <c r="GL54" s="78">
        <f t="shared" si="58"/>
        <v>2.2930890960969563E-2</v>
      </c>
      <c r="GM54" s="78">
        <f t="shared" ref="GM54:GV54" si="59">IFERROR(((GM19/GL19)^4-1), "n/a")</f>
        <v>2.2175271567696164E-2</v>
      </c>
      <c r="GN54" s="78">
        <f>IFERROR(((GN19/GM19)^4-1), "n/a")</f>
        <v>4.0595013731414387E-2</v>
      </c>
      <c r="GO54" s="78" t="str">
        <f t="shared" si="59"/>
        <v>n/a</v>
      </c>
      <c r="GP54" s="78" t="str">
        <f t="shared" si="59"/>
        <v>n/a</v>
      </c>
      <c r="GQ54" s="78" t="str">
        <f t="shared" si="59"/>
        <v>n/a</v>
      </c>
      <c r="GR54" s="78" t="str">
        <f t="shared" si="59"/>
        <v>n/a</v>
      </c>
      <c r="GS54" s="78" t="str">
        <f t="shared" si="59"/>
        <v>n/a</v>
      </c>
      <c r="GT54" s="78" t="str">
        <f t="shared" si="59"/>
        <v>n/a</v>
      </c>
      <c r="GU54" s="78" t="str">
        <f t="shared" si="59"/>
        <v>n/a</v>
      </c>
      <c r="GV54" s="78" t="str">
        <f t="shared" si="59"/>
        <v>n/a</v>
      </c>
    </row>
    <row r="55" spans="1:206">
      <c r="CE55" s="14"/>
    </row>
    <row r="56" spans="1:206">
      <c r="A56" s="13" t="s">
        <v>192</v>
      </c>
    </row>
    <row r="57" spans="1:206">
      <c r="A57" s="36" t="s">
        <v>350</v>
      </c>
      <c r="B57" s="78" t="s">
        <v>237</v>
      </c>
      <c r="C57" s="78">
        <f t="shared" ref="C57:BN57" si="60">IFERROR(C22/C24, "n/a")</f>
        <v>0.60093226788432275</v>
      </c>
      <c r="D57" s="78">
        <f t="shared" si="60"/>
        <v>0.60108675285741053</v>
      </c>
      <c r="E57" s="78">
        <f t="shared" si="60"/>
        <v>0.60169413497836299</v>
      </c>
      <c r="F57" s="78">
        <f t="shared" si="60"/>
        <v>0.60646702186294332</v>
      </c>
      <c r="G57" s="78">
        <f t="shared" si="60"/>
        <v>0.59830866807610994</v>
      </c>
      <c r="H57" s="78">
        <f t="shared" si="60"/>
        <v>0.59949840006918631</v>
      </c>
      <c r="I57" s="78">
        <f t="shared" si="60"/>
        <v>0.59913390506920272</v>
      </c>
      <c r="J57" s="78">
        <f t="shared" si="60"/>
        <v>0.6063177350247837</v>
      </c>
      <c r="K57" s="78">
        <f t="shared" si="60"/>
        <v>0.60043881033642132</v>
      </c>
      <c r="L57" s="78">
        <f t="shared" si="60"/>
        <v>0.59807327858496517</v>
      </c>
      <c r="M57" s="78">
        <f t="shared" si="60"/>
        <v>0.60111576011157597</v>
      </c>
      <c r="N57" s="78">
        <f t="shared" si="60"/>
        <v>0.60237790653924295</v>
      </c>
      <c r="O57" s="78">
        <f t="shared" si="60"/>
        <v>0.59891107078039929</v>
      </c>
      <c r="P57" s="78">
        <f t="shared" si="60"/>
        <v>0.59445505339840155</v>
      </c>
      <c r="Q57" s="78">
        <f t="shared" si="60"/>
        <v>0.59903752266703869</v>
      </c>
      <c r="R57" s="78">
        <f t="shared" si="60"/>
        <v>0.5919528551107498</v>
      </c>
      <c r="S57" s="78">
        <f t="shared" si="60"/>
        <v>0.59810890557939911</v>
      </c>
      <c r="T57" s="78">
        <f t="shared" si="60"/>
        <v>0.60152931180968561</v>
      </c>
      <c r="U57" s="78">
        <f t="shared" si="60"/>
        <v>0.608525641025641</v>
      </c>
      <c r="V57" s="78">
        <f t="shared" si="60"/>
        <v>0.5995499156091767</v>
      </c>
      <c r="W57" s="78">
        <f t="shared" si="60"/>
        <v>0.60961574160014853</v>
      </c>
      <c r="X57" s="78">
        <f t="shared" si="60"/>
        <v>0.61359646467703854</v>
      </c>
      <c r="Y57" s="78">
        <f t="shared" si="60"/>
        <v>0.61246929465434563</v>
      </c>
      <c r="Z57" s="78">
        <f t="shared" si="60"/>
        <v>0.61085253717788635</v>
      </c>
      <c r="AA57" s="78">
        <f t="shared" si="60"/>
        <v>0.60966767371601216</v>
      </c>
      <c r="AB57" s="78">
        <f t="shared" si="60"/>
        <v>0.60978243265129839</v>
      </c>
      <c r="AC57" s="78">
        <f t="shared" si="60"/>
        <v>0.61422665111841412</v>
      </c>
      <c r="AD57" s="78">
        <f t="shared" si="60"/>
        <v>0.61645039549190928</v>
      </c>
      <c r="AE57" s="78">
        <f t="shared" si="60"/>
        <v>0.61762043648798159</v>
      </c>
      <c r="AF57" s="78">
        <f t="shared" si="60"/>
        <v>0.61092465586847611</v>
      </c>
      <c r="AG57" s="78">
        <f t="shared" si="60"/>
        <v>0.60745810715128634</v>
      </c>
      <c r="AH57" s="78">
        <f t="shared" si="60"/>
        <v>0.61211477151965987</v>
      </c>
      <c r="AI57" s="78">
        <f t="shared" si="60"/>
        <v>0.61471763210459407</v>
      </c>
      <c r="AJ57" s="78">
        <f t="shared" si="60"/>
        <v>0.6053353920054898</v>
      </c>
      <c r="AK57" s="78">
        <f t="shared" si="60"/>
        <v>0.60214604818170436</v>
      </c>
      <c r="AL57" s="78">
        <f t="shared" si="60"/>
        <v>0.59808631757438735</v>
      </c>
      <c r="AM57" s="78">
        <f t="shared" si="60"/>
        <v>0.6004511992400855</v>
      </c>
      <c r="AN57" s="78">
        <f t="shared" si="60"/>
        <v>0.60111145415251621</v>
      </c>
      <c r="AO57" s="78">
        <f t="shared" si="60"/>
        <v>0.60425101214574906</v>
      </c>
      <c r="AP57" s="78">
        <f t="shared" si="60"/>
        <v>0.60758471309519435</v>
      </c>
      <c r="AQ57" s="78">
        <f t="shared" si="60"/>
        <v>0.61018711018711014</v>
      </c>
      <c r="AR57" s="78">
        <f t="shared" si="60"/>
        <v>0.60938728819618215</v>
      </c>
      <c r="AS57" s="78">
        <f t="shared" si="60"/>
        <v>0.61746893050936458</v>
      </c>
      <c r="AT57" s="78">
        <f t="shared" si="60"/>
        <v>0.61357851018220799</v>
      </c>
      <c r="AU57" s="78">
        <f t="shared" si="60"/>
        <v>0.6035785161001217</v>
      </c>
      <c r="AV57" s="78">
        <f t="shared" si="60"/>
        <v>0.60632411067193681</v>
      </c>
      <c r="AW57" s="78">
        <f t="shared" si="60"/>
        <v>0.6005336441145801</v>
      </c>
      <c r="AX57" s="78">
        <f t="shared" si="60"/>
        <v>0.60180443794196536</v>
      </c>
      <c r="AY57" s="78">
        <f t="shared" si="60"/>
        <v>0.61515438414317558</v>
      </c>
      <c r="AZ57" s="78">
        <f t="shared" si="60"/>
        <v>0.61212484993997596</v>
      </c>
      <c r="BA57" s="78">
        <f t="shared" si="60"/>
        <v>0.61958233074889335</v>
      </c>
      <c r="BB57" s="78">
        <f t="shared" si="60"/>
        <v>0.63057661788044439</v>
      </c>
      <c r="BC57" s="78">
        <f t="shared" si="60"/>
        <v>0.62895145966488164</v>
      </c>
      <c r="BD57" s="78">
        <f t="shared" si="60"/>
        <v>0.62853470437018</v>
      </c>
      <c r="BE57" s="78">
        <f t="shared" si="60"/>
        <v>0.62883551989591246</v>
      </c>
      <c r="BF57" s="78">
        <f t="shared" si="60"/>
        <v>0.62521411442274755</v>
      </c>
      <c r="BG57" s="78">
        <f t="shared" si="60"/>
        <v>0.6187661523502469</v>
      </c>
      <c r="BH57" s="78">
        <f t="shared" si="60"/>
        <v>0.61749301675977653</v>
      </c>
      <c r="BI57" s="78">
        <f t="shared" si="60"/>
        <v>0.61540533261513597</v>
      </c>
      <c r="BJ57" s="78">
        <f t="shared" si="60"/>
        <v>0.61750952128428871</v>
      </c>
      <c r="BK57" s="78">
        <f t="shared" si="60"/>
        <v>0.62313838589192005</v>
      </c>
      <c r="BL57" s="78">
        <f t="shared" si="60"/>
        <v>0.62441500384176596</v>
      </c>
      <c r="BM57" s="78">
        <f t="shared" si="60"/>
        <v>0.62781526397373932</v>
      </c>
      <c r="BN57" s="78">
        <f t="shared" si="60"/>
        <v>0.62541346954388966</v>
      </c>
      <c r="BO57" s="78">
        <f t="shared" ref="BO57:DZ57" si="61">IFERROR(BO22/BO24, "n/a")</f>
        <v>0.62636704452183944</v>
      </c>
      <c r="BP57" s="78">
        <f t="shared" si="61"/>
        <v>0.62735132994521814</v>
      </c>
      <c r="BQ57" s="78">
        <f t="shared" si="61"/>
        <v>0.63311413503483294</v>
      </c>
      <c r="BR57" s="78">
        <f t="shared" si="61"/>
        <v>0.63397457918241151</v>
      </c>
      <c r="BS57" s="78">
        <f t="shared" si="61"/>
        <v>0.63180297319046208</v>
      </c>
      <c r="BT57" s="78">
        <f t="shared" si="61"/>
        <v>0.63528359202696527</v>
      </c>
      <c r="BU57" s="78">
        <f t="shared" si="61"/>
        <v>0.6382098841256193</v>
      </c>
      <c r="BV57" s="78">
        <f t="shared" si="61"/>
        <v>0.62917332268370607</v>
      </c>
      <c r="BW57" s="78">
        <f t="shared" si="61"/>
        <v>0.63702842275397176</v>
      </c>
      <c r="BX57" s="78">
        <f t="shared" si="61"/>
        <v>0.63423892100192669</v>
      </c>
      <c r="BY57" s="78">
        <f t="shared" si="61"/>
        <v>0.63638600742030738</v>
      </c>
      <c r="BZ57" s="78">
        <f t="shared" si="61"/>
        <v>0.63607741457542366</v>
      </c>
      <c r="CA57" s="78">
        <f t="shared" si="61"/>
        <v>0.63328071416907072</v>
      </c>
      <c r="CB57" s="78">
        <f t="shared" si="61"/>
        <v>0.63319376391982185</v>
      </c>
      <c r="CC57" s="78">
        <f t="shared" si="61"/>
        <v>0.63373950907750121</v>
      </c>
      <c r="CD57" s="78">
        <f t="shared" si="61"/>
        <v>0.63573566258351888</v>
      </c>
      <c r="CE57" s="78">
        <f t="shared" si="61"/>
        <v>0.63648747594803079</v>
      </c>
      <c r="CF57" s="78">
        <f t="shared" si="61"/>
        <v>0.63479865771812083</v>
      </c>
      <c r="CG57" s="78">
        <f t="shared" si="61"/>
        <v>0.6395072401123838</v>
      </c>
      <c r="CH57" s="78">
        <f t="shared" si="61"/>
        <v>0.6441454194214532</v>
      </c>
      <c r="CI57" s="78">
        <f t="shared" si="61"/>
        <v>0.64183457051961823</v>
      </c>
      <c r="CJ57" s="78">
        <f t="shared" si="61"/>
        <v>0.64092771221988287</v>
      </c>
      <c r="CK57" s="78">
        <f t="shared" si="61"/>
        <v>0.64024557276140459</v>
      </c>
      <c r="CL57" s="78">
        <f t="shared" si="61"/>
        <v>0.63851863676271048</v>
      </c>
      <c r="CM57" s="78">
        <f t="shared" si="61"/>
        <v>0.64440288538605384</v>
      </c>
      <c r="CN57" s="78">
        <f t="shared" si="61"/>
        <v>0.64222352723001785</v>
      </c>
      <c r="CO57" s="78">
        <f t="shared" si="61"/>
        <v>0.64371211890476043</v>
      </c>
      <c r="CP57" s="78">
        <f t="shared" si="61"/>
        <v>0.64471320799904197</v>
      </c>
      <c r="CQ57" s="78">
        <f t="shared" si="61"/>
        <v>0.6463333085667583</v>
      </c>
      <c r="CR57" s="78">
        <f t="shared" si="61"/>
        <v>0.64894476347133911</v>
      </c>
      <c r="CS57" s="78">
        <f t="shared" si="61"/>
        <v>0.65201028755757684</v>
      </c>
      <c r="CT57" s="78">
        <f t="shared" si="61"/>
        <v>0.64911530290716735</v>
      </c>
      <c r="CU57" s="78">
        <f t="shared" si="61"/>
        <v>0.64943716008263419</v>
      </c>
      <c r="CV57" s="78">
        <f t="shared" si="61"/>
        <v>0.64623494183719932</v>
      </c>
      <c r="CW57" s="78">
        <f t="shared" si="61"/>
        <v>0.648306529715868</v>
      </c>
      <c r="CX57" s="78">
        <f t="shared" si="61"/>
        <v>0.64741861494507258</v>
      </c>
      <c r="CY57" s="78">
        <f t="shared" si="61"/>
        <v>0.64639804315169558</v>
      </c>
      <c r="CZ57" s="78">
        <f t="shared" si="61"/>
        <v>0.65078485687903975</v>
      </c>
      <c r="DA57" s="78">
        <f t="shared" si="61"/>
        <v>0.65060977990654811</v>
      </c>
      <c r="DB57" s="78">
        <f t="shared" si="61"/>
        <v>0.65045158634176459</v>
      </c>
      <c r="DC57" s="78">
        <f t="shared" si="61"/>
        <v>0.65204295609074159</v>
      </c>
      <c r="DD57" s="78">
        <f t="shared" si="61"/>
        <v>0.64989791853401058</v>
      </c>
      <c r="DE57" s="78">
        <f t="shared" si="61"/>
        <v>0.64865828762574718</v>
      </c>
      <c r="DF57" s="78">
        <f t="shared" si="61"/>
        <v>0.6480544323107098</v>
      </c>
      <c r="DG57" s="78">
        <f t="shared" si="61"/>
        <v>0.64968251880373562</v>
      </c>
      <c r="DH57" s="78">
        <f t="shared" si="61"/>
        <v>0.64226182091374384</v>
      </c>
      <c r="DI57" s="78">
        <f t="shared" si="61"/>
        <v>0.64404118760677842</v>
      </c>
      <c r="DJ57" s="78">
        <f t="shared" si="61"/>
        <v>0.64609452537674406</v>
      </c>
      <c r="DK57" s="78">
        <f t="shared" si="61"/>
        <v>0.64527152766029439</v>
      </c>
      <c r="DL57" s="78">
        <f t="shared" si="61"/>
        <v>0.65025586140004676</v>
      </c>
      <c r="DM57" s="78">
        <f t="shared" si="61"/>
        <v>0.64979004725307254</v>
      </c>
      <c r="DN57" s="78">
        <f t="shared" si="61"/>
        <v>0.64861200774693351</v>
      </c>
      <c r="DO57" s="78">
        <f t="shared" si="61"/>
        <v>0.64800951440434096</v>
      </c>
      <c r="DP57" s="78">
        <f t="shared" si="61"/>
        <v>0.6536297011822515</v>
      </c>
      <c r="DQ57" s="78">
        <f t="shared" si="61"/>
        <v>0.65368367779051628</v>
      </c>
      <c r="DR57" s="78">
        <f t="shared" si="61"/>
        <v>0.65252439541790419</v>
      </c>
      <c r="DS57" s="78">
        <f t="shared" si="61"/>
        <v>0.66116826120425087</v>
      </c>
      <c r="DT57" s="78">
        <f t="shared" si="61"/>
        <v>0.65453711564546191</v>
      </c>
      <c r="DU57" s="78">
        <f t="shared" si="61"/>
        <v>0.66041977557704612</v>
      </c>
      <c r="DV57" s="78">
        <f t="shared" si="61"/>
        <v>0.66214196762141975</v>
      </c>
      <c r="DW57" s="78">
        <f t="shared" si="61"/>
        <v>0.66714090653018743</v>
      </c>
      <c r="DX57" s="78">
        <f t="shared" si="61"/>
        <v>0.66393968559512362</v>
      </c>
      <c r="DY57" s="78">
        <f t="shared" si="61"/>
        <v>0.6667138529486708</v>
      </c>
      <c r="DZ57" s="78">
        <f t="shared" si="61"/>
        <v>0.6730298396855624</v>
      </c>
      <c r="EA57" s="78">
        <f t="shared" ref="EA57:GL57" si="62">IFERROR(EA22/EA24, "n/a")</f>
        <v>0.6682639725646492</v>
      </c>
      <c r="EB57" s="78">
        <f t="shared" si="62"/>
        <v>0.67033562222303822</v>
      </c>
      <c r="EC57" s="78">
        <f t="shared" si="62"/>
        <v>0.67238289316873023</v>
      </c>
      <c r="ED57" s="78">
        <f t="shared" si="62"/>
        <v>0.67449758388655556</v>
      </c>
      <c r="EE57" s="78">
        <f t="shared" si="62"/>
        <v>0.67562033352707118</v>
      </c>
      <c r="EF57" s="78">
        <f t="shared" si="62"/>
        <v>0.67556506289280382</v>
      </c>
      <c r="EG57" s="78">
        <f t="shared" si="62"/>
        <v>0.67453943444018927</v>
      </c>
      <c r="EH57" s="78">
        <f t="shared" si="62"/>
        <v>0.67051566363335124</v>
      </c>
      <c r="EI57" s="78">
        <f t="shared" si="62"/>
        <v>0.67345346554588004</v>
      </c>
      <c r="EJ57" s="78">
        <f t="shared" si="62"/>
        <v>0.67164918655545458</v>
      </c>
      <c r="EK57" s="78">
        <f t="shared" si="62"/>
        <v>0.67171409296692752</v>
      </c>
      <c r="EL57" s="78">
        <f t="shared" si="62"/>
        <v>0.67284226665814861</v>
      </c>
      <c r="EM57" s="78">
        <f t="shared" si="62"/>
        <v>0.66787866439939514</v>
      </c>
      <c r="EN57" s="78">
        <f t="shared" si="62"/>
        <v>0.67168086754453904</v>
      </c>
      <c r="EO57" s="78">
        <f t="shared" si="62"/>
        <v>0.67330650008749982</v>
      </c>
      <c r="EP57" s="78">
        <f t="shared" si="62"/>
        <v>0.67091949626096026</v>
      </c>
      <c r="EQ57" s="78">
        <f t="shared" si="62"/>
        <v>0.66824219525283202</v>
      </c>
      <c r="ER57" s="78">
        <f t="shared" si="62"/>
        <v>0.6698424704359337</v>
      </c>
      <c r="ES57" s="78">
        <f t="shared" si="62"/>
        <v>0.67301243915630071</v>
      </c>
      <c r="ET57" s="78">
        <f t="shared" si="62"/>
        <v>0.67018351238138651</v>
      </c>
      <c r="EU57" s="78">
        <f t="shared" si="62"/>
        <v>0.67208591979505361</v>
      </c>
      <c r="EV57" s="78">
        <f t="shared" si="62"/>
        <v>0.67059044387584832</v>
      </c>
      <c r="EW57" s="78">
        <f t="shared" si="62"/>
        <v>0.67105607155142755</v>
      </c>
      <c r="EX57" s="78">
        <f t="shared" si="62"/>
        <v>0.67280591220243158</v>
      </c>
      <c r="EY57" s="78">
        <f t="shared" si="62"/>
        <v>0.67806293085796188</v>
      </c>
      <c r="EZ57" s="78">
        <f t="shared" si="62"/>
        <v>0.67898632949694704</v>
      </c>
      <c r="FA57" s="78">
        <f t="shared" si="62"/>
        <v>0.67953246333045725</v>
      </c>
      <c r="FB57" s="78">
        <f t="shared" si="62"/>
        <v>0.67566193894021076</v>
      </c>
      <c r="FC57" s="78">
        <f t="shared" si="62"/>
        <v>0.67776581333148078</v>
      </c>
      <c r="FD57" s="78">
        <f t="shared" si="62"/>
        <v>0.68001588529147428</v>
      </c>
      <c r="FE57" s="78">
        <f t="shared" si="62"/>
        <v>0.6862131855786634</v>
      </c>
      <c r="FF57" s="78">
        <f t="shared" si="62"/>
        <v>0.68068772217664752</v>
      </c>
      <c r="FG57" s="78">
        <f t="shared" si="62"/>
        <v>0.6820343173882919</v>
      </c>
      <c r="FH57" s="78">
        <f t="shared" si="62"/>
        <v>0.67879754255967728</v>
      </c>
      <c r="FI57" s="78">
        <f t="shared" si="62"/>
        <v>0.67776311514002086</v>
      </c>
      <c r="FJ57" s="78">
        <f t="shared" si="62"/>
        <v>0.67913101674452792</v>
      </c>
      <c r="FK57" s="78">
        <f t="shared" si="62"/>
        <v>0.68595690117625507</v>
      </c>
      <c r="FL57" s="78">
        <f t="shared" si="62"/>
        <v>0.68481950413649795</v>
      </c>
      <c r="FM57" s="78">
        <f t="shared" si="62"/>
        <v>0.6866000936383635</v>
      </c>
      <c r="FN57" s="78">
        <f t="shared" si="62"/>
        <v>0.68126483714746944</v>
      </c>
      <c r="FO57" s="78">
        <f t="shared" si="62"/>
        <v>0.68180626474737516</v>
      </c>
      <c r="FP57" s="78">
        <f t="shared" si="62"/>
        <v>0.67884449892584953</v>
      </c>
      <c r="FQ57" s="78">
        <f t="shared" si="62"/>
        <v>0.67749673990601089</v>
      </c>
      <c r="FR57" s="78">
        <f t="shared" si="62"/>
        <v>0.68010074026982259</v>
      </c>
      <c r="FS57" s="78">
        <f t="shared" si="62"/>
        <v>0.67733680957898812</v>
      </c>
      <c r="FT57" s="78">
        <f t="shared" si="62"/>
        <v>0.67554198546691591</v>
      </c>
      <c r="FU57" s="78">
        <f t="shared" si="62"/>
        <v>0.67250885825019135</v>
      </c>
      <c r="FV57" s="78">
        <f t="shared" si="62"/>
        <v>0.67172234547593823</v>
      </c>
      <c r="FW57" s="78">
        <f t="shared" si="62"/>
        <v>0.67672149167685003</v>
      </c>
      <c r="FX57" s="78">
        <f t="shared" si="62"/>
        <v>0.67463186769043604</v>
      </c>
      <c r="FY57" s="78">
        <f t="shared" si="62"/>
        <v>0.67273332656124796</v>
      </c>
      <c r="FZ57" s="78">
        <f t="shared" si="62"/>
        <v>0.67525296409451463</v>
      </c>
      <c r="GA57" s="78">
        <f t="shared" si="62"/>
        <v>0.67308462805502378</v>
      </c>
      <c r="GB57" s="78">
        <f t="shared" si="62"/>
        <v>0.67265782353619119</v>
      </c>
      <c r="GC57" s="78">
        <f t="shared" si="62"/>
        <v>0.67539318426062822</v>
      </c>
      <c r="GD57" s="78">
        <f t="shared" si="62"/>
        <v>0.67804450159089913</v>
      </c>
      <c r="GE57" s="78">
        <f t="shared" si="62"/>
        <v>0.68045151582641195</v>
      </c>
      <c r="GF57" s="78">
        <f t="shared" si="62"/>
        <v>0.68165358597048387</v>
      </c>
      <c r="GG57" s="78">
        <f t="shared" si="62"/>
        <v>0.68326985680546404</v>
      </c>
      <c r="GH57" s="78">
        <f t="shared" si="62"/>
        <v>0.68440187152250875</v>
      </c>
      <c r="GI57" s="78">
        <f t="shared" si="62"/>
        <v>0.68435911619508838</v>
      </c>
      <c r="GJ57" s="78">
        <f t="shared" si="62"/>
        <v>0.68356483514212962</v>
      </c>
      <c r="GK57" s="78">
        <f t="shared" si="62"/>
        <v>0.68200080661217788</v>
      </c>
      <c r="GL57" s="78">
        <f t="shared" si="62"/>
        <v>0.68471848243729772</v>
      </c>
      <c r="GM57" s="78">
        <f t="shared" ref="GM57:GV57" si="63">IFERROR(GM22/GM24, "n/a")</f>
        <v>0.68258070954543193</v>
      </c>
      <c r="GN57" s="78">
        <f t="shared" si="63"/>
        <v>0.6801715476044603</v>
      </c>
      <c r="GO57" s="78" t="str">
        <f t="shared" si="63"/>
        <v>n/a</v>
      </c>
      <c r="GP57" s="78" t="str">
        <f t="shared" si="63"/>
        <v>n/a</v>
      </c>
      <c r="GQ57" s="78" t="str">
        <f t="shared" si="63"/>
        <v>n/a</v>
      </c>
      <c r="GR57" s="78" t="str">
        <f t="shared" si="63"/>
        <v>n/a</v>
      </c>
      <c r="GS57" s="78" t="str">
        <f t="shared" si="63"/>
        <v>n/a</v>
      </c>
      <c r="GT57" s="78" t="str">
        <f t="shared" si="63"/>
        <v>n/a</v>
      </c>
      <c r="GU57" s="78" t="str">
        <f t="shared" si="63"/>
        <v>n/a</v>
      </c>
      <c r="GV57" s="78" t="str">
        <f t="shared" si="63"/>
        <v>n/a</v>
      </c>
    </row>
    <row r="58" spans="1:206">
      <c r="A58" s="7" t="s">
        <v>236</v>
      </c>
      <c r="B58" s="78" t="s">
        <v>217</v>
      </c>
      <c r="C58" s="78" t="str">
        <f t="shared" ref="C58:BN58" ca="1" si="64">IFERROR(C52*C57, "n/a")</f>
        <v>n/a</v>
      </c>
      <c r="D58" s="78" t="str">
        <f t="shared" ca="1" si="64"/>
        <v>n/a</v>
      </c>
      <c r="E58" s="78" t="str">
        <f t="shared" ca="1" si="64"/>
        <v>n/a</v>
      </c>
      <c r="F58" s="78" t="str">
        <f t="shared" ca="1" si="64"/>
        <v>n/a</v>
      </c>
      <c r="G58" s="78" t="str">
        <f t="shared" ca="1" si="64"/>
        <v>n/a</v>
      </c>
      <c r="H58" s="78" t="str">
        <f t="shared" ca="1" si="64"/>
        <v>n/a</v>
      </c>
      <c r="I58" s="78" t="str">
        <f t="shared" ca="1" si="64"/>
        <v>n/a</v>
      </c>
      <c r="J58" s="78" t="str">
        <f t="shared" ca="1" si="64"/>
        <v>n/a</v>
      </c>
      <c r="K58" s="78" t="str">
        <f t="shared" ca="1" si="64"/>
        <v>n/a</v>
      </c>
      <c r="L58" s="78" t="str">
        <f t="shared" ca="1" si="64"/>
        <v>n/a</v>
      </c>
      <c r="M58" s="78" t="str">
        <f t="shared" ca="1" si="64"/>
        <v>n/a</v>
      </c>
      <c r="N58" s="78" t="str">
        <f t="shared" ca="1" si="64"/>
        <v>n/a</v>
      </c>
      <c r="O58" s="78">
        <f t="shared" ca="1" si="64"/>
        <v>-4.6656286718524132E-4</v>
      </c>
      <c r="P58" s="78">
        <f t="shared" ca="1" si="64"/>
        <v>-0.16942227669502005</v>
      </c>
      <c r="Q58" s="78">
        <f t="shared" ca="1" si="64"/>
        <v>1.9606289530730427E-2</v>
      </c>
      <c r="R58" s="78">
        <f t="shared" ca="1" si="64"/>
        <v>-0.57750416803408788</v>
      </c>
      <c r="S58" s="78">
        <f t="shared" ca="1" si="64"/>
        <v>-0.15074502868870751</v>
      </c>
      <c r="T58" s="78">
        <f t="shared" ca="1" si="64"/>
        <v>0.32588979171793853</v>
      </c>
      <c r="U58" s="78">
        <f t="shared" ca="1" si="64"/>
        <v>0.44627456940131432</v>
      </c>
      <c r="V58" s="78">
        <f t="shared" ca="1" si="64"/>
        <v>0.30853421686683741</v>
      </c>
      <c r="W58" s="78">
        <f t="shared" ca="1" si="64"/>
        <v>1.4234176359157884</v>
      </c>
      <c r="X58" s="78">
        <f t="shared" ca="1" si="64"/>
        <v>2.8038049212035414</v>
      </c>
      <c r="Y58" s="78">
        <f t="shared" ca="1" si="64"/>
        <v>1.6246950472990469</v>
      </c>
      <c r="Z58" s="78">
        <f t="shared" ca="1" si="64"/>
        <v>0.67901078424634986</v>
      </c>
      <c r="AA58" s="78">
        <f t="shared" ca="1" si="64"/>
        <v>0.74164175152541201</v>
      </c>
      <c r="AB58" s="78">
        <f t="shared" ca="1" si="64"/>
        <v>-0.33119841002723976</v>
      </c>
      <c r="AC58" s="78">
        <f t="shared" ca="1" si="64"/>
        <v>-1.2293107523418311E-3</v>
      </c>
      <c r="AD58" s="78">
        <f t="shared" ca="1" si="64"/>
        <v>-1.2763720172343425E-2</v>
      </c>
      <c r="AE58" s="78">
        <f t="shared" ca="1" si="64"/>
        <v>-0.27602221810512123</v>
      </c>
      <c r="AF58" s="78">
        <f t="shared" ca="1" si="64"/>
        <v>-0.81166337016839007</v>
      </c>
      <c r="AG58" s="78">
        <f t="shared" ca="1" si="64"/>
        <v>-0.38410659248314505</v>
      </c>
      <c r="AH58" s="78">
        <f t="shared" ca="1" si="64"/>
        <v>-0.29144916090697726</v>
      </c>
      <c r="AI58" s="78">
        <f t="shared" ca="1" si="64"/>
        <v>-0.49313808835316408</v>
      </c>
      <c r="AJ58" s="78">
        <f t="shared" ca="1" si="64"/>
        <v>-0.31803050499946911</v>
      </c>
      <c r="AK58" s="78">
        <f t="shared" ca="1" si="64"/>
        <v>-0.52756347602457587</v>
      </c>
      <c r="AL58" s="78">
        <f t="shared" ca="1" si="64"/>
        <v>-0.41860559793333091</v>
      </c>
      <c r="AM58" s="78">
        <f t="shared" ca="1" si="64"/>
        <v>-0.40311143964918938</v>
      </c>
      <c r="AN58" s="78">
        <f t="shared" ca="1" si="64"/>
        <v>-0.19528814039531636</v>
      </c>
      <c r="AO58" s="78">
        <f t="shared" ca="1" si="64"/>
        <v>0.10583959298405517</v>
      </c>
      <c r="AP58" s="78">
        <f t="shared" ca="1" si="64"/>
        <v>-7.3447674333425783E-3</v>
      </c>
      <c r="AQ58" s="78">
        <f t="shared" ca="1" si="64"/>
        <v>0.37212304269858054</v>
      </c>
      <c r="AR58" s="78">
        <f t="shared" ca="1" si="64"/>
        <v>2.3549540451686972E-3</v>
      </c>
      <c r="AS58" s="78">
        <f t="shared" ca="1" si="64"/>
        <v>1.0257583016058929</v>
      </c>
      <c r="AT58" s="78">
        <f t="shared" ca="1" si="64"/>
        <v>0.76864830963585695</v>
      </c>
      <c r="AU58" s="78">
        <f t="shared" ca="1" si="64"/>
        <v>-3.70974174435287E-2</v>
      </c>
      <c r="AV58" s="78">
        <f t="shared" ca="1" si="64"/>
        <v>-0.20896044984553919</v>
      </c>
      <c r="AW58" s="78">
        <f t="shared" ca="1" si="64"/>
        <v>-0.27351517224771021</v>
      </c>
      <c r="AX58" s="78">
        <f t="shared" ca="1" si="64"/>
        <v>-0.18277570691841813</v>
      </c>
      <c r="AY58" s="78">
        <f t="shared" ca="1" si="64"/>
        <v>0.23050088493809012</v>
      </c>
      <c r="AZ58" s="78">
        <f t="shared" ca="1" si="64"/>
        <v>0.1612658697903033</v>
      </c>
      <c r="BA58" s="78">
        <f t="shared" ca="1" si="64"/>
        <v>0.52517344919275089</v>
      </c>
      <c r="BB58" s="78">
        <f t="shared" ca="1" si="64"/>
        <v>1.2067229468783383</v>
      </c>
      <c r="BC58" s="78">
        <f t="shared" ca="1" si="64"/>
        <v>1.1100229959282899</v>
      </c>
      <c r="BD58" s="78">
        <f t="shared" ca="1" si="64"/>
        <v>1.0027494089921583</v>
      </c>
      <c r="BE58" s="78">
        <f t="shared" ca="1" si="64"/>
        <v>0.6811152317802156</v>
      </c>
      <c r="BF58" s="78">
        <f t="shared" ca="1" si="64"/>
        <v>5.4552525773517574E-2</v>
      </c>
      <c r="BG58" s="78">
        <f t="shared" ca="1" si="64"/>
        <v>-0.35661229576326703</v>
      </c>
      <c r="BH58" s="78">
        <f t="shared" ca="1" si="64"/>
        <v>-0.40595269348203367</v>
      </c>
      <c r="BI58" s="78">
        <f t="shared" ca="1" si="64"/>
        <v>-0.45288145977689659</v>
      </c>
      <c r="BJ58" s="78">
        <f t="shared" ca="1" si="64"/>
        <v>-0.39578087595905548</v>
      </c>
      <c r="BK58" s="78">
        <f t="shared" ca="1" si="64"/>
        <v>-0.51681478252124236</v>
      </c>
      <c r="BL58" s="78">
        <f t="shared" ca="1" si="64"/>
        <v>-7.7608310658769997E-2</v>
      </c>
      <c r="BM58" s="78">
        <f t="shared" ca="1" si="64"/>
        <v>-4.8864565945905915E-2</v>
      </c>
      <c r="BN58" s="78">
        <f t="shared" ca="1" si="64"/>
        <v>-0.67522969464632787</v>
      </c>
      <c r="BO58" s="78">
        <f t="shared" ref="BO58:DZ58" ca="1" si="65">IFERROR(BO52*BO57, "n/a")</f>
        <v>-0.21665157350373712</v>
      </c>
      <c r="BP58" s="78">
        <f t="shared" ca="1" si="65"/>
        <v>-0.12222534132300555</v>
      </c>
      <c r="BQ58" s="78">
        <f t="shared" ca="1" si="65"/>
        <v>0.1649355112893332</v>
      </c>
      <c r="BR58" s="78">
        <f t="shared" ca="1" si="65"/>
        <v>-0.18488313302700224</v>
      </c>
      <c r="BS58" s="78">
        <f t="shared" ca="1" si="65"/>
        <v>1.7770792474015421E-2</v>
      </c>
      <c r="BT58" s="78">
        <f t="shared" ca="1" si="65"/>
        <v>-0.49218785685562805</v>
      </c>
      <c r="BU58" s="78">
        <f t="shared" ca="1" si="65"/>
        <v>-0.32728950639313087</v>
      </c>
      <c r="BV58" s="78">
        <f t="shared" ca="1" si="65"/>
        <v>-0.35937077178900678</v>
      </c>
      <c r="BW58" s="78">
        <f t="shared" ca="1" si="65"/>
        <v>-6.1899603191006902E-2</v>
      </c>
      <c r="BX58" s="78">
        <f t="shared" ca="1" si="65"/>
        <v>-0.18868942446730472</v>
      </c>
      <c r="BY58" s="78">
        <f t="shared" ca="1" si="65"/>
        <v>-5.1919359414226054E-2</v>
      </c>
      <c r="BZ58" s="78">
        <f t="shared" ca="1" si="65"/>
        <v>-5.8562351406136463E-2</v>
      </c>
      <c r="CA58" s="78">
        <f t="shared" ca="1" si="65"/>
        <v>-0.3761835317899091</v>
      </c>
      <c r="CB58" s="78">
        <f t="shared" ca="1" si="65"/>
        <v>-3.4195026018804558E-2</v>
      </c>
      <c r="CC58" s="78">
        <f t="shared" ca="1" si="65"/>
        <v>1.3272018366286909E-2</v>
      </c>
      <c r="CD58" s="78">
        <f t="shared" ca="1" si="65"/>
        <v>0.15568592497996034</v>
      </c>
      <c r="CE58" s="78">
        <f t="shared" ca="1" si="65"/>
        <v>0.29441229711041544</v>
      </c>
      <c r="CF58" s="78">
        <f t="shared" ca="1" si="65"/>
        <v>8.5522531430838419E-2</v>
      </c>
      <c r="CG58" s="78">
        <f t="shared" ca="1" si="65"/>
        <v>0.23655804934155789</v>
      </c>
      <c r="CH58" s="78">
        <f t="shared" ca="1" si="65"/>
        <v>0.16075824982136458</v>
      </c>
      <c r="CI58" s="78">
        <f t="shared" ca="1" si="65"/>
        <v>0.45644906886397701</v>
      </c>
      <c r="CJ58" s="78">
        <f t="shared" ca="1" si="65"/>
        <v>0.8780056695564199</v>
      </c>
      <c r="CK58" s="78">
        <f t="shared" ca="1" si="65"/>
        <v>0.71355540866868117</v>
      </c>
      <c r="CL58" s="78">
        <f t="shared" ca="1" si="65"/>
        <v>0.67879358137452683</v>
      </c>
      <c r="CM58" s="78">
        <f t="shared" ca="1" si="65"/>
        <v>1.2099964577696996</v>
      </c>
      <c r="CN58" s="78">
        <f t="shared" ca="1" si="65"/>
        <v>0.79696983151906731</v>
      </c>
      <c r="CO58" s="78">
        <f t="shared" ca="1" si="65"/>
        <v>0.86741885727431955</v>
      </c>
      <c r="CP58" s="78">
        <f t="shared" ca="1" si="65"/>
        <v>0.54075199193494483</v>
      </c>
      <c r="CQ58" s="78">
        <f t="shared" ca="1" si="65"/>
        <v>0.33264147214373907</v>
      </c>
      <c r="CR58" s="78">
        <f t="shared" ca="1" si="65"/>
        <v>0.15317490156714406</v>
      </c>
      <c r="CS58" s="78">
        <f t="shared" ca="1" si="65"/>
        <v>5.5927407889824594E-2</v>
      </c>
      <c r="CT58" s="78">
        <f t="shared" ca="1" si="65"/>
        <v>-7.5758686694394436E-2</v>
      </c>
      <c r="CU58" s="78">
        <f t="shared" ca="1" si="65"/>
        <v>-0.16793112598347337</v>
      </c>
      <c r="CV58" s="78">
        <f t="shared" ca="1" si="65"/>
        <v>-0.28824789700816295</v>
      </c>
      <c r="CW58" s="78">
        <f t="shared" ca="1" si="65"/>
        <v>-0.33842027919642131</v>
      </c>
      <c r="CX58" s="78">
        <f t="shared" ca="1" si="65"/>
        <v>-7.6292474806509802E-2</v>
      </c>
      <c r="CY58" s="78">
        <f t="shared" ca="1" si="65"/>
        <v>-0.20854924176282058</v>
      </c>
      <c r="CZ58" s="78">
        <f t="shared" ca="1" si="65"/>
        <v>-2.5629688794273461E-2</v>
      </c>
      <c r="DA58" s="78">
        <f t="shared" ca="1" si="65"/>
        <v>1.9499704579244149E-2</v>
      </c>
      <c r="DB58" s="78">
        <f t="shared" ca="1" si="65"/>
        <v>-0.25728313061850672</v>
      </c>
      <c r="DC58" s="78">
        <f t="shared" ca="1" si="65"/>
        <v>-0.27243967783101347</v>
      </c>
      <c r="DD58" s="78">
        <f t="shared" ca="1" si="65"/>
        <v>-0.18168076153331203</v>
      </c>
      <c r="DE58" s="78">
        <f t="shared" ca="1" si="65"/>
        <v>-0.34880165421373593</v>
      </c>
      <c r="DF58" s="78">
        <f t="shared" ca="1" si="65"/>
        <v>-0.13889919003125969</v>
      </c>
      <c r="DG58" s="78">
        <f t="shared" ca="1" si="65"/>
        <v>-0.42539515590207194</v>
      </c>
      <c r="DH58" s="78">
        <f t="shared" ca="1" si="65"/>
        <v>-0.75467852120426659</v>
      </c>
      <c r="DI58" s="78">
        <f t="shared" ca="1" si="65"/>
        <v>-0.45209244265079629</v>
      </c>
      <c r="DJ58" s="78">
        <f t="shared" ca="1" si="65"/>
        <v>-0.52182326794605749</v>
      </c>
      <c r="DK58" s="78">
        <f t="shared" ca="1" si="65"/>
        <v>-0.69113437232926467</v>
      </c>
      <c r="DL58" s="78">
        <f t="shared" ca="1" si="65"/>
        <v>-0.41912926567029152</v>
      </c>
      <c r="DM58" s="78">
        <f t="shared" ca="1" si="65"/>
        <v>-0.53929196055006412</v>
      </c>
      <c r="DN58" s="78">
        <f t="shared" ca="1" si="65"/>
        <v>-0.45515785939264064</v>
      </c>
      <c r="DO58" s="78">
        <f t="shared" ca="1" si="65"/>
        <v>-0.36996852695267518</v>
      </c>
      <c r="DP58" s="78">
        <f t="shared" ca="1" si="65"/>
        <v>-0.15171895171840041</v>
      </c>
      <c r="DQ58" s="78">
        <f t="shared" ca="1" si="65"/>
        <v>-0.18186605905669623</v>
      </c>
      <c r="DR58" s="78">
        <f t="shared" ca="1" si="65"/>
        <v>-0.18065194399750489</v>
      </c>
      <c r="DS58" s="78">
        <f t="shared" ca="1" si="65"/>
        <v>-0.34206622826566058</v>
      </c>
      <c r="DT58" s="78">
        <f t="shared" ca="1" si="65"/>
        <v>-0.245719153038677</v>
      </c>
      <c r="DU58" s="78">
        <f t="shared" ca="1" si="65"/>
        <v>-2.8054817695546377E-2</v>
      </c>
      <c r="DV58" s="78">
        <f t="shared" ca="1" si="65"/>
        <v>1.3129044306887498E-3</v>
      </c>
      <c r="DW58" s="78">
        <f t="shared" ca="1" si="65"/>
        <v>8.8606001648814617E-2</v>
      </c>
      <c r="DX58" s="78">
        <f t="shared" ca="1" si="65"/>
        <v>0.1517042958150481</v>
      </c>
      <c r="DY58" s="78">
        <f t="shared" ca="1" si="65"/>
        <v>1.120366032036008</v>
      </c>
      <c r="DZ58" s="78">
        <f t="shared" ca="1" si="65"/>
        <v>1.1735711604627865</v>
      </c>
      <c r="EA58" s="78">
        <f t="shared" ref="EA58:GL58" ca="1" si="66">IFERROR(EA52*EA57, "n/a")</f>
        <v>1.1105195335473639</v>
      </c>
      <c r="EB58" s="78">
        <f t="shared" ca="1" si="66"/>
        <v>1.6252218910512835</v>
      </c>
      <c r="EC58" s="78">
        <f t="shared" ca="1" si="66"/>
        <v>1.3893888210610872</v>
      </c>
      <c r="ED58" s="78">
        <f t="shared" ca="1" si="66"/>
        <v>1.1007628487818335</v>
      </c>
      <c r="EE58" s="78">
        <f t="shared" ca="1" si="66"/>
        <v>1.1647537381136945</v>
      </c>
      <c r="EF58" s="78">
        <f t="shared" ca="1" si="66"/>
        <v>1.0719044129793676</v>
      </c>
      <c r="EG58" s="78">
        <f t="shared" ca="1" si="66"/>
        <v>0.94602211503149658</v>
      </c>
      <c r="EH58" s="78">
        <f t="shared" ca="1" si="66"/>
        <v>0.6356514832126009</v>
      </c>
      <c r="EI58" s="78">
        <f t="shared" ca="1" si="66"/>
        <v>0.32237930993404101</v>
      </c>
      <c r="EJ58" s="78">
        <f t="shared" ca="1" si="66"/>
        <v>0.25798648942714858</v>
      </c>
      <c r="EK58" s="78">
        <f t="shared" ca="1" si="66"/>
        <v>-4.8916589480018187E-3</v>
      </c>
      <c r="EL58" s="78">
        <f t="shared" ca="1" si="66"/>
        <v>1.3592390551499106E-2</v>
      </c>
      <c r="EM58" s="78">
        <f t="shared" ca="1" si="66"/>
        <v>-0.47301911431360733</v>
      </c>
      <c r="EN58" s="78">
        <f t="shared" ca="1" si="66"/>
        <v>-0.44467153147329685</v>
      </c>
      <c r="EO58" s="78">
        <f t="shared" ca="1" si="66"/>
        <v>-0.40458288413235255</v>
      </c>
      <c r="EP58" s="78">
        <f t="shared" ca="1" si="66"/>
        <v>-0.49765625201349062</v>
      </c>
      <c r="EQ58" s="78">
        <f t="shared" ca="1" si="66"/>
        <v>-0.53501593684629023</v>
      </c>
      <c r="ER58" s="78">
        <f t="shared" ca="1" si="66"/>
        <v>-0.60272809480807743</v>
      </c>
      <c r="ES58" s="78">
        <f t="shared" ca="1" si="66"/>
        <v>-0.30611078222078414</v>
      </c>
      <c r="ET58" s="78">
        <f t="shared" ca="1" si="66"/>
        <v>-0.40265757392049534</v>
      </c>
      <c r="EU58" s="78">
        <f t="shared" ca="1" si="66"/>
        <v>-0.29730419208184311</v>
      </c>
      <c r="EV58" s="78">
        <f t="shared" ca="1" si="66"/>
        <v>-0.35697935741053566</v>
      </c>
      <c r="EW58" s="78">
        <f t="shared" ca="1" si="66"/>
        <v>-9.802935227144062E-2</v>
      </c>
      <c r="EX58" s="78">
        <f t="shared" ca="1" si="66"/>
        <v>8.2327969523117842E-2</v>
      </c>
      <c r="EY58" s="78">
        <f t="shared" ca="1" si="66"/>
        <v>2.4699587700016748E-2</v>
      </c>
      <c r="EZ58" s="78">
        <f t="shared" ca="1" si="66"/>
        <v>2.1308150576694351</v>
      </c>
      <c r="FA58" s="78">
        <f t="shared" ca="1" si="66"/>
        <v>0.89862220271904814</v>
      </c>
      <c r="FB58" s="78">
        <f t="shared" ca="1" si="66"/>
        <v>0.79235476693193008</v>
      </c>
      <c r="FC58" s="78">
        <f t="shared" ca="1" si="66"/>
        <v>2.476884572734646</v>
      </c>
      <c r="FD58" s="78">
        <f t="shared" ca="1" si="66"/>
        <v>1.5243681331273318</v>
      </c>
      <c r="FE58" s="78">
        <f t="shared" ca="1" si="66"/>
        <v>2.5072157520776233</v>
      </c>
      <c r="FF58" s="78">
        <f t="shared" ca="1" si="66"/>
        <v>2.3083602694197443</v>
      </c>
      <c r="FG58" s="78">
        <f t="shared" ca="1" si="66"/>
        <v>2.2156461579381559</v>
      </c>
      <c r="FH58" s="78">
        <f t="shared" ca="1" si="66"/>
        <v>1.3525917708260715</v>
      </c>
      <c r="FI58" s="78">
        <f t="shared" ca="1" si="66"/>
        <v>1.3046723390846113</v>
      </c>
      <c r="FJ58" s="78">
        <f t="shared" ca="1" si="66"/>
        <v>1.0631243431911861</v>
      </c>
      <c r="FK58" s="78">
        <f t="shared" ca="1" si="66"/>
        <v>-0.23960999154171936</v>
      </c>
      <c r="FL58" s="78">
        <f t="shared" ca="1" si="66"/>
        <v>-0.4411355072739635</v>
      </c>
      <c r="FM58" s="78">
        <f t="shared" ca="1" si="66"/>
        <v>-0.58895767545989808</v>
      </c>
      <c r="FN58" s="78">
        <f t="shared" ca="1" si="66"/>
        <v>-0.61358829593625031</v>
      </c>
      <c r="FO58" s="78">
        <f t="shared" ca="1" si="66"/>
        <v>-0.72636809633012722</v>
      </c>
      <c r="FP58" s="78">
        <f t="shared" ca="1" si="66"/>
        <v>-0.56666550228075374</v>
      </c>
      <c r="FQ58" s="78">
        <f t="shared" ca="1" si="66"/>
        <v>-0.44352518716112305</v>
      </c>
      <c r="FR58" s="78">
        <f t="shared" ca="1" si="66"/>
        <v>-0.54907345549036657</v>
      </c>
      <c r="FS58" s="78">
        <f t="shared" ca="1" si="66"/>
        <v>-0.87798742508210992</v>
      </c>
      <c r="FT58" s="78">
        <f t="shared" ca="1" si="66"/>
        <v>-0.87700872421749843</v>
      </c>
      <c r="FU58" s="78">
        <f t="shared" ca="1" si="66"/>
        <v>-0.43016793139424275</v>
      </c>
      <c r="FV58" s="78">
        <f t="shared" ca="1" si="66"/>
        <v>-0.51493978433513821</v>
      </c>
      <c r="FW58" s="78">
        <f t="shared" ca="1" si="66"/>
        <v>-0.68239084774406411</v>
      </c>
      <c r="FX58" s="78">
        <f t="shared" ca="1" si="66"/>
        <v>-0.43797925718670305</v>
      </c>
      <c r="FY58" s="78">
        <f t="shared" ca="1" si="66"/>
        <v>-0.31497678089017467</v>
      </c>
      <c r="FZ58" s="78">
        <f ca="1">IFERROR(FZ52*FZ57, "n/a")</f>
        <v>-0.20447877007936174</v>
      </c>
      <c r="GA58" s="78">
        <f t="shared" ca="1" si="66"/>
        <v>-1.0764673367708836E-2</v>
      </c>
      <c r="GB58" s="78">
        <f t="shared" ca="1" si="66"/>
        <v>-3.0547575688846692E-2</v>
      </c>
      <c r="GC58" s="78">
        <f t="shared" ca="1" si="66"/>
        <v>-6.6627742760371589E-2</v>
      </c>
      <c r="GD58" s="78">
        <f t="shared" ca="1" si="66"/>
        <v>-1.8405712309459414E-2</v>
      </c>
      <c r="GE58" s="78">
        <f t="shared" ca="1" si="66"/>
        <v>7.096018386687844E-2</v>
      </c>
      <c r="GF58" s="78">
        <f t="shared" ca="1" si="66"/>
        <v>3.8084797702367786E-2</v>
      </c>
      <c r="GG58" s="78">
        <f t="shared" ca="1" si="66"/>
        <v>-7.8528346245321054E-2</v>
      </c>
      <c r="GH58" s="78">
        <f t="shared" ca="1" si="66"/>
        <v>-1.5652335087636769E-2</v>
      </c>
      <c r="GI58" s="78">
        <f t="shared" ca="1" si="66"/>
        <v>7.5730151856568576E-2</v>
      </c>
      <c r="GJ58" s="78">
        <f t="shared" ca="1" si="66"/>
        <v>7.1499882096952197E-2</v>
      </c>
      <c r="GK58" s="78">
        <f t="shared" ca="1" si="66"/>
        <v>5.0351313813063264E-2</v>
      </c>
      <c r="GL58" s="78">
        <f t="shared" ca="1" si="66"/>
        <v>4.0521369243030306E-2</v>
      </c>
      <c r="GM58" s="78">
        <f ca="1">IFERROR(GM52*GM57, "n/a")</f>
        <v>0.14353846623410452</v>
      </c>
      <c r="GN58" s="78">
        <f ca="1">IFERROR(GN52*GN57, "n/a")</f>
        <v>0.27206771717741662</v>
      </c>
      <c r="GO58" s="78" t="str">
        <f t="shared" ref="GO58:GV58" ca="1" si="67">IFERROR(GO52*GO57, "n/a")</f>
        <v>n/a</v>
      </c>
      <c r="GP58" s="78" t="str">
        <f t="shared" ca="1" si="67"/>
        <v>n/a</v>
      </c>
      <c r="GQ58" s="78" t="str">
        <f t="shared" ca="1" si="67"/>
        <v>n/a</v>
      </c>
      <c r="GR58" s="78" t="str">
        <f t="shared" ca="1" si="67"/>
        <v>n/a</v>
      </c>
      <c r="GS58" s="78" t="str">
        <f t="shared" ca="1" si="67"/>
        <v>n/a</v>
      </c>
      <c r="GT58" s="78" t="str">
        <f t="shared" ca="1" si="67"/>
        <v>n/a</v>
      </c>
      <c r="GU58" s="78" t="str">
        <f t="shared" ca="1" si="67"/>
        <v>n/a</v>
      </c>
      <c r="GV58" s="78" t="str">
        <f t="shared" ca="1" si="67"/>
        <v>n/a</v>
      </c>
    </row>
    <row r="59" spans="1:206" s="31" customFormat="1">
      <c r="A59" s="30" t="s">
        <v>342</v>
      </c>
      <c r="B59" s="31" t="s">
        <v>343</v>
      </c>
      <c r="C59" s="31" t="str">
        <f t="shared" ref="C59:BN59" ca="1" si="68">IFERROR(C58+C25, "n/a")</f>
        <v>n/a</v>
      </c>
      <c r="D59" s="31" t="str">
        <f t="shared" ca="1" si="68"/>
        <v>n/a</v>
      </c>
      <c r="E59" s="31" t="str">
        <f t="shared" ca="1" si="68"/>
        <v>n/a</v>
      </c>
      <c r="F59" s="31" t="str">
        <f t="shared" ca="1" si="68"/>
        <v>n/a</v>
      </c>
      <c r="G59" s="31" t="str">
        <f t="shared" ca="1" si="68"/>
        <v>n/a</v>
      </c>
      <c r="H59" s="31" t="str">
        <f t="shared" ca="1" si="68"/>
        <v>n/a</v>
      </c>
      <c r="I59" s="31" t="str">
        <f t="shared" ca="1" si="68"/>
        <v>n/a</v>
      </c>
      <c r="J59" s="31" t="str">
        <f t="shared" ca="1" si="68"/>
        <v>n/a</v>
      </c>
      <c r="K59" s="31" t="str">
        <f t="shared" ca="1" si="68"/>
        <v>n/a</v>
      </c>
      <c r="L59" s="31" t="str">
        <f t="shared" ca="1" si="68"/>
        <v>n/a</v>
      </c>
      <c r="M59" s="31" t="str">
        <f t="shared" ca="1" si="68"/>
        <v>n/a</v>
      </c>
      <c r="N59" s="31" t="str">
        <f t="shared" ca="1" si="68"/>
        <v>n/a</v>
      </c>
      <c r="O59" s="31">
        <f t="shared" ca="1" si="68"/>
        <v>0.8395334371328147</v>
      </c>
      <c r="P59" s="31">
        <f t="shared" ca="1" si="68"/>
        <v>-0.75942227669502005</v>
      </c>
      <c r="Q59" s="31">
        <f t="shared" ca="1" si="68"/>
        <v>-0.9803937104692696</v>
      </c>
      <c r="R59" s="31">
        <f t="shared" ca="1" si="68"/>
        <v>5.2495831965912121E-2</v>
      </c>
      <c r="S59" s="31">
        <f t="shared" ca="1" si="68"/>
        <v>1.3692549713112925</v>
      </c>
      <c r="T59" s="31">
        <f t="shared" ca="1" si="68"/>
        <v>0.75588979171793858</v>
      </c>
      <c r="U59" s="31">
        <f t="shared" ca="1" si="68"/>
        <v>0.64627456940131434</v>
      </c>
      <c r="V59" s="31">
        <f t="shared" ca="1" si="68"/>
        <v>0.75853421686683742</v>
      </c>
      <c r="W59" s="31">
        <f t="shared" ca="1" si="68"/>
        <v>2.4534176359157884</v>
      </c>
      <c r="X59" s="31">
        <f t="shared" ca="1" si="68"/>
        <v>2.0638049212035412</v>
      </c>
      <c r="Y59" s="31">
        <f t="shared" ca="1" si="68"/>
        <v>3.3746950472990469</v>
      </c>
      <c r="Z59" s="31">
        <f t="shared" ca="1" si="68"/>
        <v>1.4990107842463498</v>
      </c>
      <c r="AA59" s="31">
        <f t="shared" ca="1" si="68"/>
        <v>0.92164175152541206</v>
      </c>
      <c r="AB59" s="31">
        <f t="shared" ca="1" si="68"/>
        <v>-1.3011984100272398</v>
      </c>
      <c r="AC59" s="31">
        <f t="shared" ca="1" si="68"/>
        <v>-0.24122931075234183</v>
      </c>
      <c r="AD59" s="31">
        <f t="shared" ca="1" si="68"/>
        <v>-3.2763720172343427E-2</v>
      </c>
      <c r="AE59" s="31">
        <f t="shared" ca="1" si="68"/>
        <v>0.48397778189487878</v>
      </c>
      <c r="AF59" s="31">
        <f t="shared" ca="1" si="68"/>
        <v>-1.6633701683900215E-3</v>
      </c>
      <c r="AG59" s="31">
        <f t="shared" ca="1" si="68"/>
        <v>-3.4106592483145071E-2</v>
      </c>
      <c r="AH59" s="31">
        <f t="shared" ca="1" si="68"/>
        <v>-0.52144916090697724</v>
      </c>
      <c r="AI59" s="31">
        <f t="shared" ca="1" si="68"/>
        <v>-0.52313808835316411</v>
      </c>
      <c r="AJ59" s="31">
        <f t="shared" ca="1" si="68"/>
        <v>1.8119694950005307</v>
      </c>
      <c r="AK59" s="31">
        <f t="shared" ca="1" si="68"/>
        <v>0.20243652397542411</v>
      </c>
      <c r="AL59" s="31">
        <f t="shared" ca="1" si="68"/>
        <v>0.31139440206666907</v>
      </c>
      <c r="AM59" s="31">
        <f t="shared" ca="1" si="68"/>
        <v>-1.1931114396491895</v>
      </c>
      <c r="AN59" s="31">
        <f t="shared" ca="1" si="68"/>
        <v>0.57471185960468363</v>
      </c>
      <c r="AO59" s="31">
        <f t="shared" ca="1" si="68"/>
        <v>0.34583959298405514</v>
      </c>
      <c r="AP59" s="31">
        <f t="shared" ca="1" si="68"/>
        <v>0.51265523256665746</v>
      </c>
      <c r="AQ59" s="31">
        <f t="shared" ca="1" si="68"/>
        <v>1.5521230426985806</v>
      </c>
      <c r="AR59" s="31">
        <f t="shared" ca="1" si="68"/>
        <v>0.18235495404516869</v>
      </c>
      <c r="AS59" s="31">
        <f t="shared" ca="1" si="68"/>
        <v>-0.12424169839410704</v>
      </c>
      <c r="AT59" s="31">
        <f t="shared" ca="1" si="68"/>
        <v>0.76864830963585695</v>
      </c>
      <c r="AU59" s="31">
        <f t="shared" ca="1" si="68"/>
        <v>1.0729025825564713</v>
      </c>
      <c r="AV59" s="31">
        <f t="shared" ca="1" si="68"/>
        <v>-4.8960449845539183E-2</v>
      </c>
      <c r="AW59" s="31">
        <f t="shared" ca="1" si="68"/>
        <v>-0.53351517224771028</v>
      </c>
      <c r="AX59" s="31">
        <f t="shared" ca="1" si="68"/>
        <v>0.86722429308158189</v>
      </c>
      <c r="AY59" s="31">
        <f t="shared" ca="1" si="68"/>
        <v>0.18050088493809013</v>
      </c>
      <c r="AZ59" s="31">
        <f t="shared" ca="1" si="68"/>
        <v>0.5012658697903033</v>
      </c>
      <c r="BA59" s="31">
        <f t="shared" ca="1" si="68"/>
        <v>1.2051734491927508</v>
      </c>
      <c r="BB59" s="31">
        <f t="shared" ca="1" si="68"/>
        <v>2.5067229468783383</v>
      </c>
      <c r="BC59" s="31">
        <f t="shared" ca="1" si="68"/>
        <v>1.92002299592829</v>
      </c>
      <c r="BD59" s="31">
        <f t="shared" ca="1" si="68"/>
        <v>1.7327494089921582</v>
      </c>
      <c r="BE59" s="31">
        <f t="shared" ca="1" si="68"/>
        <v>2.1711152317802158</v>
      </c>
      <c r="BF59" s="31">
        <f t="shared" ca="1" si="68"/>
        <v>-1.2454474742264825</v>
      </c>
      <c r="BG59" s="31">
        <f t="shared" ca="1" si="68"/>
        <v>0.56338770423673301</v>
      </c>
      <c r="BH59" s="31">
        <f t="shared" ca="1" si="68"/>
        <v>1.4140473065179664</v>
      </c>
      <c r="BI59" s="31">
        <f t="shared" ca="1" si="68"/>
        <v>0.23711854022310336</v>
      </c>
      <c r="BJ59" s="31">
        <f t="shared" ca="1" si="68"/>
        <v>1.3442191240409445</v>
      </c>
      <c r="BK59" s="31">
        <f t="shared" ca="1" si="68"/>
        <v>0.40318521747875768</v>
      </c>
      <c r="BL59" s="31">
        <f t="shared" ca="1" si="68"/>
        <v>1.7723916893412301</v>
      </c>
      <c r="BM59" s="31">
        <f t="shared" ca="1" si="68"/>
        <v>1.881135434054094</v>
      </c>
      <c r="BN59" s="31">
        <f t="shared" ca="1" si="68"/>
        <v>-0.32522969464632789</v>
      </c>
      <c r="BO59" s="31">
        <f t="shared" ref="BO59:DZ59" ca="1" si="69">IFERROR(BO58+BO25, "n/a")</f>
        <v>0.44334842649626294</v>
      </c>
      <c r="BP59" s="31">
        <f t="shared" ca="1" si="69"/>
        <v>1.6277746586769943</v>
      </c>
      <c r="BQ59" s="31">
        <f t="shared" ca="1" si="69"/>
        <v>2.0349355112893335</v>
      </c>
      <c r="BR59" s="31">
        <f t="shared" ca="1" si="69"/>
        <v>-0.51488313302700228</v>
      </c>
      <c r="BS59" s="31">
        <f t="shared" ca="1" si="69"/>
        <v>0.55777079247401551</v>
      </c>
      <c r="BT59" s="31">
        <f t="shared" ca="1" si="69"/>
        <v>0.20781214314437191</v>
      </c>
      <c r="BU59" s="31">
        <f t="shared" ca="1" si="69"/>
        <v>-0.19728950639313086</v>
      </c>
      <c r="BV59" s="31">
        <f t="shared" ca="1" si="69"/>
        <v>0.97062922821099329</v>
      </c>
      <c r="BW59" s="31">
        <f t="shared" ca="1" si="69"/>
        <v>-0.731899603191007</v>
      </c>
      <c r="BX59" s="31">
        <f t="shared" ca="1" si="69"/>
        <v>0.10131057553269526</v>
      </c>
      <c r="BY59" s="31">
        <f t="shared" ca="1" si="69"/>
        <v>-2.1919359414226056E-2</v>
      </c>
      <c r="BZ59" s="31">
        <f t="shared" ca="1" si="69"/>
        <v>1.5614376485938637</v>
      </c>
      <c r="CA59" s="31">
        <f t="shared" ca="1" si="69"/>
        <v>-0.71618353178990912</v>
      </c>
      <c r="CB59" s="31">
        <f t="shared" ca="1" si="69"/>
        <v>1.2258049739811954</v>
      </c>
      <c r="CC59" s="31">
        <f t="shared" ca="1" si="69"/>
        <v>0.76327201836628689</v>
      </c>
      <c r="CD59" s="31">
        <f t="shared" ca="1" si="69"/>
        <v>0.5756859249799603</v>
      </c>
      <c r="CE59" s="31">
        <f t="shared" ca="1" si="69"/>
        <v>1.6244122971104156</v>
      </c>
      <c r="CF59" s="31">
        <f t="shared" ca="1" si="69"/>
        <v>0.21552253143083844</v>
      </c>
      <c r="CG59" s="31">
        <f t="shared" ca="1" si="69"/>
        <v>0.36655804934155789</v>
      </c>
      <c r="CH59" s="31">
        <f t="shared" ca="1" si="69"/>
        <v>0.7107582498213646</v>
      </c>
      <c r="CI59" s="31">
        <f t="shared" ca="1" si="69"/>
        <v>0.94644906886397706</v>
      </c>
      <c r="CJ59" s="31">
        <f t="shared" ca="1" si="69"/>
        <v>1.2280056695564199</v>
      </c>
      <c r="CK59" s="31">
        <f t="shared" ca="1" si="69"/>
        <v>0.48355540866868119</v>
      </c>
      <c r="CL59" s="31">
        <f t="shared" ca="1" si="69"/>
        <v>6.8793581374526847E-2</v>
      </c>
      <c r="CM59" s="31">
        <f t="shared" ca="1" si="69"/>
        <v>1.9799964577696996</v>
      </c>
      <c r="CN59" s="31">
        <f t="shared" ca="1" si="69"/>
        <v>0.65696983151906729</v>
      </c>
      <c r="CO59" s="31">
        <f t="shared" ca="1" si="69"/>
        <v>1.4174188572743196</v>
      </c>
      <c r="CP59" s="31">
        <f t="shared" ca="1" si="69"/>
        <v>0.55075199193494484</v>
      </c>
      <c r="CQ59" s="31">
        <f t="shared" ca="1" si="69"/>
        <v>-0.67735852785626094</v>
      </c>
      <c r="CR59" s="31">
        <f t="shared" ca="1" si="69"/>
        <v>0.16317490156714407</v>
      </c>
      <c r="CS59" s="31">
        <f t="shared" ca="1" si="69"/>
        <v>0.1659274078898246</v>
      </c>
      <c r="CT59" s="31">
        <f t="shared" ca="1" si="69"/>
        <v>0.21424131330560553</v>
      </c>
      <c r="CU59" s="31">
        <f t="shared" ca="1" si="69"/>
        <v>-1.1379311259834735</v>
      </c>
      <c r="CV59" s="31">
        <f t="shared" ca="1" si="69"/>
        <v>0.11175210299183708</v>
      </c>
      <c r="CW59" s="31">
        <f t="shared" ca="1" si="69"/>
        <v>0.96157972080357879</v>
      </c>
      <c r="CX59" s="31">
        <f t="shared" ca="1" si="69"/>
        <v>-0.73629247480650983</v>
      </c>
      <c r="CY59" s="31">
        <f t="shared" ca="1" si="69"/>
        <v>7.1450758237179446E-2</v>
      </c>
      <c r="CZ59" s="31">
        <f t="shared" ca="1" si="69"/>
        <v>0.23437031120572654</v>
      </c>
      <c r="DA59" s="31">
        <f t="shared" ca="1" si="69"/>
        <v>-0.17050029542075584</v>
      </c>
      <c r="DB59" s="31">
        <f t="shared" ca="1" si="69"/>
        <v>-1.0372831306185066</v>
      </c>
      <c r="DC59" s="31">
        <f t="shared" ca="1" si="69"/>
        <v>0.23756032216898654</v>
      </c>
      <c r="DD59" s="31">
        <f t="shared" ca="1" si="69"/>
        <v>0.77831923846668793</v>
      </c>
      <c r="DE59" s="31">
        <f t="shared" ca="1" si="69"/>
        <v>-0.33880165421373593</v>
      </c>
      <c r="DF59" s="31">
        <f t="shared" ca="1" si="69"/>
        <v>0.3811008099687403</v>
      </c>
      <c r="DG59" s="31">
        <f t="shared" ca="1" si="69"/>
        <v>-0.805395155902072</v>
      </c>
      <c r="DH59" s="31">
        <f t="shared" ca="1" si="69"/>
        <v>0.20532147879573337</v>
      </c>
      <c r="DI59" s="31">
        <f t="shared" ca="1" si="69"/>
        <v>-0.11209244265079626</v>
      </c>
      <c r="DJ59" s="31">
        <f t="shared" ca="1" si="69"/>
        <v>-0.15182326794605749</v>
      </c>
      <c r="DK59" s="31">
        <f t="shared" ca="1" si="69"/>
        <v>-0.94113437232926467</v>
      </c>
      <c r="DL59" s="31">
        <f t="shared" ca="1" si="69"/>
        <v>0.83087073432970848</v>
      </c>
      <c r="DM59" s="31">
        <f t="shared" ca="1" si="69"/>
        <v>2.0708039449935933E-2</v>
      </c>
      <c r="DN59" s="31">
        <f t="shared" ca="1" si="69"/>
        <v>-5.1578593926406291E-3</v>
      </c>
      <c r="DO59" s="31">
        <f t="shared" ca="1" si="69"/>
        <v>0.13003147304732482</v>
      </c>
      <c r="DP59" s="31">
        <f t="shared" ca="1" si="69"/>
        <v>0.12828104828159961</v>
      </c>
      <c r="DQ59" s="31">
        <f t="shared" ca="1" si="69"/>
        <v>0.69813394094330383</v>
      </c>
      <c r="DR59" s="31">
        <f t="shared" ca="1" si="69"/>
        <v>0.96934805600249496</v>
      </c>
      <c r="DS59" s="31">
        <f t="shared" ca="1" si="69"/>
        <v>-0.85206622826566059</v>
      </c>
      <c r="DT59" s="31">
        <f t="shared" ca="1" si="69"/>
        <v>0.474280846961323</v>
      </c>
      <c r="DU59" s="31">
        <f t="shared" ca="1" si="69"/>
        <v>-0.33805481769554635</v>
      </c>
      <c r="DV59" s="31">
        <f t="shared" ca="1" si="69"/>
        <v>0.43131290443068876</v>
      </c>
      <c r="DW59" s="31">
        <f t="shared" ca="1" si="69"/>
        <v>1.1886060016488147</v>
      </c>
      <c r="DX59" s="31">
        <f t="shared" ca="1" si="69"/>
        <v>1.4217042958150481</v>
      </c>
      <c r="DY59" s="31">
        <f t="shared" ca="1" si="69"/>
        <v>1.040366032036008</v>
      </c>
      <c r="DZ59" s="31">
        <f t="shared" ca="1" si="69"/>
        <v>2.3835711604627865</v>
      </c>
      <c r="EA59" s="31">
        <f t="shared" ref="EA59:GK59" ca="1" si="70">IFERROR(EA58+EA25, "n/a")</f>
        <v>2.4005195335473637</v>
      </c>
      <c r="EB59" s="31">
        <f t="shared" ca="1" si="70"/>
        <v>2.2052218910512833</v>
      </c>
      <c r="EC59" s="31">
        <f t="shared" ca="1" si="70"/>
        <v>1.7893888210610873</v>
      </c>
      <c r="ED59" s="31">
        <f t="shared" ca="1" si="70"/>
        <v>1.6907628487818336</v>
      </c>
      <c r="EE59" s="31">
        <f t="shared" ca="1" si="70"/>
        <v>1.2547537381136946</v>
      </c>
      <c r="EF59" s="31">
        <f t="shared" ca="1" si="70"/>
        <v>1.8119044129793676</v>
      </c>
      <c r="EG59" s="31">
        <f t="shared" ca="1" si="70"/>
        <v>1.1460221150314966</v>
      </c>
      <c r="EH59" s="31">
        <f t="shared" ca="1" si="70"/>
        <v>1.1156514832126008</v>
      </c>
      <c r="EI59" s="31">
        <f t="shared" ca="1" si="70"/>
        <v>0.66237930993404104</v>
      </c>
      <c r="EJ59" s="31">
        <f t="shared" ca="1" si="70"/>
        <v>0.4679864894271486</v>
      </c>
      <c r="EK59" s="31">
        <f t="shared" ca="1" si="70"/>
        <v>0.14510834105199819</v>
      </c>
      <c r="EL59" s="31">
        <f t="shared" ca="1" si="70"/>
        <v>-1.6407609448500893E-2</v>
      </c>
      <c r="EM59" s="31">
        <f t="shared" ca="1" si="70"/>
        <v>-7.3019114313607303E-2</v>
      </c>
      <c r="EN59" s="31">
        <f t="shared" ca="1" si="70"/>
        <v>-0.48467153147329683</v>
      </c>
      <c r="EO59" s="31">
        <f t="shared" ca="1" si="70"/>
        <v>-0.15458288413235255</v>
      </c>
      <c r="EP59" s="31">
        <f t="shared" ca="1" si="70"/>
        <v>-0.44765625201349063</v>
      </c>
      <c r="EQ59" s="31">
        <f t="shared" ca="1" si="70"/>
        <v>0.42498406315370973</v>
      </c>
      <c r="ER59" s="31">
        <f t="shared" ca="1" si="70"/>
        <v>-0.63272809480807746</v>
      </c>
      <c r="ES59" s="31">
        <f t="shared" ca="1" si="70"/>
        <v>-0.41611078222078413</v>
      </c>
      <c r="ET59" s="31">
        <f t="shared" ca="1" si="70"/>
        <v>0.23734242607950468</v>
      </c>
      <c r="EU59" s="31">
        <f t="shared" ca="1" si="70"/>
        <v>-0.16730419208184311</v>
      </c>
      <c r="EV59" s="31">
        <f t="shared" ca="1" si="70"/>
        <v>0.35302064258946431</v>
      </c>
      <c r="EW59" s="31">
        <f t="shared" ca="1" si="70"/>
        <v>0.25197064772855937</v>
      </c>
      <c r="EX59" s="31">
        <f t="shared" ca="1" si="70"/>
        <v>0.68232796952311781</v>
      </c>
      <c r="EY59" s="31">
        <f t="shared" ca="1" si="70"/>
        <v>0.19469958770001677</v>
      </c>
      <c r="EZ59" s="31">
        <f t="shared" ca="1" si="70"/>
        <v>2.8108150576694353</v>
      </c>
      <c r="FA59" s="31">
        <f t="shared" ca="1" si="70"/>
        <v>1.5386222027190481</v>
      </c>
      <c r="FB59" s="31">
        <f t="shared" ca="1" si="70"/>
        <v>1.3423547669319302</v>
      </c>
      <c r="FC59" s="31">
        <f t="shared" ca="1" si="70"/>
        <v>3.3968845727346459</v>
      </c>
      <c r="FD59" s="31">
        <f t="shared" ca="1" si="70"/>
        <v>2.744368133127332</v>
      </c>
      <c r="FE59" s="31">
        <f t="shared" ca="1" si="70"/>
        <v>2.7372157520776232</v>
      </c>
      <c r="FF59" s="31">
        <f t="shared" ca="1" si="70"/>
        <v>2.4783602694197442</v>
      </c>
      <c r="FG59" s="31">
        <f t="shared" ca="1" si="70"/>
        <v>1.8856461579381558</v>
      </c>
      <c r="FH59" s="31">
        <f t="shared" ca="1" si="70"/>
        <v>1.6525917708260716</v>
      </c>
      <c r="FI59" s="31">
        <f t="shared" ca="1" si="70"/>
        <v>0.73467233908461138</v>
      </c>
      <c r="FJ59" s="31">
        <f t="shared" ca="1" si="70"/>
        <v>0.54312434319118608</v>
      </c>
      <c r="FK59" s="31">
        <f t="shared" ca="1" si="70"/>
        <v>-1.2496099915417194</v>
      </c>
      <c r="FL59" s="31">
        <f t="shared" ca="1" si="70"/>
        <v>-0.9911355072739636</v>
      </c>
      <c r="FM59" s="31">
        <f t="shared" ca="1" si="70"/>
        <v>-1.7489576754598981</v>
      </c>
      <c r="FN59" s="31">
        <f t="shared" ca="1" si="70"/>
        <v>-0.65358829593625034</v>
      </c>
      <c r="FO59" s="31">
        <f t="shared" ca="1" si="70"/>
        <v>-1.0663680963301272</v>
      </c>
      <c r="FP59" s="31">
        <f t="shared" ca="1" si="70"/>
        <v>-0.97666550228075377</v>
      </c>
      <c r="FQ59" s="31">
        <f t="shared" ca="1" si="70"/>
        <v>-0.5635251871611231</v>
      </c>
      <c r="FR59" s="31">
        <f t="shared" ca="1" si="70"/>
        <v>-1.3090734554903665</v>
      </c>
      <c r="FS59" s="31">
        <f t="shared" ca="1" si="70"/>
        <v>-1.55798742508211</v>
      </c>
      <c r="FT59" s="31">
        <f t="shared" ca="1" si="70"/>
        <v>-1.0070087242174983</v>
      </c>
      <c r="FU59" s="31">
        <f t="shared" ca="1" si="70"/>
        <v>-0.83016793139424272</v>
      </c>
      <c r="FV59" s="31">
        <f t="shared" ca="1" si="70"/>
        <v>-1.0949397843351383</v>
      </c>
      <c r="FW59" s="31">
        <f t="shared" ca="1" si="70"/>
        <v>-0.94239084774406412</v>
      </c>
      <c r="FX59" s="31">
        <f t="shared" ca="1" si="70"/>
        <v>-0.43797925718670305</v>
      </c>
      <c r="FY59" s="31">
        <f t="shared" ca="1" si="70"/>
        <v>0.19502321910982534</v>
      </c>
      <c r="FZ59" s="31">
        <f t="shared" ca="1" si="70"/>
        <v>-0.27447877007936172</v>
      </c>
      <c r="GA59" s="31">
        <f t="shared" ca="1" si="70"/>
        <v>0.38923532663229121</v>
      </c>
      <c r="GB59" s="31">
        <f t="shared" ca="1" si="70"/>
        <v>0.66945242431115326</v>
      </c>
      <c r="GC59" s="31">
        <f t="shared" ca="1" si="70"/>
        <v>0.26337225723962843</v>
      </c>
      <c r="GD59" s="31">
        <f t="shared" ca="1" si="70"/>
        <v>0.10159428769054057</v>
      </c>
      <c r="GE59" s="31">
        <f t="shared" ca="1" si="70"/>
        <v>0.67096018386687839</v>
      </c>
      <c r="GF59" s="31">
        <f t="shared" ca="1" si="70"/>
        <v>-0.11191520229763222</v>
      </c>
      <c r="GG59" s="31">
        <f t="shared" ca="1" si="70"/>
        <v>9.1471653754678958E-2</v>
      </c>
      <c r="GH59" s="31">
        <f t="shared" ca="1" si="70"/>
        <v>1.434766491236323E-2</v>
      </c>
      <c r="GI59" s="31">
        <f t="shared" ca="1" si="70"/>
        <v>-5.4269848143431429E-2</v>
      </c>
      <c r="GJ59" s="31">
        <f t="shared" ca="1" si="70"/>
        <v>8.1499882096952192E-2</v>
      </c>
      <c r="GK59" s="31">
        <f t="shared" ca="1" si="70"/>
        <v>-0.12964868618693673</v>
      </c>
      <c r="GL59" s="31">
        <f ca="1">IFERROR(GL58+GL25, "n/a")</f>
        <v>0.45052136924303027</v>
      </c>
      <c r="GM59" s="31">
        <f ca="1">IFERROR(GM58+GM25, "n/a")</f>
        <v>0.41353846623410451</v>
      </c>
      <c r="GN59" s="31">
        <f ca="1">IFERROR(GN58+GN25, "n/a")</f>
        <v>0.64206771717741662</v>
      </c>
      <c r="GO59" s="31" t="str">
        <f t="shared" ref="GO59:GV59" ca="1" si="71">IFERROR(GO58+GO25, "n/a")</f>
        <v>n/a</v>
      </c>
      <c r="GP59" s="31" t="str">
        <f t="shared" ca="1" si="71"/>
        <v>n/a</v>
      </c>
      <c r="GQ59" s="31" t="str">
        <f t="shared" ca="1" si="71"/>
        <v>n/a</v>
      </c>
      <c r="GR59" s="31" t="str">
        <f t="shared" ca="1" si="71"/>
        <v>n/a</v>
      </c>
      <c r="GS59" s="31" t="str">
        <f t="shared" ca="1" si="71"/>
        <v>n/a</v>
      </c>
      <c r="GT59" s="31" t="str">
        <f t="shared" ca="1" si="71"/>
        <v>n/a</v>
      </c>
      <c r="GU59" s="31" t="str">
        <f t="shared" ca="1" si="71"/>
        <v>n/a</v>
      </c>
      <c r="GV59" s="31" t="str">
        <f t="shared" ca="1" si="71"/>
        <v>n/a</v>
      </c>
    </row>
    <row r="60" spans="1:206" s="31" customFormat="1">
      <c r="A60" s="30"/>
      <c r="CE60" s="32"/>
      <c r="CF60" s="32"/>
      <c r="CG60" s="32"/>
      <c r="CH60" s="32"/>
      <c r="CI60" s="32"/>
      <c r="CJ60" s="32"/>
      <c r="CK60" s="32"/>
      <c r="CL60" s="32"/>
      <c r="CM60" s="32"/>
      <c r="CN60" s="32"/>
      <c r="CO60" s="32"/>
      <c r="CP60" s="32"/>
    </row>
    <row r="61" spans="1:206">
      <c r="A61" s="13" t="s">
        <v>204</v>
      </c>
    </row>
    <row r="62" spans="1:206">
      <c r="A62" s="7" t="s">
        <v>207</v>
      </c>
      <c r="B62" s="78" t="s">
        <v>205</v>
      </c>
      <c r="C62" s="78">
        <f t="shared" ref="C62:BN62" si="72">C26/C24</f>
        <v>0.23582572298325721</v>
      </c>
      <c r="D62" s="78">
        <f t="shared" si="72"/>
        <v>0.23337080756979575</v>
      </c>
      <c r="E62" s="78">
        <f t="shared" si="72"/>
        <v>0.23441672037565603</v>
      </c>
      <c r="F62" s="78">
        <f t="shared" si="72"/>
        <v>0.23764468124196217</v>
      </c>
      <c r="G62" s="78">
        <f t="shared" si="72"/>
        <v>0.23070824524312894</v>
      </c>
      <c r="H62" s="78">
        <f t="shared" si="72"/>
        <v>0.23013058894750499</v>
      </c>
      <c r="I62" s="78">
        <f t="shared" si="72"/>
        <v>0.22909060032266282</v>
      </c>
      <c r="J62" s="78">
        <f t="shared" si="72"/>
        <v>0.22859783247920695</v>
      </c>
      <c r="K62" s="78">
        <f t="shared" si="72"/>
        <v>0.22931903136681295</v>
      </c>
      <c r="L62" s="78">
        <f t="shared" si="72"/>
        <v>0.22623183828174351</v>
      </c>
      <c r="M62" s="78">
        <f t="shared" si="72"/>
        <v>0.22028513869518057</v>
      </c>
      <c r="N62" s="78">
        <f t="shared" si="72"/>
        <v>0.21950485363834749</v>
      </c>
      <c r="O62" s="78">
        <f t="shared" si="72"/>
        <v>0.21749546279491835</v>
      </c>
      <c r="P62" s="78">
        <f t="shared" si="72"/>
        <v>0.21408869085508167</v>
      </c>
      <c r="Q62" s="78">
        <f t="shared" si="72"/>
        <v>0.21216348165713489</v>
      </c>
      <c r="R62" s="78">
        <f t="shared" si="72"/>
        <v>0.21174558016663281</v>
      </c>
      <c r="S62" s="78">
        <f t="shared" si="72"/>
        <v>0.21767703862660945</v>
      </c>
      <c r="T62" s="78">
        <f t="shared" si="72"/>
        <v>0.2189399385661068</v>
      </c>
      <c r="U62" s="78">
        <f t="shared" si="72"/>
        <v>0.22224358974358974</v>
      </c>
      <c r="V62" s="78">
        <f t="shared" si="72"/>
        <v>0.22454210164405825</v>
      </c>
      <c r="W62" s="78">
        <f t="shared" si="72"/>
        <v>0.22900810593403875</v>
      </c>
      <c r="X62" s="78">
        <f t="shared" si="72"/>
        <v>0.22604273866456806</v>
      </c>
      <c r="Y62" s="78">
        <f t="shared" si="72"/>
        <v>0.22540648029009241</v>
      </c>
      <c r="Z62" s="78">
        <f t="shared" si="72"/>
        <v>0.22454308093994779</v>
      </c>
      <c r="AA62" s="78">
        <f t="shared" si="72"/>
        <v>0.22043394671793465</v>
      </c>
      <c r="AB62" s="78">
        <f t="shared" si="72"/>
        <v>0.2164876099983804</v>
      </c>
      <c r="AC62" s="78">
        <f t="shared" si="72"/>
        <v>0.21387681543517439</v>
      </c>
      <c r="AD62" s="78">
        <f t="shared" si="72"/>
        <v>0.2123765703355219</v>
      </c>
      <c r="AE62" s="78">
        <f t="shared" si="72"/>
        <v>0.21180730161922962</v>
      </c>
      <c r="AF62" s="78">
        <f t="shared" si="72"/>
        <v>0.20983510871151317</v>
      </c>
      <c r="AG62" s="78">
        <f t="shared" si="72"/>
        <v>0.20675005900401228</v>
      </c>
      <c r="AH62" s="78">
        <f t="shared" si="72"/>
        <v>0.20639467726285632</v>
      </c>
      <c r="AI62" s="78">
        <f t="shared" si="72"/>
        <v>0.2054657708371164</v>
      </c>
      <c r="AJ62" s="78">
        <f t="shared" si="72"/>
        <v>0.20256476239492197</v>
      </c>
      <c r="AK62" s="78">
        <f t="shared" si="72"/>
        <v>0.20216274894576428</v>
      </c>
      <c r="AL62" s="78">
        <f t="shared" si="72"/>
        <v>0.2003310589850216</v>
      </c>
      <c r="AM62" s="78">
        <f t="shared" si="72"/>
        <v>0.19860682339903429</v>
      </c>
      <c r="AN62" s="78">
        <f t="shared" si="72"/>
        <v>0.19932849644952147</v>
      </c>
      <c r="AO62" s="78">
        <f t="shared" si="72"/>
        <v>0.19984255510571303</v>
      </c>
      <c r="AP62" s="78">
        <f t="shared" si="72"/>
        <v>0.20110870443114651</v>
      </c>
      <c r="AQ62" s="78">
        <f t="shared" si="72"/>
        <v>0.20388558319592801</v>
      </c>
      <c r="AR62" s="78">
        <f t="shared" si="72"/>
        <v>0.21037391863873597</v>
      </c>
      <c r="AS62" s="78">
        <f t="shared" si="72"/>
        <v>0.20731664624540524</v>
      </c>
      <c r="AT62" s="78">
        <f t="shared" si="72"/>
        <v>0.20394560557341906</v>
      </c>
      <c r="AU62" s="78">
        <f t="shared" si="72"/>
        <v>0.2027399014147622</v>
      </c>
      <c r="AV62" s="78">
        <f t="shared" si="72"/>
        <v>0.2051225296442688</v>
      </c>
      <c r="AW62" s="78">
        <f t="shared" si="72"/>
        <v>0.20174201067288228</v>
      </c>
      <c r="AX62" s="78">
        <f t="shared" si="72"/>
        <v>0.20656547183613752</v>
      </c>
      <c r="AY62" s="78">
        <f t="shared" si="72"/>
        <v>0.21015178816846347</v>
      </c>
      <c r="AZ62" s="78">
        <f t="shared" si="72"/>
        <v>0.21101440576230493</v>
      </c>
      <c r="BA62" s="78">
        <f t="shared" si="72"/>
        <v>0.21308261295784686</v>
      </c>
      <c r="BB62" s="78">
        <f t="shared" si="72"/>
        <v>0.21671662846058895</v>
      </c>
      <c r="BC62" s="78">
        <f t="shared" si="72"/>
        <v>0.21532216272240454</v>
      </c>
      <c r="BD62" s="78">
        <f t="shared" si="72"/>
        <v>0.21266905107857381</v>
      </c>
      <c r="BE62" s="78">
        <f t="shared" si="72"/>
        <v>0.2120242871083162</v>
      </c>
      <c r="BF62" s="78">
        <f t="shared" si="72"/>
        <v>0.204258571165046</v>
      </c>
      <c r="BG62" s="78">
        <f t="shared" si="72"/>
        <v>0.20316777973951536</v>
      </c>
      <c r="BH62" s="78">
        <f t="shared" si="72"/>
        <v>0.20428471667996809</v>
      </c>
      <c r="BI62" s="78">
        <f t="shared" si="72"/>
        <v>0.20461278554464657</v>
      </c>
      <c r="BJ62" s="78">
        <f t="shared" si="72"/>
        <v>0.20797377428530103</v>
      </c>
      <c r="BK62" s="78">
        <f t="shared" si="72"/>
        <v>0.206987849274266</v>
      </c>
      <c r="BL62" s="78">
        <f t="shared" si="72"/>
        <v>0.2096672797969685</v>
      </c>
      <c r="BM62" s="78">
        <f t="shared" si="72"/>
        <v>0.2114069481170785</v>
      </c>
      <c r="BN62" s="78">
        <f t="shared" si="72"/>
        <v>0.21120136810602821</v>
      </c>
      <c r="BO62" s="78">
        <f t="shared" ref="BO62:DZ62" si="73">BO26/BO24</f>
        <v>0.21003127842232525</v>
      </c>
      <c r="BP62" s="78">
        <f t="shared" si="73"/>
        <v>0.21285723714606294</v>
      </c>
      <c r="BQ62" s="78">
        <f t="shared" si="73"/>
        <v>0.21563903899993492</v>
      </c>
      <c r="BR62" s="78">
        <f t="shared" si="73"/>
        <v>0.21392992098935071</v>
      </c>
      <c r="BS62" s="78">
        <f t="shared" si="73"/>
        <v>0.21360806403794844</v>
      </c>
      <c r="BT62" s="78">
        <f t="shared" si="73"/>
        <v>0.2133078107444551</v>
      </c>
      <c r="BU62" s="78">
        <f t="shared" si="73"/>
        <v>0.21213610121606682</v>
      </c>
      <c r="BV62" s="78">
        <f t="shared" si="73"/>
        <v>0.2108626198083067</v>
      </c>
      <c r="BW62" s="78">
        <f t="shared" si="73"/>
        <v>0.20832183545551311</v>
      </c>
      <c r="BX62" s="78">
        <f t="shared" si="73"/>
        <v>0.206242774566474</v>
      </c>
      <c r="BY62" s="78">
        <f t="shared" si="73"/>
        <v>0.20409631256152042</v>
      </c>
      <c r="BZ62" s="78">
        <f t="shared" si="73"/>
        <v>0.2055560700064821</v>
      </c>
      <c r="CA62" s="78">
        <f t="shared" si="73"/>
        <v>0.20260192695008436</v>
      </c>
      <c r="CB62" s="78">
        <f t="shared" si="73"/>
        <v>0.20415144766146992</v>
      </c>
      <c r="CC62" s="78">
        <f t="shared" si="73"/>
        <v>0.20448080907398952</v>
      </c>
      <c r="CD62" s="78">
        <f t="shared" si="73"/>
        <v>0.20540437082405347</v>
      </c>
      <c r="CE62" s="78">
        <f t="shared" si="73"/>
        <v>0.20646380710746334</v>
      </c>
      <c r="CF62" s="78">
        <f t="shared" si="73"/>
        <v>0.20649328859060403</v>
      </c>
      <c r="CG62" s="78">
        <f t="shared" si="73"/>
        <v>0.20658010673139263</v>
      </c>
      <c r="CH62" s="78">
        <f t="shared" si="73"/>
        <v>0.21125118657051978</v>
      </c>
      <c r="CI62" s="78">
        <f t="shared" si="73"/>
        <v>0.21278499469777307</v>
      </c>
      <c r="CJ62" s="78">
        <f t="shared" si="73"/>
        <v>0.21162414924349998</v>
      </c>
      <c r="CK62" s="78">
        <f t="shared" si="73"/>
        <v>0.21049324030358207</v>
      </c>
      <c r="CL62" s="78">
        <f t="shared" si="73"/>
        <v>0.20892329794875888</v>
      </c>
      <c r="CM62" s="78">
        <f t="shared" si="73"/>
        <v>0.20845185522779777</v>
      </c>
      <c r="CN62" s="78">
        <f t="shared" si="73"/>
        <v>0.2062805217283798</v>
      </c>
      <c r="CO62" s="78">
        <f t="shared" si="73"/>
        <v>0.20619498675113451</v>
      </c>
      <c r="CP62" s="78">
        <f t="shared" si="73"/>
        <v>0.20398754640162853</v>
      </c>
      <c r="CQ62" s="78">
        <f t="shared" si="73"/>
        <v>0.20087673675607401</v>
      </c>
      <c r="CR62" s="78">
        <f t="shared" si="73"/>
        <v>0.19960639750914244</v>
      </c>
      <c r="CS62" s="78">
        <f t="shared" si="73"/>
        <v>0.19868935354034378</v>
      </c>
      <c r="CT62" s="78">
        <f t="shared" si="73"/>
        <v>0.19695738340676108</v>
      </c>
      <c r="CU62" s="78">
        <f t="shared" si="73"/>
        <v>0.19300982334837052</v>
      </c>
      <c r="CV62" s="78">
        <f t="shared" si="73"/>
        <v>0.19172335757358322</v>
      </c>
      <c r="CW62" s="78">
        <f t="shared" si="73"/>
        <v>0.19415913028058546</v>
      </c>
      <c r="CX62" s="78">
        <f t="shared" si="73"/>
        <v>0.19085751076415436</v>
      </c>
      <c r="CY62" s="78">
        <f t="shared" si="73"/>
        <v>0.19111176103053587</v>
      </c>
      <c r="CZ62" s="78">
        <f t="shared" si="73"/>
        <v>0.1916501780767709</v>
      </c>
      <c r="DA62" s="78">
        <f t="shared" si="73"/>
        <v>0.18946779294815894</v>
      </c>
      <c r="DB62" s="78">
        <f t="shared" si="73"/>
        <v>0.18675861359133364</v>
      </c>
      <c r="DC62" s="78">
        <f t="shared" si="73"/>
        <v>0.18698608375166803</v>
      </c>
      <c r="DD62" s="78">
        <f t="shared" si="73"/>
        <v>0.18520316701523754</v>
      </c>
      <c r="DE62" s="78">
        <f t="shared" si="73"/>
        <v>0.18406424477949679</v>
      </c>
      <c r="DF62" s="78">
        <f t="shared" si="73"/>
        <v>0.18350323252378994</v>
      </c>
      <c r="DG62" s="78">
        <f t="shared" si="73"/>
        <v>0.18128116517392706</v>
      </c>
      <c r="DH62" s="78">
        <f t="shared" si="73"/>
        <v>0.18107010377048413</v>
      </c>
      <c r="DI62" s="78">
        <f t="shared" si="73"/>
        <v>0.17952625017315418</v>
      </c>
      <c r="DJ62" s="78">
        <f t="shared" si="73"/>
        <v>0.17965069188560218</v>
      </c>
      <c r="DK62" s="78">
        <f t="shared" si="73"/>
        <v>0.17684542942536513</v>
      </c>
      <c r="DL62" s="78">
        <f t="shared" si="73"/>
        <v>0.17879081797607499</v>
      </c>
      <c r="DM62" s="78">
        <f t="shared" si="73"/>
        <v>0.17841049873370535</v>
      </c>
      <c r="DN62" s="78">
        <f t="shared" si="73"/>
        <v>0.1772649020873682</v>
      </c>
      <c r="DO62" s="78">
        <f t="shared" si="73"/>
        <v>0.17726949337920639</v>
      </c>
      <c r="DP62" s="78">
        <f t="shared" si="73"/>
        <v>0.17798870246319901</v>
      </c>
      <c r="DQ62" s="78">
        <f t="shared" si="73"/>
        <v>0.17914872080893213</v>
      </c>
      <c r="DR62" s="78">
        <f t="shared" si="73"/>
        <v>0.18004121461906783</v>
      </c>
      <c r="DS62" s="78">
        <f t="shared" si="73"/>
        <v>0.17901808475542094</v>
      </c>
      <c r="DT62" s="78">
        <f t="shared" si="73"/>
        <v>0.17790333440674491</v>
      </c>
      <c r="DU62" s="78">
        <f t="shared" si="73"/>
        <v>0.17755189054051435</v>
      </c>
      <c r="DV62" s="78">
        <f t="shared" si="73"/>
        <v>0.17829293993677556</v>
      </c>
      <c r="DW62" s="78">
        <f t="shared" si="73"/>
        <v>0.18193623542667267</v>
      </c>
      <c r="DX62" s="78">
        <f t="shared" si="73"/>
        <v>0.18371737530430846</v>
      </c>
      <c r="DY62" s="78">
        <f t="shared" si="73"/>
        <v>0.18428130573879564</v>
      </c>
      <c r="DZ62" s="78">
        <f t="shared" si="73"/>
        <v>0.18686153297749594</v>
      </c>
      <c r="EA62" s="78">
        <f t="shared" ref="EA62:GL62" si="74">EA26/EA24</f>
        <v>0.18897951617388081</v>
      </c>
      <c r="EB62" s="78">
        <f t="shared" si="74"/>
        <v>0.19034810707597399</v>
      </c>
      <c r="EC62" s="78">
        <f t="shared" si="74"/>
        <v>0.19108268665678077</v>
      </c>
      <c r="ED62" s="78">
        <f t="shared" si="74"/>
        <v>0.19346971955019646</v>
      </c>
      <c r="EE62" s="78">
        <f t="shared" si="74"/>
        <v>0.1942504582644074</v>
      </c>
      <c r="EF62" s="78">
        <f t="shared" si="74"/>
        <v>0.19441522509701317</v>
      </c>
      <c r="EG62" s="78">
        <f t="shared" si="74"/>
        <v>0.19202406784642914</v>
      </c>
      <c r="EH62" s="78">
        <f t="shared" si="74"/>
        <v>0.19132828630419824</v>
      </c>
      <c r="EI62" s="78">
        <f t="shared" si="74"/>
        <v>0.19188436435630274</v>
      </c>
      <c r="EJ62" s="78">
        <f t="shared" si="74"/>
        <v>0.19170864646130978</v>
      </c>
      <c r="EK62" s="78">
        <f t="shared" si="74"/>
        <v>0.1915908739931563</v>
      </c>
      <c r="EL62" s="78">
        <f t="shared" si="74"/>
        <v>0.19083402542643582</v>
      </c>
      <c r="EM62" s="78">
        <f t="shared" si="74"/>
        <v>0.19017654941111017</v>
      </c>
      <c r="EN62" s="78">
        <f t="shared" si="74"/>
        <v>0.19</v>
      </c>
      <c r="EO62" s="78">
        <f t="shared" si="74"/>
        <v>0.18984394616104514</v>
      </c>
      <c r="EP62" s="78">
        <f t="shared" si="74"/>
        <v>0.18969720153311881</v>
      </c>
      <c r="EQ62" s="78">
        <f t="shared" si="74"/>
        <v>0.18970295282970323</v>
      </c>
      <c r="ER62" s="78">
        <f t="shared" si="74"/>
        <v>0.18988639834761234</v>
      </c>
      <c r="ES62" s="78">
        <f t="shared" si="74"/>
        <v>0.18970254191454838</v>
      </c>
      <c r="ET62" s="78">
        <f t="shared" si="74"/>
        <v>0.19054369817342487</v>
      </c>
      <c r="EU62" s="78">
        <f t="shared" si="74"/>
        <v>0.19137705333389635</v>
      </c>
      <c r="EV62" s="78">
        <f t="shared" si="74"/>
        <v>0.19261736566915119</v>
      </c>
      <c r="EW62" s="78">
        <f t="shared" si="74"/>
        <v>0.19325765393876848</v>
      </c>
      <c r="EX62" s="78">
        <f t="shared" si="74"/>
        <v>0.1951367367094643</v>
      </c>
      <c r="EY62" s="78">
        <f t="shared" si="74"/>
        <v>0.19857347621322777</v>
      </c>
      <c r="EZ62" s="78">
        <f t="shared" si="74"/>
        <v>0.20067406927108661</v>
      </c>
      <c r="FA62" s="78">
        <f t="shared" si="74"/>
        <v>0.20407544219154442</v>
      </c>
      <c r="FB62" s="78">
        <f t="shared" si="74"/>
        <v>0.20742470551873346</v>
      </c>
      <c r="FC62" s="78">
        <f t="shared" si="74"/>
        <v>0.20978151377262147</v>
      </c>
      <c r="FD62" s="78">
        <f t="shared" si="74"/>
        <v>0.21372684265897485</v>
      </c>
      <c r="FE62" s="78">
        <f t="shared" si="74"/>
        <v>0.2142119095996616</v>
      </c>
      <c r="FF62" s="78">
        <f t="shared" si="74"/>
        <v>0.21313918512441893</v>
      </c>
      <c r="FG62" s="78">
        <f t="shared" si="74"/>
        <v>0.21274471178012963</v>
      </c>
      <c r="FH62" s="78">
        <f t="shared" si="74"/>
        <v>0.21202457440322656</v>
      </c>
      <c r="FI62" s="78">
        <f t="shared" si="74"/>
        <v>0.20941120299206228</v>
      </c>
      <c r="FJ62" s="78">
        <f t="shared" si="74"/>
        <v>0.20760721221983097</v>
      </c>
      <c r="FK62" s="78">
        <f t="shared" si="74"/>
        <v>0.20646613196561517</v>
      </c>
      <c r="FL62" s="78">
        <f t="shared" si="74"/>
        <v>0.20447593603593137</v>
      </c>
      <c r="FM62" s="78">
        <f t="shared" si="74"/>
        <v>0.20122627774677879</v>
      </c>
      <c r="FN62" s="78">
        <f t="shared" si="74"/>
        <v>0.19823378596524546</v>
      </c>
      <c r="FO62" s="78">
        <f t="shared" si="74"/>
        <v>0.19630082772568946</v>
      </c>
      <c r="FP62" s="78">
        <f t="shared" si="74"/>
        <v>0.19384236300712593</v>
      </c>
      <c r="FQ62" s="78">
        <f t="shared" si="74"/>
        <v>0.19312058657087319</v>
      </c>
      <c r="FR62" s="78">
        <f t="shared" si="74"/>
        <v>0.1914982058695878</v>
      </c>
      <c r="FS62" s="78">
        <f t="shared" si="74"/>
        <v>0.18859839706450368</v>
      </c>
      <c r="FT62" s="78">
        <f t="shared" si="74"/>
        <v>0.18824491071589561</v>
      </c>
      <c r="FU62" s="78">
        <f t="shared" si="74"/>
        <v>0.18601435125558646</v>
      </c>
      <c r="FV62" s="78">
        <f t="shared" si="74"/>
        <v>0.18371958251137091</v>
      </c>
      <c r="FW62" s="78">
        <f t="shared" si="74"/>
        <v>0.18354197241403503</v>
      </c>
      <c r="FX62" s="78">
        <f t="shared" si="74"/>
        <v>0.18081809730399753</v>
      </c>
      <c r="FY62" s="78">
        <f t="shared" si="74"/>
        <v>0.18001896183929841</v>
      </c>
      <c r="FZ62" s="78">
        <f t="shared" si="74"/>
        <v>0.17872578972447234</v>
      </c>
      <c r="GA62" s="78">
        <f t="shared" si="74"/>
        <v>0.17743066375818009</v>
      </c>
      <c r="GB62" s="78">
        <f t="shared" si="74"/>
        <v>0.17768216318264887</v>
      </c>
      <c r="GC62" s="78">
        <f t="shared" si="74"/>
        <v>0.17767618964492041</v>
      </c>
      <c r="GD62" s="78">
        <f t="shared" si="74"/>
        <v>0.17727629342283049</v>
      </c>
      <c r="GE62" s="78">
        <f t="shared" si="74"/>
        <v>0.1772329988972845</v>
      </c>
      <c r="GF62" s="78">
        <f t="shared" si="74"/>
        <v>0.17586249443422186</v>
      </c>
      <c r="GG62" s="78">
        <f t="shared" si="74"/>
        <v>0.17556224600523418</v>
      </c>
      <c r="GH62" s="78">
        <f t="shared" si="74"/>
        <v>0.17505479683021413</v>
      </c>
      <c r="GI62" s="78">
        <f t="shared" si="74"/>
        <v>0.17463183492845441</v>
      </c>
      <c r="GJ62" s="78">
        <f t="shared" si="74"/>
        <v>0.17356178747978987</v>
      </c>
      <c r="GK62" s="78">
        <f t="shared" si="74"/>
        <v>0.17216064855703209</v>
      </c>
      <c r="GL62" s="78">
        <f t="shared" si="74"/>
        <v>0.1724049254228058</v>
      </c>
      <c r="GM62" s="78">
        <f t="shared" ref="GM62:GV62" si="75">GM26/GM24</f>
        <v>0.17248640287410807</v>
      </c>
      <c r="GN62" s="78">
        <f t="shared" si="75"/>
        <v>0.17163582894253157</v>
      </c>
      <c r="GO62" s="78" t="e">
        <f t="shared" si="75"/>
        <v>#N/A</v>
      </c>
      <c r="GP62" s="78" t="e">
        <f t="shared" si="75"/>
        <v>#N/A</v>
      </c>
      <c r="GQ62" s="78" t="e">
        <f t="shared" si="75"/>
        <v>#N/A</v>
      </c>
      <c r="GR62" s="78" t="e">
        <f t="shared" si="75"/>
        <v>#N/A</v>
      </c>
      <c r="GS62" s="78" t="e">
        <f t="shared" si="75"/>
        <v>#N/A</v>
      </c>
      <c r="GT62" s="78" t="e">
        <f t="shared" si="75"/>
        <v>#N/A</v>
      </c>
      <c r="GU62" s="78" t="e">
        <f t="shared" si="75"/>
        <v>#N/A</v>
      </c>
      <c r="GV62" s="78" t="e">
        <f t="shared" si="75"/>
        <v>#N/A</v>
      </c>
    </row>
    <row r="63" spans="1:206" s="75" customFormat="1">
      <c r="A63" s="30" t="s">
        <v>208</v>
      </c>
      <c r="B63" s="31" t="s">
        <v>335</v>
      </c>
      <c r="C63" s="42" t="str">
        <f>IFERROR(B62*C53*100, "n/a")</f>
        <v>n/a</v>
      </c>
      <c r="D63" s="42">
        <f>IFERROR(C62*D53*100, "n/a")</f>
        <v>0</v>
      </c>
      <c r="E63" s="42">
        <f t="shared" ref="E63:BP63" si="76">IFERROR(D62*E53*100, "n/a")</f>
        <v>0.70815316179880428</v>
      </c>
      <c r="F63" s="42">
        <f t="shared" si="76"/>
        <v>0.68404535681894008</v>
      </c>
      <c r="G63" s="42">
        <f t="shared" si="76"/>
        <v>0.68242749914921375</v>
      </c>
      <c r="H63" s="42">
        <f t="shared" si="76"/>
        <v>0.64619448733649276</v>
      </c>
      <c r="I63" s="42">
        <f t="shared" si="76"/>
        <v>0.6362682918545931</v>
      </c>
      <c r="J63" s="42">
        <f t="shared" si="76"/>
        <v>0.63471935345735486</v>
      </c>
      <c r="K63" s="42">
        <f t="shared" si="76"/>
        <v>0.65337399141502683</v>
      </c>
      <c r="L63" s="42">
        <f t="shared" si="76"/>
        <v>0.65265376257331753</v>
      </c>
      <c r="M63" s="42">
        <f t="shared" si="76"/>
        <v>0.65762501363986359</v>
      </c>
      <c r="N63" s="42">
        <f t="shared" si="76"/>
        <v>0.66050964873810802</v>
      </c>
      <c r="O63" s="42">
        <f t="shared" si="76"/>
        <v>0.68833221179817183</v>
      </c>
      <c r="P63" s="42">
        <f t="shared" si="76"/>
        <v>0.72504380123638856</v>
      </c>
      <c r="Q63" s="42">
        <f t="shared" si="76"/>
        <v>0.73814791330215934</v>
      </c>
      <c r="R63" s="42">
        <f t="shared" si="76"/>
        <v>0.75511560854709936</v>
      </c>
      <c r="S63" s="42">
        <f t="shared" si="76"/>
        <v>0.78311722416701812</v>
      </c>
      <c r="T63" s="42">
        <f t="shared" si="76"/>
        <v>0.83285120828186932</v>
      </c>
      <c r="U63" s="42">
        <f t="shared" si="76"/>
        <v>0.83976513967442612</v>
      </c>
      <c r="V63" s="42">
        <f t="shared" si="76"/>
        <v>0.84769888715415953</v>
      </c>
      <c r="W63" s="42">
        <f t="shared" si="76"/>
        <v>0.82486454443035739</v>
      </c>
      <c r="X63" s="42">
        <f t="shared" si="76"/>
        <v>0.80648420857024716</v>
      </c>
      <c r="Y63" s="42">
        <f t="shared" si="76"/>
        <v>0.77583143573912428</v>
      </c>
      <c r="Z63" s="42">
        <f t="shared" si="76"/>
        <v>0.75559793552499566</v>
      </c>
      <c r="AA63" s="42">
        <f t="shared" si="76"/>
        <v>0.7238043280796439</v>
      </c>
      <c r="AB63" s="42">
        <f t="shared" si="76"/>
        <v>0.70015585664753077</v>
      </c>
      <c r="AC63" s="42">
        <f t="shared" si="76"/>
        <v>0.68220451998014109</v>
      </c>
      <c r="AD63" s="42">
        <f t="shared" si="76"/>
        <v>0.67472301051923222</v>
      </c>
      <c r="AE63" s="42">
        <f t="shared" si="76"/>
        <v>0.6914209942411278</v>
      </c>
      <c r="AF63" s="42">
        <f t="shared" si="76"/>
        <v>0.69573509489519503</v>
      </c>
      <c r="AG63" s="42">
        <f t="shared" si="76"/>
        <v>0.6980612319617161</v>
      </c>
      <c r="AH63" s="42">
        <f t="shared" si="76"/>
        <v>0.69481011565410067</v>
      </c>
      <c r="AI63" s="42">
        <f t="shared" si="76"/>
        <v>0.70319118694803384</v>
      </c>
      <c r="AJ63" s="42">
        <f t="shared" si="76"/>
        <v>0.73134553312802908</v>
      </c>
      <c r="AK63" s="42">
        <f t="shared" si="76"/>
        <v>0.71870550561375657</v>
      </c>
      <c r="AL63" s="42">
        <f t="shared" si="76"/>
        <v>0.70697245248327834</v>
      </c>
      <c r="AM63" s="42">
        <f t="shared" si="76"/>
        <v>0.68009105541181325</v>
      </c>
      <c r="AN63" s="42">
        <f t="shared" si="76"/>
        <v>0.64026764772664657</v>
      </c>
      <c r="AO63" s="42">
        <f t="shared" si="76"/>
        <v>0.61059509213640251</v>
      </c>
      <c r="AP63" s="42">
        <f t="shared" si="76"/>
        <v>0.57319618586317911</v>
      </c>
      <c r="AQ63" s="42">
        <f t="shared" si="76"/>
        <v>0.51439877338537987</v>
      </c>
      <c r="AR63" s="42">
        <f t="shared" si="76"/>
        <v>0.44301785754730294</v>
      </c>
      <c r="AS63" s="42">
        <f t="shared" si="76"/>
        <v>0.43637268501560905</v>
      </c>
      <c r="AT63" s="42">
        <f t="shared" si="76"/>
        <v>0.43165054730531321</v>
      </c>
      <c r="AU63" s="42">
        <f t="shared" si="76"/>
        <v>0.44999105085694929</v>
      </c>
      <c r="AV63" s="42">
        <f t="shared" si="76"/>
        <v>0.51310392332706678</v>
      </c>
      <c r="AW63" s="42">
        <f t="shared" si="76"/>
        <v>0.55585530890700052</v>
      </c>
      <c r="AX63" s="42">
        <f t="shared" si="76"/>
        <v>0.58335365624896429</v>
      </c>
      <c r="AY63" s="42">
        <f t="shared" si="76"/>
        <v>0.67893974579414773</v>
      </c>
      <c r="AZ63" s="42">
        <f t="shared" si="76"/>
        <v>0.70775778598907346</v>
      </c>
      <c r="BA63" s="42">
        <f t="shared" si="76"/>
        <v>0.72730779733023898</v>
      </c>
      <c r="BB63" s="42">
        <f t="shared" si="76"/>
        <v>0.74198341766534059</v>
      </c>
      <c r="BC63" s="42">
        <f t="shared" si="76"/>
        <v>0.71773262466843968</v>
      </c>
      <c r="BD63" s="42">
        <f t="shared" si="76"/>
        <v>0.70850616850264969</v>
      </c>
      <c r="BE63" s="42">
        <f t="shared" si="76"/>
        <v>0.70628626847979536</v>
      </c>
      <c r="BF63" s="42">
        <f t="shared" si="76"/>
        <v>0.71405947093940214</v>
      </c>
      <c r="BG63" s="42">
        <f t="shared" si="76"/>
        <v>0.71104854071439427</v>
      </c>
      <c r="BH63" s="42">
        <f t="shared" si="76"/>
        <v>0.73536484418690684</v>
      </c>
      <c r="BI63" s="42">
        <f t="shared" si="76"/>
        <v>0.75211390634982667</v>
      </c>
      <c r="BJ63" s="42">
        <f t="shared" si="76"/>
        <v>0.76565351804204274</v>
      </c>
      <c r="BK63" s="42">
        <f t="shared" si="76"/>
        <v>0.79150340093947746</v>
      </c>
      <c r="BL63" s="42">
        <f t="shared" si="76"/>
        <v>0.79379781003763683</v>
      </c>
      <c r="BM63" s="42">
        <f t="shared" si="76"/>
        <v>0.80207080654615781</v>
      </c>
      <c r="BN63" s="42">
        <f t="shared" si="76"/>
        <v>0.80444085438180701</v>
      </c>
      <c r="BO63" s="42">
        <f t="shared" si="76"/>
        <v>0.78161654556950477</v>
      </c>
      <c r="BP63" s="42">
        <f t="shared" si="76"/>
        <v>0.76468025890671409</v>
      </c>
      <c r="BQ63" s="42">
        <f t="shared" ref="BQ63:DZ63" si="77">IFERROR(BP62*BQ53*100, "n/a")</f>
        <v>0.76467753609287714</v>
      </c>
      <c r="BR63" s="42">
        <f t="shared" si="77"/>
        <v>0.76335675081101828</v>
      </c>
      <c r="BS63" s="42">
        <f t="shared" si="77"/>
        <v>0.74306079301157668</v>
      </c>
      <c r="BT63" s="42">
        <f t="shared" si="77"/>
        <v>0.73233167421380341</v>
      </c>
      <c r="BU63" s="42">
        <f t="shared" si="77"/>
        <v>0.72189611286147204</v>
      </c>
      <c r="BV63" s="42">
        <f t="shared" si="77"/>
        <v>0.70771178788676292</v>
      </c>
      <c r="BW63" s="42">
        <f t="shared" si="77"/>
        <v>0.69867917441838334</v>
      </c>
      <c r="BX63" s="42">
        <f t="shared" si="77"/>
        <v>0.68256407411855347</v>
      </c>
      <c r="BY63" s="42">
        <f t="shared" si="77"/>
        <v>0.66727856670845387</v>
      </c>
      <c r="BZ63" s="42">
        <f t="shared" si="77"/>
        <v>0.65405989990967472</v>
      </c>
      <c r="CA63" s="42">
        <f t="shared" si="77"/>
        <v>0.65155234198012513</v>
      </c>
      <c r="CB63" s="42">
        <f t="shared" si="77"/>
        <v>0.63809359360739859</v>
      </c>
      <c r="CC63" s="42">
        <f t="shared" si="77"/>
        <v>0.63318541157133224</v>
      </c>
      <c r="CD63" s="42">
        <f t="shared" si="77"/>
        <v>0.62364511649942289</v>
      </c>
      <c r="CE63" s="42">
        <f t="shared" si="77"/>
        <v>0.61417091424089554</v>
      </c>
      <c r="CF63" s="42">
        <f t="shared" si="77"/>
        <v>0.6005219130196251</v>
      </c>
      <c r="CG63" s="42">
        <f t="shared" si="77"/>
        <v>0.58786428154331127</v>
      </c>
      <c r="CH63" s="42">
        <f t="shared" si="77"/>
        <v>0.57375170738952508</v>
      </c>
      <c r="CI63" s="42">
        <f t="shared" si="77"/>
        <v>0.5676142899456057</v>
      </c>
      <c r="CJ63" s="42">
        <f t="shared" si="77"/>
        <v>0.55285627468004994</v>
      </c>
      <c r="CK63" s="42">
        <f t="shared" si="77"/>
        <v>0.5397822571596268</v>
      </c>
      <c r="CL63" s="42">
        <f t="shared" si="77"/>
        <v>0.52982030537354141</v>
      </c>
      <c r="CM63" s="42">
        <f t="shared" si="77"/>
        <v>0.52258046017477544</v>
      </c>
      <c r="CN63" s="42">
        <f t="shared" si="77"/>
        <v>0.51816119734047417</v>
      </c>
      <c r="CO63" s="42">
        <f t="shared" si="77"/>
        <v>0.51313181682785991</v>
      </c>
      <c r="CP63" s="42">
        <f t="shared" si="77"/>
        <v>0.51677290246681362</v>
      </c>
      <c r="CQ63" s="42">
        <f t="shared" si="77"/>
        <v>0.52100875646367695</v>
      </c>
      <c r="CR63" s="42">
        <f t="shared" si="77"/>
        <v>0.51995021853545398</v>
      </c>
      <c r="CS63" s="42">
        <f t="shared" si="77"/>
        <v>0.52335651768233515</v>
      </c>
      <c r="CT63" s="42">
        <f t="shared" si="77"/>
        <v>0.52581629419783493</v>
      </c>
      <c r="CU63" s="42">
        <f t="shared" si="77"/>
        <v>0.52838015946538153</v>
      </c>
      <c r="CV63" s="42">
        <f t="shared" si="77"/>
        <v>0.51988382347748063</v>
      </c>
      <c r="CW63" s="42">
        <f t="shared" si="77"/>
        <v>0.52156116894102866</v>
      </c>
      <c r="CX63" s="42">
        <f t="shared" si="77"/>
        <v>0.53248251904289046</v>
      </c>
      <c r="CY63" s="42">
        <f t="shared" si="77"/>
        <v>0.52754192703282565</v>
      </c>
      <c r="CZ63" s="42">
        <f t="shared" si="77"/>
        <v>0.52385607753887942</v>
      </c>
      <c r="DA63" s="42">
        <f t="shared" si="77"/>
        <v>0.53621007378705099</v>
      </c>
      <c r="DB63" s="42">
        <f t="shared" si="77"/>
        <v>0.54360820396779697</v>
      </c>
      <c r="DC63" s="42">
        <f t="shared" si="77"/>
        <v>0.55616951325712816</v>
      </c>
      <c r="DD63" s="42">
        <f t="shared" si="77"/>
        <v>0.57821018190878193</v>
      </c>
      <c r="DE63" s="42">
        <f t="shared" si="77"/>
        <v>0.59623412596796777</v>
      </c>
      <c r="DF63" s="42">
        <f t="shared" si="77"/>
        <v>0.61893723747046692</v>
      </c>
      <c r="DG63" s="42">
        <f t="shared" si="77"/>
        <v>0.65249091527485847</v>
      </c>
      <c r="DH63" s="42">
        <f t="shared" si="77"/>
        <v>0.6780221949572337</v>
      </c>
      <c r="DI63" s="42">
        <f t="shared" si="77"/>
        <v>0.69951338754625314</v>
      </c>
      <c r="DJ63" s="42">
        <f t="shared" si="77"/>
        <v>0.71297730825065508</v>
      </c>
      <c r="DK63" s="42">
        <f t="shared" si="77"/>
        <v>0.72898975013801948</v>
      </c>
      <c r="DL63" s="42">
        <f t="shared" si="77"/>
        <v>0.73108115257204653</v>
      </c>
      <c r="DM63" s="42">
        <f t="shared" si="77"/>
        <v>0.74968248630939094</v>
      </c>
      <c r="DN63" s="42">
        <f t="shared" si="77"/>
        <v>0.75439371281730949</v>
      </c>
      <c r="DO63" s="42">
        <f t="shared" si="77"/>
        <v>0.74862641797424601</v>
      </c>
      <c r="DP63" s="42">
        <f t="shared" si="77"/>
        <v>0.76136629813661583</v>
      </c>
      <c r="DQ63" s="42">
        <f t="shared" si="77"/>
        <v>0.76313975611334983</v>
      </c>
      <c r="DR63" s="42">
        <f t="shared" si="77"/>
        <v>0.76304867326303438</v>
      </c>
      <c r="DS63" s="42">
        <f t="shared" si="77"/>
        <v>0.75509668123886553</v>
      </c>
      <c r="DT63" s="42">
        <f t="shared" si="77"/>
        <v>0.7436186577422994</v>
      </c>
      <c r="DU63" s="42">
        <f t="shared" si="77"/>
        <v>0.71895312393481259</v>
      </c>
      <c r="DV63" s="42">
        <f t="shared" si="77"/>
        <v>0.69222552581035035</v>
      </c>
      <c r="DW63" s="42">
        <f t="shared" si="77"/>
        <v>0.65296802989292468</v>
      </c>
      <c r="DX63" s="42">
        <f t="shared" si="77"/>
        <v>0.62272980033222258</v>
      </c>
      <c r="DY63" s="42">
        <f t="shared" si="77"/>
        <v>0.59651655190612685</v>
      </c>
      <c r="DZ63" s="42">
        <f t="shared" si="77"/>
        <v>0.56846872644588353</v>
      </c>
      <c r="EA63" s="42">
        <f>IFERROR(DZ62*EA53*100, "n/a")</f>
        <v>0.54097150147776141</v>
      </c>
      <c r="EB63" s="42">
        <f t="shared" ref="EB63:GK63" si="78">IFERROR(EA62*EB53*100, "n/a")</f>
        <v>0.52026005113266627</v>
      </c>
      <c r="EC63" s="42">
        <f t="shared" si="78"/>
        <v>0.50576516949366135</v>
      </c>
      <c r="ED63" s="42">
        <f t="shared" si="78"/>
        <v>0.49383161788181129</v>
      </c>
      <c r="EE63" s="42">
        <f t="shared" si="78"/>
        <v>0.50267813653590798</v>
      </c>
      <c r="EF63" s="42">
        <f t="shared" si="78"/>
        <v>0.49557729050904115</v>
      </c>
      <c r="EG63" s="42">
        <f t="shared" si="78"/>
        <v>0.49110267254942858</v>
      </c>
      <c r="EH63" s="42">
        <f t="shared" si="78"/>
        <v>0.48316472810081618</v>
      </c>
      <c r="EI63" s="42">
        <f t="shared" si="78"/>
        <v>0.48407926742793422</v>
      </c>
      <c r="EJ63" s="42">
        <f t="shared" si="78"/>
        <v>0.49601148019032348</v>
      </c>
      <c r="EK63" s="42">
        <f t="shared" si="78"/>
        <v>0.49349884491508628</v>
      </c>
      <c r="EL63" s="42">
        <f t="shared" si="78"/>
        <v>0.48669607458267961</v>
      </c>
      <c r="EM63" s="42">
        <f t="shared" si="78"/>
        <v>0.47895500526928059</v>
      </c>
      <c r="EN63" s="42">
        <f t="shared" si="78"/>
        <v>0.45957796554463765</v>
      </c>
      <c r="EO63" s="42">
        <f t="shared" si="78"/>
        <v>0.44446494924088431</v>
      </c>
      <c r="EP63" s="42">
        <f t="shared" si="78"/>
        <v>0.42859735656039283</v>
      </c>
      <c r="EQ63" s="42">
        <f t="shared" si="78"/>
        <v>0.39967244513209549</v>
      </c>
      <c r="ER63" s="42">
        <f t="shared" si="78"/>
        <v>0.38005962571561536</v>
      </c>
      <c r="ES63" s="42">
        <f t="shared" si="78"/>
        <v>0.36795543220185156</v>
      </c>
      <c r="ET63" s="42">
        <f t="shared" si="78"/>
        <v>0.35899499072532803</v>
      </c>
      <c r="EU63" s="42">
        <f t="shared" si="78"/>
        <v>0.36046487517638665</v>
      </c>
      <c r="EV63" s="42">
        <f t="shared" si="78"/>
        <v>0.36558903578367408</v>
      </c>
      <c r="EW63" s="42">
        <f t="shared" si="78"/>
        <v>0.36305308745893095</v>
      </c>
      <c r="EX63" s="42">
        <f t="shared" si="78"/>
        <v>0.35887476353149822</v>
      </c>
      <c r="EY63" s="42">
        <f t="shared" si="78"/>
        <v>0.3591061921748761</v>
      </c>
      <c r="EZ63" s="42">
        <f t="shared" si="78"/>
        <v>0.36268797539706304</v>
      </c>
      <c r="FA63" s="42">
        <f t="shared" si="78"/>
        <v>0.35087907355126013</v>
      </c>
      <c r="FB63" s="42">
        <f t="shared" si="78"/>
        <v>0.33623102407052002</v>
      </c>
      <c r="FC63" s="42">
        <f t="shared" si="78"/>
        <v>0.30788507221870481</v>
      </c>
      <c r="FD63" s="42">
        <f t="shared" si="78"/>
        <v>0.26372830933315977</v>
      </c>
      <c r="FE63" s="42">
        <f t="shared" si="78"/>
        <v>0.24482210167237978</v>
      </c>
      <c r="FF63" s="42">
        <f t="shared" si="78"/>
        <v>0.2261698306745297</v>
      </c>
      <c r="FG63" s="42">
        <f t="shared" si="78"/>
        <v>0.20386671909917525</v>
      </c>
      <c r="FH63" s="42">
        <f t="shared" si="78"/>
        <v>0.19912898989839417</v>
      </c>
      <c r="FI63" s="42">
        <f t="shared" si="78"/>
        <v>0.19854201610363542</v>
      </c>
      <c r="FJ63" s="42">
        <f t="shared" si="78"/>
        <v>0.20160298325524525</v>
      </c>
      <c r="FK63" s="42">
        <f t="shared" si="78"/>
        <v>0.22944459705199899</v>
      </c>
      <c r="FL63" s="42">
        <f t="shared" si="78"/>
        <v>0.23714345603328013</v>
      </c>
      <c r="FM63" s="42">
        <f t="shared" si="78"/>
        <v>0.24470998264509403</v>
      </c>
      <c r="FN63" s="42">
        <f t="shared" si="78"/>
        <v>0.25043305280042949</v>
      </c>
      <c r="FO63" s="42">
        <f t="shared" si="78"/>
        <v>0.2530475046563509</v>
      </c>
      <c r="FP63" s="42">
        <f t="shared" si="78"/>
        <v>0.26431405031876509</v>
      </c>
      <c r="FQ63" s="42">
        <f t="shared" si="78"/>
        <v>0.26950185672234522</v>
      </c>
      <c r="FR63" s="42">
        <f t="shared" si="78"/>
        <v>0.2758978524261248</v>
      </c>
      <c r="FS63" s="42">
        <f t="shared" si="78"/>
        <v>0.28229211906497648</v>
      </c>
      <c r="FT63" s="42">
        <f t="shared" si="78"/>
        <v>0.28079914786471538</v>
      </c>
      <c r="FU63" s="42">
        <f t="shared" si="78"/>
        <v>0.28443362004098455</v>
      </c>
      <c r="FV63" s="42">
        <f t="shared" si="78"/>
        <v>0.28512570202656035</v>
      </c>
      <c r="FW63" s="42">
        <f t="shared" si="78"/>
        <v>0.28144927134403813</v>
      </c>
      <c r="FX63" s="42">
        <f t="shared" si="78"/>
        <v>0.2855748889533698</v>
      </c>
      <c r="FY63" s="42">
        <f t="shared" si="78"/>
        <v>0.28651117610444876</v>
      </c>
      <c r="FZ63" s="42">
        <f t="shared" si="78"/>
        <v>0.29033307766180266</v>
      </c>
      <c r="GA63" s="42">
        <f t="shared" si="78"/>
        <v>0.29630896797294626</v>
      </c>
      <c r="GB63" s="42">
        <f t="shared" si="78"/>
        <v>0.30467097800573917</v>
      </c>
      <c r="GC63" s="42">
        <f t="shared" si="78"/>
        <v>0.30769647072066869</v>
      </c>
      <c r="GD63" s="42">
        <f t="shared" si="78"/>
        <v>0.30808479598360072</v>
      </c>
      <c r="GE63" s="42">
        <f t="shared" si="78"/>
        <v>0.30435104520309297</v>
      </c>
      <c r="GF63" s="42">
        <f t="shared" si="78"/>
        <v>0.29061276690033527</v>
      </c>
      <c r="GG63" s="42">
        <f t="shared" si="78"/>
        <v>0.28634591189694236</v>
      </c>
      <c r="GH63" s="42">
        <f t="shared" si="78"/>
        <v>0.28553566294060367</v>
      </c>
      <c r="GI63" s="42">
        <f t="shared" si="78"/>
        <v>0.28147829397787694</v>
      </c>
      <c r="GJ63" s="42">
        <f t="shared" si="78"/>
        <v>0.28959119867086663</v>
      </c>
      <c r="GK63" s="42">
        <f t="shared" si="78"/>
        <v>0.29644811205947486</v>
      </c>
      <c r="GL63" s="42">
        <f>IFERROR(GK62*GL53*100, "n/a")</f>
        <v>0.30412489941436188</v>
      </c>
      <c r="GM63" s="42">
        <f t="shared" ref="GM63" si="79">IFERROR(GL62*GM53*100, "n/a")</f>
        <v>0.3266131316669611</v>
      </c>
      <c r="GN63" s="42">
        <f>IFERROR(GM62*GN53*100, "n/a")</f>
        <v>0.33929623146263016</v>
      </c>
      <c r="GO63" s="42" t="str">
        <f t="shared" ref="GO63:GV63" si="80">IFERROR(GN62*GO53*100, "n/a")</f>
        <v>n/a</v>
      </c>
      <c r="GP63" s="42" t="str">
        <f t="shared" si="80"/>
        <v>n/a</v>
      </c>
      <c r="GQ63" s="42" t="str">
        <f t="shared" si="80"/>
        <v>n/a</v>
      </c>
      <c r="GR63" s="42" t="str">
        <f t="shared" si="80"/>
        <v>n/a</v>
      </c>
      <c r="GS63" s="42" t="str">
        <f t="shared" si="80"/>
        <v>n/a</v>
      </c>
      <c r="GT63" s="42" t="str">
        <f t="shared" si="80"/>
        <v>n/a</v>
      </c>
      <c r="GU63" s="42" t="str">
        <f t="shared" si="80"/>
        <v>n/a</v>
      </c>
      <c r="GV63" s="42" t="str">
        <f t="shared" si="80"/>
        <v>n/a</v>
      </c>
      <c r="GW63" s="42"/>
      <c r="GX63" s="42"/>
    </row>
    <row r="64" spans="1:206" s="26" customFormat="1">
      <c r="A64" s="40"/>
      <c r="B64" s="26" t="s">
        <v>209</v>
      </c>
      <c r="C64" s="26" t="str">
        <f t="shared" ref="C64:BN64" si="81">IFERROR(B62*C54*100, "n/a")</f>
        <v>n/a</v>
      </c>
      <c r="D64" s="26">
        <f t="shared" si="81"/>
        <v>0.13404323144356459</v>
      </c>
      <c r="E64" s="26">
        <f t="shared" si="81"/>
        <v>0.87303631197644549</v>
      </c>
      <c r="F64" s="26">
        <f t="shared" si="81"/>
        <v>-0.98941788261981778</v>
      </c>
      <c r="G64" s="26">
        <f t="shared" si="81"/>
        <v>2.6877516715133791</v>
      </c>
      <c r="H64" s="26">
        <f t="shared" si="81"/>
        <v>0.50466781031524854</v>
      </c>
      <c r="I64" s="26">
        <f t="shared" si="81"/>
        <v>0.76606914640370005</v>
      </c>
      <c r="J64" s="26">
        <f t="shared" si="81"/>
        <v>0.21652052918997022</v>
      </c>
      <c r="K64" s="26">
        <f t="shared" si="81"/>
        <v>1.7298247214262312</v>
      </c>
      <c r="L64" s="26">
        <f t="shared" si="81"/>
        <v>2.1526205467397719</v>
      </c>
      <c r="M64" s="26">
        <f t="shared" si="81"/>
        <v>0.86736775043733361</v>
      </c>
      <c r="N64" s="26">
        <f t="shared" si="81"/>
        <v>1.5131866072625595</v>
      </c>
      <c r="O64" s="26">
        <f t="shared" si="81"/>
        <v>2.2553985505372571</v>
      </c>
      <c r="P64" s="26">
        <f t="shared" si="81"/>
        <v>0.96221838095951229</v>
      </c>
      <c r="Q64" s="26">
        <f t="shared" si="81"/>
        <v>-0.44684836374772685</v>
      </c>
      <c r="R64" s="26">
        <f t="shared" si="81"/>
        <v>0.81772203870437676</v>
      </c>
      <c r="S64" s="26">
        <f t="shared" si="81"/>
        <v>-0.71962693735271033</v>
      </c>
      <c r="T64" s="26">
        <f t="shared" si="81"/>
        <v>0.2077331574640954</v>
      </c>
      <c r="U64" s="26">
        <f t="shared" si="81"/>
        <v>-0.81606581101875408</v>
      </c>
      <c r="V64" s="26">
        <f t="shared" si="81"/>
        <v>-0.34327833821253284</v>
      </c>
      <c r="W64" s="26">
        <f t="shared" si="81"/>
        <v>-1.072464350028917</v>
      </c>
      <c r="X64" s="26">
        <f t="shared" si="81"/>
        <v>0.66084676995926939</v>
      </c>
      <c r="Y64" s="26">
        <f t="shared" si="81"/>
        <v>1.5870724560268279</v>
      </c>
      <c r="Z64" s="26">
        <f t="shared" si="81"/>
        <v>1.2399865524008311</v>
      </c>
      <c r="AA64" s="26">
        <f t="shared" si="81"/>
        <v>2.0884545934463405</v>
      </c>
      <c r="AB64" s="26">
        <f t="shared" si="81"/>
        <v>0.65391188171851811</v>
      </c>
      <c r="AC64" s="26">
        <f t="shared" si="81"/>
        <v>0.47977349646686673</v>
      </c>
      <c r="AD64" s="26">
        <f t="shared" si="81"/>
        <v>0.62631087717412925</v>
      </c>
      <c r="AE64" s="26">
        <f t="shared" si="81"/>
        <v>1.0217603147338941</v>
      </c>
      <c r="AF64" s="26">
        <f t="shared" si="81"/>
        <v>1.6958803281009942</v>
      </c>
      <c r="AG64" s="26">
        <f t="shared" si="81"/>
        <v>1.5555455922071355</v>
      </c>
      <c r="AH64" s="26">
        <f t="shared" si="81"/>
        <v>2.6215692480057932E-3</v>
      </c>
      <c r="AI64" s="26">
        <f t="shared" si="81"/>
        <v>0.26425334437944509</v>
      </c>
      <c r="AJ64" s="26">
        <f t="shared" si="81"/>
        <v>3.3647690057823141</v>
      </c>
      <c r="AK64" s="26">
        <f t="shared" si="81"/>
        <v>0.82701497958596981</v>
      </c>
      <c r="AL64" s="26">
        <f t="shared" si="81"/>
        <v>1.1095894078505075</v>
      </c>
      <c r="AM64" s="26">
        <f t="shared" si="81"/>
        <v>0.14446498258820797</v>
      </c>
      <c r="AN64" s="26">
        <f t="shared" si="81"/>
        <v>8.4976725211135043E-2</v>
      </c>
      <c r="AO64" s="26">
        <f t="shared" si="81"/>
        <v>0.59848603560665914</v>
      </c>
      <c r="AP64" s="26">
        <f t="shared" si="81"/>
        <v>0.20061690494319953</v>
      </c>
      <c r="AQ64" s="26">
        <f t="shared" si="81"/>
        <v>0.25375056860169093</v>
      </c>
      <c r="AR64" s="26">
        <f t="shared" si="81"/>
        <v>-1.6282025662676052</v>
      </c>
      <c r="AS64" s="26">
        <f t="shared" si="81"/>
        <v>-0.10034511987310279</v>
      </c>
      <c r="AT64" s="26">
        <f t="shared" si="81"/>
        <v>1.5897838876553563</v>
      </c>
      <c r="AU64" s="26">
        <f t="shared" si="81"/>
        <v>1.6459934399395664</v>
      </c>
      <c r="AV64" s="26">
        <f t="shared" si="81"/>
        <v>-0.59339264006104797</v>
      </c>
      <c r="AW64" s="26">
        <f t="shared" si="81"/>
        <v>0.99940456108099718</v>
      </c>
      <c r="AX64" s="26">
        <f t="shared" si="81"/>
        <v>-0.86463214598637184</v>
      </c>
      <c r="AY64" s="26">
        <f t="shared" si="81"/>
        <v>-1.2537198418183202</v>
      </c>
      <c r="AZ64" s="26">
        <f t="shared" si="81"/>
        <v>0.38613805713151511</v>
      </c>
      <c r="BA64" s="26">
        <f t="shared" si="81"/>
        <v>-0.32089355343336801</v>
      </c>
      <c r="BB64" s="26">
        <f t="shared" si="81"/>
        <v>3.3863690780593508E-2</v>
      </c>
      <c r="BC64" s="26">
        <f t="shared" si="81"/>
        <v>1.1645622103153233</v>
      </c>
      <c r="BD64" s="26">
        <f t="shared" si="81"/>
        <v>2.0287173044069915</v>
      </c>
      <c r="BE64" s="26">
        <f t="shared" si="81"/>
        <v>1.7520524055296482</v>
      </c>
      <c r="BF64" s="26">
        <f t="shared" si="81"/>
        <v>1.8254950812249107</v>
      </c>
      <c r="BG64" s="26">
        <f t="shared" si="81"/>
        <v>1.6448148398005729</v>
      </c>
      <c r="BH64" s="26">
        <f t="shared" si="81"/>
        <v>1.4409658113220927</v>
      </c>
      <c r="BI64" s="26">
        <f t="shared" si="81"/>
        <v>0.7993356393955835</v>
      </c>
      <c r="BJ64" s="26">
        <f t="shared" si="81"/>
        <v>0.68023737714664523</v>
      </c>
      <c r="BK64" s="26">
        <f t="shared" si="81"/>
        <v>0.81690724916486779</v>
      </c>
      <c r="BL64" s="26">
        <f t="shared" si="81"/>
        <v>0.73878229536266049</v>
      </c>
      <c r="BM64" s="26">
        <f t="shared" si="81"/>
        <v>1.3110853897139678</v>
      </c>
      <c r="BN64" s="26">
        <f t="shared" si="81"/>
        <v>0.63488772963029672</v>
      </c>
      <c r="BO64" s="26">
        <f t="shared" ref="BO64:DZ64" si="82">IFERROR(BN62*BO54*100, "n/a")</f>
        <v>0.80013218803732367</v>
      </c>
      <c r="BP64" s="26">
        <f t="shared" si="82"/>
        <v>0.38094292817986147</v>
      </c>
      <c r="BQ64" s="26">
        <f t="shared" si="82"/>
        <v>0.82623236562667046</v>
      </c>
      <c r="BR64" s="26">
        <f t="shared" si="82"/>
        <v>0.46719658277410886</v>
      </c>
      <c r="BS64" s="26">
        <f t="shared" si="82"/>
        <v>0.64472767333654168</v>
      </c>
      <c r="BT64" s="26">
        <f t="shared" si="82"/>
        <v>0.93684320881794203</v>
      </c>
      <c r="BU64" s="26">
        <f t="shared" si="82"/>
        <v>0.74994586199768931</v>
      </c>
      <c r="BV64" s="26">
        <f t="shared" si="82"/>
        <v>1.4957230465648301</v>
      </c>
      <c r="BW64" s="26">
        <f t="shared" si="82"/>
        <v>0.43870099595754997</v>
      </c>
      <c r="BX64" s="26">
        <f t="shared" si="82"/>
        <v>1.1162486634402671</v>
      </c>
      <c r="BY64" s="26">
        <f t="shared" si="82"/>
        <v>0.48769853355950255</v>
      </c>
      <c r="BZ64" s="26">
        <f t="shared" si="82"/>
        <v>1.1099812989381821</v>
      </c>
      <c r="CA64" s="26">
        <f t="shared" si="82"/>
        <v>0.84875642783107086</v>
      </c>
      <c r="CB64" s="26">
        <f t="shared" si="82"/>
        <v>0.62596014336624173</v>
      </c>
      <c r="CC64" s="26">
        <f t="shared" si="82"/>
        <v>0.61134401502792901</v>
      </c>
      <c r="CD64" s="26">
        <f t="shared" si="82"/>
        <v>0.1616020077776624</v>
      </c>
      <c r="CE64" s="26">
        <f t="shared" si="82"/>
        <v>0.91304110407686778</v>
      </c>
      <c r="CF64" s="26">
        <f t="shared" si="82"/>
        <v>0.3016837620736349</v>
      </c>
      <c r="CG64" s="26">
        <f t="shared" si="82"/>
        <v>5.4577755151123848E-2</v>
      </c>
      <c r="CH64" s="26">
        <f t="shared" si="82"/>
        <v>-0.74237958616554345</v>
      </c>
      <c r="CI64" s="26">
        <f t="shared" si="82"/>
        <v>-0.3919398674486827</v>
      </c>
      <c r="CJ64" s="26">
        <f t="shared" si="82"/>
        <v>0.67074488571563162</v>
      </c>
      <c r="CK64" s="26">
        <f t="shared" si="82"/>
        <v>0.4309591178771795</v>
      </c>
      <c r="CL64" s="26">
        <f t="shared" si="82"/>
        <v>0.29569029012902481</v>
      </c>
      <c r="CM64" s="26">
        <f t="shared" si="82"/>
        <v>1.0177256558374377</v>
      </c>
      <c r="CN64" s="26">
        <f t="shared" si="82"/>
        <v>0.91908557303443228</v>
      </c>
      <c r="CO64" s="26">
        <f t="shared" si="82"/>
        <v>0.82808319075236347</v>
      </c>
      <c r="CP64" s="26">
        <f t="shared" si="82"/>
        <v>0.87366506062030047</v>
      </c>
      <c r="CQ64" s="26">
        <f t="shared" si="82"/>
        <v>0.13724234166086069</v>
      </c>
      <c r="CR64" s="26">
        <f t="shared" si="82"/>
        <v>0.47146701300211058</v>
      </c>
      <c r="CS64" s="26">
        <f t="shared" si="82"/>
        <v>0.38388844018567514</v>
      </c>
      <c r="CT64" s="26">
        <f t="shared" si="82"/>
        <v>1.1031523530213954</v>
      </c>
      <c r="CU64" s="26">
        <f t="shared" si="82"/>
        <v>0.77632847264577898</v>
      </c>
      <c r="CV64" s="26">
        <f t="shared" si="82"/>
        <v>1.0670873598340953</v>
      </c>
      <c r="CW64" s="26">
        <f t="shared" si="82"/>
        <v>0.45248691860675283</v>
      </c>
      <c r="CX64" s="26">
        <f t="shared" si="82"/>
        <v>0.90513581062358262</v>
      </c>
      <c r="CY64" s="26">
        <f t="shared" si="82"/>
        <v>0.2717466076883388</v>
      </c>
      <c r="CZ64" s="26">
        <f t="shared" si="82"/>
        <v>0.2294112946059928</v>
      </c>
      <c r="DA64" s="26">
        <f t="shared" si="82"/>
        <v>0.66079601053131565</v>
      </c>
      <c r="DB64" s="26">
        <f t="shared" si="82"/>
        <v>0.51974319688693671</v>
      </c>
      <c r="DC64" s="26">
        <f t="shared" si="82"/>
        <v>0.56567669674658139</v>
      </c>
      <c r="DD64" s="26">
        <f t="shared" si="82"/>
        <v>1.2788246158494032</v>
      </c>
      <c r="DE64" s="26">
        <f t="shared" si="82"/>
        <v>0.67381657943678652</v>
      </c>
      <c r="DF64" s="26">
        <f t="shared" si="82"/>
        <v>0.77630635868969533</v>
      </c>
      <c r="DG64" s="26">
        <f t="shared" si="82"/>
        <v>0.47858125673824625</v>
      </c>
      <c r="DH64" s="26">
        <f t="shared" si="82"/>
        <v>1.2351981061554178</v>
      </c>
      <c r="DI64" s="26">
        <f t="shared" si="82"/>
        <v>0.92311487419867111</v>
      </c>
      <c r="DJ64" s="26">
        <f t="shared" si="82"/>
        <v>0.62498546982929815</v>
      </c>
      <c r="DK64" s="26">
        <f t="shared" si="82"/>
        <v>0.72911258797257916</v>
      </c>
      <c r="DL64" s="26">
        <f t="shared" si="82"/>
        <v>0.66376645390323274</v>
      </c>
      <c r="DM64" s="26">
        <f t="shared" si="82"/>
        <v>0.91287613769920495</v>
      </c>
      <c r="DN64" s="26">
        <f t="shared" si="82"/>
        <v>1.181500930201008</v>
      </c>
      <c r="DO64" s="26">
        <f t="shared" si="82"/>
        <v>0.68073452510267229</v>
      </c>
      <c r="DP64" s="26">
        <f t="shared" si="82"/>
        <v>0.55171202551861875</v>
      </c>
      <c r="DQ64" s="26">
        <f t="shared" si="82"/>
        <v>0.95095288193628325</v>
      </c>
      <c r="DR64" s="26">
        <f t="shared" si="82"/>
        <v>1.2492673219785089</v>
      </c>
      <c r="DS64" s="26">
        <f t="shared" si="82"/>
        <v>0.26202308837195781</v>
      </c>
      <c r="DT64" s="26">
        <f t="shared" si="82"/>
        <v>1.3473338548962843</v>
      </c>
      <c r="DU64" s="26">
        <f t="shared" si="82"/>
        <v>9.5355453669335344E-2</v>
      </c>
      <c r="DV64" s="26">
        <f t="shared" si="82"/>
        <v>0.4466034309266359</v>
      </c>
      <c r="DW64" s="26">
        <f t="shared" si="82"/>
        <v>-0.20242708288319308</v>
      </c>
      <c r="DX64" s="26">
        <f t="shared" si="82"/>
        <v>0.42918547110578387</v>
      </c>
      <c r="DY64" s="26">
        <f t="shared" si="82"/>
        <v>-0.30310493054934756</v>
      </c>
      <c r="DZ64" s="26">
        <f t="shared" si="82"/>
        <v>0.20173359742930944</v>
      </c>
      <c r="EA64" s="26">
        <f t="shared" ref="EA64:GL64" si="83">IFERROR(DZ62*EA54*100, "n/a")</f>
        <v>0.66202631237244547</v>
      </c>
      <c r="EB64" s="26">
        <f t="shared" si="83"/>
        <v>0.46234867354678649</v>
      </c>
      <c r="EC64" s="26">
        <f t="shared" si="83"/>
        <v>0.34064149393128484</v>
      </c>
      <c r="ED64" s="26">
        <f t="shared" si="83"/>
        <v>0.11827023481672157</v>
      </c>
      <c r="EE64" s="26">
        <f t="shared" si="83"/>
        <v>0.4333675726297227</v>
      </c>
      <c r="EF64" s="26">
        <f t="shared" si="83"/>
        <v>0.67656968693844755</v>
      </c>
      <c r="EG64" s="26">
        <f t="shared" si="83"/>
        <v>1.3550748877841217</v>
      </c>
      <c r="EH64" s="26">
        <f t="shared" si="83"/>
        <v>0.89679702128328942</v>
      </c>
      <c r="EI64" s="26">
        <f t="shared" si="83"/>
        <v>0.41175621994321498</v>
      </c>
      <c r="EJ64" s="26">
        <f t="shared" si="83"/>
        <v>0.5917770140404861</v>
      </c>
      <c r="EK64" s="26">
        <f t="shared" si="83"/>
        <v>0.73547022482579827</v>
      </c>
      <c r="EL64" s="26">
        <f t="shared" si="83"/>
        <v>0.7793004589374406</v>
      </c>
      <c r="EM64" s="26">
        <f t="shared" si="83"/>
        <v>0.85897773623815921</v>
      </c>
      <c r="EN64" s="26">
        <f t="shared" si="83"/>
        <v>0.35365541584037186</v>
      </c>
      <c r="EO64" s="26">
        <f t="shared" si="83"/>
        <v>0.68667111384469082</v>
      </c>
      <c r="EP64" s="26">
        <f t="shared" si="83"/>
        <v>0.48385517217512558</v>
      </c>
      <c r="EQ64" s="26">
        <f t="shared" si="83"/>
        <v>1.0295760549003627</v>
      </c>
      <c r="ER64" s="26">
        <f t="shared" si="83"/>
        <v>0.17806214943553159</v>
      </c>
      <c r="ES64" s="26">
        <f t="shared" si="83"/>
        <v>0.11790790361787332</v>
      </c>
      <c r="ET64" s="26">
        <f t="shared" si="83"/>
        <v>0.65440464289292888</v>
      </c>
      <c r="EU64" s="26">
        <f t="shared" si="83"/>
        <v>0.18012225239770718</v>
      </c>
      <c r="EV64" s="26">
        <f t="shared" si="83"/>
        <v>0.44253827768021325</v>
      </c>
      <c r="EW64" s="26">
        <f t="shared" si="83"/>
        <v>0.42173056155461203</v>
      </c>
      <c r="EX64" s="26">
        <f t="shared" si="83"/>
        <v>0.47453991116462657</v>
      </c>
      <c r="EY64" s="26">
        <f t="shared" si="83"/>
        <v>-0.44480497140801917</v>
      </c>
      <c r="EZ64" s="26">
        <f t="shared" si="83"/>
        <v>0.41322198517690228</v>
      </c>
      <c r="FA64" s="26">
        <f t="shared" si="83"/>
        <v>-0.43114873072853682</v>
      </c>
      <c r="FB64" s="26">
        <f t="shared" si="83"/>
        <v>-1.7097946182982451</v>
      </c>
      <c r="FC64" s="26">
        <f t="shared" si="83"/>
        <v>-0.91599861447623243</v>
      </c>
      <c r="FD64" s="26">
        <f t="shared" si="83"/>
        <v>-0.12043836008617372</v>
      </c>
      <c r="FE64" s="26">
        <f t="shared" si="83"/>
        <v>0.31295730830806878</v>
      </c>
      <c r="FF64" s="26">
        <f t="shared" si="83"/>
        <v>0.9571422824410023</v>
      </c>
      <c r="FG64" s="26">
        <f t="shared" si="83"/>
        <v>0.32945529061029</v>
      </c>
      <c r="FH64" s="26">
        <f t="shared" si="83"/>
        <v>0.79593338502709909</v>
      </c>
      <c r="FI64" s="26">
        <f t="shared" si="83"/>
        <v>0.63223032615118546</v>
      </c>
      <c r="FJ64" s="26">
        <f t="shared" si="83"/>
        <v>0.4232761891425435</v>
      </c>
      <c r="FK64" s="26">
        <f t="shared" si="83"/>
        <v>-0.19857904283029099</v>
      </c>
      <c r="FL64" s="26">
        <f t="shared" si="83"/>
        <v>0.59660662751037685</v>
      </c>
      <c r="FM64" s="26">
        <f t="shared" si="83"/>
        <v>-2.2731457307624197E-2</v>
      </c>
      <c r="FN64" s="26">
        <f t="shared" si="83"/>
        <v>0.94942949627985596</v>
      </c>
      <c r="FO64" s="26">
        <f t="shared" si="83"/>
        <v>0.62813706932492264</v>
      </c>
      <c r="FP64" s="26">
        <f t="shared" si="83"/>
        <v>0.34003633809308992</v>
      </c>
      <c r="FQ64" s="26">
        <f t="shared" si="83"/>
        <v>0.10503899957067346</v>
      </c>
      <c r="FR64" s="26">
        <f t="shared" si="83"/>
        <v>8.7775980409840582E-2</v>
      </c>
      <c r="FS64" s="26">
        <f t="shared" si="83"/>
        <v>0.68784704738795244</v>
      </c>
      <c r="FT64" s="26">
        <f t="shared" si="83"/>
        <v>9.3187800721885011E-2</v>
      </c>
      <c r="FU64" s="26">
        <f t="shared" si="83"/>
        <v>0.59683971392669399</v>
      </c>
      <c r="FV64" s="26">
        <f t="shared" si="83"/>
        <v>0.60079711702256144</v>
      </c>
      <c r="FW64" s="26">
        <f t="shared" si="83"/>
        <v>-0.18408663698017821</v>
      </c>
      <c r="FX64" s="26">
        <f t="shared" si="83"/>
        <v>0.93794351488539707</v>
      </c>
      <c r="FY64" s="26">
        <f t="shared" si="83"/>
        <v>0.89052975399652001</v>
      </c>
      <c r="FZ64" s="26">
        <f t="shared" si="83"/>
        <v>0.3418669891589507</v>
      </c>
      <c r="GA64" s="26">
        <f t="shared" si="83"/>
        <v>0.59546568248152765</v>
      </c>
      <c r="GB64" s="26">
        <f t="shared" si="83"/>
        <v>0.59259078221403783</v>
      </c>
      <c r="GC64" s="26">
        <f t="shared" si="83"/>
        <v>0.17138415040629956</v>
      </c>
      <c r="GD64" s="26">
        <f t="shared" si="83"/>
        <v>7.1018551946617881E-2</v>
      </c>
      <c r="GE64" s="26">
        <f t="shared" si="83"/>
        <v>0.27455997290488116</v>
      </c>
      <c r="GF64" s="26">
        <f t="shared" si="83"/>
        <v>0.40433581026778509</v>
      </c>
      <c r="GG64" s="26">
        <f t="shared" si="83"/>
        <v>0.33852373551517717</v>
      </c>
      <c r="GH64" s="26">
        <f t="shared" si="83"/>
        <v>0.30938939760030004</v>
      </c>
      <c r="GI64" s="26">
        <f t="shared" si="83"/>
        <v>0.31232826810142078</v>
      </c>
      <c r="GJ64" s="26">
        <f t="shared" si="83"/>
        <v>0.52273146478183119</v>
      </c>
      <c r="GK64" s="26">
        <f t="shared" si="83"/>
        <v>0.48965617108670223</v>
      </c>
      <c r="GL64" s="26">
        <f t="shared" si="83"/>
        <v>0.39477970598311046</v>
      </c>
      <c r="GM64" s="26">
        <f t="shared" ref="GM64:GV64" si="84">IFERROR(GL62*GM54*100, "n/a")</f>
        <v>0.38231260408591228</v>
      </c>
      <c r="GN64" s="26">
        <f t="shared" si="84"/>
        <v>0.70020878931566921</v>
      </c>
      <c r="GO64" s="26" t="str">
        <f t="shared" si="84"/>
        <v>n/a</v>
      </c>
      <c r="GP64" s="26" t="str">
        <f t="shared" si="84"/>
        <v>n/a</v>
      </c>
      <c r="GQ64" s="26" t="str">
        <f t="shared" si="84"/>
        <v>n/a</v>
      </c>
      <c r="GR64" s="26" t="str">
        <f t="shared" si="84"/>
        <v>n/a</v>
      </c>
      <c r="GS64" s="26" t="str">
        <f t="shared" si="84"/>
        <v>n/a</v>
      </c>
      <c r="GT64" s="26" t="str">
        <f t="shared" si="84"/>
        <v>n/a</v>
      </c>
      <c r="GU64" s="26" t="str">
        <f t="shared" si="84"/>
        <v>n/a</v>
      </c>
      <c r="GV64" s="26" t="str">
        <f t="shared" si="84"/>
        <v>n/a</v>
      </c>
    </row>
    <row r="65" spans="1:204" s="26" customFormat="1">
      <c r="A65" s="89" t="s">
        <v>504</v>
      </c>
    </row>
    <row r="66" spans="1:204" s="26" customFormat="1">
      <c r="A66" s="89"/>
      <c r="B66" s="5" t="s">
        <v>513</v>
      </c>
      <c r="C66" s="78" t="e">
        <f>INDEX(HaverPull!$B:$YE,MATCH(Calculations_actual!C$9,HaverPull!$B:$B,0),MATCH(Calculations_actual!$B66,HaverPull!$B$1:$YE$1,0))</f>
        <v>#N/A</v>
      </c>
      <c r="D66" s="78" t="e">
        <f>INDEX(HaverPull!$B:$YE,MATCH(Calculations_actual!D$9,HaverPull!$B:$B,0),MATCH(Calculations_actual!$B66,HaverPull!$B$1:$YE$1,0))</f>
        <v>#N/A</v>
      </c>
      <c r="E66" s="78" t="e">
        <f>INDEX(HaverPull!$B:$YE,MATCH(Calculations_actual!E$9,HaverPull!$B:$B,0),MATCH(Calculations_actual!$B66,HaverPull!$B$1:$YE$1,0))</f>
        <v>#N/A</v>
      </c>
      <c r="F66" s="78" t="e">
        <f>INDEX(HaverPull!$B:$YE,MATCH(Calculations_actual!F$9,HaverPull!$B:$B,0),MATCH(Calculations_actual!$B66,HaverPull!$B$1:$YE$1,0))</f>
        <v>#N/A</v>
      </c>
      <c r="G66" s="78" t="e">
        <f>INDEX(HaverPull!$B:$YE,MATCH(Calculations_actual!G$9,HaverPull!$B:$B,0),MATCH(Calculations_actual!$B66,HaverPull!$B$1:$YE$1,0))</f>
        <v>#N/A</v>
      </c>
      <c r="H66" s="78" t="e">
        <f>INDEX(HaverPull!$B:$YE,MATCH(Calculations_actual!H$9,HaverPull!$B:$B,0),MATCH(Calculations_actual!$B66,HaverPull!$B$1:$YE$1,0))</f>
        <v>#N/A</v>
      </c>
      <c r="I66" s="78" t="e">
        <f>INDEX(HaverPull!$B:$YE,MATCH(Calculations_actual!I$9,HaverPull!$B:$B,0),MATCH(Calculations_actual!$B66,HaverPull!$B$1:$YE$1,0))</f>
        <v>#N/A</v>
      </c>
      <c r="J66" s="78" t="e">
        <f>INDEX(HaverPull!$B:$YE,MATCH(Calculations_actual!J$9,HaverPull!$B:$B,0),MATCH(Calculations_actual!$B66,HaverPull!$B$1:$YE$1,0))</f>
        <v>#N/A</v>
      </c>
      <c r="K66" s="78" t="e">
        <f>INDEX(HaverPull!$B:$YE,MATCH(Calculations_actual!K$9,HaverPull!$B:$B,0),MATCH(Calculations_actual!$B66,HaverPull!$B$1:$YE$1,0))</f>
        <v>#N/A</v>
      </c>
      <c r="L66" s="78" t="e">
        <f>INDEX(HaverPull!$B:$YE,MATCH(Calculations_actual!L$9,HaverPull!$B:$B,0),MATCH(Calculations_actual!$B66,HaverPull!$B$1:$YE$1,0))</f>
        <v>#N/A</v>
      </c>
      <c r="M66" s="78" t="e">
        <f>INDEX(HaverPull!$B:$YE,MATCH(Calculations_actual!M$9,HaverPull!$B:$B,0),MATCH(Calculations_actual!$B66,HaverPull!$B$1:$YE$1,0))</f>
        <v>#N/A</v>
      </c>
      <c r="N66" s="78" t="e">
        <f>INDEX(HaverPull!$B:$YE,MATCH(Calculations_actual!N$9,HaverPull!$B:$B,0),MATCH(Calculations_actual!$B66,HaverPull!$B$1:$YE$1,0))</f>
        <v>#N/A</v>
      </c>
      <c r="O66" s="78" t="e">
        <f>INDEX(HaverPull!$B:$YE,MATCH(Calculations_actual!O$9,HaverPull!$B:$B,0),MATCH(Calculations_actual!$B66,HaverPull!$B$1:$YE$1,0))</f>
        <v>#N/A</v>
      </c>
      <c r="P66" s="78" t="e">
        <f>INDEX(HaverPull!$B:$YE,MATCH(Calculations_actual!P$9,HaverPull!$B:$B,0),MATCH(Calculations_actual!$B66,HaverPull!$B$1:$YE$1,0))</f>
        <v>#N/A</v>
      </c>
      <c r="Q66" s="78" t="e">
        <f>INDEX(HaverPull!$B:$YE,MATCH(Calculations_actual!Q$9,HaverPull!$B:$B,0),MATCH(Calculations_actual!$B66,HaverPull!$B$1:$YE$1,0))</f>
        <v>#N/A</v>
      </c>
      <c r="R66" s="78" t="e">
        <f>INDEX(HaverPull!$B:$YE,MATCH(Calculations_actual!R$9,HaverPull!$B:$B,0),MATCH(Calculations_actual!$B66,HaverPull!$B$1:$YE$1,0))</f>
        <v>#N/A</v>
      </c>
      <c r="S66" s="78" t="e">
        <f>INDEX(HaverPull!$B:$YE,MATCH(Calculations_actual!S$9,HaverPull!$B:$B,0),MATCH(Calculations_actual!$B66,HaverPull!$B$1:$YE$1,0))</f>
        <v>#N/A</v>
      </c>
      <c r="T66" s="78" t="e">
        <f>INDEX(HaverPull!$B:$YE,MATCH(Calculations_actual!T$9,HaverPull!$B:$B,0),MATCH(Calculations_actual!$B66,HaverPull!$B$1:$YE$1,0))</f>
        <v>#N/A</v>
      </c>
      <c r="U66" s="78" t="e">
        <f>INDEX(HaverPull!$B:$YE,MATCH(Calculations_actual!U$9,HaverPull!$B:$B,0),MATCH(Calculations_actual!$B66,HaverPull!$B$1:$YE$1,0))</f>
        <v>#N/A</v>
      </c>
      <c r="V66" s="78" t="e">
        <f>INDEX(HaverPull!$B:$YE,MATCH(Calculations_actual!V$9,HaverPull!$B:$B,0),MATCH(Calculations_actual!$B66,HaverPull!$B$1:$YE$1,0))</f>
        <v>#N/A</v>
      </c>
      <c r="W66" s="78" t="e">
        <f>INDEX(HaverPull!$B:$YE,MATCH(Calculations_actual!W$9,HaverPull!$B:$B,0),MATCH(Calculations_actual!$B66,HaverPull!$B$1:$YE$1,0))</f>
        <v>#N/A</v>
      </c>
      <c r="X66" s="78" t="e">
        <f>INDEX(HaverPull!$B:$YE,MATCH(Calculations_actual!X$9,HaverPull!$B:$B,0),MATCH(Calculations_actual!$B66,HaverPull!$B$1:$YE$1,0))</f>
        <v>#N/A</v>
      </c>
      <c r="Y66" s="78" t="e">
        <f>INDEX(HaverPull!$B:$YE,MATCH(Calculations_actual!Y$9,HaverPull!$B:$B,0),MATCH(Calculations_actual!$B66,HaverPull!$B$1:$YE$1,0))</f>
        <v>#N/A</v>
      </c>
      <c r="Z66" s="78" t="e">
        <f>INDEX(HaverPull!$B:$YE,MATCH(Calculations_actual!Z$9,HaverPull!$B:$B,0),MATCH(Calculations_actual!$B66,HaverPull!$B$1:$YE$1,0))</f>
        <v>#N/A</v>
      </c>
      <c r="AA66" s="78" t="e">
        <f>INDEX(HaverPull!$B:$YE,MATCH(Calculations_actual!AA$9,HaverPull!$B:$B,0),MATCH(Calculations_actual!$B66,HaverPull!$B$1:$YE$1,0))</f>
        <v>#N/A</v>
      </c>
      <c r="AB66" s="78" t="e">
        <f>INDEX(HaverPull!$B:$YE,MATCH(Calculations_actual!AB$9,HaverPull!$B:$B,0),MATCH(Calculations_actual!$B66,HaverPull!$B$1:$YE$1,0))</f>
        <v>#N/A</v>
      </c>
      <c r="AC66" s="78" t="e">
        <f>INDEX(HaverPull!$B:$YE,MATCH(Calculations_actual!AC$9,HaverPull!$B:$B,0),MATCH(Calculations_actual!$B66,HaverPull!$B$1:$YE$1,0))</f>
        <v>#N/A</v>
      </c>
      <c r="AD66" s="78" t="e">
        <f>INDEX(HaverPull!$B:$YE,MATCH(Calculations_actual!AD$9,HaverPull!$B:$B,0),MATCH(Calculations_actual!$B66,HaverPull!$B$1:$YE$1,0))</f>
        <v>#N/A</v>
      </c>
      <c r="AE66" s="78" t="e">
        <f>INDEX(HaverPull!$B:$YE,MATCH(Calculations_actual!AE$9,HaverPull!$B:$B,0),MATCH(Calculations_actual!$B66,HaverPull!$B$1:$YE$1,0))</f>
        <v>#N/A</v>
      </c>
      <c r="AF66" s="78" t="e">
        <f>INDEX(HaverPull!$B:$YE,MATCH(Calculations_actual!AF$9,HaverPull!$B:$B,0),MATCH(Calculations_actual!$B66,HaverPull!$B$1:$YE$1,0))</f>
        <v>#N/A</v>
      </c>
      <c r="AG66" s="78" t="e">
        <f>INDEX(HaverPull!$B:$YE,MATCH(Calculations_actual!AG$9,HaverPull!$B:$B,0),MATCH(Calculations_actual!$B66,HaverPull!$B$1:$YE$1,0))</f>
        <v>#N/A</v>
      </c>
      <c r="AH66" s="78" t="e">
        <f>INDEX(HaverPull!$B:$YE,MATCH(Calculations_actual!AH$9,HaverPull!$B:$B,0),MATCH(Calculations_actual!$B66,HaverPull!$B$1:$YE$1,0))</f>
        <v>#N/A</v>
      </c>
      <c r="AI66" s="78" t="e">
        <f>INDEX(HaverPull!$B:$YE,MATCH(Calculations_actual!AI$9,HaverPull!$B:$B,0),MATCH(Calculations_actual!$B66,HaverPull!$B$1:$YE$1,0))</f>
        <v>#N/A</v>
      </c>
      <c r="AJ66" s="78" t="e">
        <f>INDEX(HaverPull!$B:$YE,MATCH(Calculations_actual!AJ$9,HaverPull!$B:$B,0),MATCH(Calculations_actual!$B66,HaverPull!$B$1:$YE$1,0))</f>
        <v>#N/A</v>
      </c>
      <c r="AK66" s="78" t="e">
        <f>INDEX(HaverPull!$B:$YE,MATCH(Calculations_actual!AK$9,HaverPull!$B:$B,0),MATCH(Calculations_actual!$B66,HaverPull!$B$1:$YE$1,0))</f>
        <v>#N/A</v>
      </c>
      <c r="AL66" s="78" t="e">
        <f>INDEX(HaverPull!$B:$YE,MATCH(Calculations_actual!AL$9,HaverPull!$B:$B,0),MATCH(Calculations_actual!$B66,HaverPull!$B$1:$YE$1,0))</f>
        <v>#N/A</v>
      </c>
      <c r="AM66" s="78" t="e">
        <f>INDEX(HaverPull!$B:$YE,MATCH(Calculations_actual!AM$9,HaverPull!$B:$B,0),MATCH(Calculations_actual!$B66,HaverPull!$B$1:$YE$1,0))</f>
        <v>#N/A</v>
      </c>
      <c r="AN66" s="78" t="e">
        <f>INDEX(HaverPull!$B:$YE,MATCH(Calculations_actual!AN$9,HaverPull!$B:$B,0),MATCH(Calculations_actual!$B66,HaverPull!$B$1:$YE$1,0))</f>
        <v>#N/A</v>
      </c>
      <c r="AO66" s="78" t="e">
        <f>INDEX(HaverPull!$B:$YE,MATCH(Calculations_actual!AO$9,HaverPull!$B:$B,0),MATCH(Calculations_actual!$B66,HaverPull!$B$1:$YE$1,0))</f>
        <v>#N/A</v>
      </c>
      <c r="AP66" s="78" t="e">
        <f>INDEX(HaverPull!$B:$YE,MATCH(Calculations_actual!AP$9,HaverPull!$B:$B,0),MATCH(Calculations_actual!$B66,HaverPull!$B$1:$YE$1,0))</f>
        <v>#N/A</v>
      </c>
      <c r="AQ66" s="78" t="e">
        <f>INDEX(HaverPull!$B:$YE,MATCH(Calculations_actual!AQ$9,HaverPull!$B:$B,0),MATCH(Calculations_actual!$B66,HaverPull!$B$1:$YE$1,0))</f>
        <v>#N/A</v>
      </c>
      <c r="AR66" s="78" t="e">
        <f>INDEX(HaverPull!$B:$YE,MATCH(Calculations_actual!AR$9,HaverPull!$B:$B,0),MATCH(Calculations_actual!$B66,HaverPull!$B$1:$YE$1,0))</f>
        <v>#N/A</v>
      </c>
      <c r="AS66" s="78" t="e">
        <f>INDEX(HaverPull!$B:$YE,MATCH(Calculations_actual!AS$9,HaverPull!$B:$B,0),MATCH(Calculations_actual!$B66,HaverPull!$B$1:$YE$1,0))</f>
        <v>#N/A</v>
      </c>
      <c r="AT66" s="78" t="e">
        <f>INDEX(HaverPull!$B:$YE,MATCH(Calculations_actual!AT$9,HaverPull!$B:$B,0),MATCH(Calculations_actual!$B66,HaverPull!$B$1:$YE$1,0))</f>
        <v>#N/A</v>
      </c>
      <c r="AU66" s="78" t="e">
        <f>INDEX(HaverPull!$B:$YE,MATCH(Calculations_actual!AU$9,HaverPull!$B:$B,0),MATCH(Calculations_actual!$B66,HaverPull!$B$1:$YE$1,0))</f>
        <v>#N/A</v>
      </c>
      <c r="AV66" s="78" t="e">
        <f>INDEX(HaverPull!$B:$YE,MATCH(Calculations_actual!AV$9,HaverPull!$B:$B,0),MATCH(Calculations_actual!$B66,HaverPull!$B$1:$YE$1,0))</f>
        <v>#N/A</v>
      </c>
      <c r="AW66" s="78" t="e">
        <f>INDEX(HaverPull!$B:$YE,MATCH(Calculations_actual!AW$9,HaverPull!$B:$B,0),MATCH(Calculations_actual!$B66,HaverPull!$B$1:$YE$1,0))</f>
        <v>#N/A</v>
      </c>
      <c r="AX66" s="78" t="e">
        <f>INDEX(HaverPull!$B:$YE,MATCH(Calculations_actual!AX$9,HaverPull!$B:$B,0),MATCH(Calculations_actual!$B66,HaverPull!$B$1:$YE$1,0))</f>
        <v>#N/A</v>
      </c>
      <c r="AY66" s="78" t="e">
        <f>INDEX(HaverPull!$B:$YE,MATCH(Calculations_actual!AY$9,HaverPull!$B:$B,0),MATCH(Calculations_actual!$B66,HaverPull!$B$1:$YE$1,0))</f>
        <v>#N/A</v>
      </c>
      <c r="AZ66" s="78" t="e">
        <f>INDEX(HaverPull!$B:$YE,MATCH(Calculations_actual!AZ$9,HaverPull!$B:$B,0),MATCH(Calculations_actual!$B66,HaverPull!$B$1:$YE$1,0))</f>
        <v>#N/A</v>
      </c>
      <c r="BA66" s="78" t="e">
        <f>INDEX(HaverPull!$B:$YE,MATCH(Calculations_actual!BA$9,HaverPull!$B:$B,0),MATCH(Calculations_actual!$B66,HaverPull!$B$1:$YE$1,0))</f>
        <v>#N/A</v>
      </c>
      <c r="BB66" s="78" t="e">
        <f>INDEX(HaverPull!$B:$YE,MATCH(Calculations_actual!BB$9,HaverPull!$B:$B,0),MATCH(Calculations_actual!$B66,HaverPull!$B$1:$YE$1,0))</f>
        <v>#N/A</v>
      </c>
      <c r="BC66" s="78" t="e">
        <f>INDEX(HaverPull!$B:$YE,MATCH(Calculations_actual!BC$9,HaverPull!$B:$B,0),MATCH(Calculations_actual!$B66,HaverPull!$B$1:$YE$1,0))</f>
        <v>#N/A</v>
      </c>
      <c r="BD66" s="78" t="e">
        <f>INDEX(HaverPull!$B:$YE,MATCH(Calculations_actual!BD$9,HaverPull!$B:$B,0),MATCH(Calculations_actual!$B66,HaverPull!$B$1:$YE$1,0))</f>
        <v>#N/A</v>
      </c>
      <c r="BE66" s="78" t="e">
        <f>INDEX(HaverPull!$B:$YE,MATCH(Calculations_actual!BE$9,HaverPull!$B:$B,0),MATCH(Calculations_actual!$B66,HaverPull!$B$1:$YE$1,0))</f>
        <v>#N/A</v>
      </c>
      <c r="BF66" s="78" t="e">
        <f>INDEX(HaverPull!$B:$YE,MATCH(Calculations_actual!BF$9,HaverPull!$B:$B,0),MATCH(Calculations_actual!$B66,HaverPull!$B$1:$YE$1,0))</f>
        <v>#N/A</v>
      </c>
      <c r="BG66" s="78" t="e">
        <f>INDEX(HaverPull!$B:$YE,MATCH(Calculations_actual!BG$9,HaverPull!$B:$B,0),MATCH(Calculations_actual!$B66,HaverPull!$B$1:$YE$1,0))</f>
        <v>#N/A</v>
      </c>
      <c r="BH66" s="78" t="e">
        <f>INDEX(HaverPull!$B:$YE,MATCH(Calculations_actual!BH$9,HaverPull!$B:$B,0),MATCH(Calculations_actual!$B66,HaverPull!$B$1:$YE$1,0))</f>
        <v>#N/A</v>
      </c>
      <c r="BI66" s="78" t="e">
        <f>INDEX(HaverPull!$B:$YE,MATCH(Calculations_actual!BI$9,HaverPull!$B:$B,0),MATCH(Calculations_actual!$B66,HaverPull!$B$1:$YE$1,0))</f>
        <v>#N/A</v>
      </c>
      <c r="BJ66" s="78" t="e">
        <f>INDEX(HaverPull!$B:$YE,MATCH(Calculations_actual!BJ$9,HaverPull!$B:$B,0),MATCH(Calculations_actual!$B66,HaverPull!$B$1:$YE$1,0))</f>
        <v>#N/A</v>
      </c>
      <c r="BK66" s="78" t="e">
        <f>INDEX(HaverPull!$B:$YE,MATCH(Calculations_actual!BK$9,HaverPull!$B:$B,0),MATCH(Calculations_actual!$B66,HaverPull!$B$1:$YE$1,0))</f>
        <v>#N/A</v>
      </c>
      <c r="BL66" s="78" t="e">
        <f>INDEX(HaverPull!$B:$YE,MATCH(Calculations_actual!BL$9,HaverPull!$B:$B,0),MATCH(Calculations_actual!$B66,HaverPull!$B$1:$YE$1,0))</f>
        <v>#N/A</v>
      </c>
      <c r="BM66" s="78" t="e">
        <f>INDEX(HaverPull!$B:$YE,MATCH(Calculations_actual!BM$9,HaverPull!$B:$B,0),MATCH(Calculations_actual!$B66,HaverPull!$B$1:$YE$1,0))</f>
        <v>#N/A</v>
      </c>
      <c r="BN66" s="78" t="e">
        <f>INDEX(HaverPull!$B:$YE,MATCH(Calculations_actual!BN$9,HaverPull!$B:$B,0),MATCH(Calculations_actual!$B66,HaverPull!$B$1:$YE$1,0))</f>
        <v>#N/A</v>
      </c>
      <c r="BO66" s="78" t="e">
        <f>INDEX(HaverPull!$B:$YE,MATCH(Calculations_actual!BO$9,HaverPull!$B:$B,0),MATCH(Calculations_actual!$B66,HaverPull!$B$1:$YE$1,0))</f>
        <v>#N/A</v>
      </c>
      <c r="BP66" s="78" t="e">
        <f>INDEX(HaverPull!$B:$YE,MATCH(Calculations_actual!BP$9,HaverPull!$B:$B,0),MATCH(Calculations_actual!$B66,HaverPull!$B$1:$YE$1,0))</f>
        <v>#N/A</v>
      </c>
      <c r="BQ66" s="78" t="e">
        <f>INDEX(HaverPull!$B:$YE,MATCH(Calculations_actual!BQ$9,HaverPull!$B:$B,0),MATCH(Calculations_actual!$B66,HaverPull!$B$1:$YE$1,0))</f>
        <v>#N/A</v>
      </c>
      <c r="BR66" s="78" t="e">
        <f>INDEX(HaverPull!$B:$YE,MATCH(Calculations_actual!BR$9,HaverPull!$B:$B,0),MATCH(Calculations_actual!$B66,HaverPull!$B$1:$YE$1,0))</f>
        <v>#N/A</v>
      </c>
      <c r="BS66" s="78" t="e">
        <f>INDEX(HaverPull!$B:$YE,MATCH(Calculations_actual!BS$9,HaverPull!$B:$B,0),MATCH(Calculations_actual!$B66,HaverPull!$B$1:$YE$1,0))</f>
        <v>#N/A</v>
      </c>
      <c r="BT66" s="78" t="e">
        <f>INDEX(HaverPull!$B:$YE,MATCH(Calculations_actual!BT$9,HaverPull!$B:$B,0),MATCH(Calculations_actual!$B66,HaverPull!$B$1:$YE$1,0))</f>
        <v>#N/A</v>
      </c>
      <c r="BU66" s="78" t="e">
        <f>INDEX(HaverPull!$B:$YE,MATCH(Calculations_actual!BU$9,HaverPull!$B:$B,0),MATCH(Calculations_actual!$B66,HaverPull!$B$1:$YE$1,0))</f>
        <v>#N/A</v>
      </c>
      <c r="BV66" s="78" t="e">
        <f>INDEX(HaverPull!$B:$YE,MATCH(Calculations_actual!BV$9,HaverPull!$B:$B,0),MATCH(Calculations_actual!$B66,HaverPull!$B$1:$YE$1,0))</f>
        <v>#N/A</v>
      </c>
      <c r="BW66" s="78" t="e">
        <f>INDEX(HaverPull!$B:$YE,MATCH(Calculations_actual!BW$9,HaverPull!$B:$B,0),MATCH(Calculations_actual!$B66,HaverPull!$B$1:$YE$1,0))</f>
        <v>#N/A</v>
      </c>
      <c r="BX66" s="78" t="e">
        <f>INDEX(HaverPull!$B:$YE,MATCH(Calculations_actual!BX$9,HaverPull!$B:$B,0),MATCH(Calculations_actual!$B66,HaverPull!$B$1:$YE$1,0))</f>
        <v>#N/A</v>
      </c>
      <c r="BY66" s="78" t="e">
        <f>INDEX(HaverPull!$B:$YE,MATCH(Calculations_actual!BY$9,HaverPull!$B:$B,0),MATCH(Calculations_actual!$B66,HaverPull!$B$1:$YE$1,0))</f>
        <v>#N/A</v>
      </c>
      <c r="BZ66" s="78" t="e">
        <f>INDEX(HaverPull!$B:$YE,MATCH(Calculations_actual!BZ$9,HaverPull!$B:$B,0),MATCH(Calculations_actual!$B66,HaverPull!$B$1:$YE$1,0))</f>
        <v>#N/A</v>
      </c>
      <c r="CA66" s="78" t="e">
        <f>INDEX(HaverPull!$B:$YE,MATCH(Calculations_actual!CA$9,HaverPull!$B:$B,0),MATCH(Calculations_actual!$B66,HaverPull!$B$1:$YE$1,0))</f>
        <v>#N/A</v>
      </c>
      <c r="CB66" s="78" t="e">
        <f>INDEX(HaverPull!$B:$YE,MATCH(Calculations_actual!CB$9,HaverPull!$B:$B,0),MATCH(Calculations_actual!$B66,HaverPull!$B$1:$YE$1,0))</f>
        <v>#N/A</v>
      </c>
      <c r="CC66" s="78" t="e">
        <f>INDEX(HaverPull!$B:$YE,MATCH(Calculations_actual!CC$9,HaverPull!$B:$B,0),MATCH(Calculations_actual!$B66,HaverPull!$B$1:$YE$1,0))</f>
        <v>#N/A</v>
      </c>
      <c r="CD66" s="78" t="e">
        <f>INDEX(HaverPull!$B:$YE,MATCH(Calculations_actual!CD$9,HaverPull!$B:$B,0),MATCH(Calculations_actual!$B66,HaverPull!$B$1:$YE$1,0))</f>
        <v>#N/A</v>
      </c>
      <c r="CE66" s="78" t="e">
        <f>INDEX(HaverPull!$B:$YE,MATCH(Calculations_actual!CE$9,HaverPull!$B:$B,0),MATCH(Calculations_actual!$B66,HaverPull!$B$1:$YE$1,0))</f>
        <v>#N/A</v>
      </c>
      <c r="CF66" s="78" t="e">
        <f>INDEX(HaverPull!$B:$YE,MATCH(Calculations_actual!CF$9,HaverPull!$B:$B,0),MATCH(Calculations_actual!$B66,HaverPull!$B$1:$YE$1,0))</f>
        <v>#N/A</v>
      </c>
      <c r="CG66" s="78" t="e">
        <f>INDEX(HaverPull!$B:$YE,MATCH(Calculations_actual!CG$9,HaverPull!$B:$B,0),MATCH(Calculations_actual!$B66,HaverPull!$B$1:$YE$1,0))</f>
        <v>#N/A</v>
      </c>
      <c r="CH66" s="78" t="e">
        <f>INDEX(HaverPull!$B:$YE,MATCH(Calculations_actual!CH$9,HaverPull!$B:$B,0),MATCH(Calculations_actual!$B66,HaverPull!$B$1:$YE$1,0))</f>
        <v>#N/A</v>
      </c>
      <c r="CI66" s="78" t="e">
        <f>INDEX(HaverPull!$B:$YE,MATCH(Calculations_actual!CI$9,HaverPull!$B:$B,0),MATCH(Calculations_actual!$B66,HaverPull!$B$1:$YE$1,0))</f>
        <v>#N/A</v>
      </c>
      <c r="CJ66" s="78" t="e">
        <f>INDEX(HaverPull!$B:$YE,MATCH(Calculations_actual!CJ$9,HaverPull!$B:$B,0),MATCH(Calculations_actual!$B66,HaverPull!$B$1:$YE$1,0))</f>
        <v>#N/A</v>
      </c>
      <c r="CK66" s="78" t="e">
        <f>INDEX(HaverPull!$B:$YE,MATCH(Calculations_actual!CK$9,HaverPull!$B:$B,0),MATCH(Calculations_actual!$B66,HaverPull!$B$1:$YE$1,0))</f>
        <v>#N/A</v>
      </c>
      <c r="CL66" s="78" t="e">
        <f>INDEX(HaverPull!$B:$YE,MATCH(Calculations_actual!CL$9,HaverPull!$B:$B,0),MATCH(Calculations_actual!$B66,HaverPull!$B$1:$YE$1,0))</f>
        <v>#N/A</v>
      </c>
      <c r="CM66" s="78" t="e">
        <f>INDEX(HaverPull!$B:$YE,MATCH(Calculations_actual!CM$9,HaverPull!$B:$B,0),MATCH(Calculations_actual!$B66,HaverPull!$B$1:$YE$1,0))</f>
        <v>#N/A</v>
      </c>
      <c r="CN66" s="78" t="e">
        <f>INDEX(HaverPull!$B:$YE,MATCH(Calculations_actual!CN$9,HaverPull!$B:$B,0),MATCH(Calculations_actual!$B66,HaverPull!$B$1:$YE$1,0))</f>
        <v>#N/A</v>
      </c>
      <c r="CO66" s="78" t="e">
        <f>INDEX(HaverPull!$B:$YE,MATCH(Calculations_actual!CO$9,HaverPull!$B:$B,0),MATCH(Calculations_actual!$B66,HaverPull!$B$1:$YE$1,0))</f>
        <v>#N/A</v>
      </c>
      <c r="CP66" s="78" t="e">
        <f>INDEX(HaverPull!$B:$YE,MATCH(Calculations_actual!CP$9,HaverPull!$B:$B,0),MATCH(Calculations_actual!$B66,HaverPull!$B$1:$YE$1,0))</f>
        <v>#N/A</v>
      </c>
      <c r="CQ66" s="78" t="e">
        <f>INDEX(HaverPull!$B:$YE,MATCH(Calculations_actual!CQ$9,HaverPull!$B:$B,0),MATCH(Calculations_actual!$B66,HaverPull!$B$1:$YE$1,0))</f>
        <v>#N/A</v>
      </c>
      <c r="CR66" s="78" t="e">
        <f>INDEX(HaverPull!$B:$YE,MATCH(Calculations_actual!CR$9,HaverPull!$B:$B,0),MATCH(Calculations_actual!$B66,HaverPull!$B$1:$YE$1,0))</f>
        <v>#N/A</v>
      </c>
      <c r="CS66" s="78" t="e">
        <f>INDEX(HaverPull!$B:$YE,MATCH(Calculations_actual!CS$9,HaverPull!$B:$B,0),MATCH(Calculations_actual!$B66,HaverPull!$B$1:$YE$1,0))</f>
        <v>#N/A</v>
      </c>
      <c r="CT66" s="78" t="e">
        <f>INDEX(HaverPull!$B:$YE,MATCH(Calculations_actual!CT$9,HaverPull!$B:$B,0),MATCH(Calculations_actual!$B66,HaverPull!$B$1:$YE$1,0))</f>
        <v>#N/A</v>
      </c>
      <c r="CU66" s="78" t="e">
        <f>INDEX(HaverPull!$B:$YE,MATCH(Calculations_actual!CU$9,HaverPull!$B:$B,0),MATCH(Calculations_actual!$B66,HaverPull!$B$1:$YE$1,0))</f>
        <v>#N/A</v>
      </c>
      <c r="CV66" s="78" t="e">
        <f>INDEX(HaverPull!$B:$YE,MATCH(Calculations_actual!CV$9,HaverPull!$B:$B,0),MATCH(Calculations_actual!$B66,HaverPull!$B$1:$YE$1,0))</f>
        <v>#N/A</v>
      </c>
      <c r="CW66" s="78" t="e">
        <f>INDEX(HaverPull!$B:$YE,MATCH(Calculations_actual!CW$9,HaverPull!$B:$B,0),MATCH(Calculations_actual!$B66,HaverPull!$B$1:$YE$1,0))</f>
        <v>#N/A</v>
      </c>
      <c r="CX66" s="78" t="e">
        <f>INDEX(HaverPull!$B:$YE,MATCH(Calculations_actual!CX$9,HaverPull!$B:$B,0),MATCH(Calculations_actual!$B66,HaverPull!$B$1:$YE$1,0))</f>
        <v>#N/A</v>
      </c>
      <c r="CY66" s="78" t="e">
        <f>INDEX(HaverPull!$B:$YE,MATCH(Calculations_actual!CY$9,HaverPull!$B:$B,0),MATCH(Calculations_actual!$B66,HaverPull!$B$1:$YE$1,0))</f>
        <v>#N/A</v>
      </c>
      <c r="CZ66" s="78" t="e">
        <f>INDEX(HaverPull!$B:$YE,MATCH(Calculations_actual!CZ$9,HaverPull!$B:$B,0),MATCH(Calculations_actual!$B66,HaverPull!$B$1:$YE$1,0))</f>
        <v>#N/A</v>
      </c>
      <c r="DA66" s="78" t="e">
        <f>INDEX(HaverPull!$B:$YE,MATCH(Calculations_actual!DA$9,HaverPull!$B:$B,0),MATCH(Calculations_actual!$B66,HaverPull!$B$1:$YE$1,0))</f>
        <v>#N/A</v>
      </c>
      <c r="DB66" s="78" t="e">
        <f>INDEX(HaverPull!$B:$YE,MATCH(Calculations_actual!DB$9,HaverPull!$B:$B,0),MATCH(Calculations_actual!$B66,HaverPull!$B$1:$YE$1,0))</f>
        <v>#N/A</v>
      </c>
      <c r="DC66" s="78" t="e">
        <f>INDEX(HaverPull!$B:$YE,MATCH(Calculations_actual!DC$9,HaverPull!$B:$B,0),MATCH(Calculations_actual!$B66,HaverPull!$B$1:$YE$1,0))</f>
        <v>#N/A</v>
      </c>
      <c r="DD66" s="78" t="e">
        <f>INDEX(HaverPull!$B:$YE,MATCH(Calculations_actual!DD$9,HaverPull!$B:$B,0),MATCH(Calculations_actual!$B66,HaverPull!$B$1:$YE$1,0))</f>
        <v>#N/A</v>
      </c>
      <c r="DE66" s="78" t="e">
        <f>INDEX(HaverPull!$B:$YE,MATCH(Calculations_actual!DE$9,HaverPull!$B:$B,0),MATCH(Calculations_actual!$B66,HaverPull!$B$1:$YE$1,0))</f>
        <v>#N/A</v>
      </c>
      <c r="DF66" s="78" t="e">
        <f>INDEX(HaverPull!$B:$YE,MATCH(Calculations_actual!DF$9,HaverPull!$B:$B,0),MATCH(Calculations_actual!$B66,HaverPull!$B$1:$YE$1,0))</f>
        <v>#N/A</v>
      </c>
      <c r="DG66" s="78" t="e">
        <f>INDEX(HaverPull!$B:$YE,MATCH(Calculations_actual!DG$9,HaverPull!$B:$B,0),MATCH(Calculations_actual!$B66,HaverPull!$B$1:$YE$1,0))</f>
        <v>#N/A</v>
      </c>
      <c r="DH66" s="78" t="e">
        <f>INDEX(HaverPull!$B:$YE,MATCH(Calculations_actual!DH$9,HaverPull!$B:$B,0),MATCH(Calculations_actual!$B66,HaverPull!$B$1:$YE$1,0))</f>
        <v>#N/A</v>
      </c>
      <c r="DI66" s="78" t="e">
        <f>INDEX(HaverPull!$B:$YE,MATCH(Calculations_actual!DI$9,HaverPull!$B:$B,0),MATCH(Calculations_actual!$B66,HaverPull!$B$1:$YE$1,0))</f>
        <v>#N/A</v>
      </c>
      <c r="DJ66" s="78" t="e">
        <f>INDEX(HaverPull!$B:$YE,MATCH(Calculations_actual!DJ$9,HaverPull!$B:$B,0),MATCH(Calculations_actual!$B66,HaverPull!$B$1:$YE$1,0))</f>
        <v>#N/A</v>
      </c>
      <c r="DK66" s="78" t="e">
        <f>INDEX(HaverPull!$B:$YE,MATCH(Calculations_actual!DK$9,HaverPull!$B:$B,0),MATCH(Calculations_actual!$B66,HaverPull!$B$1:$YE$1,0))</f>
        <v>#N/A</v>
      </c>
      <c r="DL66" s="78" t="e">
        <f>INDEX(HaverPull!$B:$YE,MATCH(Calculations_actual!DL$9,HaverPull!$B:$B,0),MATCH(Calculations_actual!$B66,HaverPull!$B$1:$YE$1,0))</f>
        <v>#N/A</v>
      </c>
      <c r="DM66" s="78" t="e">
        <f>INDEX(HaverPull!$B:$YE,MATCH(Calculations_actual!DM$9,HaverPull!$B:$B,0),MATCH(Calculations_actual!$B66,HaverPull!$B$1:$YE$1,0))</f>
        <v>#N/A</v>
      </c>
      <c r="DN66" s="78" t="e">
        <f>INDEX(HaverPull!$B:$YE,MATCH(Calculations_actual!DN$9,HaverPull!$B:$B,0),MATCH(Calculations_actual!$B66,HaverPull!$B$1:$YE$1,0))</f>
        <v>#N/A</v>
      </c>
      <c r="DO66" s="78" t="e">
        <f>INDEX(HaverPull!$B:$YE,MATCH(Calculations_actual!DO$9,HaverPull!$B:$B,0),MATCH(Calculations_actual!$B66,HaverPull!$B$1:$YE$1,0))</f>
        <v>#N/A</v>
      </c>
      <c r="DP66" s="78" t="e">
        <f>INDEX(HaverPull!$B:$YE,MATCH(Calculations_actual!DP$9,HaverPull!$B:$B,0),MATCH(Calculations_actual!$B66,HaverPull!$B$1:$YE$1,0))</f>
        <v>#N/A</v>
      </c>
      <c r="DQ66" s="78" t="e">
        <f>INDEX(HaverPull!$B:$YE,MATCH(Calculations_actual!DQ$9,HaverPull!$B:$B,0),MATCH(Calculations_actual!$B66,HaverPull!$B$1:$YE$1,0))</f>
        <v>#N/A</v>
      </c>
      <c r="DR66" s="78" t="e">
        <f>INDEX(HaverPull!$B:$YE,MATCH(Calculations_actual!DR$9,HaverPull!$B:$B,0),MATCH(Calculations_actual!$B66,HaverPull!$B$1:$YE$1,0))</f>
        <v>#N/A</v>
      </c>
      <c r="DS66" s="78" t="e">
        <f>INDEX(HaverPull!$B:$YE,MATCH(Calculations_actual!DS$9,HaverPull!$B:$B,0),MATCH(Calculations_actual!$B66,HaverPull!$B$1:$YE$1,0))</f>
        <v>#N/A</v>
      </c>
      <c r="DT66" s="78" t="e">
        <f>INDEX(HaverPull!$B:$YE,MATCH(Calculations_actual!DT$9,HaverPull!$B:$B,0),MATCH(Calculations_actual!$B66,HaverPull!$B$1:$YE$1,0))</f>
        <v>#N/A</v>
      </c>
      <c r="DU66" s="78" t="e">
        <f>INDEX(HaverPull!$B:$YE,MATCH(Calculations_actual!DU$9,HaverPull!$B:$B,0),MATCH(Calculations_actual!$B66,HaverPull!$B$1:$YE$1,0))</f>
        <v>#N/A</v>
      </c>
      <c r="DV66" s="78" t="e">
        <f>INDEX(HaverPull!$B:$YE,MATCH(Calculations_actual!DV$9,HaverPull!$B:$B,0),MATCH(Calculations_actual!$B66,HaverPull!$B$1:$YE$1,0))</f>
        <v>#N/A</v>
      </c>
      <c r="DW66" s="78" t="e">
        <f>INDEX(HaverPull!$B:$YE,MATCH(Calculations_actual!DW$9,HaverPull!$B:$B,0),MATCH(Calculations_actual!$B66,HaverPull!$B$1:$YE$1,0))</f>
        <v>#N/A</v>
      </c>
      <c r="DX66" s="78" t="e">
        <f>INDEX(HaverPull!$B:$YE,MATCH(Calculations_actual!DX$9,HaverPull!$B:$B,0),MATCH(Calculations_actual!$B66,HaverPull!$B$1:$YE$1,0))</f>
        <v>#N/A</v>
      </c>
      <c r="DY66" s="78" t="e">
        <f>INDEX(HaverPull!$B:$YE,MATCH(Calculations_actual!DY$9,HaverPull!$B:$B,0),MATCH(Calculations_actual!$B66,HaverPull!$B$1:$YE$1,0))</f>
        <v>#N/A</v>
      </c>
      <c r="DZ66" s="78" t="e">
        <f>INDEX(HaverPull!$B:$YE,MATCH(Calculations_actual!DZ$9,HaverPull!$B:$B,0),MATCH(Calculations_actual!$B66,HaverPull!$B$1:$YE$1,0))</f>
        <v>#N/A</v>
      </c>
      <c r="EA66" s="78" t="e">
        <f>INDEX(HaverPull!$B:$YE,MATCH(Calculations_actual!EA$9,HaverPull!$B:$B,0),MATCH(Calculations_actual!$B66,HaverPull!$B$1:$YE$1,0))</f>
        <v>#N/A</v>
      </c>
      <c r="EB66" s="78" t="e">
        <f>INDEX(HaverPull!$B:$YE,MATCH(Calculations_actual!EB$9,HaverPull!$B:$B,0),MATCH(Calculations_actual!$B66,HaverPull!$B$1:$YE$1,0))</f>
        <v>#N/A</v>
      </c>
      <c r="EC66" s="78" t="e">
        <f>INDEX(HaverPull!$B:$YE,MATCH(Calculations_actual!EC$9,HaverPull!$B:$B,0),MATCH(Calculations_actual!$B66,HaverPull!$B$1:$YE$1,0))</f>
        <v>#N/A</v>
      </c>
      <c r="ED66" s="78" t="e">
        <f>INDEX(HaverPull!$B:$YE,MATCH(Calculations_actual!ED$9,HaverPull!$B:$B,0),MATCH(Calculations_actual!$B66,HaverPull!$B$1:$YE$1,0))</f>
        <v>#N/A</v>
      </c>
      <c r="EE66" s="78" t="e">
        <f>INDEX(HaverPull!$B:$YE,MATCH(Calculations_actual!EE$9,HaverPull!$B:$B,0),MATCH(Calculations_actual!$B66,HaverPull!$B$1:$YE$1,0))</f>
        <v>#N/A</v>
      </c>
      <c r="EF66" s="78" t="e">
        <f>INDEX(HaverPull!$B:$YE,MATCH(Calculations_actual!EF$9,HaverPull!$B:$B,0),MATCH(Calculations_actual!$B66,HaverPull!$B$1:$YE$1,0))</f>
        <v>#N/A</v>
      </c>
      <c r="EG66" s="78" t="e">
        <f>INDEX(HaverPull!$B:$YE,MATCH(Calculations_actual!EG$9,HaverPull!$B:$B,0),MATCH(Calculations_actual!$B66,HaverPull!$B$1:$YE$1,0))</f>
        <v>#N/A</v>
      </c>
      <c r="EH66" s="78" t="e">
        <f>INDEX(HaverPull!$B:$YE,MATCH(Calculations_actual!EH$9,HaverPull!$B:$B,0),MATCH(Calculations_actual!$B66,HaverPull!$B$1:$YE$1,0))</f>
        <v>#N/A</v>
      </c>
      <c r="EI66" s="78" t="e">
        <f>INDEX(HaverPull!$B:$YE,MATCH(Calculations_actual!EI$9,HaverPull!$B:$B,0),MATCH(Calculations_actual!$B66,HaverPull!$B$1:$YE$1,0))</f>
        <v>#N/A</v>
      </c>
      <c r="EJ66" s="78" t="e">
        <f>INDEX(HaverPull!$B:$YE,MATCH(Calculations_actual!EJ$9,HaverPull!$B:$B,0),MATCH(Calculations_actual!$B66,HaverPull!$B$1:$YE$1,0))</f>
        <v>#N/A</v>
      </c>
      <c r="EK66" s="78" t="e">
        <f>INDEX(HaverPull!$B:$YE,MATCH(Calculations_actual!EK$9,HaverPull!$B:$B,0),MATCH(Calculations_actual!$B66,HaverPull!$B$1:$YE$1,0))</f>
        <v>#N/A</v>
      </c>
      <c r="EL66" s="78" t="e">
        <f>INDEX(HaverPull!$B:$YE,MATCH(Calculations_actual!EL$9,HaverPull!$B:$B,0),MATCH(Calculations_actual!$B66,HaverPull!$B$1:$YE$1,0))</f>
        <v>#N/A</v>
      </c>
      <c r="EM66" s="78" t="e">
        <f>INDEX(HaverPull!$B:$YE,MATCH(Calculations_actual!EM$9,HaverPull!$B:$B,0),MATCH(Calculations_actual!$B66,HaverPull!$B$1:$YE$1,0))</f>
        <v>#N/A</v>
      </c>
      <c r="EN66" s="78" t="e">
        <f>INDEX(HaverPull!$B:$YE,MATCH(Calculations_actual!EN$9,HaverPull!$B:$B,0),MATCH(Calculations_actual!$B66,HaverPull!$B$1:$YE$1,0))</f>
        <v>#N/A</v>
      </c>
      <c r="EO66" s="78" t="e">
        <f>INDEX(HaverPull!$B:$YE,MATCH(Calculations_actual!EO$9,HaverPull!$B:$B,0),MATCH(Calculations_actual!$B66,HaverPull!$B$1:$YE$1,0))</f>
        <v>#N/A</v>
      </c>
      <c r="EP66" s="78" t="e">
        <f>INDEX(HaverPull!$B:$YE,MATCH(Calculations_actual!EP$9,HaverPull!$B:$B,0),MATCH(Calculations_actual!$B66,HaverPull!$B$1:$YE$1,0))</f>
        <v>#N/A</v>
      </c>
      <c r="EQ66" s="78" t="e">
        <f>INDEX(HaverPull!$B:$YE,MATCH(Calculations_actual!EQ$9,HaverPull!$B:$B,0),MATCH(Calculations_actual!$B66,HaverPull!$B$1:$YE$1,0))</f>
        <v>#N/A</v>
      </c>
      <c r="ER66" s="78" t="e">
        <f>INDEX(HaverPull!$B:$YE,MATCH(Calculations_actual!ER$9,HaverPull!$B:$B,0),MATCH(Calculations_actual!$B66,HaverPull!$B$1:$YE$1,0))</f>
        <v>#N/A</v>
      </c>
      <c r="ES66" s="78" t="e">
        <f>INDEX(HaverPull!$B:$YE,MATCH(Calculations_actual!ES$9,HaverPull!$B:$B,0),MATCH(Calculations_actual!$B66,HaverPull!$B$1:$YE$1,0))</f>
        <v>#N/A</v>
      </c>
      <c r="ET66" s="78" t="e">
        <f>INDEX(HaverPull!$B:$YE,MATCH(Calculations_actual!ET$9,HaverPull!$B:$B,0),MATCH(Calculations_actual!$B66,HaverPull!$B$1:$YE$1,0))</f>
        <v>#N/A</v>
      </c>
      <c r="EU66" s="78" t="e">
        <f>INDEX(HaverPull!$B:$YE,MATCH(Calculations_actual!EU$9,HaverPull!$B:$B,0),MATCH(Calculations_actual!$B66,HaverPull!$B$1:$YE$1,0))</f>
        <v>#N/A</v>
      </c>
      <c r="EV66" s="78" t="e">
        <f>INDEX(HaverPull!$B:$YE,MATCH(Calculations_actual!EV$9,HaverPull!$B:$B,0),MATCH(Calculations_actual!$B66,HaverPull!$B$1:$YE$1,0))</f>
        <v>#N/A</v>
      </c>
      <c r="EW66" s="78" t="e">
        <f>INDEX(HaverPull!$B:$YE,MATCH(Calculations_actual!EW$9,HaverPull!$B:$B,0),MATCH(Calculations_actual!$B66,HaverPull!$B$1:$YE$1,0))</f>
        <v>#N/A</v>
      </c>
      <c r="EX66" s="78" t="e">
        <f>INDEX(HaverPull!$B:$YE,MATCH(Calculations_actual!EX$9,HaverPull!$B:$B,0),MATCH(Calculations_actual!$B66,HaverPull!$B$1:$YE$1,0))</f>
        <v>#N/A</v>
      </c>
      <c r="EY66" s="78" t="e">
        <f>INDEX(HaverPull!$B:$YE,MATCH(Calculations_actual!EY$9,HaverPull!$B:$B,0),MATCH(Calculations_actual!$B66,HaverPull!$B$1:$YE$1,0))</f>
        <v>#N/A</v>
      </c>
      <c r="EZ66" s="78" t="e">
        <f>INDEX(HaverPull!$B:$YE,MATCH(Calculations_actual!EZ$9,HaverPull!$B:$B,0),MATCH(Calculations_actual!$B66,HaverPull!$B$1:$YE$1,0))</f>
        <v>#N/A</v>
      </c>
      <c r="FA66" s="78" t="e">
        <f>INDEX(HaverPull!$B:$YE,MATCH(Calculations_actual!FA$9,HaverPull!$B:$B,0),MATCH(Calculations_actual!$B66,HaverPull!$B$1:$YE$1,0))</f>
        <v>#N/A</v>
      </c>
      <c r="FB66" s="78" t="e">
        <f>INDEX(HaverPull!$B:$YE,MATCH(Calculations_actual!FB$9,HaverPull!$B:$B,0),MATCH(Calculations_actual!$B66,HaverPull!$B$1:$YE$1,0))</f>
        <v>#N/A</v>
      </c>
      <c r="FC66" s="78" t="e">
        <f>INDEX(HaverPull!$B:$YE,MATCH(Calculations_actual!FC$9,HaverPull!$B:$B,0),MATCH(Calculations_actual!$B66,HaverPull!$B$1:$YE$1,0))</f>
        <v>#N/A</v>
      </c>
      <c r="FD66" s="78" t="e">
        <f>INDEX(HaverPull!$B:$YE,MATCH(Calculations_actual!FD$9,HaverPull!$B:$B,0),MATCH(Calculations_actual!$B66,HaverPull!$B$1:$YE$1,0))</f>
        <v>#N/A</v>
      </c>
      <c r="FE66" s="78" t="e">
        <f>INDEX(HaverPull!$B:$YE,MATCH(Calculations_actual!FE$9,HaverPull!$B:$B,0),MATCH(Calculations_actual!$B66,HaverPull!$B$1:$YE$1,0))</f>
        <v>#N/A</v>
      </c>
      <c r="FF66" s="78" t="e">
        <f>INDEX(HaverPull!$B:$YE,MATCH(Calculations_actual!FF$9,HaverPull!$B:$B,0),MATCH(Calculations_actual!$B66,HaverPull!$B$1:$YE$1,0))</f>
        <v>#N/A</v>
      </c>
      <c r="FG66" s="78" t="e">
        <f>INDEX(HaverPull!$B:$YE,MATCH(Calculations_actual!FG$9,HaverPull!$B:$B,0),MATCH(Calculations_actual!$B66,HaverPull!$B$1:$YE$1,0))</f>
        <v>#N/A</v>
      </c>
      <c r="FH66" s="78" t="e">
        <f>INDEX(HaverPull!$B:$YE,MATCH(Calculations_actual!FH$9,HaverPull!$B:$B,0),MATCH(Calculations_actual!$B66,HaverPull!$B$1:$YE$1,0))</f>
        <v>#N/A</v>
      </c>
      <c r="FI66" s="78" t="e">
        <f>INDEX(HaverPull!$B:$YE,MATCH(Calculations_actual!FI$9,HaverPull!$B:$B,0),MATCH(Calculations_actual!$B66,HaverPull!$B$1:$YE$1,0))</f>
        <v>#N/A</v>
      </c>
      <c r="FJ66" s="78" t="e">
        <f>INDEX(HaverPull!$B:$YE,MATCH(Calculations_actual!FJ$9,HaverPull!$B:$B,0),MATCH(Calculations_actual!$B66,HaverPull!$B$1:$YE$1,0))</f>
        <v>#N/A</v>
      </c>
      <c r="FK66" s="78" t="e">
        <f>INDEX(HaverPull!$B:$YE,MATCH(Calculations_actual!FK$9,HaverPull!$B:$B,0),MATCH(Calculations_actual!$B66,HaverPull!$B$1:$YE$1,0))</f>
        <v>#N/A</v>
      </c>
      <c r="FL66" s="78" t="e">
        <f>INDEX(HaverPull!$B:$YE,MATCH(Calculations_actual!FL$9,HaverPull!$B:$B,0),MATCH(Calculations_actual!$B66,HaverPull!$B$1:$YE$1,0))</f>
        <v>#N/A</v>
      </c>
      <c r="FM66" s="78" t="e">
        <f>INDEX(HaverPull!$B:$YE,MATCH(Calculations_actual!FM$9,HaverPull!$B:$B,0),MATCH(Calculations_actual!$B66,HaverPull!$B$1:$YE$1,0))</f>
        <v>#N/A</v>
      </c>
      <c r="FN66" s="78" t="e">
        <f>INDEX(HaverPull!$B:$YE,MATCH(Calculations_actual!FN$9,HaverPull!$B:$B,0),MATCH(Calculations_actual!$B66,HaverPull!$B$1:$YE$1,0))</f>
        <v>#N/A</v>
      </c>
      <c r="FO66" s="78" t="e">
        <f>INDEX(HaverPull!$B:$YE,MATCH(Calculations_actual!FO$9,HaverPull!$B:$B,0),MATCH(Calculations_actual!$B66,HaverPull!$B$1:$YE$1,0))</f>
        <v>#N/A</v>
      </c>
      <c r="FP66" s="78" t="e">
        <f>INDEX(HaverPull!$B:$YE,MATCH(Calculations_actual!FP$9,HaverPull!$B:$B,0),MATCH(Calculations_actual!$B66,HaverPull!$B$1:$YE$1,0))</f>
        <v>#N/A</v>
      </c>
      <c r="FQ66" s="78" t="e">
        <f>INDEX(HaverPull!$B:$YE,MATCH(Calculations_actual!FQ$9,HaverPull!$B:$B,0),MATCH(Calculations_actual!$B66,HaverPull!$B$1:$YE$1,0))</f>
        <v>#N/A</v>
      </c>
      <c r="FR66" s="78" t="e">
        <f>INDEX(HaverPull!$B:$YE,MATCH(Calculations_actual!FR$9,HaverPull!$B:$B,0),MATCH(Calculations_actual!$B66,HaverPull!$B$1:$YE$1,0))</f>
        <v>#N/A</v>
      </c>
      <c r="FS66" s="78" t="e">
        <f>INDEX(HaverPull!$B:$YE,MATCH(Calculations_actual!FS$9,HaverPull!$B:$B,0),MATCH(Calculations_actual!$B66,HaverPull!$B$1:$YE$1,0))</f>
        <v>#N/A</v>
      </c>
      <c r="FT66" s="78" t="e">
        <f>INDEX(HaverPull!$B:$YE,MATCH(Calculations_actual!FT$9,HaverPull!$B:$B,0),MATCH(Calculations_actual!$B66,HaverPull!$B$1:$YE$1,0))</f>
        <v>#N/A</v>
      </c>
      <c r="FU66" s="78" t="e">
        <f>INDEX(HaverPull!$B:$YE,MATCH(Calculations_actual!FU$9,HaverPull!$B:$B,0),MATCH(Calculations_actual!$B66,HaverPull!$B$1:$YE$1,0))</f>
        <v>#N/A</v>
      </c>
      <c r="FV66" s="78" t="e">
        <f>INDEX(HaverPull!$B:$YE,MATCH(Calculations_actual!FV$9,HaverPull!$B:$B,0),MATCH(Calculations_actual!$B66,HaverPull!$B$1:$YE$1,0))</f>
        <v>#N/A</v>
      </c>
      <c r="FW66" s="78" t="e">
        <f>INDEX(HaverPull!$B:$YE,MATCH(Calculations_actual!FW$9,HaverPull!$B:$B,0),MATCH(Calculations_actual!$B66,HaverPull!$B$1:$YE$1,0))</f>
        <v>#N/A</v>
      </c>
      <c r="FX66" s="78" t="e">
        <f>INDEX(HaverPull!$B:$YE,MATCH(Calculations_actual!FX$9,HaverPull!$B:$B,0),MATCH(Calculations_actual!$B66,HaverPull!$B$1:$YE$1,0))</f>
        <v>#N/A</v>
      </c>
      <c r="FY66" s="78" t="e">
        <f>INDEX(HaverPull!$B:$YE,MATCH(Calculations_actual!FY$9,HaverPull!$B:$B,0),MATCH(Calculations_actual!$B66,HaverPull!$B$1:$YE$1,0))</f>
        <v>#N/A</v>
      </c>
      <c r="FZ66" s="78" t="e">
        <f>INDEX(HaverPull!$B:$YE,MATCH(Calculations_actual!FZ$9,HaverPull!$B:$B,0),MATCH(Calculations_actual!$B66,HaverPull!$B$1:$YE$1,0))</f>
        <v>#N/A</v>
      </c>
      <c r="GA66" s="78" t="e">
        <f>INDEX(HaverPull!$B:$YE,MATCH(Calculations_actual!GA$9,HaverPull!$B:$B,0),MATCH(Calculations_actual!$B66,HaverPull!$B$1:$YE$1,0))</f>
        <v>#N/A</v>
      </c>
      <c r="GB66" s="78" t="e">
        <f>INDEX(HaverPull!$B:$YE,MATCH(Calculations_actual!GB$9,HaverPull!$B:$B,0),MATCH(Calculations_actual!$B66,HaverPull!$B$1:$YE$1,0))</f>
        <v>#N/A</v>
      </c>
      <c r="GC66" s="78" t="e">
        <f>INDEX(HaverPull!$B:$YE,MATCH(Calculations_actual!GC$9,HaverPull!$B:$B,0),MATCH(Calculations_actual!$B66,HaverPull!$B$1:$YE$1,0))</f>
        <v>#N/A</v>
      </c>
      <c r="GD66" s="78" t="e">
        <f>INDEX(HaverPull!$B:$YE,MATCH(Calculations_actual!GD$9,HaverPull!$B:$B,0),MATCH(Calculations_actual!$B66,HaverPull!$B$1:$YE$1,0))</f>
        <v>#N/A</v>
      </c>
      <c r="GE66" s="78" t="e">
        <f>INDEX(HaverPull!$B:$YE,MATCH(Calculations_actual!GE$9,HaverPull!$B:$B,0),MATCH(Calculations_actual!$B66,HaverPull!$B$1:$YE$1,0))</f>
        <v>#N/A</v>
      </c>
      <c r="GF66" s="78" t="e">
        <f>INDEX(HaverPull!$B:$YE,MATCH(Calculations_actual!GF$9,HaverPull!$B:$B,0),MATCH(Calculations_actual!$B66,HaverPull!$B$1:$YE$1,0))</f>
        <v>#N/A</v>
      </c>
      <c r="GG66" s="78" t="e">
        <f>INDEX(HaverPull!$B:$YE,MATCH(Calculations_actual!GG$9,HaverPull!$B:$B,0),MATCH(Calculations_actual!$B66,HaverPull!$B$1:$YE$1,0))</f>
        <v>#N/A</v>
      </c>
      <c r="GH66" s="78" t="e">
        <f>INDEX(HaverPull!$B:$YE,MATCH(Calculations_actual!GH$9,HaverPull!$B:$B,0),MATCH(Calculations_actual!$B66,HaverPull!$B$1:$YE$1,0))</f>
        <v>#N/A</v>
      </c>
      <c r="GI66" s="78" t="e">
        <f>INDEX(HaverPull!$B:$YE,MATCH(Calculations_actual!GI$9,HaverPull!$B:$B,0),MATCH(Calculations_actual!$B66,HaverPull!$B$1:$YE$1,0))</f>
        <v>#N/A</v>
      </c>
      <c r="GJ66" s="78" t="e">
        <f>INDEX(HaverPull!$B:$YE,MATCH(Calculations_actual!GJ$9,HaverPull!$B:$B,0),MATCH(Calculations_actual!$B66,HaverPull!$B$1:$YE$1,0))</f>
        <v>#N/A</v>
      </c>
      <c r="GK66" s="78" t="e">
        <f>INDEX(HaverPull!$B:$YE,MATCH(Calculations_actual!GK$9,HaverPull!$B:$B,0),MATCH(Calculations_actual!$B66,HaverPull!$B$1:$YE$1,0))</f>
        <v>#N/A</v>
      </c>
      <c r="GL66" s="78" t="e">
        <f>INDEX(HaverPull!$B:$YE,MATCH(Calculations_actual!GL$9,HaverPull!$B:$B,0),MATCH(Calculations_actual!$B66,HaverPull!$B$1:$YE$1,0))</f>
        <v>#N/A</v>
      </c>
      <c r="GM66" s="78" t="e">
        <f>INDEX(HaverPull!$B:$YE,MATCH(Calculations_actual!GM$9,HaverPull!$B:$B,0),MATCH(Calculations_actual!$B66,HaverPull!$B$1:$YE$1,0))</f>
        <v>#N/A</v>
      </c>
      <c r="GN66" s="78" t="e">
        <f>INDEX(HaverPull!$B:$YE,MATCH(Calculations_actual!GN$9,HaverPull!$B:$B,0),MATCH(Calculations_actual!$B66,HaverPull!$B$1:$YE$1,0))</f>
        <v>#N/A</v>
      </c>
      <c r="GO66" s="78" t="e">
        <f>INDEX(HaverPull!$B:$YE,MATCH(Calculations_actual!GO$9,HaverPull!$B:$B,0),MATCH(Calculations_actual!$B66,HaverPull!$B$1:$YE$1,0))</f>
        <v>#N/A</v>
      </c>
      <c r="GP66" s="78" t="e">
        <f>INDEX(HaverPull!$B:$YE,MATCH(Calculations_actual!GP$9,HaverPull!$B:$B,0),MATCH(Calculations_actual!$B66,HaverPull!$B$1:$YE$1,0))</f>
        <v>#N/A</v>
      </c>
      <c r="GQ66" s="78" t="e">
        <f>INDEX(HaverPull!$B:$YE,MATCH(Calculations_actual!GQ$9,HaverPull!$B:$B,0),MATCH(Calculations_actual!$B66,HaverPull!$B$1:$YE$1,0))</f>
        <v>#N/A</v>
      </c>
      <c r="GR66" s="78" t="e">
        <f>INDEX(HaverPull!$B:$YE,MATCH(Calculations_actual!GR$9,HaverPull!$B:$B,0),MATCH(Calculations_actual!$B66,HaverPull!$B$1:$YE$1,0))</f>
        <v>#N/A</v>
      </c>
      <c r="GS66" s="78" t="e">
        <f>INDEX(HaverPull!$B:$YE,MATCH(Calculations_actual!GS$9,HaverPull!$B:$B,0),MATCH(Calculations_actual!$B66,HaverPull!$B$1:$YE$1,0))</f>
        <v>#N/A</v>
      </c>
      <c r="GT66" s="78" t="e">
        <f>INDEX(HaverPull!$B:$YE,MATCH(Calculations_actual!GT$9,HaverPull!$B:$B,0),MATCH(Calculations_actual!$B66,HaverPull!$B$1:$YE$1,0))</f>
        <v>#N/A</v>
      </c>
      <c r="GU66" s="78" t="e">
        <f>INDEX(HaverPull!$B:$YE,MATCH(Calculations_actual!GU$9,HaverPull!$B:$B,0),MATCH(Calculations_actual!$B66,HaverPull!$B$1:$YE$1,0))</f>
        <v>#N/A</v>
      </c>
      <c r="GV66" s="78" t="e">
        <f>INDEX(HaverPull!$B:$YE,MATCH(Calculations_actual!GV$9,HaverPull!$B:$B,0),MATCH(Calculations_actual!$B66,HaverPull!$B$1:$YE$1,0))</f>
        <v>#N/A</v>
      </c>
    </row>
    <row r="67" spans="1:204" s="26" customFormat="1">
      <c r="A67" s="89"/>
      <c r="B67" s="5" t="s">
        <v>514</v>
      </c>
      <c r="C67" s="78" t="e">
        <f>INDEX(HaverPull!$B:$YE,MATCH(Calculations_actual!C$9,HaverPull!$B:$B,0),MATCH(Calculations_actual!$B67,HaverPull!$B$1:$YE$1,0))</f>
        <v>#N/A</v>
      </c>
      <c r="D67" s="78" t="e">
        <f>INDEX(HaverPull!$B:$YE,MATCH(Calculations_actual!D$9,HaverPull!$B:$B,0),MATCH(Calculations_actual!$B67,HaverPull!$B$1:$YE$1,0))</f>
        <v>#N/A</v>
      </c>
      <c r="E67" s="78" t="e">
        <f>INDEX(HaverPull!$B:$YE,MATCH(Calculations_actual!E$9,HaverPull!$B:$B,0),MATCH(Calculations_actual!$B67,HaverPull!$B$1:$YE$1,0))</f>
        <v>#N/A</v>
      </c>
      <c r="F67" s="78" t="e">
        <f>INDEX(HaverPull!$B:$YE,MATCH(Calculations_actual!F$9,HaverPull!$B:$B,0),MATCH(Calculations_actual!$B67,HaverPull!$B$1:$YE$1,0))</f>
        <v>#N/A</v>
      </c>
      <c r="G67" s="78" t="e">
        <f>INDEX(HaverPull!$B:$YE,MATCH(Calculations_actual!G$9,HaverPull!$B:$B,0),MATCH(Calculations_actual!$B67,HaverPull!$B$1:$YE$1,0))</f>
        <v>#N/A</v>
      </c>
      <c r="H67" s="78" t="e">
        <f>INDEX(HaverPull!$B:$YE,MATCH(Calculations_actual!H$9,HaverPull!$B:$B,0),MATCH(Calculations_actual!$B67,HaverPull!$B$1:$YE$1,0))</f>
        <v>#N/A</v>
      </c>
      <c r="I67" s="78" t="e">
        <f>INDEX(HaverPull!$B:$YE,MATCH(Calculations_actual!I$9,HaverPull!$B:$B,0),MATCH(Calculations_actual!$B67,HaverPull!$B$1:$YE$1,0))</f>
        <v>#N/A</v>
      </c>
      <c r="J67" s="78" t="e">
        <f>INDEX(HaverPull!$B:$YE,MATCH(Calculations_actual!J$9,HaverPull!$B:$B,0),MATCH(Calculations_actual!$B67,HaverPull!$B$1:$YE$1,0))</f>
        <v>#N/A</v>
      </c>
      <c r="K67" s="78" t="e">
        <f>INDEX(HaverPull!$B:$YE,MATCH(Calculations_actual!K$9,HaverPull!$B:$B,0),MATCH(Calculations_actual!$B67,HaverPull!$B$1:$YE$1,0))</f>
        <v>#N/A</v>
      </c>
      <c r="L67" s="78" t="e">
        <f>INDEX(HaverPull!$B:$YE,MATCH(Calculations_actual!L$9,HaverPull!$B:$B,0),MATCH(Calculations_actual!$B67,HaverPull!$B$1:$YE$1,0))</f>
        <v>#N/A</v>
      </c>
      <c r="M67" s="78" t="e">
        <f>INDEX(HaverPull!$B:$YE,MATCH(Calculations_actual!M$9,HaverPull!$B:$B,0),MATCH(Calculations_actual!$B67,HaverPull!$B$1:$YE$1,0))</f>
        <v>#N/A</v>
      </c>
      <c r="N67" s="78" t="e">
        <f>INDEX(HaverPull!$B:$YE,MATCH(Calculations_actual!N$9,HaverPull!$B:$B,0),MATCH(Calculations_actual!$B67,HaverPull!$B$1:$YE$1,0))</f>
        <v>#N/A</v>
      </c>
      <c r="O67" s="78" t="e">
        <f>INDEX(HaverPull!$B:$YE,MATCH(Calculations_actual!O$9,HaverPull!$B:$B,0),MATCH(Calculations_actual!$B67,HaverPull!$B$1:$YE$1,0))</f>
        <v>#N/A</v>
      </c>
      <c r="P67" s="78" t="e">
        <f>INDEX(HaverPull!$B:$YE,MATCH(Calculations_actual!P$9,HaverPull!$B:$B,0),MATCH(Calculations_actual!$B67,HaverPull!$B$1:$YE$1,0))</f>
        <v>#N/A</v>
      </c>
      <c r="Q67" s="78" t="e">
        <f>INDEX(HaverPull!$B:$YE,MATCH(Calculations_actual!Q$9,HaverPull!$B:$B,0),MATCH(Calculations_actual!$B67,HaverPull!$B$1:$YE$1,0))</f>
        <v>#N/A</v>
      </c>
      <c r="R67" s="78" t="e">
        <f>INDEX(HaverPull!$B:$YE,MATCH(Calculations_actual!R$9,HaverPull!$B:$B,0),MATCH(Calculations_actual!$B67,HaverPull!$B$1:$YE$1,0))</f>
        <v>#N/A</v>
      </c>
      <c r="S67" s="78" t="e">
        <f>INDEX(HaverPull!$B:$YE,MATCH(Calculations_actual!S$9,HaverPull!$B:$B,0),MATCH(Calculations_actual!$B67,HaverPull!$B$1:$YE$1,0))</f>
        <v>#N/A</v>
      </c>
      <c r="T67" s="78" t="e">
        <f>INDEX(HaverPull!$B:$YE,MATCH(Calculations_actual!T$9,HaverPull!$B:$B,0),MATCH(Calculations_actual!$B67,HaverPull!$B$1:$YE$1,0))</f>
        <v>#N/A</v>
      </c>
      <c r="U67" s="78" t="e">
        <f>INDEX(HaverPull!$B:$YE,MATCH(Calculations_actual!U$9,HaverPull!$B:$B,0),MATCH(Calculations_actual!$B67,HaverPull!$B$1:$YE$1,0))</f>
        <v>#N/A</v>
      </c>
      <c r="V67" s="78" t="e">
        <f>INDEX(HaverPull!$B:$YE,MATCH(Calculations_actual!V$9,HaverPull!$B:$B,0),MATCH(Calculations_actual!$B67,HaverPull!$B$1:$YE$1,0))</f>
        <v>#N/A</v>
      </c>
      <c r="W67" s="78" t="e">
        <f>INDEX(HaverPull!$B:$YE,MATCH(Calculations_actual!W$9,HaverPull!$B:$B,0),MATCH(Calculations_actual!$B67,HaverPull!$B$1:$YE$1,0))</f>
        <v>#N/A</v>
      </c>
      <c r="X67" s="78" t="e">
        <f>INDEX(HaverPull!$B:$YE,MATCH(Calculations_actual!X$9,HaverPull!$B:$B,0),MATCH(Calculations_actual!$B67,HaverPull!$B$1:$YE$1,0))</f>
        <v>#N/A</v>
      </c>
      <c r="Y67" s="78" t="e">
        <f>INDEX(HaverPull!$B:$YE,MATCH(Calculations_actual!Y$9,HaverPull!$B:$B,0),MATCH(Calculations_actual!$B67,HaverPull!$B$1:$YE$1,0))</f>
        <v>#N/A</v>
      </c>
      <c r="Z67" s="78" t="e">
        <f>INDEX(HaverPull!$B:$YE,MATCH(Calculations_actual!Z$9,HaverPull!$B:$B,0),MATCH(Calculations_actual!$B67,HaverPull!$B$1:$YE$1,0))</f>
        <v>#N/A</v>
      </c>
      <c r="AA67" s="78" t="e">
        <f>INDEX(HaverPull!$B:$YE,MATCH(Calculations_actual!AA$9,HaverPull!$B:$B,0),MATCH(Calculations_actual!$B67,HaverPull!$B$1:$YE$1,0))</f>
        <v>#N/A</v>
      </c>
      <c r="AB67" s="78" t="e">
        <f>INDEX(HaverPull!$B:$YE,MATCH(Calculations_actual!AB$9,HaverPull!$B:$B,0),MATCH(Calculations_actual!$B67,HaverPull!$B$1:$YE$1,0))</f>
        <v>#N/A</v>
      </c>
      <c r="AC67" s="78" t="e">
        <f>INDEX(HaverPull!$B:$YE,MATCH(Calculations_actual!AC$9,HaverPull!$B:$B,0),MATCH(Calculations_actual!$B67,HaverPull!$B$1:$YE$1,0))</f>
        <v>#N/A</v>
      </c>
      <c r="AD67" s="78" t="e">
        <f>INDEX(HaverPull!$B:$YE,MATCH(Calculations_actual!AD$9,HaverPull!$B:$B,0),MATCH(Calculations_actual!$B67,HaverPull!$B$1:$YE$1,0))</f>
        <v>#N/A</v>
      </c>
      <c r="AE67" s="78" t="e">
        <f>INDEX(HaverPull!$B:$YE,MATCH(Calculations_actual!AE$9,HaverPull!$B:$B,0),MATCH(Calculations_actual!$B67,HaverPull!$B$1:$YE$1,0))</f>
        <v>#N/A</v>
      </c>
      <c r="AF67" s="78" t="e">
        <f>INDEX(HaverPull!$B:$YE,MATCH(Calculations_actual!AF$9,HaverPull!$B:$B,0),MATCH(Calculations_actual!$B67,HaverPull!$B$1:$YE$1,0))</f>
        <v>#N/A</v>
      </c>
      <c r="AG67" s="78" t="e">
        <f>INDEX(HaverPull!$B:$YE,MATCH(Calculations_actual!AG$9,HaverPull!$B:$B,0),MATCH(Calculations_actual!$B67,HaverPull!$B$1:$YE$1,0))</f>
        <v>#N/A</v>
      </c>
      <c r="AH67" s="78" t="e">
        <f>INDEX(HaverPull!$B:$YE,MATCH(Calculations_actual!AH$9,HaverPull!$B:$B,0),MATCH(Calculations_actual!$B67,HaverPull!$B$1:$YE$1,0))</f>
        <v>#N/A</v>
      </c>
      <c r="AI67" s="78" t="e">
        <f>INDEX(HaverPull!$B:$YE,MATCH(Calculations_actual!AI$9,HaverPull!$B:$B,0),MATCH(Calculations_actual!$B67,HaverPull!$B$1:$YE$1,0))</f>
        <v>#N/A</v>
      </c>
      <c r="AJ67" s="78" t="e">
        <f>INDEX(HaverPull!$B:$YE,MATCH(Calculations_actual!AJ$9,HaverPull!$B:$B,0),MATCH(Calculations_actual!$B67,HaverPull!$B$1:$YE$1,0))</f>
        <v>#N/A</v>
      </c>
      <c r="AK67" s="78" t="e">
        <f>INDEX(HaverPull!$B:$YE,MATCH(Calculations_actual!AK$9,HaverPull!$B:$B,0),MATCH(Calculations_actual!$B67,HaverPull!$B$1:$YE$1,0))</f>
        <v>#N/A</v>
      </c>
      <c r="AL67" s="78" t="e">
        <f>INDEX(HaverPull!$B:$YE,MATCH(Calculations_actual!AL$9,HaverPull!$B:$B,0),MATCH(Calculations_actual!$B67,HaverPull!$B$1:$YE$1,0))</f>
        <v>#N/A</v>
      </c>
      <c r="AM67" s="78" t="e">
        <f>INDEX(HaverPull!$B:$YE,MATCH(Calculations_actual!AM$9,HaverPull!$B:$B,0),MATCH(Calculations_actual!$B67,HaverPull!$B$1:$YE$1,0))</f>
        <v>#N/A</v>
      </c>
      <c r="AN67" s="78" t="e">
        <f>INDEX(HaverPull!$B:$YE,MATCH(Calculations_actual!AN$9,HaverPull!$B:$B,0),MATCH(Calculations_actual!$B67,HaverPull!$B$1:$YE$1,0))</f>
        <v>#N/A</v>
      </c>
      <c r="AO67" s="78" t="e">
        <f>INDEX(HaverPull!$B:$YE,MATCH(Calculations_actual!AO$9,HaverPull!$B:$B,0),MATCH(Calculations_actual!$B67,HaverPull!$B$1:$YE$1,0))</f>
        <v>#N/A</v>
      </c>
      <c r="AP67" s="78" t="e">
        <f>INDEX(HaverPull!$B:$YE,MATCH(Calculations_actual!AP$9,HaverPull!$B:$B,0),MATCH(Calculations_actual!$B67,HaverPull!$B$1:$YE$1,0))</f>
        <v>#N/A</v>
      </c>
      <c r="AQ67" s="78" t="e">
        <f>INDEX(HaverPull!$B:$YE,MATCH(Calculations_actual!AQ$9,HaverPull!$B:$B,0),MATCH(Calculations_actual!$B67,HaverPull!$B$1:$YE$1,0))</f>
        <v>#N/A</v>
      </c>
      <c r="AR67" s="78" t="e">
        <f>INDEX(HaverPull!$B:$YE,MATCH(Calculations_actual!AR$9,HaverPull!$B:$B,0),MATCH(Calculations_actual!$B67,HaverPull!$B$1:$YE$1,0))</f>
        <v>#N/A</v>
      </c>
      <c r="AS67" s="78" t="e">
        <f>INDEX(HaverPull!$B:$YE,MATCH(Calculations_actual!AS$9,HaverPull!$B:$B,0),MATCH(Calculations_actual!$B67,HaverPull!$B$1:$YE$1,0))</f>
        <v>#N/A</v>
      </c>
      <c r="AT67" s="78" t="e">
        <f>INDEX(HaverPull!$B:$YE,MATCH(Calculations_actual!AT$9,HaverPull!$B:$B,0),MATCH(Calculations_actual!$B67,HaverPull!$B$1:$YE$1,0))</f>
        <v>#N/A</v>
      </c>
      <c r="AU67" s="78" t="e">
        <f>INDEX(HaverPull!$B:$YE,MATCH(Calculations_actual!AU$9,HaverPull!$B:$B,0),MATCH(Calculations_actual!$B67,HaverPull!$B$1:$YE$1,0))</f>
        <v>#N/A</v>
      </c>
      <c r="AV67" s="78" t="e">
        <f>INDEX(HaverPull!$B:$YE,MATCH(Calculations_actual!AV$9,HaverPull!$B:$B,0),MATCH(Calculations_actual!$B67,HaverPull!$B$1:$YE$1,0))</f>
        <v>#N/A</v>
      </c>
      <c r="AW67" s="78" t="e">
        <f>INDEX(HaverPull!$B:$YE,MATCH(Calculations_actual!AW$9,HaverPull!$B:$B,0),MATCH(Calculations_actual!$B67,HaverPull!$B$1:$YE$1,0))</f>
        <v>#N/A</v>
      </c>
      <c r="AX67" s="78" t="e">
        <f>INDEX(HaverPull!$B:$YE,MATCH(Calculations_actual!AX$9,HaverPull!$B:$B,0),MATCH(Calculations_actual!$B67,HaverPull!$B$1:$YE$1,0))</f>
        <v>#N/A</v>
      </c>
      <c r="AY67" s="78" t="e">
        <f>INDEX(HaverPull!$B:$YE,MATCH(Calculations_actual!AY$9,HaverPull!$B:$B,0),MATCH(Calculations_actual!$B67,HaverPull!$B$1:$YE$1,0))</f>
        <v>#N/A</v>
      </c>
      <c r="AZ67" s="78" t="e">
        <f>INDEX(HaverPull!$B:$YE,MATCH(Calculations_actual!AZ$9,HaverPull!$B:$B,0),MATCH(Calculations_actual!$B67,HaverPull!$B$1:$YE$1,0))</f>
        <v>#N/A</v>
      </c>
      <c r="BA67" s="78" t="e">
        <f>INDEX(HaverPull!$B:$YE,MATCH(Calculations_actual!BA$9,HaverPull!$B:$B,0),MATCH(Calculations_actual!$B67,HaverPull!$B$1:$YE$1,0))</f>
        <v>#N/A</v>
      </c>
      <c r="BB67" s="78" t="e">
        <f>INDEX(HaverPull!$B:$YE,MATCH(Calculations_actual!BB$9,HaverPull!$B:$B,0),MATCH(Calculations_actual!$B67,HaverPull!$B$1:$YE$1,0))</f>
        <v>#N/A</v>
      </c>
      <c r="BC67" s="78" t="e">
        <f>INDEX(HaverPull!$B:$YE,MATCH(Calculations_actual!BC$9,HaverPull!$B:$B,0),MATCH(Calculations_actual!$B67,HaverPull!$B$1:$YE$1,0))</f>
        <v>#N/A</v>
      </c>
      <c r="BD67" s="78" t="e">
        <f>INDEX(HaverPull!$B:$YE,MATCH(Calculations_actual!BD$9,HaverPull!$B:$B,0),MATCH(Calculations_actual!$B67,HaverPull!$B$1:$YE$1,0))</f>
        <v>#N/A</v>
      </c>
      <c r="BE67" s="78" t="e">
        <f>INDEX(HaverPull!$B:$YE,MATCH(Calculations_actual!BE$9,HaverPull!$B:$B,0),MATCH(Calculations_actual!$B67,HaverPull!$B$1:$YE$1,0))</f>
        <v>#N/A</v>
      </c>
      <c r="BF67" s="78" t="e">
        <f>INDEX(HaverPull!$B:$YE,MATCH(Calculations_actual!BF$9,HaverPull!$B:$B,0),MATCH(Calculations_actual!$B67,HaverPull!$B$1:$YE$1,0))</f>
        <v>#N/A</v>
      </c>
      <c r="BG67" s="78" t="e">
        <f>INDEX(HaverPull!$B:$YE,MATCH(Calculations_actual!BG$9,HaverPull!$B:$B,0),MATCH(Calculations_actual!$B67,HaverPull!$B$1:$YE$1,0))</f>
        <v>#N/A</v>
      </c>
      <c r="BH67" s="78" t="e">
        <f>INDEX(HaverPull!$B:$YE,MATCH(Calculations_actual!BH$9,HaverPull!$B:$B,0),MATCH(Calculations_actual!$B67,HaverPull!$B$1:$YE$1,0))</f>
        <v>#N/A</v>
      </c>
      <c r="BI67" s="78" t="e">
        <f>INDEX(HaverPull!$B:$YE,MATCH(Calculations_actual!BI$9,HaverPull!$B:$B,0),MATCH(Calculations_actual!$B67,HaverPull!$B$1:$YE$1,0))</f>
        <v>#N/A</v>
      </c>
      <c r="BJ67" s="78" t="e">
        <f>INDEX(HaverPull!$B:$YE,MATCH(Calculations_actual!BJ$9,HaverPull!$B:$B,0),MATCH(Calculations_actual!$B67,HaverPull!$B$1:$YE$1,0))</f>
        <v>#N/A</v>
      </c>
      <c r="BK67" s="78" t="e">
        <f>INDEX(HaverPull!$B:$YE,MATCH(Calculations_actual!BK$9,HaverPull!$B:$B,0),MATCH(Calculations_actual!$B67,HaverPull!$B$1:$YE$1,0))</f>
        <v>#N/A</v>
      </c>
      <c r="BL67" s="78" t="e">
        <f>INDEX(HaverPull!$B:$YE,MATCH(Calculations_actual!BL$9,HaverPull!$B:$B,0),MATCH(Calculations_actual!$B67,HaverPull!$B$1:$YE$1,0))</f>
        <v>#N/A</v>
      </c>
      <c r="BM67" s="78" t="e">
        <f>INDEX(HaverPull!$B:$YE,MATCH(Calculations_actual!BM$9,HaverPull!$B:$B,0),MATCH(Calculations_actual!$B67,HaverPull!$B$1:$YE$1,0))</f>
        <v>#N/A</v>
      </c>
      <c r="BN67" s="78" t="e">
        <f>INDEX(HaverPull!$B:$YE,MATCH(Calculations_actual!BN$9,HaverPull!$B:$B,0),MATCH(Calculations_actual!$B67,HaverPull!$B$1:$YE$1,0))</f>
        <v>#N/A</v>
      </c>
      <c r="BO67" s="78" t="e">
        <f>INDEX(HaverPull!$B:$YE,MATCH(Calculations_actual!BO$9,HaverPull!$B:$B,0),MATCH(Calculations_actual!$B67,HaverPull!$B$1:$YE$1,0))</f>
        <v>#N/A</v>
      </c>
      <c r="BP67" s="78" t="e">
        <f>INDEX(HaverPull!$B:$YE,MATCH(Calculations_actual!BP$9,HaverPull!$B:$B,0),MATCH(Calculations_actual!$B67,HaverPull!$B$1:$YE$1,0))</f>
        <v>#N/A</v>
      </c>
      <c r="BQ67" s="78" t="e">
        <f>INDEX(HaverPull!$B:$YE,MATCH(Calculations_actual!BQ$9,HaverPull!$B:$B,0),MATCH(Calculations_actual!$B67,HaverPull!$B$1:$YE$1,0))</f>
        <v>#N/A</v>
      </c>
      <c r="BR67" s="78" t="e">
        <f>INDEX(HaverPull!$B:$YE,MATCH(Calculations_actual!BR$9,HaverPull!$B:$B,0),MATCH(Calculations_actual!$B67,HaverPull!$B$1:$YE$1,0))</f>
        <v>#N/A</v>
      </c>
      <c r="BS67" s="78" t="e">
        <f>INDEX(HaverPull!$B:$YE,MATCH(Calculations_actual!BS$9,HaverPull!$B:$B,0),MATCH(Calculations_actual!$B67,HaverPull!$B$1:$YE$1,0))</f>
        <v>#N/A</v>
      </c>
      <c r="BT67" s="78" t="e">
        <f>INDEX(HaverPull!$B:$YE,MATCH(Calculations_actual!BT$9,HaverPull!$B:$B,0),MATCH(Calculations_actual!$B67,HaverPull!$B$1:$YE$1,0))</f>
        <v>#N/A</v>
      </c>
      <c r="BU67" s="78" t="e">
        <f>INDEX(HaverPull!$B:$YE,MATCH(Calculations_actual!BU$9,HaverPull!$B:$B,0),MATCH(Calculations_actual!$B67,HaverPull!$B$1:$YE$1,0))</f>
        <v>#N/A</v>
      </c>
      <c r="BV67" s="78" t="e">
        <f>INDEX(HaverPull!$B:$YE,MATCH(Calculations_actual!BV$9,HaverPull!$B:$B,0),MATCH(Calculations_actual!$B67,HaverPull!$B$1:$YE$1,0))</f>
        <v>#N/A</v>
      </c>
      <c r="BW67" s="78" t="e">
        <f>INDEX(HaverPull!$B:$YE,MATCH(Calculations_actual!BW$9,HaverPull!$B:$B,0),MATCH(Calculations_actual!$B67,HaverPull!$B$1:$YE$1,0))</f>
        <v>#N/A</v>
      </c>
      <c r="BX67" s="78" t="e">
        <f>INDEX(HaverPull!$B:$YE,MATCH(Calculations_actual!BX$9,HaverPull!$B:$B,0),MATCH(Calculations_actual!$B67,HaverPull!$B$1:$YE$1,0))</f>
        <v>#N/A</v>
      </c>
      <c r="BY67" s="78" t="e">
        <f>INDEX(HaverPull!$B:$YE,MATCH(Calculations_actual!BY$9,HaverPull!$B:$B,0),MATCH(Calculations_actual!$B67,HaverPull!$B$1:$YE$1,0))</f>
        <v>#N/A</v>
      </c>
      <c r="BZ67" s="78" t="e">
        <f>INDEX(HaverPull!$B:$YE,MATCH(Calculations_actual!BZ$9,HaverPull!$B:$B,0),MATCH(Calculations_actual!$B67,HaverPull!$B$1:$YE$1,0))</f>
        <v>#N/A</v>
      </c>
      <c r="CA67" s="78" t="e">
        <f>INDEX(HaverPull!$B:$YE,MATCH(Calculations_actual!CA$9,HaverPull!$B:$B,0),MATCH(Calculations_actual!$B67,HaverPull!$B$1:$YE$1,0))</f>
        <v>#N/A</v>
      </c>
      <c r="CB67" s="78" t="e">
        <f>INDEX(HaverPull!$B:$YE,MATCH(Calculations_actual!CB$9,HaverPull!$B:$B,0),MATCH(Calculations_actual!$B67,HaverPull!$B$1:$YE$1,0))</f>
        <v>#N/A</v>
      </c>
      <c r="CC67" s="78" t="e">
        <f>INDEX(HaverPull!$B:$YE,MATCH(Calculations_actual!CC$9,HaverPull!$B:$B,0),MATCH(Calculations_actual!$B67,HaverPull!$B$1:$YE$1,0))</f>
        <v>#N/A</v>
      </c>
      <c r="CD67" s="78" t="e">
        <f>INDEX(HaverPull!$B:$YE,MATCH(Calculations_actual!CD$9,HaverPull!$B:$B,0),MATCH(Calculations_actual!$B67,HaverPull!$B$1:$YE$1,0))</f>
        <v>#N/A</v>
      </c>
      <c r="CE67" s="78" t="e">
        <f>INDEX(HaverPull!$B:$YE,MATCH(Calculations_actual!CE$9,HaverPull!$B:$B,0),MATCH(Calculations_actual!$B67,HaverPull!$B$1:$YE$1,0))</f>
        <v>#N/A</v>
      </c>
      <c r="CF67" s="78" t="e">
        <f>INDEX(HaverPull!$B:$YE,MATCH(Calculations_actual!CF$9,HaverPull!$B:$B,0),MATCH(Calculations_actual!$B67,HaverPull!$B$1:$YE$1,0))</f>
        <v>#N/A</v>
      </c>
      <c r="CG67" s="78" t="e">
        <f>INDEX(HaverPull!$B:$YE,MATCH(Calculations_actual!CG$9,HaverPull!$B:$B,0),MATCH(Calculations_actual!$B67,HaverPull!$B$1:$YE$1,0))</f>
        <v>#N/A</v>
      </c>
      <c r="CH67" s="78" t="e">
        <f>INDEX(HaverPull!$B:$YE,MATCH(Calculations_actual!CH$9,HaverPull!$B:$B,0),MATCH(Calculations_actual!$B67,HaverPull!$B$1:$YE$1,0))</f>
        <v>#N/A</v>
      </c>
      <c r="CI67" s="78" t="e">
        <f>INDEX(HaverPull!$B:$YE,MATCH(Calculations_actual!CI$9,HaverPull!$B:$B,0),MATCH(Calculations_actual!$B67,HaverPull!$B$1:$YE$1,0))</f>
        <v>#N/A</v>
      </c>
      <c r="CJ67" s="78" t="e">
        <f>INDEX(HaverPull!$B:$YE,MATCH(Calculations_actual!CJ$9,HaverPull!$B:$B,0),MATCH(Calculations_actual!$B67,HaverPull!$B$1:$YE$1,0))</f>
        <v>#N/A</v>
      </c>
      <c r="CK67" s="78" t="e">
        <f>INDEX(HaverPull!$B:$YE,MATCH(Calculations_actual!CK$9,HaverPull!$B:$B,0),MATCH(Calculations_actual!$B67,HaverPull!$B$1:$YE$1,0))</f>
        <v>#N/A</v>
      </c>
      <c r="CL67" s="78" t="e">
        <f>INDEX(HaverPull!$B:$YE,MATCH(Calculations_actual!CL$9,HaverPull!$B:$B,0),MATCH(Calculations_actual!$B67,HaverPull!$B$1:$YE$1,0))</f>
        <v>#N/A</v>
      </c>
      <c r="CM67" s="78" t="e">
        <f>INDEX(HaverPull!$B:$YE,MATCH(Calculations_actual!CM$9,HaverPull!$B:$B,0),MATCH(Calculations_actual!$B67,HaverPull!$B$1:$YE$1,0))</f>
        <v>#N/A</v>
      </c>
      <c r="CN67" s="78" t="e">
        <f>INDEX(HaverPull!$B:$YE,MATCH(Calculations_actual!CN$9,HaverPull!$B:$B,0),MATCH(Calculations_actual!$B67,HaverPull!$B$1:$YE$1,0))</f>
        <v>#N/A</v>
      </c>
      <c r="CO67" s="78" t="e">
        <f>INDEX(HaverPull!$B:$YE,MATCH(Calculations_actual!CO$9,HaverPull!$B:$B,0),MATCH(Calculations_actual!$B67,HaverPull!$B$1:$YE$1,0))</f>
        <v>#N/A</v>
      </c>
      <c r="CP67" s="78" t="e">
        <f>INDEX(HaverPull!$B:$YE,MATCH(Calculations_actual!CP$9,HaverPull!$B:$B,0),MATCH(Calculations_actual!$B67,HaverPull!$B$1:$YE$1,0))</f>
        <v>#N/A</v>
      </c>
      <c r="CQ67" s="78" t="e">
        <f>INDEX(HaverPull!$B:$YE,MATCH(Calculations_actual!CQ$9,HaverPull!$B:$B,0),MATCH(Calculations_actual!$B67,HaverPull!$B$1:$YE$1,0))</f>
        <v>#N/A</v>
      </c>
      <c r="CR67" s="78" t="e">
        <f>INDEX(HaverPull!$B:$YE,MATCH(Calculations_actual!CR$9,HaverPull!$B:$B,0),MATCH(Calculations_actual!$B67,HaverPull!$B$1:$YE$1,0))</f>
        <v>#N/A</v>
      </c>
      <c r="CS67" s="78" t="e">
        <f>INDEX(HaverPull!$B:$YE,MATCH(Calculations_actual!CS$9,HaverPull!$B:$B,0),MATCH(Calculations_actual!$B67,HaverPull!$B$1:$YE$1,0))</f>
        <v>#N/A</v>
      </c>
      <c r="CT67" s="78" t="e">
        <f>INDEX(HaverPull!$B:$YE,MATCH(Calculations_actual!CT$9,HaverPull!$B:$B,0),MATCH(Calculations_actual!$B67,HaverPull!$B$1:$YE$1,0))</f>
        <v>#N/A</v>
      </c>
      <c r="CU67" s="78" t="e">
        <f>INDEX(HaverPull!$B:$YE,MATCH(Calculations_actual!CU$9,HaverPull!$B:$B,0),MATCH(Calculations_actual!$B67,HaverPull!$B$1:$YE$1,0))</f>
        <v>#N/A</v>
      </c>
      <c r="CV67" s="78" t="e">
        <f>INDEX(HaverPull!$B:$YE,MATCH(Calculations_actual!CV$9,HaverPull!$B:$B,0),MATCH(Calculations_actual!$B67,HaverPull!$B$1:$YE$1,0))</f>
        <v>#N/A</v>
      </c>
      <c r="CW67" s="78" t="e">
        <f>INDEX(HaverPull!$B:$YE,MATCH(Calculations_actual!CW$9,HaverPull!$B:$B,0),MATCH(Calculations_actual!$B67,HaverPull!$B$1:$YE$1,0))</f>
        <v>#N/A</v>
      </c>
      <c r="CX67" s="78" t="e">
        <f>INDEX(HaverPull!$B:$YE,MATCH(Calculations_actual!CX$9,HaverPull!$B:$B,0),MATCH(Calculations_actual!$B67,HaverPull!$B$1:$YE$1,0))</f>
        <v>#N/A</v>
      </c>
      <c r="CY67" s="78" t="e">
        <f>INDEX(HaverPull!$B:$YE,MATCH(Calculations_actual!CY$9,HaverPull!$B:$B,0),MATCH(Calculations_actual!$B67,HaverPull!$B$1:$YE$1,0))</f>
        <v>#N/A</v>
      </c>
      <c r="CZ67" s="78" t="e">
        <f>INDEX(HaverPull!$B:$YE,MATCH(Calculations_actual!CZ$9,HaverPull!$B:$B,0),MATCH(Calculations_actual!$B67,HaverPull!$B$1:$YE$1,0))</f>
        <v>#N/A</v>
      </c>
      <c r="DA67" s="78" t="e">
        <f>INDEX(HaverPull!$B:$YE,MATCH(Calculations_actual!DA$9,HaverPull!$B:$B,0),MATCH(Calculations_actual!$B67,HaverPull!$B$1:$YE$1,0))</f>
        <v>#N/A</v>
      </c>
      <c r="DB67" s="78" t="e">
        <f>INDEX(HaverPull!$B:$YE,MATCH(Calculations_actual!DB$9,HaverPull!$B:$B,0),MATCH(Calculations_actual!$B67,HaverPull!$B$1:$YE$1,0))</f>
        <v>#N/A</v>
      </c>
      <c r="DC67" s="78" t="e">
        <f>INDEX(HaverPull!$B:$YE,MATCH(Calculations_actual!DC$9,HaverPull!$B:$B,0),MATCH(Calculations_actual!$B67,HaverPull!$B$1:$YE$1,0))</f>
        <v>#N/A</v>
      </c>
      <c r="DD67" s="78" t="e">
        <f>INDEX(HaverPull!$B:$YE,MATCH(Calculations_actual!DD$9,HaverPull!$B:$B,0),MATCH(Calculations_actual!$B67,HaverPull!$B$1:$YE$1,0))</f>
        <v>#N/A</v>
      </c>
      <c r="DE67" s="78" t="e">
        <f>INDEX(HaverPull!$B:$YE,MATCH(Calculations_actual!DE$9,HaverPull!$B:$B,0),MATCH(Calculations_actual!$B67,HaverPull!$B$1:$YE$1,0))</f>
        <v>#N/A</v>
      </c>
      <c r="DF67" s="78" t="e">
        <f>INDEX(HaverPull!$B:$YE,MATCH(Calculations_actual!DF$9,HaverPull!$B:$B,0),MATCH(Calculations_actual!$B67,HaverPull!$B$1:$YE$1,0))</f>
        <v>#N/A</v>
      </c>
      <c r="DG67" s="78" t="e">
        <f>INDEX(HaverPull!$B:$YE,MATCH(Calculations_actual!DG$9,HaverPull!$B:$B,0),MATCH(Calculations_actual!$B67,HaverPull!$B$1:$YE$1,0))</f>
        <v>#N/A</v>
      </c>
      <c r="DH67" s="78" t="e">
        <f>INDEX(HaverPull!$B:$YE,MATCH(Calculations_actual!DH$9,HaverPull!$B:$B,0),MATCH(Calculations_actual!$B67,HaverPull!$B$1:$YE$1,0))</f>
        <v>#N/A</v>
      </c>
      <c r="DI67" s="78" t="e">
        <f>INDEX(HaverPull!$B:$YE,MATCH(Calculations_actual!DI$9,HaverPull!$B:$B,0),MATCH(Calculations_actual!$B67,HaverPull!$B$1:$YE$1,0))</f>
        <v>#N/A</v>
      </c>
      <c r="DJ67" s="78" t="e">
        <f>INDEX(HaverPull!$B:$YE,MATCH(Calculations_actual!DJ$9,HaverPull!$B:$B,0),MATCH(Calculations_actual!$B67,HaverPull!$B$1:$YE$1,0))</f>
        <v>#N/A</v>
      </c>
      <c r="DK67" s="78" t="e">
        <f>INDEX(HaverPull!$B:$YE,MATCH(Calculations_actual!DK$9,HaverPull!$B:$B,0),MATCH(Calculations_actual!$B67,HaverPull!$B$1:$YE$1,0))</f>
        <v>#N/A</v>
      </c>
      <c r="DL67" s="78" t="e">
        <f>INDEX(HaverPull!$B:$YE,MATCH(Calculations_actual!DL$9,HaverPull!$B:$B,0),MATCH(Calculations_actual!$B67,HaverPull!$B$1:$YE$1,0))</f>
        <v>#N/A</v>
      </c>
      <c r="DM67" s="78" t="e">
        <f>INDEX(HaverPull!$B:$YE,MATCH(Calculations_actual!DM$9,HaverPull!$B:$B,0),MATCH(Calculations_actual!$B67,HaverPull!$B$1:$YE$1,0))</f>
        <v>#N/A</v>
      </c>
      <c r="DN67" s="78" t="e">
        <f>INDEX(HaverPull!$B:$YE,MATCH(Calculations_actual!DN$9,HaverPull!$B:$B,0),MATCH(Calculations_actual!$B67,HaverPull!$B$1:$YE$1,0))</f>
        <v>#N/A</v>
      </c>
      <c r="DO67" s="78" t="e">
        <f>INDEX(HaverPull!$B:$YE,MATCH(Calculations_actual!DO$9,HaverPull!$B:$B,0),MATCH(Calculations_actual!$B67,HaverPull!$B$1:$YE$1,0))</f>
        <v>#N/A</v>
      </c>
      <c r="DP67" s="78" t="e">
        <f>INDEX(HaverPull!$B:$YE,MATCH(Calculations_actual!DP$9,HaverPull!$B:$B,0),MATCH(Calculations_actual!$B67,HaverPull!$B$1:$YE$1,0))</f>
        <v>#N/A</v>
      </c>
      <c r="DQ67" s="78" t="e">
        <f>INDEX(HaverPull!$B:$YE,MATCH(Calculations_actual!DQ$9,HaverPull!$B:$B,0),MATCH(Calculations_actual!$B67,HaverPull!$B$1:$YE$1,0))</f>
        <v>#N/A</v>
      </c>
      <c r="DR67" s="78" t="e">
        <f>INDEX(HaverPull!$B:$YE,MATCH(Calculations_actual!DR$9,HaverPull!$B:$B,0),MATCH(Calculations_actual!$B67,HaverPull!$B$1:$YE$1,0))</f>
        <v>#N/A</v>
      </c>
      <c r="DS67" s="78" t="e">
        <f>INDEX(HaverPull!$B:$YE,MATCH(Calculations_actual!DS$9,HaverPull!$B:$B,0),MATCH(Calculations_actual!$B67,HaverPull!$B$1:$YE$1,0))</f>
        <v>#N/A</v>
      </c>
      <c r="DT67" s="78" t="e">
        <f>INDEX(HaverPull!$B:$YE,MATCH(Calculations_actual!DT$9,HaverPull!$B:$B,0),MATCH(Calculations_actual!$B67,HaverPull!$B$1:$YE$1,0))</f>
        <v>#N/A</v>
      </c>
      <c r="DU67" s="78" t="e">
        <f>INDEX(HaverPull!$B:$YE,MATCH(Calculations_actual!DU$9,HaverPull!$B:$B,0),MATCH(Calculations_actual!$B67,HaverPull!$B$1:$YE$1,0))</f>
        <v>#N/A</v>
      </c>
      <c r="DV67" s="78" t="e">
        <f>INDEX(HaverPull!$B:$YE,MATCH(Calculations_actual!DV$9,HaverPull!$B:$B,0),MATCH(Calculations_actual!$B67,HaverPull!$B$1:$YE$1,0))</f>
        <v>#N/A</v>
      </c>
      <c r="DW67" s="78" t="e">
        <f>INDEX(HaverPull!$B:$YE,MATCH(Calculations_actual!DW$9,HaverPull!$B:$B,0),MATCH(Calculations_actual!$B67,HaverPull!$B$1:$YE$1,0))</f>
        <v>#N/A</v>
      </c>
      <c r="DX67" s="78" t="e">
        <f>INDEX(HaverPull!$B:$YE,MATCH(Calculations_actual!DX$9,HaverPull!$B:$B,0),MATCH(Calculations_actual!$B67,HaverPull!$B$1:$YE$1,0))</f>
        <v>#N/A</v>
      </c>
      <c r="DY67" s="78" t="e">
        <f>INDEX(HaverPull!$B:$YE,MATCH(Calculations_actual!DY$9,HaverPull!$B:$B,0),MATCH(Calculations_actual!$B67,HaverPull!$B$1:$YE$1,0))</f>
        <v>#N/A</v>
      </c>
      <c r="DZ67" s="78" t="e">
        <f>INDEX(HaverPull!$B:$YE,MATCH(Calculations_actual!DZ$9,HaverPull!$B:$B,0),MATCH(Calculations_actual!$B67,HaverPull!$B$1:$YE$1,0))</f>
        <v>#N/A</v>
      </c>
      <c r="EA67" s="78" t="e">
        <f>INDEX(HaverPull!$B:$YE,MATCH(Calculations_actual!EA$9,HaverPull!$B:$B,0),MATCH(Calculations_actual!$B67,HaverPull!$B$1:$YE$1,0))</f>
        <v>#N/A</v>
      </c>
      <c r="EB67" s="78" t="e">
        <f>INDEX(HaverPull!$B:$YE,MATCH(Calculations_actual!EB$9,HaverPull!$B:$B,0),MATCH(Calculations_actual!$B67,HaverPull!$B$1:$YE$1,0))</f>
        <v>#N/A</v>
      </c>
      <c r="EC67" s="78" t="e">
        <f>INDEX(HaverPull!$B:$YE,MATCH(Calculations_actual!EC$9,HaverPull!$B:$B,0),MATCH(Calculations_actual!$B67,HaverPull!$B$1:$YE$1,0))</f>
        <v>#N/A</v>
      </c>
      <c r="ED67" s="78" t="e">
        <f>INDEX(HaverPull!$B:$YE,MATCH(Calculations_actual!ED$9,HaverPull!$B:$B,0),MATCH(Calculations_actual!$B67,HaverPull!$B$1:$YE$1,0))</f>
        <v>#N/A</v>
      </c>
      <c r="EE67" s="78" t="e">
        <f>INDEX(HaverPull!$B:$YE,MATCH(Calculations_actual!EE$9,HaverPull!$B:$B,0),MATCH(Calculations_actual!$B67,HaverPull!$B$1:$YE$1,0))</f>
        <v>#N/A</v>
      </c>
      <c r="EF67" s="78" t="e">
        <f>INDEX(HaverPull!$B:$YE,MATCH(Calculations_actual!EF$9,HaverPull!$B:$B,0),MATCH(Calculations_actual!$B67,HaverPull!$B$1:$YE$1,0))</f>
        <v>#N/A</v>
      </c>
      <c r="EG67" s="78" t="e">
        <f>INDEX(HaverPull!$B:$YE,MATCH(Calculations_actual!EG$9,HaverPull!$B:$B,0),MATCH(Calculations_actual!$B67,HaverPull!$B$1:$YE$1,0))</f>
        <v>#N/A</v>
      </c>
      <c r="EH67" s="78" t="e">
        <f>INDEX(HaverPull!$B:$YE,MATCH(Calculations_actual!EH$9,HaverPull!$B:$B,0),MATCH(Calculations_actual!$B67,HaverPull!$B$1:$YE$1,0))</f>
        <v>#N/A</v>
      </c>
      <c r="EI67" s="78" t="e">
        <f>INDEX(HaverPull!$B:$YE,MATCH(Calculations_actual!EI$9,HaverPull!$B:$B,0),MATCH(Calculations_actual!$B67,HaverPull!$B$1:$YE$1,0))</f>
        <v>#N/A</v>
      </c>
      <c r="EJ67" s="78" t="e">
        <f>INDEX(HaverPull!$B:$YE,MATCH(Calculations_actual!EJ$9,HaverPull!$B:$B,0),MATCH(Calculations_actual!$B67,HaverPull!$B$1:$YE$1,0))</f>
        <v>#N/A</v>
      </c>
      <c r="EK67" s="78" t="e">
        <f>INDEX(HaverPull!$B:$YE,MATCH(Calculations_actual!EK$9,HaverPull!$B:$B,0),MATCH(Calculations_actual!$B67,HaverPull!$B$1:$YE$1,0))</f>
        <v>#N/A</v>
      </c>
      <c r="EL67" s="78" t="e">
        <f>INDEX(HaverPull!$B:$YE,MATCH(Calculations_actual!EL$9,HaverPull!$B:$B,0),MATCH(Calculations_actual!$B67,HaverPull!$B$1:$YE$1,0))</f>
        <v>#N/A</v>
      </c>
      <c r="EM67" s="78" t="e">
        <f>INDEX(HaverPull!$B:$YE,MATCH(Calculations_actual!EM$9,HaverPull!$B:$B,0),MATCH(Calculations_actual!$B67,HaverPull!$B$1:$YE$1,0))</f>
        <v>#N/A</v>
      </c>
      <c r="EN67" s="78" t="e">
        <f>INDEX(HaverPull!$B:$YE,MATCH(Calculations_actual!EN$9,HaverPull!$B:$B,0),MATCH(Calculations_actual!$B67,HaverPull!$B$1:$YE$1,0))</f>
        <v>#N/A</v>
      </c>
      <c r="EO67" s="78" t="e">
        <f>INDEX(HaverPull!$B:$YE,MATCH(Calculations_actual!EO$9,HaverPull!$B:$B,0),MATCH(Calculations_actual!$B67,HaverPull!$B$1:$YE$1,0))</f>
        <v>#N/A</v>
      </c>
      <c r="EP67" s="78" t="e">
        <f>INDEX(HaverPull!$B:$YE,MATCH(Calculations_actual!EP$9,HaverPull!$B:$B,0),MATCH(Calculations_actual!$B67,HaverPull!$B$1:$YE$1,0))</f>
        <v>#N/A</v>
      </c>
      <c r="EQ67" s="78" t="e">
        <f>INDEX(HaverPull!$B:$YE,MATCH(Calculations_actual!EQ$9,HaverPull!$B:$B,0),MATCH(Calculations_actual!$B67,HaverPull!$B$1:$YE$1,0))</f>
        <v>#N/A</v>
      </c>
      <c r="ER67" s="78" t="e">
        <f>INDEX(HaverPull!$B:$YE,MATCH(Calculations_actual!ER$9,HaverPull!$B:$B,0),MATCH(Calculations_actual!$B67,HaverPull!$B$1:$YE$1,0))</f>
        <v>#N/A</v>
      </c>
      <c r="ES67" s="78" t="e">
        <f>INDEX(HaverPull!$B:$YE,MATCH(Calculations_actual!ES$9,HaverPull!$B:$B,0),MATCH(Calculations_actual!$B67,HaverPull!$B$1:$YE$1,0))</f>
        <v>#N/A</v>
      </c>
      <c r="ET67" s="78" t="e">
        <f>INDEX(HaverPull!$B:$YE,MATCH(Calculations_actual!ET$9,HaverPull!$B:$B,0),MATCH(Calculations_actual!$B67,HaverPull!$B$1:$YE$1,0))</f>
        <v>#N/A</v>
      </c>
      <c r="EU67" s="78" t="e">
        <f>INDEX(HaverPull!$B:$YE,MATCH(Calculations_actual!EU$9,HaverPull!$B:$B,0),MATCH(Calculations_actual!$B67,HaverPull!$B$1:$YE$1,0))</f>
        <v>#N/A</v>
      </c>
      <c r="EV67" s="78" t="e">
        <f>INDEX(HaverPull!$B:$YE,MATCH(Calculations_actual!EV$9,HaverPull!$B:$B,0),MATCH(Calculations_actual!$B67,HaverPull!$B$1:$YE$1,0))</f>
        <v>#N/A</v>
      </c>
      <c r="EW67" s="78" t="e">
        <f>INDEX(HaverPull!$B:$YE,MATCH(Calculations_actual!EW$9,HaverPull!$B:$B,0),MATCH(Calculations_actual!$B67,HaverPull!$B$1:$YE$1,0))</f>
        <v>#N/A</v>
      </c>
      <c r="EX67" s="78" t="e">
        <f>INDEX(HaverPull!$B:$YE,MATCH(Calculations_actual!EX$9,HaverPull!$B:$B,0),MATCH(Calculations_actual!$B67,HaverPull!$B$1:$YE$1,0))</f>
        <v>#N/A</v>
      </c>
      <c r="EY67" s="78" t="e">
        <f>INDEX(HaverPull!$B:$YE,MATCH(Calculations_actual!EY$9,HaverPull!$B:$B,0),MATCH(Calculations_actual!$B67,HaverPull!$B$1:$YE$1,0))</f>
        <v>#N/A</v>
      </c>
      <c r="EZ67" s="78" t="e">
        <f>INDEX(HaverPull!$B:$YE,MATCH(Calculations_actual!EZ$9,HaverPull!$B:$B,0),MATCH(Calculations_actual!$B67,HaverPull!$B$1:$YE$1,0))</f>
        <v>#N/A</v>
      </c>
      <c r="FA67" s="78" t="e">
        <f>INDEX(HaverPull!$B:$YE,MATCH(Calculations_actual!FA$9,HaverPull!$B:$B,0),MATCH(Calculations_actual!$B67,HaverPull!$B$1:$YE$1,0))</f>
        <v>#N/A</v>
      </c>
      <c r="FB67" s="78" t="e">
        <f>INDEX(HaverPull!$B:$YE,MATCH(Calculations_actual!FB$9,HaverPull!$B:$B,0),MATCH(Calculations_actual!$B67,HaverPull!$B$1:$YE$1,0))</f>
        <v>#N/A</v>
      </c>
      <c r="FC67" s="78" t="e">
        <f>INDEX(HaverPull!$B:$YE,MATCH(Calculations_actual!FC$9,HaverPull!$B:$B,0),MATCH(Calculations_actual!$B67,HaverPull!$B$1:$YE$1,0))</f>
        <v>#N/A</v>
      </c>
      <c r="FD67" s="78" t="e">
        <f>INDEX(HaverPull!$B:$YE,MATCH(Calculations_actual!FD$9,HaverPull!$B:$B,0),MATCH(Calculations_actual!$B67,HaverPull!$B$1:$YE$1,0))</f>
        <v>#N/A</v>
      </c>
      <c r="FE67" s="78" t="e">
        <f>INDEX(HaverPull!$B:$YE,MATCH(Calculations_actual!FE$9,HaverPull!$B:$B,0),MATCH(Calculations_actual!$B67,HaverPull!$B$1:$YE$1,0))</f>
        <v>#N/A</v>
      </c>
      <c r="FF67" s="78" t="e">
        <f>INDEX(HaverPull!$B:$YE,MATCH(Calculations_actual!FF$9,HaverPull!$B:$B,0),MATCH(Calculations_actual!$B67,HaverPull!$B$1:$YE$1,0))</f>
        <v>#N/A</v>
      </c>
      <c r="FG67" s="78" t="e">
        <f>INDEX(HaverPull!$B:$YE,MATCH(Calculations_actual!FG$9,HaverPull!$B:$B,0),MATCH(Calculations_actual!$B67,HaverPull!$B$1:$YE$1,0))</f>
        <v>#N/A</v>
      </c>
      <c r="FH67" s="78" t="e">
        <f>INDEX(HaverPull!$B:$YE,MATCH(Calculations_actual!FH$9,HaverPull!$B:$B,0),MATCH(Calculations_actual!$B67,HaverPull!$B$1:$YE$1,0))</f>
        <v>#N/A</v>
      </c>
      <c r="FI67" s="78" t="e">
        <f>INDEX(HaverPull!$B:$YE,MATCH(Calculations_actual!FI$9,HaverPull!$B:$B,0),MATCH(Calculations_actual!$B67,HaverPull!$B$1:$YE$1,0))</f>
        <v>#N/A</v>
      </c>
      <c r="FJ67" s="78" t="e">
        <f>INDEX(HaverPull!$B:$YE,MATCH(Calculations_actual!FJ$9,HaverPull!$B:$B,0),MATCH(Calculations_actual!$B67,HaverPull!$B$1:$YE$1,0))</f>
        <v>#N/A</v>
      </c>
      <c r="FK67" s="78" t="e">
        <f>INDEX(HaverPull!$B:$YE,MATCH(Calculations_actual!FK$9,HaverPull!$B:$B,0),MATCH(Calculations_actual!$B67,HaverPull!$B$1:$YE$1,0))</f>
        <v>#N/A</v>
      </c>
      <c r="FL67" s="78" t="e">
        <f>INDEX(HaverPull!$B:$YE,MATCH(Calculations_actual!FL$9,HaverPull!$B:$B,0),MATCH(Calculations_actual!$B67,HaverPull!$B$1:$YE$1,0))</f>
        <v>#N/A</v>
      </c>
      <c r="FM67" s="78" t="e">
        <f>INDEX(HaverPull!$B:$YE,MATCH(Calculations_actual!FM$9,HaverPull!$B:$B,0),MATCH(Calculations_actual!$B67,HaverPull!$B$1:$YE$1,0))</f>
        <v>#N/A</v>
      </c>
      <c r="FN67" s="78" t="e">
        <f>INDEX(HaverPull!$B:$YE,MATCH(Calculations_actual!FN$9,HaverPull!$B:$B,0),MATCH(Calculations_actual!$B67,HaverPull!$B$1:$YE$1,0))</f>
        <v>#N/A</v>
      </c>
      <c r="FO67" s="78" t="e">
        <f>INDEX(HaverPull!$B:$YE,MATCH(Calculations_actual!FO$9,HaverPull!$B:$B,0),MATCH(Calculations_actual!$B67,HaverPull!$B$1:$YE$1,0))</f>
        <v>#N/A</v>
      </c>
      <c r="FP67" s="78" t="e">
        <f>INDEX(HaverPull!$B:$YE,MATCH(Calculations_actual!FP$9,HaverPull!$B:$B,0),MATCH(Calculations_actual!$B67,HaverPull!$B$1:$YE$1,0))</f>
        <v>#N/A</v>
      </c>
      <c r="FQ67" s="78" t="e">
        <f>INDEX(HaverPull!$B:$YE,MATCH(Calculations_actual!FQ$9,HaverPull!$B:$B,0),MATCH(Calculations_actual!$B67,HaverPull!$B$1:$YE$1,0))</f>
        <v>#N/A</v>
      </c>
      <c r="FR67" s="78" t="e">
        <f>INDEX(HaverPull!$B:$YE,MATCH(Calculations_actual!FR$9,HaverPull!$B:$B,0),MATCH(Calculations_actual!$B67,HaverPull!$B$1:$YE$1,0))</f>
        <v>#N/A</v>
      </c>
      <c r="FS67" s="78" t="e">
        <f>INDEX(HaverPull!$B:$YE,MATCH(Calculations_actual!FS$9,HaverPull!$B:$B,0),MATCH(Calculations_actual!$B67,HaverPull!$B$1:$YE$1,0))</f>
        <v>#N/A</v>
      </c>
      <c r="FT67" s="78" t="e">
        <f>INDEX(HaverPull!$B:$YE,MATCH(Calculations_actual!FT$9,HaverPull!$B:$B,0),MATCH(Calculations_actual!$B67,HaverPull!$B$1:$YE$1,0))</f>
        <v>#N/A</v>
      </c>
      <c r="FU67" s="78" t="e">
        <f>INDEX(HaverPull!$B:$YE,MATCH(Calculations_actual!FU$9,HaverPull!$B:$B,0),MATCH(Calculations_actual!$B67,HaverPull!$B$1:$YE$1,0))</f>
        <v>#N/A</v>
      </c>
      <c r="FV67" s="78" t="e">
        <f>INDEX(HaverPull!$B:$YE,MATCH(Calculations_actual!FV$9,HaverPull!$B:$B,0),MATCH(Calculations_actual!$B67,HaverPull!$B$1:$YE$1,0))</f>
        <v>#N/A</v>
      </c>
      <c r="FW67" s="78" t="e">
        <f>INDEX(HaverPull!$B:$YE,MATCH(Calculations_actual!FW$9,HaverPull!$B:$B,0),MATCH(Calculations_actual!$B67,HaverPull!$B$1:$YE$1,0))</f>
        <v>#N/A</v>
      </c>
      <c r="FX67" s="78" t="e">
        <f>INDEX(HaverPull!$B:$YE,MATCH(Calculations_actual!FX$9,HaverPull!$B:$B,0),MATCH(Calculations_actual!$B67,HaverPull!$B$1:$YE$1,0))</f>
        <v>#N/A</v>
      </c>
      <c r="FY67" s="78" t="e">
        <f>INDEX(HaverPull!$B:$YE,MATCH(Calculations_actual!FY$9,HaverPull!$B:$B,0),MATCH(Calculations_actual!$B67,HaverPull!$B$1:$YE$1,0))</f>
        <v>#N/A</v>
      </c>
      <c r="FZ67" s="78" t="e">
        <f>INDEX(HaverPull!$B:$YE,MATCH(Calculations_actual!FZ$9,HaverPull!$B:$B,0),MATCH(Calculations_actual!$B67,HaverPull!$B$1:$YE$1,0))</f>
        <v>#N/A</v>
      </c>
      <c r="GA67" s="78" t="e">
        <f>INDEX(HaverPull!$B:$YE,MATCH(Calculations_actual!GA$9,HaverPull!$B:$B,0),MATCH(Calculations_actual!$B67,HaverPull!$B$1:$YE$1,0))</f>
        <v>#N/A</v>
      </c>
      <c r="GB67" s="78" t="e">
        <f>INDEX(HaverPull!$B:$YE,MATCH(Calculations_actual!GB$9,HaverPull!$B:$B,0),MATCH(Calculations_actual!$B67,HaverPull!$B$1:$YE$1,0))</f>
        <v>#N/A</v>
      </c>
      <c r="GC67" s="78" t="e">
        <f>INDEX(HaverPull!$B:$YE,MATCH(Calculations_actual!GC$9,HaverPull!$B:$B,0),MATCH(Calculations_actual!$B67,HaverPull!$B$1:$YE$1,0))</f>
        <v>#N/A</v>
      </c>
      <c r="GD67" s="78" t="e">
        <f>INDEX(HaverPull!$B:$YE,MATCH(Calculations_actual!GD$9,HaverPull!$B:$B,0),MATCH(Calculations_actual!$B67,HaverPull!$B$1:$YE$1,0))</f>
        <v>#N/A</v>
      </c>
      <c r="GE67" s="78" t="e">
        <f>INDEX(HaverPull!$B:$YE,MATCH(Calculations_actual!GE$9,HaverPull!$B:$B,0),MATCH(Calculations_actual!$B67,HaverPull!$B$1:$YE$1,0))</f>
        <v>#N/A</v>
      </c>
      <c r="GF67" s="78" t="e">
        <f>INDEX(HaverPull!$B:$YE,MATCH(Calculations_actual!GF$9,HaverPull!$B:$B,0),MATCH(Calculations_actual!$B67,HaverPull!$B$1:$YE$1,0))</f>
        <v>#N/A</v>
      </c>
      <c r="GG67" s="78" t="e">
        <f>INDEX(HaverPull!$B:$YE,MATCH(Calculations_actual!GG$9,HaverPull!$B:$B,0),MATCH(Calculations_actual!$B67,HaverPull!$B$1:$YE$1,0))</f>
        <v>#N/A</v>
      </c>
      <c r="GH67" s="78" t="e">
        <f>INDEX(HaverPull!$B:$YE,MATCH(Calculations_actual!GH$9,HaverPull!$B:$B,0),MATCH(Calculations_actual!$B67,HaverPull!$B$1:$YE$1,0))</f>
        <v>#N/A</v>
      </c>
      <c r="GI67" s="78" t="e">
        <f>INDEX(HaverPull!$B:$YE,MATCH(Calculations_actual!GI$9,HaverPull!$B:$B,0),MATCH(Calculations_actual!$B67,HaverPull!$B$1:$YE$1,0))</f>
        <v>#N/A</v>
      </c>
      <c r="GJ67" s="78" t="e">
        <f>INDEX(HaverPull!$B:$YE,MATCH(Calculations_actual!GJ$9,HaverPull!$B:$B,0),MATCH(Calculations_actual!$B67,HaverPull!$B$1:$YE$1,0))</f>
        <v>#N/A</v>
      </c>
      <c r="GK67" s="78" t="e">
        <f>INDEX(HaverPull!$B:$YE,MATCH(Calculations_actual!GK$9,HaverPull!$B:$B,0),MATCH(Calculations_actual!$B67,HaverPull!$B$1:$YE$1,0))</f>
        <v>#N/A</v>
      </c>
      <c r="GL67" s="78" t="e">
        <f>INDEX(HaverPull!$B:$YE,MATCH(Calculations_actual!GL$9,HaverPull!$B:$B,0),MATCH(Calculations_actual!$B67,HaverPull!$B$1:$YE$1,0))</f>
        <v>#N/A</v>
      </c>
      <c r="GM67" s="78" t="e">
        <f>INDEX(HaverPull!$B:$YE,MATCH(Calculations_actual!GM$9,HaverPull!$B:$B,0),MATCH(Calculations_actual!$B67,HaverPull!$B$1:$YE$1,0))</f>
        <v>#N/A</v>
      </c>
      <c r="GN67" s="78" t="e">
        <f>INDEX(HaverPull!$B:$YE,MATCH(Calculations_actual!GN$9,HaverPull!$B:$B,0),MATCH(Calculations_actual!$B67,HaverPull!$B$1:$YE$1,0))</f>
        <v>#N/A</v>
      </c>
      <c r="GO67" s="78" t="e">
        <f>INDEX(HaverPull!$B:$YE,MATCH(Calculations_actual!GO$9,HaverPull!$B:$B,0),MATCH(Calculations_actual!$B67,HaverPull!$B$1:$YE$1,0))</f>
        <v>#N/A</v>
      </c>
      <c r="GP67" s="78" t="e">
        <f>INDEX(HaverPull!$B:$YE,MATCH(Calculations_actual!GP$9,HaverPull!$B:$B,0),MATCH(Calculations_actual!$B67,HaverPull!$B$1:$YE$1,0))</f>
        <v>#N/A</v>
      </c>
      <c r="GQ67" s="78" t="e">
        <f>INDEX(HaverPull!$B:$YE,MATCH(Calculations_actual!GQ$9,HaverPull!$B:$B,0),MATCH(Calculations_actual!$B67,HaverPull!$B$1:$YE$1,0))</f>
        <v>#N/A</v>
      </c>
      <c r="GR67" s="78" t="e">
        <f>INDEX(HaverPull!$B:$YE,MATCH(Calculations_actual!GR$9,HaverPull!$B:$B,0),MATCH(Calculations_actual!$B67,HaverPull!$B$1:$YE$1,0))</f>
        <v>#N/A</v>
      </c>
      <c r="GS67" s="78" t="e">
        <f>INDEX(HaverPull!$B:$YE,MATCH(Calculations_actual!GS$9,HaverPull!$B:$B,0),MATCH(Calculations_actual!$B67,HaverPull!$B$1:$YE$1,0))</f>
        <v>#N/A</v>
      </c>
      <c r="GT67" s="78" t="e">
        <f>INDEX(HaverPull!$B:$YE,MATCH(Calculations_actual!GT$9,HaverPull!$B:$B,0),MATCH(Calculations_actual!$B67,HaverPull!$B$1:$YE$1,0))</f>
        <v>#N/A</v>
      </c>
      <c r="GU67" s="78" t="e">
        <f>INDEX(HaverPull!$B:$YE,MATCH(Calculations_actual!GU$9,HaverPull!$B:$B,0),MATCH(Calculations_actual!$B67,HaverPull!$B$1:$YE$1,0))</f>
        <v>#N/A</v>
      </c>
      <c r="GV67" s="78" t="e">
        <f>INDEX(HaverPull!$B:$YE,MATCH(Calculations_actual!GV$9,HaverPull!$B:$B,0),MATCH(Calculations_actual!$B67,HaverPull!$B$1:$YE$1,0))</f>
        <v>#N/A</v>
      </c>
    </row>
    <row r="68" spans="1:204" s="26" customFormat="1">
      <c r="A68" s="89"/>
      <c r="B68" s="5" t="s">
        <v>515</v>
      </c>
      <c r="C68" s="78" t="e">
        <f>INDEX(HaverPull!$B:$YE,MATCH(Calculations_actual!C$9,HaverPull!$B:$B,0),MATCH(Calculations_actual!$B68,HaverPull!$B$1:$YE$1,0))</f>
        <v>#N/A</v>
      </c>
      <c r="D68" s="78" t="e">
        <f>INDEX(HaverPull!$B:$YE,MATCH(Calculations_actual!D$9,HaverPull!$B:$B,0),MATCH(Calculations_actual!$B68,HaverPull!$B$1:$YE$1,0))</f>
        <v>#N/A</v>
      </c>
      <c r="E68" s="78" t="e">
        <f>INDEX(HaverPull!$B:$YE,MATCH(Calculations_actual!E$9,HaverPull!$B:$B,0),MATCH(Calculations_actual!$B68,HaverPull!$B$1:$YE$1,0))</f>
        <v>#N/A</v>
      </c>
      <c r="F68" s="78" t="e">
        <f>INDEX(HaverPull!$B:$YE,MATCH(Calculations_actual!F$9,HaverPull!$B:$B,0),MATCH(Calculations_actual!$B68,HaverPull!$B$1:$YE$1,0))</f>
        <v>#N/A</v>
      </c>
      <c r="G68" s="78" t="e">
        <f>INDEX(HaverPull!$B:$YE,MATCH(Calculations_actual!G$9,HaverPull!$B:$B,0),MATCH(Calculations_actual!$B68,HaverPull!$B$1:$YE$1,0))</f>
        <v>#N/A</v>
      </c>
      <c r="H68" s="78" t="e">
        <f>INDEX(HaverPull!$B:$YE,MATCH(Calculations_actual!H$9,HaverPull!$B:$B,0),MATCH(Calculations_actual!$B68,HaverPull!$B$1:$YE$1,0))</f>
        <v>#N/A</v>
      </c>
      <c r="I68" s="78" t="e">
        <f>INDEX(HaverPull!$B:$YE,MATCH(Calculations_actual!I$9,HaverPull!$B:$B,0),MATCH(Calculations_actual!$B68,HaverPull!$B$1:$YE$1,0))</f>
        <v>#N/A</v>
      </c>
      <c r="J68" s="78" t="e">
        <f>INDEX(HaverPull!$B:$YE,MATCH(Calculations_actual!J$9,HaverPull!$B:$B,0),MATCH(Calculations_actual!$B68,HaverPull!$B$1:$YE$1,0))</f>
        <v>#N/A</v>
      </c>
      <c r="K68" s="78" t="e">
        <f>INDEX(HaverPull!$B:$YE,MATCH(Calculations_actual!K$9,HaverPull!$B:$B,0),MATCH(Calculations_actual!$B68,HaverPull!$B$1:$YE$1,0))</f>
        <v>#N/A</v>
      </c>
      <c r="L68" s="78" t="e">
        <f>INDEX(HaverPull!$B:$YE,MATCH(Calculations_actual!L$9,HaverPull!$B:$B,0),MATCH(Calculations_actual!$B68,HaverPull!$B$1:$YE$1,0))</f>
        <v>#N/A</v>
      </c>
      <c r="M68" s="78" t="e">
        <f>INDEX(HaverPull!$B:$YE,MATCH(Calculations_actual!M$9,HaverPull!$B:$B,0),MATCH(Calculations_actual!$B68,HaverPull!$B$1:$YE$1,0))</f>
        <v>#N/A</v>
      </c>
      <c r="N68" s="78" t="e">
        <f>INDEX(HaverPull!$B:$YE,MATCH(Calculations_actual!N$9,HaverPull!$B:$B,0),MATCH(Calculations_actual!$B68,HaverPull!$B$1:$YE$1,0))</f>
        <v>#N/A</v>
      </c>
      <c r="O68" s="78" t="e">
        <f>INDEX(HaverPull!$B:$YE,MATCH(Calculations_actual!O$9,HaverPull!$B:$B,0),MATCH(Calculations_actual!$B68,HaverPull!$B$1:$YE$1,0))</f>
        <v>#N/A</v>
      </c>
      <c r="P68" s="78" t="e">
        <f>INDEX(HaverPull!$B:$YE,MATCH(Calculations_actual!P$9,HaverPull!$B:$B,0),MATCH(Calculations_actual!$B68,HaverPull!$B$1:$YE$1,0))</f>
        <v>#N/A</v>
      </c>
      <c r="Q68" s="78" t="e">
        <f>INDEX(HaverPull!$B:$YE,MATCH(Calculations_actual!Q$9,HaverPull!$B:$B,0),MATCH(Calculations_actual!$B68,HaverPull!$B$1:$YE$1,0))</f>
        <v>#N/A</v>
      </c>
      <c r="R68" s="78" t="e">
        <f>INDEX(HaverPull!$B:$YE,MATCH(Calculations_actual!R$9,HaverPull!$B:$B,0),MATCH(Calculations_actual!$B68,HaverPull!$B$1:$YE$1,0))</f>
        <v>#N/A</v>
      </c>
      <c r="S68" s="78" t="e">
        <f>INDEX(HaverPull!$B:$YE,MATCH(Calculations_actual!S$9,HaverPull!$B:$B,0),MATCH(Calculations_actual!$B68,HaverPull!$B$1:$YE$1,0))</f>
        <v>#N/A</v>
      </c>
      <c r="T68" s="78" t="e">
        <f>INDEX(HaverPull!$B:$YE,MATCH(Calculations_actual!T$9,HaverPull!$B:$B,0),MATCH(Calculations_actual!$B68,HaverPull!$B$1:$YE$1,0))</f>
        <v>#N/A</v>
      </c>
      <c r="U68" s="78" t="e">
        <f>INDEX(HaverPull!$B:$YE,MATCH(Calculations_actual!U$9,HaverPull!$B:$B,0),MATCH(Calculations_actual!$B68,HaverPull!$B$1:$YE$1,0))</f>
        <v>#N/A</v>
      </c>
      <c r="V68" s="78" t="e">
        <f>INDEX(HaverPull!$B:$YE,MATCH(Calculations_actual!V$9,HaverPull!$B:$B,0),MATCH(Calculations_actual!$B68,HaverPull!$B$1:$YE$1,0))</f>
        <v>#N/A</v>
      </c>
      <c r="W68" s="78" t="e">
        <f>INDEX(HaverPull!$B:$YE,MATCH(Calculations_actual!W$9,HaverPull!$B:$B,0),MATCH(Calculations_actual!$B68,HaverPull!$B$1:$YE$1,0))</f>
        <v>#N/A</v>
      </c>
      <c r="X68" s="78" t="e">
        <f>INDEX(HaverPull!$B:$YE,MATCH(Calculations_actual!X$9,HaverPull!$B:$B,0),MATCH(Calculations_actual!$B68,HaverPull!$B$1:$YE$1,0))</f>
        <v>#N/A</v>
      </c>
      <c r="Y68" s="78" t="e">
        <f>INDEX(HaverPull!$B:$YE,MATCH(Calculations_actual!Y$9,HaverPull!$B:$B,0),MATCH(Calculations_actual!$B68,HaverPull!$B$1:$YE$1,0))</f>
        <v>#N/A</v>
      </c>
      <c r="Z68" s="78" t="e">
        <f>INDEX(HaverPull!$B:$YE,MATCH(Calculations_actual!Z$9,HaverPull!$B:$B,0),MATCH(Calculations_actual!$B68,HaverPull!$B$1:$YE$1,0))</f>
        <v>#N/A</v>
      </c>
      <c r="AA68" s="78" t="e">
        <f>INDEX(HaverPull!$B:$YE,MATCH(Calculations_actual!AA$9,HaverPull!$B:$B,0),MATCH(Calculations_actual!$B68,HaverPull!$B$1:$YE$1,0))</f>
        <v>#N/A</v>
      </c>
      <c r="AB68" s="78" t="e">
        <f>INDEX(HaverPull!$B:$YE,MATCH(Calculations_actual!AB$9,HaverPull!$B:$B,0),MATCH(Calculations_actual!$B68,HaverPull!$B$1:$YE$1,0))</f>
        <v>#N/A</v>
      </c>
      <c r="AC68" s="78" t="e">
        <f>INDEX(HaverPull!$B:$YE,MATCH(Calculations_actual!AC$9,HaverPull!$B:$B,0),MATCH(Calculations_actual!$B68,HaverPull!$B$1:$YE$1,0))</f>
        <v>#N/A</v>
      </c>
      <c r="AD68" s="78" t="e">
        <f>INDEX(HaverPull!$B:$YE,MATCH(Calculations_actual!AD$9,HaverPull!$B:$B,0),MATCH(Calculations_actual!$B68,HaverPull!$B$1:$YE$1,0))</f>
        <v>#N/A</v>
      </c>
      <c r="AE68" s="78" t="e">
        <f>INDEX(HaverPull!$B:$YE,MATCH(Calculations_actual!AE$9,HaverPull!$B:$B,0),MATCH(Calculations_actual!$B68,HaverPull!$B$1:$YE$1,0))</f>
        <v>#N/A</v>
      </c>
      <c r="AF68" s="78" t="e">
        <f>INDEX(HaverPull!$B:$YE,MATCH(Calculations_actual!AF$9,HaverPull!$B:$B,0),MATCH(Calculations_actual!$B68,HaverPull!$B$1:$YE$1,0))</f>
        <v>#N/A</v>
      </c>
      <c r="AG68" s="78" t="e">
        <f>INDEX(HaverPull!$B:$YE,MATCH(Calculations_actual!AG$9,HaverPull!$B:$B,0),MATCH(Calculations_actual!$B68,HaverPull!$B$1:$YE$1,0))</f>
        <v>#N/A</v>
      </c>
      <c r="AH68" s="78" t="e">
        <f>INDEX(HaverPull!$B:$YE,MATCH(Calculations_actual!AH$9,HaverPull!$B:$B,0),MATCH(Calculations_actual!$B68,HaverPull!$B$1:$YE$1,0))</f>
        <v>#N/A</v>
      </c>
      <c r="AI68" s="78" t="e">
        <f>INDEX(HaverPull!$B:$YE,MATCH(Calculations_actual!AI$9,HaverPull!$B:$B,0),MATCH(Calculations_actual!$B68,HaverPull!$B$1:$YE$1,0))</f>
        <v>#N/A</v>
      </c>
      <c r="AJ68" s="78" t="e">
        <f>INDEX(HaverPull!$B:$YE,MATCH(Calculations_actual!AJ$9,HaverPull!$B:$B,0),MATCH(Calculations_actual!$B68,HaverPull!$B$1:$YE$1,0))</f>
        <v>#N/A</v>
      </c>
      <c r="AK68" s="78" t="e">
        <f>INDEX(HaverPull!$B:$YE,MATCH(Calculations_actual!AK$9,HaverPull!$B:$B,0),MATCH(Calculations_actual!$B68,HaverPull!$B$1:$YE$1,0))</f>
        <v>#N/A</v>
      </c>
      <c r="AL68" s="78" t="e">
        <f>INDEX(HaverPull!$B:$YE,MATCH(Calculations_actual!AL$9,HaverPull!$B:$B,0),MATCH(Calculations_actual!$B68,HaverPull!$B$1:$YE$1,0))</f>
        <v>#N/A</v>
      </c>
      <c r="AM68" s="78" t="e">
        <f>INDEX(HaverPull!$B:$YE,MATCH(Calculations_actual!AM$9,HaverPull!$B:$B,0),MATCH(Calculations_actual!$B68,HaverPull!$B$1:$YE$1,0))</f>
        <v>#N/A</v>
      </c>
      <c r="AN68" s="78" t="e">
        <f>INDEX(HaverPull!$B:$YE,MATCH(Calculations_actual!AN$9,HaverPull!$B:$B,0),MATCH(Calculations_actual!$B68,HaverPull!$B$1:$YE$1,0))</f>
        <v>#N/A</v>
      </c>
      <c r="AO68" s="78" t="e">
        <f>INDEX(HaverPull!$B:$YE,MATCH(Calculations_actual!AO$9,HaverPull!$B:$B,0),MATCH(Calculations_actual!$B68,HaverPull!$B$1:$YE$1,0))</f>
        <v>#N/A</v>
      </c>
      <c r="AP68" s="78" t="e">
        <f>INDEX(HaverPull!$B:$YE,MATCH(Calculations_actual!AP$9,HaverPull!$B:$B,0),MATCH(Calculations_actual!$B68,HaverPull!$B$1:$YE$1,0))</f>
        <v>#N/A</v>
      </c>
      <c r="AQ68" s="78" t="e">
        <f>INDEX(HaverPull!$B:$YE,MATCH(Calculations_actual!AQ$9,HaverPull!$B:$B,0),MATCH(Calculations_actual!$B68,HaverPull!$B$1:$YE$1,0))</f>
        <v>#N/A</v>
      </c>
      <c r="AR68" s="78" t="e">
        <f>INDEX(HaverPull!$B:$YE,MATCH(Calculations_actual!AR$9,HaverPull!$B:$B,0),MATCH(Calculations_actual!$B68,HaverPull!$B$1:$YE$1,0))</f>
        <v>#N/A</v>
      </c>
      <c r="AS68" s="78" t="e">
        <f>INDEX(HaverPull!$B:$YE,MATCH(Calculations_actual!AS$9,HaverPull!$B:$B,0),MATCH(Calculations_actual!$B68,HaverPull!$B$1:$YE$1,0))</f>
        <v>#N/A</v>
      </c>
      <c r="AT68" s="78" t="e">
        <f>INDEX(HaverPull!$B:$YE,MATCH(Calculations_actual!AT$9,HaverPull!$B:$B,0),MATCH(Calculations_actual!$B68,HaverPull!$B$1:$YE$1,0))</f>
        <v>#N/A</v>
      </c>
      <c r="AU68" s="78" t="e">
        <f>INDEX(HaverPull!$B:$YE,MATCH(Calculations_actual!AU$9,HaverPull!$B:$B,0),MATCH(Calculations_actual!$B68,HaverPull!$B$1:$YE$1,0))</f>
        <v>#N/A</v>
      </c>
      <c r="AV68" s="78" t="e">
        <f>INDEX(HaverPull!$B:$YE,MATCH(Calculations_actual!AV$9,HaverPull!$B:$B,0),MATCH(Calculations_actual!$B68,HaverPull!$B$1:$YE$1,0))</f>
        <v>#N/A</v>
      </c>
      <c r="AW68" s="78" t="e">
        <f>INDEX(HaverPull!$B:$YE,MATCH(Calculations_actual!AW$9,HaverPull!$B:$B,0),MATCH(Calculations_actual!$B68,HaverPull!$B$1:$YE$1,0))</f>
        <v>#N/A</v>
      </c>
      <c r="AX68" s="78" t="e">
        <f>INDEX(HaverPull!$B:$YE,MATCH(Calculations_actual!AX$9,HaverPull!$B:$B,0),MATCH(Calculations_actual!$B68,HaverPull!$B$1:$YE$1,0))</f>
        <v>#N/A</v>
      </c>
      <c r="AY68" s="78" t="e">
        <f>INDEX(HaverPull!$B:$YE,MATCH(Calculations_actual!AY$9,HaverPull!$B:$B,0),MATCH(Calculations_actual!$B68,HaverPull!$B$1:$YE$1,0))</f>
        <v>#N/A</v>
      </c>
      <c r="AZ68" s="78" t="e">
        <f>INDEX(HaverPull!$B:$YE,MATCH(Calculations_actual!AZ$9,HaverPull!$B:$B,0),MATCH(Calculations_actual!$B68,HaverPull!$B$1:$YE$1,0))</f>
        <v>#N/A</v>
      </c>
      <c r="BA68" s="78" t="e">
        <f>INDEX(HaverPull!$B:$YE,MATCH(Calculations_actual!BA$9,HaverPull!$B:$B,0),MATCH(Calculations_actual!$B68,HaverPull!$B$1:$YE$1,0))</f>
        <v>#N/A</v>
      </c>
      <c r="BB68" s="78" t="e">
        <f>INDEX(HaverPull!$B:$YE,MATCH(Calculations_actual!BB$9,HaverPull!$B:$B,0),MATCH(Calculations_actual!$B68,HaverPull!$B$1:$YE$1,0))</f>
        <v>#N/A</v>
      </c>
      <c r="BC68" s="78" t="e">
        <f>INDEX(HaverPull!$B:$YE,MATCH(Calculations_actual!BC$9,HaverPull!$B:$B,0),MATCH(Calculations_actual!$B68,HaverPull!$B$1:$YE$1,0))</f>
        <v>#N/A</v>
      </c>
      <c r="BD68" s="78" t="e">
        <f>INDEX(HaverPull!$B:$YE,MATCH(Calculations_actual!BD$9,HaverPull!$B:$B,0),MATCH(Calculations_actual!$B68,HaverPull!$B$1:$YE$1,0))</f>
        <v>#N/A</v>
      </c>
      <c r="BE68" s="78" t="e">
        <f>INDEX(HaverPull!$B:$YE,MATCH(Calculations_actual!BE$9,HaverPull!$B:$B,0),MATCH(Calculations_actual!$B68,HaverPull!$B$1:$YE$1,0))</f>
        <v>#N/A</v>
      </c>
      <c r="BF68" s="78" t="e">
        <f>INDEX(HaverPull!$B:$YE,MATCH(Calculations_actual!BF$9,HaverPull!$B:$B,0),MATCH(Calculations_actual!$B68,HaverPull!$B$1:$YE$1,0))</f>
        <v>#N/A</v>
      </c>
      <c r="BG68" s="78" t="e">
        <f>INDEX(HaverPull!$B:$YE,MATCH(Calculations_actual!BG$9,HaverPull!$B:$B,0),MATCH(Calculations_actual!$B68,HaverPull!$B$1:$YE$1,0))</f>
        <v>#N/A</v>
      </c>
      <c r="BH68" s="78" t="e">
        <f>INDEX(HaverPull!$B:$YE,MATCH(Calculations_actual!BH$9,HaverPull!$B:$B,0),MATCH(Calculations_actual!$B68,HaverPull!$B$1:$YE$1,0))</f>
        <v>#N/A</v>
      </c>
      <c r="BI68" s="78" t="e">
        <f>INDEX(HaverPull!$B:$YE,MATCH(Calculations_actual!BI$9,HaverPull!$B:$B,0),MATCH(Calculations_actual!$B68,HaverPull!$B$1:$YE$1,0))</f>
        <v>#N/A</v>
      </c>
      <c r="BJ68" s="78" t="e">
        <f>INDEX(HaverPull!$B:$YE,MATCH(Calculations_actual!BJ$9,HaverPull!$B:$B,0),MATCH(Calculations_actual!$B68,HaverPull!$B$1:$YE$1,0))</f>
        <v>#N/A</v>
      </c>
      <c r="BK68" s="78" t="e">
        <f>INDEX(HaverPull!$B:$YE,MATCH(Calculations_actual!BK$9,HaverPull!$B:$B,0),MATCH(Calculations_actual!$B68,HaverPull!$B$1:$YE$1,0))</f>
        <v>#N/A</v>
      </c>
      <c r="BL68" s="78" t="e">
        <f>INDEX(HaverPull!$B:$YE,MATCH(Calculations_actual!BL$9,HaverPull!$B:$B,0),MATCH(Calculations_actual!$B68,HaverPull!$B$1:$YE$1,0))</f>
        <v>#N/A</v>
      </c>
      <c r="BM68" s="78" t="e">
        <f>INDEX(HaverPull!$B:$YE,MATCH(Calculations_actual!BM$9,HaverPull!$B:$B,0),MATCH(Calculations_actual!$B68,HaverPull!$B$1:$YE$1,0))</f>
        <v>#N/A</v>
      </c>
      <c r="BN68" s="78" t="e">
        <f>INDEX(HaverPull!$B:$YE,MATCH(Calculations_actual!BN$9,HaverPull!$B:$B,0),MATCH(Calculations_actual!$B68,HaverPull!$B$1:$YE$1,0))</f>
        <v>#N/A</v>
      </c>
      <c r="BO68" s="78" t="e">
        <f>INDEX(HaverPull!$B:$YE,MATCH(Calculations_actual!BO$9,HaverPull!$B:$B,0),MATCH(Calculations_actual!$B68,HaverPull!$B$1:$YE$1,0))</f>
        <v>#N/A</v>
      </c>
      <c r="BP68" s="78" t="e">
        <f>INDEX(HaverPull!$B:$YE,MATCH(Calculations_actual!BP$9,HaverPull!$B:$B,0),MATCH(Calculations_actual!$B68,HaverPull!$B$1:$YE$1,0))</f>
        <v>#N/A</v>
      </c>
      <c r="BQ68" s="78" t="e">
        <f>INDEX(HaverPull!$B:$YE,MATCH(Calculations_actual!BQ$9,HaverPull!$B:$B,0),MATCH(Calculations_actual!$B68,HaverPull!$B$1:$YE$1,0))</f>
        <v>#N/A</v>
      </c>
      <c r="BR68" s="78" t="e">
        <f>INDEX(HaverPull!$B:$YE,MATCH(Calculations_actual!BR$9,HaverPull!$B:$B,0),MATCH(Calculations_actual!$B68,HaverPull!$B$1:$YE$1,0))</f>
        <v>#N/A</v>
      </c>
      <c r="BS68" s="78" t="e">
        <f>INDEX(HaverPull!$B:$YE,MATCH(Calculations_actual!BS$9,HaverPull!$B:$B,0),MATCH(Calculations_actual!$B68,HaverPull!$B$1:$YE$1,0))</f>
        <v>#N/A</v>
      </c>
      <c r="BT68" s="78" t="e">
        <f>INDEX(HaverPull!$B:$YE,MATCH(Calculations_actual!BT$9,HaverPull!$B:$B,0),MATCH(Calculations_actual!$B68,HaverPull!$B$1:$YE$1,0))</f>
        <v>#N/A</v>
      </c>
      <c r="BU68" s="78" t="e">
        <f>INDEX(HaverPull!$B:$YE,MATCH(Calculations_actual!BU$9,HaverPull!$B:$B,0),MATCH(Calculations_actual!$B68,HaverPull!$B$1:$YE$1,0))</f>
        <v>#N/A</v>
      </c>
      <c r="BV68" s="78" t="e">
        <f>INDEX(HaverPull!$B:$YE,MATCH(Calculations_actual!BV$9,HaverPull!$B:$B,0),MATCH(Calculations_actual!$B68,HaverPull!$B$1:$YE$1,0))</f>
        <v>#N/A</v>
      </c>
      <c r="BW68" s="78" t="e">
        <f>INDEX(HaverPull!$B:$YE,MATCH(Calculations_actual!BW$9,HaverPull!$B:$B,0),MATCH(Calculations_actual!$B68,HaverPull!$B$1:$YE$1,0))</f>
        <v>#N/A</v>
      </c>
      <c r="BX68" s="78" t="e">
        <f>INDEX(HaverPull!$B:$YE,MATCH(Calculations_actual!BX$9,HaverPull!$B:$B,0),MATCH(Calculations_actual!$B68,HaverPull!$B$1:$YE$1,0))</f>
        <v>#N/A</v>
      </c>
      <c r="BY68" s="78" t="e">
        <f>INDEX(HaverPull!$B:$YE,MATCH(Calculations_actual!BY$9,HaverPull!$B:$B,0),MATCH(Calculations_actual!$B68,HaverPull!$B$1:$YE$1,0))</f>
        <v>#N/A</v>
      </c>
      <c r="BZ68" s="78" t="e">
        <f>INDEX(HaverPull!$B:$YE,MATCH(Calculations_actual!BZ$9,HaverPull!$B:$B,0),MATCH(Calculations_actual!$B68,HaverPull!$B$1:$YE$1,0))</f>
        <v>#N/A</v>
      </c>
      <c r="CA68" s="78" t="e">
        <f>INDEX(HaverPull!$B:$YE,MATCH(Calculations_actual!CA$9,HaverPull!$B:$B,0),MATCH(Calculations_actual!$B68,HaverPull!$B$1:$YE$1,0))</f>
        <v>#N/A</v>
      </c>
      <c r="CB68" s="78" t="e">
        <f>INDEX(HaverPull!$B:$YE,MATCH(Calculations_actual!CB$9,HaverPull!$B:$B,0),MATCH(Calculations_actual!$B68,HaverPull!$B$1:$YE$1,0))</f>
        <v>#N/A</v>
      </c>
      <c r="CC68" s="78" t="e">
        <f>INDEX(HaverPull!$B:$YE,MATCH(Calculations_actual!CC$9,HaverPull!$B:$B,0),MATCH(Calculations_actual!$B68,HaverPull!$B$1:$YE$1,0))</f>
        <v>#N/A</v>
      </c>
      <c r="CD68" s="78" t="e">
        <f>INDEX(HaverPull!$B:$YE,MATCH(Calculations_actual!CD$9,HaverPull!$B:$B,0),MATCH(Calculations_actual!$B68,HaverPull!$B$1:$YE$1,0))</f>
        <v>#N/A</v>
      </c>
      <c r="CE68" s="78" t="e">
        <f>INDEX(HaverPull!$B:$YE,MATCH(Calculations_actual!CE$9,HaverPull!$B:$B,0),MATCH(Calculations_actual!$B68,HaverPull!$B$1:$YE$1,0))</f>
        <v>#N/A</v>
      </c>
      <c r="CF68" s="78" t="e">
        <f>INDEX(HaverPull!$B:$YE,MATCH(Calculations_actual!CF$9,HaverPull!$B:$B,0),MATCH(Calculations_actual!$B68,HaverPull!$B$1:$YE$1,0))</f>
        <v>#N/A</v>
      </c>
      <c r="CG68" s="78" t="e">
        <f>INDEX(HaverPull!$B:$YE,MATCH(Calculations_actual!CG$9,HaverPull!$B:$B,0),MATCH(Calculations_actual!$B68,HaverPull!$B$1:$YE$1,0))</f>
        <v>#N/A</v>
      </c>
      <c r="CH68" s="78" t="e">
        <f>INDEX(HaverPull!$B:$YE,MATCH(Calculations_actual!CH$9,HaverPull!$B:$B,0),MATCH(Calculations_actual!$B68,HaverPull!$B$1:$YE$1,0))</f>
        <v>#N/A</v>
      </c>
      <c r="CI68" s="78" t="e">
        <f>INDEX(HaverPull!$B:$YE,MATCH(Calculations_actual!CI$9,HaverPull!$B:$B,0),MATCH(Calculations_actual!$B68,HaverPull!$B$1:$YE$1,0))</f>
        <v>#N/A</v>
      </c>
      <c r="CJ68" s="78" t="e">
        <f>INDEX(HaverPull!$B:$YE,MATCH(Calculations_actual!CJ$9,HaverPull!$B:$B,0),MATCH(Calculations_actual!$B68,HaverPull!$B$1:$YE$1,0))</f>
        <v>#N/A</v>
      </c>
      <c r="CK68" s="78" t="e">
        <f>INDEX(HaverPull!$B:$YE,MATCH(Calculations_actual!CK$9,HaverPull!$B:$B,0),MATCH(Calculations_actual!$B68,HaverPull!$B$1:$YE$1,0))</f>
        <v>#N/A</v>
      </c>
      <c r="CL68" s="78" t="e">
        <f>INDEX(HaverPull!$B:$YE,MATCH(Calculations_actual!CL$9,HaverPull!$B:$B,0),MATCH(Calculations_actual!$B68,HaverPull!$B$1:$YE$1,0))</f>
        <v>#N/A</v>
      </c>
      <c r="CM68" s="78" t="e">
        <f>INDEX(HaverPull!$B:$YE,MATCH(Calculations_actual!CM$9,HaverPull!$B:$B,0),MATCH(Calculations_actual!$B68,HaverPull!$B$1:$YE$1,0))</f>
        <v>#N/A</v>
      </c>
      <c r="CN68" s="78" t="e">
        <f>INDEX(HaverPull!$B:$YE,MATCH(Calculations_actual!CN$9,HaverPull!$B:$B,0),MATCH(Calculations_actual!$B68,HaverPull!$B$1:$YE$1,0))</f>
        <v>#N/A</v>
      </c>
      <c r="CO68" s="78" t="e">
        <f>INDEX(HaverPull!$B:$YE,MATCH(Calculations_actual!CO$9,HaverPull!$B:$B,0),MATCH(Calculations_actual!$B68,HaverPull!$B$1:$YE$1,0))</f>
        <v>#N/A</v>
      </c>
      <c r="CP68" s="78" t="e">
        <f>INDEX(HaverPull!$B:$YE,MATCH(Calculations_actual!CP$9,HaverPull!$B:$B,0),MATCH(Calculations_actual!$B68,HaverPull!$B$1:$YE$1,0))</f>
        <v>#N/A</v>
      </c>
      <c r="CQ68" s="78" t="e">
        <f>INDEX(HaverPull!$B:$YE,MATCH(Calculations_actual!CQ$9,HaverPull!$B:$B,0),MATCH(Calculations_actual!$B68,HaverPull!$B$1:$YE$1,0))</f>
        <v>#N/A</v>
      </c>
      <c r="CR68" s="78" t="e">
        <f>INDEX(HaverPull!$B:$YE,MATCH(Calculations_actual!CR$9,HaverPull!$B:$B,0),MATCH(Calculations_actual!$B68,HaverPull!$B$1:$YE$1,0))</f>
        <v>#N/A</v>
      </c>
      <c r="CS68" s="78" t="e">
        <f>INDEX(HaverPull!$B:$YE,MATCH(Calculations_actual!CS$9,HaverPull!$B:$B,0),MATCH(Calculations_actual!$B68,HaverPull!$B$1:$YE$1,0))</f>
        <v>#N/A</v>
      </c>
      <c r="CT68" s="78" t="e">
        <f>INDEX(HaverPull!$B:$YE,MATCH(Calculations_actual!CT$9,HaverPull!$B:$B,0),MATCH(Calculations_actual!$B68,HaverPull!$B$1:$YE$1,0))</f>
        <v>#N/A</v>
      </c>
      <c r="CU68" s="78" t="e">
        <f>INDEX(HaverPull!$B:$YE,MATCH(Calculations_actual!CU$9,HaverPull!$B:$B,0),MATCH(Calculations_actual!$B68,HaverPull!$B$1:$YE$1,0))</f>
        <v>#N/A</v>
      </c>
      <c r="CV68" s="78" t="e">
        <f>INDEX(HaverPull!$B:$YE,MATCH(Calculations_actual!CV$9,HaverPull!$B:$B,0),MATCH(Calculations_actual!$B68,HaverPull!$B$1:$YE$1,0))</f>
        <v>#N/A</v>
      </c>
      <c r="CW68" s="78" t="e">
        <f>INDEX(HaverPull!$B:$YE,MATCH(Calculations_actual!CW$9,HaverPull!$B:$B,0),MATCH(Calculations_actual!$B68,HaverPull!$B$1:$YE$1,0))</f>
        <v>#N/A</v>
      </c>
      <c r="CX68" s="78" t="e">
        <f>INDEX(HaverPull!$B:$YE,MATCH(Calculations_actual!CX$9,HaverPull!$B:$B,0),MATCH(Calculations_actual!$B68,HaverPull!$B$1:$YE$1,0))</f>
        <v>#N/A</v>
      </c>
      <c r="CY68" s="78" t="e">
        <f>INDEX(HaverPull!$B:$YE,MATCH(Calculations_actual!CY$9,HaverPull!$B:$B,0),MATCH(Calculations_actual!$B68,HaverPull!$B$1:$YE$1,0))</f>
        <v>#N/A</v>
      </c>
      <c r="CZ68" s="78" t="e">
        <f>INDEX(HaverPull!$B:$YE,MATCH(Calculations_actual!CZ$9,HaverPull!$B:$B,0),MATCH(Calculations_actual!$B68,HaverPull!$B$1:$YE$1,0))</f>
        <v>#N/A</v>
      </c>
      <c r="DA68" s="78" t="e">
        <f>INDEX(HaverPull!$B:$YE,MATCH(Calculations_actual!DA$9,HaverPull!$B:$B,0),MATCH(Calculations_actual!$B68,HaverPull!$B$1:$YE$1,0))</f>
        <v>#N/A</v>
      </c>
      <c r="DB68" s="78" t="e">
        <f>INDEX(HaverPull!$B:$YE,MATCH(Calculations_actual!DB$9,HaverPull!$B:$B,0),MATCH(Calculations_actual!$B68,HaverPull!$B$1:$YE$1,0))</f>
        <v>#N/A</v>
      </c>
      <c r="DC68" s="78" t="e">
        <f>INDEX(HaverPull!$B:$YE,MATCH(Calculations_actual!DC$9,HaverPull!$B:$B,0),MATCH(Calculations_actual!$B68,HaverPull!$B$1:$YE$1,0))</f>
        <v>#N/A</v>
      </c>
      <c r="DD68" s="78" t="e">
        <f>INDEX(HaverPull!$B:$YE,MATCH(Calculations_actual!DD$9,HaverPull!$B:$B,0),MATCH(Calculations_actual!$B68,HaverPull!$B$1:$YE$1,0))</f>
        <v>#N/A</v>
      </c>
      <c r="DE68" s="78" t="e">
        <f>INDEX(HaverPull!$B:$YE,MATCH(Calculations_actual!DE$9,HaverPull!$B:$B,0),MATCH(Calculations_actual!$B68,HaverPull!$B$1:$YE$1,0))</f>
        <v>#N/A</v>
      </c>
      <c r="DF68" s="78" t="e">
        <f>INDEX(HaverPull!$B:$YE,MATCH(Calculations_actual!DF$9,HaverPull!$B:$B,0),MATCH(Calculations_actual!$B68,HaverPull!$B$1:$YE$1,0))</f>
        <v>#N/A</v>
      </c>
      <c r="DG68" s="78" t="e">
        <f>INDEX(HaverPull!$B:$YE,MATCH(Calculations_actual!DG$9,HaverPull!$B:$B,0),MATCH(Calculations_actual!$B68,HaverPull!$B$1:$YE$1,0))</f>
        <v>#N/A</v>
      </c>
      <c r="DH68" s="78" t="e">
        <f>INDEX(HaverPull!$B:$YE,MATCH(Calculations_actual!DH$9,HaverPull!$B:$B,0),MATCH(Calculations_actual!$B68,HaverPull!$B$1:$YE$1,0))</f>
        <v>#N/A</v>
      </c>
      <c r="DI68" s="78" t="e">
        <f>INDEX(HaverPull!$B:$YE,MATCH(Calculations_actual!DI$9,HaverPull!$B:$B,0),MATCH(Calculations_actual!$B68,HaverPull!$B$1:$YE$1,0))</f>
        <v>#N/A</v>
      </c>
      <c r="DJ68" s="78" t="e">
        <f>INDEX(HaverPull!$B:$YE,MATCH(Calculations_actual!DJ$9,HaverPull!$B:$B,0),MATCH(Calculations_actual!$B68,HaverPull!$B$1:$YE$1,0))</f>
        <v>#N/A</v>
      </c>
      <c r="DK68" s="78" t="e">
        <f>INDEX(HaverPull!$B:$YE,MATCH(Calculations_actual!DK$9,HaverPull!$B:$B,0),MATCH(Calculations_actual!$B68,HaverPull!$B$1:$YE$1,0))</f>
        <v>#N/A</v>
      </c>
      <c r="DL68" s="78" t="e">
        <f>INDEX(HaverPull!$B:$YE,MATCH(Calculations_actual!DL$9,HaverPull!$B:$B,0),MATCH(Calculations_actual!$B68,HaverPull!$B$1:$YE$1,0))</f>
        <v>#N/A</v>
      </c>
      <c r="DM68" s="78" t="e">
        <f>INDEX(HaverPull!$B:$YE,MATCH(Calculations_actual!DM$9,HaverPull!$B:$B,0),MATCH(Calculations_actual!$B68,HaverPull!$B$1:$YE$1,0))</f>
        <v>#N/A</v>
      </c>
      <c r="DN68" s="78" t="e">
        <f>INDEX(HaverPull!$B:$YE,MATCH(Calculations_actual!DN$9,HaverPull!$B:$B,0),MATCH(Calculations_actual!$B68,HaverPull!$B$1:$YE$1,0))</f>
        <v>#N/A</v>
      </c>
      <c r="DO68" s="78" t="e">
        <f>INDEX(HaverPull!$B:$YE,MATCH(Calculations_actual!DO$9,HaverPull!$B:$B,0),MATCH(Calculations_actual!$B68,HaverPull!$B$1:$YE$1,0))</f>
        <v>#N/A</v>
      </c>
      <c r="DP68" s="78" t="e">
        <f>INDEX(HaverPull!$B:$YE,MATCH(Calculations_actual!DP$9,HaverPull!$B:$B,0),MATCH(Calculations_actual!$B68,HaverPull!$B$1:$YE$1,0))</f>
        <v>#N/A</v>
      </c>
      <c r="DQ68" s="78" t="e">
        <f>INDEX(HaverPull!$B:$YE,MATCH(Calculations_actual!DQ$9,HaverPull!$B:$B,0),MATCH(Calculations_actual!$B68,HaverPull!$B$1:$YE$1,0))</f>
        <v>#N/A</v>
      </c>
      <c r="DR68" s="78" t="e">
        <f>INDEX(HaverPull!$B:$YE,MATCH(Calculations_actual!DR$9,HaverPull!$B:$B,0),MATCH(Calculations_actual!$B68,HaverPull!$B$1:$YE$1,0))</f>
        <v>#N/A</v>
      </c>
      <c r="DS68" s="78" t="e">
        <f>INDEX(HaverPull!$B:$YE,MATCH(Calculations_actual!DS$9,HaverPull!$B:$B,0),MATCH(Calculations_actual!$B68,HaverPull!$B$1:$YE$1,0))</f>
        <v>#N/A</v>
      </c>
      <c r="DT68" s="78" t="e">
        <f>INDEX(HaverPull!$B:$YE,MATCH(Calculations_actual!DT$9,HaverPull!$B:$B,0),MATCH(Calculations_actual!$B68,HaverPull!$B$1:$YE$1,0))</f>
        <v>#N/A</v>
      </c>
      <c r="DU68" s="78" t="e">
        <f>INDEX(HaverPull!$B:$YE,MATCH(Calculations_actual!DU$9,HaverPull!$B:$B,0),MATCH(Calculations_actual!$B68,HaverPull!$B$1:$YE$1,0))</f>
        <v>#N/A</v>
      </c>
      <c r="DV68" s="78" t="e">
        <f>INDEX(HaverPull!$B:$YE,MATCH(Calculations_actual!DV$9,HaverPull!$B:$B,0),MATCH(Calculations_actual!$B68,HaverPull!$B$1:$YE$1,0))</f>
        <v>#N/A</v>
      </c>
      <c r="DW68" s="78" t="e">
        <f>INDEX(HaverPull!$B:$YE,MATCH(Calculations_actual!DW$9,HaverPull!$B:$B,0),MATCH(Calculations_actual!$B68,HaverPull!$B$1:$YE$1,0))</f>
        <v>#N/A</v>
      </c>
      <c r="DX68" s="78" t="e">
        <f>INDEX(HaverPull!$B:$YE,MATCH(Calculations_actual!DX$9,HaverPull!$B:$B,0),MATCH(Calculations_actual!$B68,HaverPull!$B$1:$YE$1,0))</f>
        <v>#N/A</v>
      </c>
      <c r="DY68" s="78" t="e">
        <f>INDEX(HaverPull!$B:$YE,MATCH(Calculations_actual!DY$9,HaverPull!$B:$B,0),MATCH(Calculations_actual!$B68,HaverPull!$B$1:$YE$1,0))</f>
        <v>#N/A</v>
      </c>
      <c r="DZ68" s="78" t="e">
        <f>INDEX(HaverPull!$B:$YE,MATCH(Calculations_actual!DZ$9,HaverPull!$B:$B,0),MATCH(Calculations_actual!$B68,HaverPull!$B$1:$YE$1,0))</f>
        <v>#N/A</v>
      </c>
      <c r="EA68" s="78" t="e">
        <f>INDEX(HaverPull!$B:$YE,MATCH(Calculations_actual!EA$9,HaverPull!$B:$B,0),MATCH(Calculations_actual!$B68,HaverPull!$B$1:$YE$1,0))</f>
        <v>#N/A</v>
      </c>
      <c r="EB68" s="78" t="e">
        <f>INDEX(HaverPull!$B:$YE,MATCH(Calculations_actual!EB$9,HaverPull!$B:$B,0),MATCH(Calculations_actual!$B68,HaverPull!$B$1:$YE$1,0))</f>
        <v>#N/A</v>
      </c>
      <c r="EC68" s="78" t="e">
        <f>INDEX(HaverPull!$B:$YE,MATCH(Calculations_actual!EC$9,HaverPull!$B:$B,0),MATCH(Calculations_actual!$B68,HaverPull!$B$1:$YE$1,0))</f>
        <v>#N/A</v>
      </c>
      <c r="ED68" s="78" t="e">
        <f>INDEX(HaverPull!$B:$YE,MATCH(Calculations_actual!ED$9,HaverPull!$B:$B,0),MATCH(Calculations_actual!$B68,HaverPull!$B$1:$YE$1,0))</f>
        <v>#N/A</v>
      </c>
      <c r="EE68" s="78" t="e">
        <f>INDEX(HaverPull!$B:$YE,MATCH(Calculations_actual!EE$9,HaverPull!$B:$B,0),MATCH(Calculations_actual!$B68,HaverPull!$B$1:$YE$1,0))</f>
        <v>#N/A</v>
      </c>
      <c r="EF68" s="78" t="e">
        <f>INDEX(HaverPull!$B:$YE,MATCH(Calculations_actual!EF$9,HaverPull!$B:$B,0),MATCH(Calculations_actual!$B68,HaverPull!$B$1:$YE$1,0))</f>
        <v>#N/A</v>
      </c>
      <c r="EG68" s="78" t="e">
        <f>INDEX(HaverPull!$B:$YE,MATCH(Calculations_actual!EG$9,HaverPull!$B:$B,0),MATCH(Calculations_actual!$B68,HaverPull!$B$1:$YE$1,0))</f>
        <v>#N/A</v>
      </c>
      <c r="EH68" s="78" t="e">
        <f>INDEX(HaverPull!$B:$YE,MATCH(Calculations_actual!EH$9,HaverPull!$B:$B,0),MATCH(Calculations_actual!$B68,HaverPull!$B$1:$YE$1,0))</f>
        <v>#N/A</v>
      </c>
      <c r="EI68" s="78" t="e">
        <f>INDEX(HaverPull!$B:$YE,MATCH(Calculations_actual!EI$9,HaverPull!$B:$B,0),MATCH(Calculations_actual!$B68,HaverPull!$B$1:$YE$1,0))</f>
        <v>#N/A</v>
      </c>
      <c r="EJ68" s="78" t="e">
        <f>INDEX(HaverPull!$B:$YE,MATCH(Calculations_actual!EJ$9,HaverPull!$B:$B,0),MATCH(Calculations_actual!$B68,HaverPull!$B$1:$YE$1,0))</f>
        <v>#N/A</v>
      </c>
      <c r="EK68" s="78" t="e">
        <f>INDEX(HaverPull!$B:$YE,MATCH(Calculations_actual!EK$9,HaverPull!$B:$B,0),MATCH(Calculations_actual!$B68,HaverPull!$B$1:$YE$1,0))</f>
        <v>#N/A</v>
      </c>
      <c r="EL68" s="78" t="e">
        <f>INDEX(HaverPull!$B:$YE,MATCH(Calculations_actual!EL$9,HaverPull!$B:$B,0),MATCH(Calculations_actual!$B68,HaverPull!$B$1:$YE$1,0))</f>
        <v>#N/A</v>
      </c>
      <c r="EM68" s="78" t="e">
        <f>INDEX(HaverPull!$B:$YE,MATCH(Calculations_actual!EM$9,HaverPull!$B:$B,0),MATCH(Calculations_actual!$B68,HaverPull!$B$1:$YE$1,0))</f>
        <v>#N/A</v>
      </c>
      <c r="EN68" s="78" t="e">
        <f>INDEX(HaverPull!$B:$YE,MATCH(Calculations_actual!EN$9,HaverPull!$B:$B,0),MATCH(Calculations_actual!$B68,HaverPull!$B$1:$YE$1,0))</f>
        <v>#N/A</v>
      </c>
      <c r="EO68" s="78" t="e">
        <f>INDEX(HaverPull!$B:$YE,MATCH(Calculations_actual!EO$9,HaverPull!$B:$B,0),MATCH(Calculations_actual!$B68,HaverPull!$B$1:$YE$1,0))</f>
        <v>#N/A</v>
      </c>
      <c r="EP68" s="78" t="e">
        <f>INDEX(HaverPull!$B:$YE,MATCH(Calculations_actual!EP$9,HaverPull!$B:$B,0),MATCH(Calculations_actual!$B68,HaverPull!$B$1:$YE$1,0))</f>
        <v>#N/A</v>
      </c>
      <c r="EQ68" s="78" t="e">
        <f>INDEX(HaverPull!$B:$YE,MATCH(Calculations_actual!EQ$9,HaverPull!$B:$B,0),MATCH(Calculations_actual!$B68,HaverPull!$B$1:$YE$1,0))</f>
        <v>#N/A</v>
      </c>
      <c r="ER68" s="78" t="e">
        <f>INDEX(HaverPull!$B:$YE,MATCH(Calculations_actual!ER$9,HaverPull!$B:$B,0),MATCH(Calculations_actual!$B68,HaverPull!$B$1:$YE$1,0))</f>
        <v>#N/A</v>
      </c>
      <c r="ES68" s="78" t="e">
        <f>INDEX(HaverPull!$B:$YE,MATCH(Calculations_actual!ES$9,HaverPull!$B:$B,0),MATCH(Calculations_actual!$B68,HaverPull!$B$1:$YE$1,0))</f>
        <v>#N/A</v>
      </c>
      <c r="ET68" s="78" t="e">
        <f>INDEX(HaverPull!$B:$YE,MATCH(Calculations_actual!ET$9,HaverPull!$B:$B,0),MATCH(Calculations_actual!$B68,HaverPull!$B$1:$YE$1,0))</f>
        <v>#N/A</v>
      </c>
      <c r="EU68" s="78" t="e">
        <f>INDEX(HaverPull!$B:$YE,MATCH(Calculations_actual!EU$9,HaverPull!$B:$B,0),MATCH(Calculations_actual!$B68,HaverPull!$B$1:$YE$1,0))</f>
        <v>#N/A</v>
      </c>
      <c r="EV68" s="78" t="e">
        <f>INDEX(HaverPull!$B:$YE,MATCH(Calculations_actual!EV$9,HaverPull!$B:$B,0),MATCH(Calculations_actual!$B68,HaverPull!$B$1:$YE$1,0))</f>
        <v>#N/A</v>
      </c>
      <c r="EW68" s="78" t="e">
        <f>INDEX(HaverPull!$B:$YE,MATCH(Calculations_actual!EW$9,HaverPull!$B:$B,0),MATCH(Calculations_actual!$B68,HaverPull!$B$1:$YE$1,0))</f>
        <v>#N/A</v>
      </c>
      <c r="EX68" s="78" t="e">
        <f>INDEX(HaverPull!$B:$YE,MATCH(Calculations_actual!EX$9,HaverPull!$B:$B,0),MATCH(Calculations_actual!$B68,HaverPull!$B$1:$YE$1,0))</f>
        <v>#N/A</v>
      </c>
      <c r="EY68" s="78" t="e">
        <f>INDEX(HaverPull!$B:$YE,MATCH(Calculations_actual!EY$9,HaverPull!$B:$B,0),MATCH(Calculations_actual!$B68,HaverPull!$B$1:$YE$1,0))</f>
        <v>#N/A</v>
      </c>
      <c r="EZ68" s="78" t="e">
        <f>INDEX(HaverPull!$B:$YE,MATCH(Calculations_actual!EZ$9,HaverPull!$B:$B,0),MATCH(Calculations_actual!$B68,HaverPull!$B$1:$YE$1,0))</f>
        <v>#N/A</v>
      </c>
      <c r="FA68" s="78" t="e">
        <f>INDEX(HaverPull!$B:$YE,MATCH(Calculations_actual!FA$9,HaverPull!$B:$B,0),MATCH(Calculations_actual!$B68,HaverPull!$B$1:$YE$1,0))</f>
        <v>#N/A</v>
      </c>
      <c r="FB68" s="78" t="e">
        <f>INDEX(HaverPull!$B:$YE,MATCH(Calculations_actual!FB$9,HaverPull!$B:$B,0),MATCH(Calculations_actual!$B68,HaverPull!$B$1:$YE$1,0))</f>
        <v>#N/A</v>
      </c>
      <c r="FC68" s="78" t="e">
        <f>INDEX(HaverPull!$B:$YE,MATCH(Calculations_actual!FC$9,HaverPull!$B:$B,0),MATCH(Calculations_actual!$B68,HaverPull!$B$1:$YE$1,0))</f>
        <v>#N/A</v>
      </c>
      <c r="FD68" s="78" t="e">
        <f>INDEX(HaverPull!$B:$YE,MATCH(Calculations_actual!FD$9,HaverPull!$B:$B,0),MATCH(Calculations_actual!$B68,HaverPull!$B$1:$YE$1,0))</f>
        <v>#N/A</v>
      </c>
      <c r="FE68" s="78" t="e">
        <f>INDEX(HaverPull!$B:$YE,MATCH(Calculations_actual!FE$9,HaverPull!$B:$B,0),MATCH(Calculations_actual!$B68,HaverPull!$B$1:$YE$1,0))</f>
        <v>#N/A</v>
      </c>
      <c r="FF68" s="78" t="e">
        <f>INDEX(HaverPull!$B:$YE,MATCH(Calculations_actual!FF$9,HaverPull!$B:$B,0),MATCH(Calculations_actual!$B68,HaverPull!$B$1:$YE$1,0))</f>
        <v>#N/A</v>
      </c>
      <c r="FG68" s="78" t="e">
        <f>INDEX(HaverPull!$B:$YE,MATCH(Calculations_actual!FG$9,HaverPull!$B:$B,0),MATCH(Calculations_actual!$B68,HaverPull!$B$1:$YE$1,0))</f>
        <v>#N/A</v>
      </c>
      <c r="FH68" s="78" t="e">
        <f>INDEX(HaverPull!$B:$YE,MATCH(Calculations_actual!FH$9,HaverPull!$B:$B,0),MATCH(Calculations_actual!$B68,HaverPull!$B$1:$YE$1,0))</f>
        <v>#N/A</v>
      </c>
      <c r="FI68" s="78" t="e">
        <f>INDEX(HaverPull!$B:$YE,MATCH(Calculations_actual!FI$9,HaverPull!$B:$B,0),MATCH(Calculations_actual!$B68,HaverPull!$B$1:$YE$1,0))</f>
        <v>#N/A</v>
      </c>
      <c r="FJ68" s="78" t="e">
        <f>INDEX(HaverPull!$B:$YE,MATCH(Calculations_actual!FJ$9,HaverPull!$B:$B,0),MATCH(Calculations_actual!$B68,HaverPull!$B$1:$YE$1,0))</f>
        <v>#N/A</v>
      </c>
      <c r="FK68" s="78" t="e">
        <f>INDEX(HaverPull!$B:$YE,MATCH(Calculations_actual!FK$9,HaverPull!$B:$B,0),MATCH(Calculations_actual!$B68,HaverPull!$B$1:$YE$1,0))</f>
        <v>#N/A</v>
      </c>
      <c r="FL68" s="78" t="e">
        <f>INDEX(HaverPull!$B:$YE,MATCH(Calculations_actual!FL$9,HaverPull!$B:$B,0),MATCH(Calculations_actual!$B68,HaverPull!$B$1:$YE$1,0))</f>
        <v>#N/A</v>
      </c>
      <c r="FM68" s="78" t="e">
        <f>INDEX(HaverPull!$B:$YE,MATCH(Calculations_actual!FM$9,HaverPull!$B:$B,0),MATCH(Calculations_actual!$B68,HaverPull!$B$1:$YE$1,0))</f>
        <v>#N/A</v>
      </c>
      <c r="FN68" s="78" t="e">
        <f>INDEX(HaverPull!$B:$YE,MATCH(Calculations_actual!FN$9,HaverPull!$B:$B,0),MATCH(Calculations_actual!$B68,HaverPull!$B$1:$YE$1,0))</f>
        <v>#N/A</v>
      </c>
      <c r="FO68" s="78" t="e">
        <f>INDEX(HaverPull!$B:$YE,MATCH(Calculations_actual!FO$9,HaverPull!$B:$B,0),MATCH(Calculations_actual!$B68,HaverPull!$B$1:$YE$1,0))</f>
        <v>#N/A</v>
      </c>
      <c r="FP68" s="78" t="e">
        <f>INDEX(HaverPull!$B:$YE,MATCH(Calculations_actual!FP$9,HaverPull!$B:$B,0),MATCH(Calculations_actual!$B68,HaverPull!$B$1:$YE$1,0))</f>
        <v>#N/A</v>
      </c>
      <c r="FQ68" s="78" t="e">
        <f>INDEX(HaverPull!$B:$YE,MATCH(Calculations_actual!FQ$9,HaverPull!$B:$B,0),MATCH(Calculations_actual!$B68,HaverPull!$B$1:$YE$1,0))</f>
        <v>#N/A</v>
      </c>
      <c r="FR68" s="78" t="e">
        <f>INDEX(HaverPull!$B:$YE,MATCH(Calculations_actual!FR$9,HaverPull!$B:$B,0),MATCH(Calculations_actual!$B68,HaverPull!$B$1:$YE$1,0))</f>
        <v>#N/A</v>
      </c>
      <c r="FS68" s="78" t="e">
        <f>INDEX(HaverPull!$B:$YE,MATCH(Calculations_actual!FS$9,HaverPull!$B:$B,0),MATCH(Calculations_actual!$B68,HaverPull!$B$1:$YE$1,0))</f>
        <v>#N/A</v>
      </c>
      <c r="FT68" s="78" t="e">
        <f>INDEX(HaverPull!$B:$YE,MATCH(Calculations_actual!FT$9,HaverPull!$B:$B,0),MATCH(Calculations_actual!$B68,HaverPull!$B$1:$YE$1,0))</f>
        <v>#N/A</v>
      </c>
      <c r="FU68" s="78" t="e">
        <f>INDEX(HaverPull!$B:$YE,MATCH(Calculations_actual!FU$9,HaverPull!$B:$B,0),MATCH(Calculations_actual!$B68,HaverPull!$B$1:$YE$1,0))</f>
        <v>#N/A</v>
      </c>
      <c r="FV68" s="78" t="e">
        <f>INDEX(HaverPull!$B:$YE,MATCH(Calculations_actual!FV$9,HaverPull!$B:$B,0),MATCH(Calculations_actual!$B68,HaverPull!$B$1:$YE$1,0))</f>
        <v>#N/A</v>
      </c>
      <c r="FW68" s="78" t="e">
        <f>INDEX(HaverPull!$B:$YE,MATCH(Calculations_actual!FW$9,HaverPull!$B:$B,0),MATCH(Calculations_actual!$B68,HaverPull!$B$1:$YE$1,0))</f>
        <v>#N/A</v>
      </c>
      <c r="FX68" s="78" t="e">
        <f>INDEX(HaverPull!$B:$YE,MATCH(Calculations_actual!FX$9,HaverPull!$B:$B,0),MATCH(Calculations_actual!$B68,HaverPull!$B$1:$YE$1,0))</f>
        <v>#N/A</v>
      </c>
      <c r="FY68" s="78" t="e">
        <f>INDEX(HaverPull!$B:$YE,MATCH(Calculations_actual!FY$9,HaverPull!$B:$B,0),MATCH(Calculations_actual!$B68,HaverPull!$B$1:$YE$1,0))</f>
        <v>#N/A</v>
      </c>
      <c r="FZ68" s="78" t="e">
        <f>INDEX(HaverPull!$B:$YE,MATCH(Calculations_actual!FZ$9,HaverPull!$B:$B,0),MATCH(Calculations_actual!$B68,HaverPull!$B$1:$YE$1,0))</f>
        <v>#N/A</v>
      </c>
      <c r="GA68" s="78" t="e">
        <f>INDEX(HaverPull!$B:$YE,MATCH(Calculations_actual!GA$9,HaverPull!$B:$B,0),MATCH(Calculations_actual!$B68,HaverPull!$B$1:$YE$1,0))</f>
        <v>#N/A</v>
      </c>
      <c r="GB68" s="78" t="e">
        <f>INDEX(HaverPull!$B:$YE,MATCH(Calculations_actual!GB$9,HaverPull!$B:$B,0),MATCH(Calculations_actual!$B68,HaverPull!$B$1:$YE$1,0))</f>
        <v>#N/A</v>
      </c>
      <c r="GC68" s="78" t="e">
        <f>INDEX(HaverPull!$B:$YE,MATCH(Calculations_actual!GC$9,HaverPull!$B:$B,0),MATCH(Calculations_actual!$B68,HaverPull!$B$1:$YE$1,0))</f>
        <v>#N/A</v>
      </c>
      <c r="GD68" s="78" t="e">
        <f>INDEX(HaverPull!$B:$YE,MATCH(Calculations_actual!GD$9,HaverPull!$B:$B,0),MATCH(Calculations_actual!$B68,HaverPull!$B$1:$YE$1,0))</f>
        <v>#N/A</v>
      </c>
      <c r="GE68" s="78" t="e">
        <f>INDEX(HaverPull!$B:$YE,MATCH(Calculations_actual!GE$9,HaverPull!$B:$B,0),MATCH(Calculations_actual!$B68,HaverPull!$B$1:$YE$1,0))</f>
        <v>#N/A</v>
      </c>
      <c r="GF68" s="78" t="e">
        <f>INDEX(HaverPull!$B:$YE,MATCH(Calculations_actual!GF$9,HaverPull!$B:$B,0),MATCH(Calculations_actual!$B68,HaverPull!$B$1:$YE$1,0))</f>
        <v>#N/A</v>
      </c>
      <c r="GG68" s="78" t="e">
        <f>INDEX(HaverPull!$B:$YE,MATCH(Calculations_actual!GG$9,HaverPull!$B:$B,0),MATCH(Calculations_actual!$B68,HaverPull!$B$1:$YE$1,0))</f>
        <v>#N/A</v>
      </c>
      <c r="GH68" s="78" t="e">
        <f>INDEX(HaverPull!$B:$YE,MATCH(Calculations_actual!GH$9,HaverPull!$B:$B,0),MATCH(Calculations_actual!$B68,HaverPull!$B$1:$YE$1,0))</f>
        <v>#N/A</v>
      </c>
      <c r="GI68" s="78" t="e">
        <f>INDEX(HaverPull!$B:$YE,MATCH(Calculations_actual!GI$9,HaverPull!$B:$B,0),MATCH(Calculations_actual!$B68,HaverPull!$B$1:$YE$1,0))</f>
        <v>#N/A</v>
      </c>
      <c r="GJ68" s="78" t="e">
        <f>INDEX(HaverPull!$B:$YE,MATCH(Calculations_actual!GJ$9,HaverPull!$B:$B,0),MATCH(Calculations_actual!$B68,HaverPull!$B$1:$YE$1,0))</f>
        <v>#N/A</v>
      </c>
      <c r="GK68" s="78" t="e">
        <f>INDEX(HaverPull!$B:$YE,MATCH(Calculations_actual!GK$9,HaverPull!$B:$B,0),MATCH(Calculations_actual!$B68,HaverPull!$B$1:$YE$1,0))</f>
        <v>#N/A</v>
      </c>
      <c r="GL68" s="78" t="e">
        <f>INDEX(HaverPull!$B:$YE,MATCH(Calculations_actual!GL$9,HaverPull!$B:$B,0),MATCH(Calculations_actual!$B68,HaverPull!$B$1:$YE$1,0))</f>
        <v>#N/A</v>
      </c>
      <c r="GM68" s="78" t="e">
        <f>INDEX(HaverPull!$B:$YE,MATCH(Calculations_actual!GM$9,HaverPull!$B:$B,0),MATCH(Calculations_actual!$B68,HaverPull!$B$1:$YE$1,0))</f>
        <v>#N/A</v>
      </c>
      <c r="GN68" s="78" t="e">
        <f>INDEX(HaverPull!$B:$YE,MATCH(Calculations_actual!GN$9,HaverPull!$B:$B,0),MATCH(Calculations_actual!$B68,HaverPull!$B$1:$YE$1,0))</f>
        <v>#N/A</v>
      </c>
      <c r="GO68" s="78" t="e">
        <f>INDEX(HaverPull!$B:$YE,MATCH(Calculations_actual!GO$9,HaverPull!$B:$B,0),MATCH(Calculations_actual!$B68,HaverPull!$B$1:$YE$1,0))</f>
        <v>#N/A</v>
      </c>
      <c r="GP68" s="78" t="e">
        <f>INDEX(HaverPull!$B:$YE,MATCH(Calculations_actual!GP$9,HaverPull!$B:$B,0),MATCH(Calculations_actual!$B68,HaverPull!$B$1:$YE$1,0))</f>
        <v>#N/A</v>
      </c>
      <c r="GQ68" s="78" t="e">
        <f>INDEX(HaverPull!$B:$YE,MATCH(Calculations_actual!GQ$9,HaverPull!$B:$B,0),MATCH(Calculations_actual!$B68,HaverPull!$B$1:$YE$1,0))</f>
        <v>#N/A</v>
      </c>
      <c r="GR68" s="78" t="e">
        <f>INDEX(HaverPull!$B:$YE,MATCH(Calculations_actual!GR$9,HaverPull!$B:$B,0),MATCH(Calculations_actual!$B68,HaverPull!$B$1:$YE$1,0))</f>
        <v>#N/A</v>
      </c>
      <c r="GS68" s="78" t="e">
        <f>INDEX(HaverPull!$B:$YE,MATCH(Calculations_actual!GS$9,HaverPull!$B:$B,0),MATCH(Calculations_actual!$B68,HaverPull!$B$1:$YE$1,0))</f>
        <v>#N/A</v>
      </c>
      <c r="GT68" s="78" t="e">
        <f>INDEX(HaverPull!$B:$YE,MATCH(Calculations_actual!GT$9,HaverPull!$B:$B,0),MATCH(Calculations_actual!$B68,HaverPull!$B$1:$YE$1,0))</f>
        <v>#N/A</v>
      </c>
      <c r="GU68" s="78" t="e">
        <f>INDEX(HaverPull!$B:$YE,MATCH(Calculations_actual!GU$9,HaverPull!$B:$B,0),MATCH(Calculations_actual!$B68,HaverPull!$B$1:$YE$1,0))</f>
        <v>#N/A</v>
      </c>
      <c r="GV68" s="78" t="e">
        <f>INDEX(HaverPull!$B:$YE,MATCH(Calculations_actual!GV$9,HaverPull!$B:$B,0),MATCH(Calculations_actual!$B68,HaverPull!$B$1:$YE$1,0))</f>
        <v>#N/A</v>
      </c>
    </row>
    <row r="69" spans="1:204" s="26" customFormat="1">
      <c r="A69" s="89"/>
      <c r="B69" s="5" t="s">
        <v>516</v>
      </c>
      <c r="C69" s="78" t="e">
        <f>INDEX(HaverPull!$B:$YE,MATCH(Calculations_actual!C$9,HaverPull!$B:$B,0),MATCH(Calculations_actual!$B69,HaverPull!$B$1:$YE$1,0))</f>
        <v>#N/A</v>
      </c>
      <c r="D69" s="78" t="e">
        <f>INDEX(HaverPull!$B:$YE,MATCH(Calculations_actual!D$9,HaverPull!$B:$B,0),MATCH(Calculations_actual!$B69,HaverPull!$B$1:$YE$1,0))</f>
        <v>#N/A</v>
      </c>
      <c r="E69" s="78" t="e">
        <f>INDEX(HaverPull!$B:$YE,MATCH(Calculations_actual!E$9,HaverPull!$B:$B,0),MATCH(Calculations_actual!$B69,HaverPull!$B$1:$YE$1,0))</f>
        <v>#N/A</v>
      </c>
      <c r="F69" s="78" t="e">
        <f>INDEX(HaverPull!$B:$YE,MATCH(Calculations_actual!F$9,HaverPull!$B:$B,0),MATCH(Calculations_actual!$B69,HaverPull!$B$1:$YE$1,0))</f>
        <v>#N/A</v>
      </c>
      <c r="G69" s="78" t="e">
        <f>INDEX(HaverPull!$B:$YE,MATCH(Calculations_actual!G$9,HaverPull!$B:$B,0),MATCH(Calculations_actual!$B69,HaverPull!$B$1:$YE$1,0))</f>
        <v>#N/A</v>
      </c>
      <c r="H69" s="78" t="e">
        <f>INDEX(HaverPull!$B:$YE,MATCH(Calculations_actual!H$9,HaverPull!$B:$B,0),MATCH(Calculations_actual!$B69,HaverPull!$B$1:$YE$1,0))</f>
        <v>#N/A</v>
      </c>
      <c r="I69" s="78" t="e">
        <f>INDEX(HaverPull!$B:$YE,MATCH(Calculations_actual!I$9,HaverPull!$B:$B,0),MATCH(Calculations_actual!$B69,HaverPull!$B$1:$YE$1,0))</f>
        <v>#N/A</v>
      </c>
      <c r="J69" s="78" t="e">
        <f>INDEX(HaverPull!$B:$YE,MATCH(Calculations_actual!J$9,HaverPull!$B:$B,0),MATCH(Calculations_actual!$B69,HaverPull!$B$1:$YE$1,0))</f>
        <v>#N/A</v>
      </c>
      <c r="K69" s="78" t="e">
        <f>INDEX(HaverPull!$B:$YE,MATCH(Calculations_actual!K$9,HaverPull!$B:$B,0),MATCH(Calculations_actual!$B69,HaverPull!$B$1:$YE$1,0))</f>
        <v>#N/A</v>
      </c>
      <c r="L69" s="78" t="e">
        <f>INDEX(HaverPull!$B:$YE,MATCH(Calculations_actual!L$9,HaverPull!$B:$B,0),MATCH(Calculations_actual!$B69,HaverPull!$B$1:$YE$1,0))</f>
        <v>#N/A</v>
      </c>
      <c r="M69" s="78" t="e">
        <f>INDEX(HaverPull!$B:$YE,MATCH(Calculations_actual!M$9,HaverPull!$B:$B,0),MATCH(Calculations_actual!$B69,HaverPull!$B$1:$YE$1,0))</f>
        <v>#N/A</v>
      </c>
      <c r="N69" s="78" t="e">
        <f>INDEX(HaverPull!$B:$YE,MATCH(Calculations_actual!N$9,HaverPull!$B:$B,0),MATCH(Calculations_actual!$B69,HaverPull!$B$1:$YE$1,0))</f>
        <v>#N/A</v>
      </c>
      <c r="O69" s="78" t="e">
        <f>INDEX(HaverPull!$B:$YE,MATCH(Calculations_actual!O$9,HaverPull!$B:$B,0),MATCH(Calculations_actual!$B69,HaverPull!$B$1:$YE$1,0))</f>
        <v>#N/A</v>
      </c>
      <c r="P69" s="78" t="e">
        <f>INDEX(HaverPull!$B:$YE,MATCH(Calculations_actual!P$9,HaverPull!$B:$B,0),MATCH(Calculations_actual!$B69,HaverPull!$B$1:$YE$1,0))</f>
        <v>#N/A</v>
      </c>
      <c r="Q69" s="78" t="e">
        <f>INDEX(HaverPull!$B:$YE,MATCH(Calculations_actual!Q$9,HaverPull!$B:$B,0),MATCH(Calculations_actual!$B69,HaverPull!$B$1:$YE$1,0))</f>
        <v>#N/A</v>
      </c>
      <c r="R69" s="78" t="e">
        <f>INDEX(HaverPull!$B:$YE,MATCH(Calculations_actual!R$9,HaverPull!$B:$B,0),MATCH(Calculations_actual!$B69,HaverPull!$B$1:$YE$1,0))</f>
        <v>#N/A</v>
      </c>
      <c r="S69" s="78" t="e">
        <f>INDEX(HaverPull!$B:$YE,MATCH(Calculations_actual!S$9,HaverPull!$B:$B,0),MATCH(Calculations_actual!$B69,HaverPull!$B$1:$YE$1,0))</f>
        <v>#N/A</v>
      </c>
      <c r="T69" s="78" t="e">
        <f>INDEX(HaverPull!$B:$YE,MATCH(Calculations_actual!T$9,HaverPull!$B:$B,0),MATCH(Calculations_actual!$B69,HaverPull!$B$1:$YE$1,0))</f>
        <v>#N/A</v>
      </c>
      <c r="U69" s="78" t="e">
        <f>INDEX(HaverPull!$B:$YE,MATCH(Calculations_actual!U$9,HaverPull!$B:$B,0),MATCH(Calculations_actual!$B69,HaverPull!$B$1:$YE$1,0))</f>
        <v>#N/A</v>
      </c>
      <c r="V69" s="78" t="e">
        <f>INDEX(HaverPull!$B:$YE,MATCH(Calculations_actual!V$9,HaverPull!$B:$B,0),MATCH(Calculations_actual!$B69,HaverPull!$B$1:$YE$1,0))</f>
        <v>#N/A</v>
      </c>
      <c r="W69" s="78" t="e">
        <f>INDEX(HaverPull!$B:$YE,MATCH(Calculations_actual!W$9,HaverPull!$B:$B,0),MATCH(Calculations_actual!$B69,HaverPull!$B$1:$YE$1,0))</f>
        <v>#N/A</v>
      </c>
      <c r="X69" s="78" t="e">
        <f>INDEX(HaverPull!$B:$YE,MATCH(Calculations_actual!X$9,HaverPull!$B:$B,0),MATCH(Calculations_actual!$B69,HaverPull!$B$1:$YE$1,0))</f>
        <v>#N/A</v>
      </c>
      <c r="Y69" s="78" t="e">
        <f>INDEX(HaverPull!$B:$YE,MATCH(Calculations_actual!Y$9,HaverPull!$B:$B,0),MATCH(Calculations_actual!$B69,HaverPull!$B$1:$YE$1,0))</f>
        <v>#N/A</v>
      </c>
      <c r="Z69" s="78" t="e">
        <f>INDEX(HaverPull!$B:$YE,MATCH(Calculations_actual!Z$9,HaverPull!$B:$B,0),MATCH(Calculations_actual!$B69,HaverPull!$B$1:$YE$1,0))</f>
        <v>#N/A</v>
      </c>
      <c r="AA69" s="78" t="e">
        <f>INDEX(HaverPull!$B:$YE,MATCH(Calculations_actual!AA$9,HaverPull!$B:$B,0),MATCH(Calculations_actual!$B69,HaverPull!$B$1:$YE$1,0))</f>
        <v>#N/A</v>
      </c>
      <c r="AB69" s="78" t="e">
        <f>INDEX(HaverPull!$B:$YE,MATCH(Calculations_actual!AB$9,HaverPull!$B:$B,0),MATCH(Calculations_actual!$B69,HaverPull!$B$1:$YE$1,0))</f>
        <v>#N/A</v>
      </c>
      <c r="AC69" s="78" t="e">
        <f>INDEX(HaverPull!$B:$YE,MATCH(Calculations_actual!AC$9,HaverPull!$B:$B,0),MATCH(Calculations_actual!$B69,HaverPull!$B$1:$YE$1,0))</f>
        <v>#N/A</v>
      </c>
      <c r="AD69" s="78" t="e">
        <f>INDEX(HaverPull!$B:$YE,MATCH(Calculations_actual!AD$9,HaverPull!$B:$B,0),MATCH(Calculations_actual!$B69,HaverPull!$B$1:$YE$1,0))</f>
        <v>#N/A</v>
      </c>
      <c r="AE69" s="78" t="e">
        <f>INDEX(HaverPull!$B:$YE,MATCH(Calculations_actual!AE$9,HaverPull!$B:$B,0),MATCH(Calculations_actual!$B69,HaverPull!$B$1:$YE$1,0))</f>
        <v>#N/A</v>
      </c>
      <c r="AF69" s="78" t="e">
        <f>INDEX(HaverPull!$B:$YE,MATCH(Calculations_actual!AF$9,HaverPull!$B:$B,0),MATCH(Calculations_actual!$B69,HaverPull!$B$1:$YE$1,0))</f>
        <v>#N/A</v>
      </c>
      <c r="AG69" s="78" t="e">
        <f>INDEX(HaverPull!$B:$YE,MATCH(Calculations_actual!AG$9,HaverPull!$B:$B,0),MATCH(Calculations_actual!$B69,HaverPull!$B$1:$YE$1,0))</f>
        <v>#N/A</v>
      </c>
      <c r="AH69" s="78" t="e">
        <f>INDEX(HaverPull!$B:$YE,MATCH(Calculations_actual!AH$9,HaverPull!$B:$B,0),MATCH(Calculations_actual!$B69,HaverPull!$B$1:$YE$1,0))</f>
        <v>#N/A</v>
      </c>
      <c r="AI69" s="78" t="e">
        <f>INDEX(HaverPull!$B:$YE,MATCH(Calculations_actual!AI$9,HaverPull!$B:$B,0),MATCH(Calculations_actual!$B69,HaverPull!$B$1:$YE$1,0))</f>
        <v>#N/A</v>
      </c>
      <c r="AJ69" s="78" t="e">
        <f>INDEX(HaverPull!$B:$YE,MATCH(Calculations_actual!AJ$9,HaverPull!$B:$B,0),MATCH(Calculations_actual!$B69,HaverPull!$B$1:$YE$1,0))</f>
        <v>#N/A</v>
      </c>
      <c r="AK69" s="78" t="e">
        <f>INDEX(HaverPull!$B:$YE,MATCH(Calculations_actual!AK$9,HaverPull!$B:$B,0),MATCH(Calculations_actual!$B69,HaverPull!$B$1:$YE$1,0))</f>
        <v>#N/A</v>
      </c>
      <c r="AL69" s="78" t="e">
        <f>INDEX(HaverPull!$B:$YE,MATCH(Calculations_actual!AL$9,HaverPull!$B:$B,0),MATCH(Calculations_actual!$B69,HaverPull!$B$1:$YE$1,0))</f>
        <v>#N/A</v>
      </c>
      <c r="AM69" s="78" t="e">
        <f>INDEX(HaverPull!$B:$YE,MATCH(Calculations_actual!AM$9,HaverPull!$B:$B,0),MATCH(Calculations_actual!$B69,HaverPull!$B$1:$YE$1,0))</f>
        <v>#N/A</v>
      </c>
      <c r="AN69" s="78" t="e">
        <f>INDEX(HaverPull!$B:$YE,MATCH(Calculations_actual!AN$9,HaverPull!$B:$B,0),MATCH(Calculations_actual!$B69,HaverPull!$B$1:$YE$1,0))</f>
        <v>#N/A</v>
      </c>
      <c r="AO69" s="78" t="e">
        <f>INDEX(HaverPull!$B:$YE,MATCH(Calculations_actual!AO$9,HaverPull!$B:$B,0),MATCH(Calculations_actual!$B69,HaverPull!$B$1:$YE$1,0))</f>
        <v>#N/A</v>
      </c>
      <c r="AP69" s="78" t="e">
        <f>INDEX(HaverPull!$B:$YE,MATCH(Calculations_actual!AP$9,HaverPull!$B:$B,0),MATCH(Calculations_actual!$B69,HaverPull!$B$1:$YE$1,0))</f>
        <v>#N/A</v>
      </c>
      <c r="AQ69" s="78" t="e">
        <f>INDEX(HaverPull!$B:$YE,MATCH(Calculations_actual!AQ$9,HaverPull!$B:$B,0),MATCH(Calculations_actual!$B69,HaverPull!$B$1:$YE$1,0))</f>
        <v>#N/A</v>
      </c>
      <c r="AR69" s="78" t="e">
        <f>INDEX(HaverPull!$B:$YE,MATCH(Calculations_actual!AR$9,HaverPull!$B:$B,0),MATCH(Calculations_actual!$B69,HaverPull!$B$1:$YE$1,0))</f>
        <v>#N/A</v>
      </c>
      <c r="AS69" s="78" t="e">
        <f>INDEX(HaverPull!$B:$YE,MATCH(Calculations_actual!AS$9,HaverPull!$B:$B,0),MATCH(Calculations_actual!$B69,HaverPull!$B$1:$YE$1,0))</f>
        <v>#N/A</v>
      </c>
      <c r="AT69" s="78" t="e">
        <f>INDEX(HaverPull!$B:$YE,MATCH(Calculations_actual!AT$9,HaverPull!$B:$B,0),MATCH(Calculations_actual!$B69,HaverPull!$B$1:$YE$1,0))</f>
        <v>#N/A</v>
      </c>
      <c r="AU69" s="78" t="e">
        <f>INDEX(HaverPull!$B:$YE,MATCH(Calculations_actual!AU$9,HaverPull!$B:$B,0),MATCH(Calculations_actual!$B69,HaverPull!$B$1:$YE$1,0))</f>
        <v>#N/A</v>
      </c>
      <c r="AV69" s="78" t="e">
        <f>INDEX(HaverPull!$B:$YE,MATCH(Calculations_actual!AV$9,HaverPull!$B:$B,0),MATCH(Calculations_actual!$B69,HaverPull!$B$1:$YE$1,0))</f>
        <v>#N/A</v>
      </c>
      <c r="AW69" s="78" t="e">
        <f>INDEX(HaverPull!$B:$YE,MATCH(Calculations_actual!AW$9,HaverPull!$B:$B,0),MATCH(Calculations_actual!$B69,HaverPull!$B$1:$YE$1,0))</f>
        <v>#N/A</v>
      </c>
      <c r="AX69" s="78" t="e">
        <f>INDEX(HaverPull!$B:$YE,MATCH(Calculations_actual!AX$9,HaverPull!$B:$B,0),MATCH(Calculations_actual!$B69,HaverPull!$B$1:$YE$1,0))</f>
        <v>#N/A</v>
      </c>
      <c r="AY69" s="78" t="e">
        <f>INDEX(HaverPull!$B:$YE,MATCH(Calculations_actual!AY$9,HaverPull!$B:$B,0),MATCH(Calculations_actual!$B69,HaverPull!$B$1:$YE$1,0))</f>
        <v>#N/A</v>
      </c>
      <c r="AZ69" s="78" t="e">
        <f>INDEX(HaverPull!$B:$YE,MATCH(Calculations_actual!AZ$9,HaverPull!$B:$B,0),MATCH(Calculations_actual!$B69,HaverPull!$B$1:$YE$1,0))</f>
        <v>#N/A</v>
      </c>
      <c r="BA69" s="78" t="e">
        <f>INDEX(HaverPull!$B:$YE,MATCH(Calculations_actual!BA$9,HaverPull!$B:$B,0),MATCH(Calculations_actual!$B69,HaverPull!$B$1:$YE$1,0))</f>
        <v>#N/A</v>
      </c>
      <c r="BB69" s="78" t="e">
        <f>INDEX(HaverPull!$B:$YE,MATCH(Calculations_actual!BB$9,HaverPull!$B:$B,0),MATCH(Calculations_actual!$B69,HaverPull!$B$1:$YE$1,0))</f>
        <v>#N/A</v>
      </c>
      <c r="BC69" s="78" t="e">
        <f>INDEX(HaverPull!$B:$YE,MATCH(Calculations_actual!BC$9,HaverPull!$B:$B,0),MATCH(Calculations_actual!$B69,HaverPull!$B$1:$YE$1,0))</f>
        <v>#N/A</v>
      </c>
      <c r="BD69" s="78" t="e">
        <f>INDEX(HaverPull!$B:$YE,MATCH(Calculations_actual!BD$9,HaverPull!$B:$B,0),MATCH(Calculations_actual!$B69,HaverPull!$B$1:$YE$1,0))</f>
        <v>#N/A</v>
      </c>
      <c r="BE69" s="78" t="e">
        <f>INDEX(HaverPull!$B:$YE,MATCH(Calculations_actual!BE$9,HaverPull!$B:$B,0),MATCH(Calculations_actual!$B69,HaverPull!$B$1:$YE$1,0))</f>
        <v>#N/A</v>
      </c>
      <c r="BF69" s="78" t="e">
        <f>INDEX(HaverPull!$B:$YE,MATCH(Calculations_actual!BF$9,HaverPull!$B:$B,0),MATCH(Calculations_actual!$B69,HaverPull!$B$1:$YE$1,0))</f>
        <v>#N/A</v>
      </c>
      <c r="BG69" s="78" t="e">
        <f>INDEX(HaverPull!$B:$YE,MATCH(Calculations_actual!BG$9,HaverPull!$B:$B,0),MATCH(Calculations_actual!$B69,HaverPull!$B$1:$YE$1,0))</f>
        <v>#N/A</v>
      </c>
      <c r="BH69" s="78" t="e">
        <f>INDEX(HaverPull!$B:$YE,MATCH(Calculations_actual!BH$9,HaverPull!$B:$B,0),MATCH(Calculations_actual!$B69,HaverPull!$B$1:$YE$1,0))</f>
        <v>#N/A</v>
      </c>
      <c r="BI69" s="78" t="e">
        <f>INDEX(HaverPull!$B:$YE,MATCH(Calculations_actual!BI$9,HaverPull!$B:$B,0),MATCH(Calculations_actual!$B69,HaverPull!$B$1:$YE$1,0))</f>
        <v>#N/A</v>
      </c>
      <c r="BJ69" s="78" t="e">
        <f>INDEX(HaverPull!$B:$YE,MATCH(Calculations_actual!BJ$9,HaverPull!$B:$B,0),MATCH(Calculations_actual!$B69,HaverPull!$B$1:$YE$1,0))</f>
        <v>#N/A</v>
      </c>
      <c r="BK69" s="78" t="e">
        <f>INDEX(HaverPull!$B:$YE,MATCH(Calculations_actual!BK$9,HaverPull!$B:$B,0),MATCH(Calculations_actual!$B69,HaverPull!$B$1:$YE$1,0))</f>
        <v>#N/A</v>
      </c>
      <c r="BL69" s="78" t="e">
        <f>INDEX(HaverPull!$B:$YE,MATCH(Calculations_actual!BL$9,HaverPull!$B:$B,0),MATCH(Calculations_actual!$B69,HaverPull!$B$1:$YE$1,0))</f>
        <v>#N/A</v>
      </c>
      <c r="BM69" s="78" t="e">
        <f>INDEX(HaverPull!$B:$YE,MATCH(Calculations_actual!BM$9,HaverPull!$B:$B,0),MATCH(Calculations_actual!$B69,HaverPull!$B$1:$YE$1,0))</f>
        <v>#N/A</v>
      </c>
      <c r="BN69" s="78" t="e">
        <f>INDEX(HaverPull!$B:$YE,MATCH(Calculations_actual!BN$9,HaverPull!$B:$B,0),MATCH(Calculations_actual!$B69,HaverPull!$B$1:$YE$1,0))</f>
        <v>#N/A</v>
      </c>
      <c r="BO69" s="78" t="e">
        <f>INDEX(HaverPull!$B:$YE,MATCH(Calculations_actual!BO$9,HaverPull!$B:$B,0),MATCH(Calculations_actual!$B69,HaverPull!$B$1:$YE$1,0))</f>
        <v>#N/A</v>
      </c>
      <c r="BP69" s="78" t="e">
        <f>INDEX(HaverPull!$B:$YE,MATCH(Calculations_actual!BP$9,HaverPull!$B:$B,0),MATCH(Calculations_actual!$B69,HaverPull!$B$1:$YE$1,0))</f>
        <v>#N/A</v>
      </c>
      <c r="BQ69" s="78" t="e">
        <f>INDEX(HaverPull!$B:$YE,MATCH(Calculations_actual!BQ$9,HaverPull!$B:$B,0),MATCH(Calculations_actual!$B69,HaverPull!$B$1:$YE$1,0))</f>
        <v>#N/A</v>
      </c>
      <c r="BR69" s="78" t="e">
        <f>INDEX(HaverPull!$B:$YE,MATCH(Calculations_actual!BR$9,HaverPull!$B:$B,0),MATCH(Calculations_actual!$B69,HaverPull!$B$1:$YE$1,0))</f>
        <v>#N/A</v>
      </c>
      <c r="BS69" s="78" t="e">
        <f>INDEX(HaverPull!$B:$YE,MATCH(Calculations_actual!BS$9,HaverPull!$B:$B,0),MATCH(Calculations_actual!$B69,HaverPull!$B$1:$YE$1,0))</f>
        <v>#N/A</v>
      </c>
      <c r="BT69" s="78" t="e">
        <f>INDEX(HaverPull!$B:$YE,MATCH(Calculations_actual!BT$9,HaverPull!$B:$B,0),MATCH(Calculations_actual!$B69,HaverPull!$B$1:$YE$1,0))</f>
        <v>#N/A</v>
      </c>
      <c r="BU69" s="78" t="e">
        <f>INDEX(HaverPull!$B:$YE,MATCH(Calculations_actual!BU$9,HaverPull!$B:$B,0),MATCH(Calculations_actual!$B69,HaverPull!$B$1:$YE$1,0))</f>
        <v>#N/A</v>
      </c>
      <c r="BV69" s="78" t="e">
        <f>INDEX(HaverPull!$B:$YE,MATCH(Calculations_actual!BV$9,HaverPull!$B:$B,0),MATCH(Calculations_actual!$B69,HaverPull!$B$1:$YE$1,0))</f>
        <v>#N/A</v>
      </c>
      <c r="BW69" s="78" t="e">
        <f>INDEX(HaverPull!$B:$YE,MATCH(Calculations_actual!BW$9,HaverPull!$B:$B,0),MATCH(Calculations_actual!$B69,HaverPull!$B$1:$YE$1,0))</f>
        <v>#N/A</v>
      </c>
      <c r="BX69" s="78" t="e">
        <f>INDEX(HaverPull!$B:$YE,MATCH(Calculations_actual!BX$9,HaverPull!$B:$B,0),MATCH(Calculations_actual!$B69,HaverPull!$B$1:$YE$1,0))</f>
        <v>#N/A</v>
      </c>
      <c r="BY69" s="78" t="e">
        <f>INDEX(HaverPull!$B:$YE,MATCH(Calculations_actual!BY$9,HaverPull!$B:$B,0),MATCH(Calculations_actual!$B69,HaverPull!$B$1:$YE$1,0))</f>
        <v>#N/A</v>
      </c>
      <c r="BZ69" s="78" t="e">
        <f>INDEX(HaverPull!$B:$YE,MATCH(Calculations_actual!BZ$9,HaverPull!$B:$B,0),MATCH(Calculations_actual!$B69,HaverPull!$B$1:$YE$1,0))</f>
        <v>#N/A</v>
      </c>
      <c r="CA69" s="78" t="e">
        <f>INDEX(HaverPull!$B:$YE,MATCH(Calculations_actual!CA$9,HaverPull!$B:$B,0),MATCH(Calculations_actual!$B69,HaverPull!$B$1:$YE$1,0))</f>
        <v>#N/A</v>
      </c>
      <c r="CB69" s="78" t="e">
        <f>INDEX(HaverPull!$B:$YE,MATCH(Calculations_actual!CB$9,HaverPull!$B:$B,0),MATCH(Calculations_actual!$B69,HaverPull!$B$1:$YE$1,0))</f>
        <v>#N/A</v>
      </c>
      <c r="CC69" s="78" t="e">
        <f>INDEX(HaverPull!$B:$YE,MATCH(Calculations_actual!CC$9,HaverPull!$B:$B,0),MATCH(Calculations_actual!$B69,HaverPull!$B$1:$YE$1,0))</f>
        <v>#N/A</v>
      </c>
      <c r="CD69" s="78" t="e">
        <f>INDEX(HaverPull!$B:$YE,MATCH(Calculations_actual!CD$9,HaverPull!$B:$B,0),MATCH(Calculations_actual!$B69,HaverPull!$B$1:$YE$1,0))</f>
        <v>#N/A</v>
      </c>
      <c r="CE69" s="78" t="e">
        <f>INDEX(HaverPull!$B:$YE,MATCH(Calculations_actual!CE$9,HaverPull!$B:$B,0),MATCH(Calculations_actual!$B69,HaverPull!$B$1:$YE$1,0))</f>
        <v>#N/A</v>
      </c>
      <c r="CF69" s="78" t="e">
        <f>INDEX(HaverPull!$B:$YE,MATCH(Calculations_actual!CF$9,HaverPull!$B:$B,0),MATCH(Calculations_actual!$B69,HaverPull!$B$1:$YE$1,0))</f>
        <v>#N/A</v>
      </c>
      <c r="CG69" s="78" t="e">
        <f>INDEX(HaverPull!$B:$YE,MATCH(Calculations_actual!CG$9,HaverPull!$B:$B,0),MATCH(Calculations_actual!$B69,HaverPull!$B$1:$YE$1,0))</f>
        <v>#N/A</v>
      </c>
      <c r="CH69" s="78" t="e">
        <f>INDEX(HaverPull!$B:$YE,MATCH(Calculations_actual!CH$9,HaverPull!$B:$B,0),MATCH(Calculations_actual!$B69,HaverPull!$B$1:$YE$1,0))</f>
        <v>#N/A</v>
      </c>
      <c r="CI69" s="78" t="e">
        <f>INDEX(HaverPull!$B:$YE,MATCH(Calculations_actual!CI$9,HaverPull!$B:$B,0),MATCH(Calculations_actual!$B69,HaverPull!$B$1:$YE$1,0))</f>
        <v>#N/A</v>
      </c>
      <c r="CJ69" s="78" t="e">
        <f>INDEX(HaverPull!$B:$YE,MATCH(Calculations_actual!CJ$9,HaverPull!$B:$B,0),MATCH(Calculations_actual!$B69,HaverPull!$B$1:$YE$1,0))</f>
        <v>#N/A</v>
      </c>
      <c r="CK69" s="78" t="e">
        <f>INDEX(HaverPull!$B:$YE,MATCH(Calculations_actual!CK$9,HaverPull!$B:$B,0),MATCH(Calculations_actual!$B69,HaverPull!$B$1:$YE$1,0))</f>
        <v>#N/A</v>
      </c>
      <c r="CL69" s="78" t="e">
        <f>INDEX(HaverPull!$B:$YE,MATCH(Calculations_actual!CL$9,HaverPull!$B:$B,0),MATCH(Calculations_actual!$B69,HaverPull!$B$1:$YE$1,0))</f>
        <v>#N/A</v>
      </c>
      <c r="CM69" s="78" t="e">
        <f>INDEX(HaverPull!$B:$YE,MATCH(Calculations_actual!CM$9,HaverPull!$B:$B,0),MATCH(Calculations_actual!$B69,HaverPull!$B$1:$YE$1,0))</f>
        <v>#N/A</v>
      </c>
      <c r="CN69" s="78" t="e">
        <f>INDEX(HaverPull!$B:$YE,MATCH(Calculations_actual!CN$9,HaverPull!$B:$B,0),MATCH(Calculations_actual!$B69,HaverPull!$B$1:$YE$1,0))</f>
        <v>#N/A</v>
      </c>
      <c r="CO69" s="78" t="e">
        <f>INDEX(HaverPull!$B:$YE,MATCH(Calculations_actual!CO$9,HaverPull!$B:$B,0),MATCH(Calculations_actual!$B69,HaverPull!$B$1:$YE$1,0))</f>
        <v>#N/A</v>
      </c>
      <c r="CP69" s="78" t="e">
        <f>INDEX(HaverPull!$B:$YE,MATCH(Calculations_actual!CP$9,HaverPull!$B:$B,0),MATCH(Calculations_actual!$B69,HaverPull!$B$1:$YE$1,0))</f>
        <v>#N/A</v>
      </c>
      <c r="CQ69" s="78" t="e">
        <f>INDEX(HaverPull!$B:$YE,MATCH(Calculations_actual!CQ$9,HaverPull!$B:$B,0),MATCH(Calculations_actual!$B69,HaverPull!$B$1:$YE$1,0))</f>
        <v>#N/A</v>
      </c>
      <c r="CR69" s="78" t="e">
        <f>INDEX(HaverPull!$B:$YE,MATCH(Calculations_actual!CR$9,HaverPull!$B:$B,0),MATCH(Calculations_actual!$B69,HaverPull!$B$1:$YE$1,0))</f>
        <v>#N/A</v>
      </c>
      <c r="CS69" s="78" t="e">
        <f>INDEX(HaverPull!$B:$YE,MATCH(Calculations_actual!CS$9,HaverPull!$B:$B,0),MATCH(Calculations_actual!$B69,HaverPull!$B$1:$YE$1,0))</f>
        <v>#N/A</v>
      </c>
      <c r="CT69" s="78" t="e">
        <f>INDEX(HaverPull!$B:$YE,MATCH(Calculations_actual!CT$9,HaverPull!$B:$B,0),MATCH(Calculations_actual!$B69,HaverPull!$B$1:$YE$1,0))</f>
        <v>#N/A</v>
      </c>
      <c r="CU69" s="78" t="e">
        <f>INDEX(HaverPull!$B:$YE,MATCH(Calculations_actual!CU$9,HaverPull!$B:$B,0),MATCH(Calculations_actual!$B69,HaverPull!$B$1:$YE$1,0))</f>
        <v>#N/A</v>
      </c>
      <c r="CV69" s="78" t="e">
        <f>INDEX(HaverPull!$B:$YE,MATCH(Calculations_actual!CV$9,HaverPull!$B:$B,0),MATCH(Calculations_actual!$B69,HaverPull!$B$1:$YE$1,0))</f>
        <v>#N/A</v>
      </c>
      <c r="CW69" s="78" t="e">
        <f>INDEX(HaverPull!$B:$YE,MATCH(Calculations_actual!CW$9,HaverPull!$B:$B,0),MATCH(Calculations_actual!$B69,HaverPull!$B$1:$YE$1,0))</f>
        <v>#N/A</v>
      </c>
      <c r="CX69" s="78" t="e">
        <f>INDEX(HaverPull!$B:$YE,MATCH(Calculations_actual!CX$9,HaverPull!$B:$B,0),MATCH(Calculations_actual!$B69,HaverPull!$B$1:$YE$1,0))</f>
        <v>#N/A</v>
      </c>
      <c r="CY69" s="78" t="e">
        <f>INDEX(HaverPull!$B:$YE,MATCH(Calculations_actual!CY$9,HaverPull!$B:$B,0),MATCH(Calculations_actual!$B69,HaverPull!$B$1:$YE$1,0))</f>
        <v>#N/A</v>
      </c>
      <c r="CZ69" s="78" t="e">
        <f>INDEX(HaverPull!$B:$YE,MATCH(Calculations_actual!CZ$9,HaverPull!$B:$B,0),MATCH(Calculations_actual!$B69,HaverPull!$B$1:$YE$1,0))</f>
        <v>#N/A</v>
      </c>
      <c r="DA69" s="78" t="e">
        <f>INDEX(HaverPull!$B:$YE,MATCH(Calculations_actual!DA$9,HaverPull!$B:$B,0),MATCH(Calculations_actual!$B69,HaverPull!$B$1:$YE$1,0))</f>
        <v>#N/A</v>
      </c>
      <c r="DB69" s="78" t="e">
        <f>INDEX(HaverPull!$B:$YE,MATCH(Calculations_actual!DB$9,HaverPull!$B:$B,0),MATCH(Calculations_actual!$B69,HaverPull!$B$1:$YE$1,0))</f>
        <v>#N/A</v>
      </c>
      <c r="DC69" s="78" t="e">
        <f>INDEX(HaverPull!$B:$YE,MATCH(Calculations_actual!DC$9,HaverPull!$B:$B,0),MATCH(Calculations_actual!$B69,HaverPull!$B$1:$YE$1,0))</f>
        <v>#N/A</v>
      </c>
      <c r="DD69" s="78" t="e">
        <f>INDEX(HaverPull!$B:$YE,MATCH(Calculations_actual!DD$9,HaverPull!$B:$B,0),MATCH(Calculations_actual!$B69,HaverPull!$B$1:$YE$1,0))</f>
        <v>#N/A</v>
      </c>
      <c r="DE69" s="78" t="e">
        <f>INDEX(HaverPull!$B:$YE,MATCH(Calculations_actual!DE$9,HaverPull!$B:$B,0),MATCH(Calculations_actual!$B69,HaverPull!$B$1:$YE$1,0))</f>
        <v>#N/A</v>
      </c>
      <c r="DF69" s="78" t="e">
        <f>INDEX(HaverPull!$B:$YE,MATCH(Calculations_actual!DF$9,HaverPull!$B:$B,0),MATCH(Calculations_actual!$B69,HaverPull!$B$1:$YE$1,0))</f>
        <v>#N/A</v>
      </c>
      <c r="DG69" s="78" t="e">
        <f>INDEX(HaverPull!$B:$YE,MATCH(Calculations_actual!DG$9,HaverPull!$B:$B,0),MATCH(Calculations_actual!$B69,HaverPull!$B$1:$YE$1,0))</f>
        <v>#N/A</v>
      </c>
      <c r="DH69" s="78" t="e">
        <f>INDEX(HaverPull!$B:$YE,MATCH(Calculations_actual!DH$9,HaverPull!$B:$B,0),MATCH(Calculations_actual!$B69,HaverPull!$B$1:$YE$1,0))</f>
        <v>#N/A</v>
      </c>
      <c r="DI69" s="78" t="e">
        <f>INDEX(HaverPull!$B:$YE,MATCH(Calculations_actual!DI$9,HaverPull!$B:$B,0),MATCH(Calculations_actual!$B69,HaverPull!$B$1:$YE$1,0))</f>
        <v>#N/A</v>
      </c>
      <c r="DJ69" s="78" t="e">
        <f>INDEX(HaverPull!$B:$YE,MATCH(Calculations_actual!DJ$9,HaverPull!$B:$B,0),MATCH(Calculations_actual!$B69,HaverPull!$B$1:$YE$1,0))</f>
        <v>#N/A</v>
      </c>
      <c r="DK69" s="78" t="e">
        <f>INDEX(HaverPull!$B:$YE,MATCH(Calculations_actual!DK$9,HaverPull!$B:$B,0),MATCH(Calculations_actual!$B69,HaverPull!$B$1:$YE$1,0))</f>
        <v>#N/A</v>
      </c>
      <c r="DL69" s="78" t="e">
        <f>INDEX(HaverPull!$B:$YE,MATCH(Calculations_actual!DL$9,HaverPull!$B:$B,0),MATCH(Calculations_actual!$B69,HaverPull!$B$1:$YE$1,0))</f>
        <v>#N/A</v>
      </c>
      <c r="DM69" s="78" t="e">
        <f>INDEX(HaverPull!$B:$YE,MATCH(Calculations_actual!DM$9,HaverPull!$B:$B,0),MATCH(Calculations_actual!$B69,HaverPull!$B$1:$YE$1,0))</f>
        <v>#N/A</v>
      </c>
      <c r="DN69" s="78" t="e">
        <f>INDEX(HaverPull!$B:$YE,MATCH(Calculations_actual!DN$9,HaverPull!$B:$B,0),MATCH(Calculations_actual!$B69,HaverPull!$B$1:$YE$1,0))</f>
        <v>#N/A</v>
      </c>
      <c r="DO69" s="78" t="e">
        <f>INDEX(HaverPull!$B:$YE,MATCH(Calculations_actual!DO$9,HaverPull!$B:$B,0),MATCH(Calculations_actual!$B69,HaverPull!$B$1:$YE$1,0))</f>
        <v>#N/A</v>
      </c>
      <c r="DP69" s="78" t="e">
        <f>INDEX(HaverPull!$B:$YE,MATCH(Calculations_actual!DP$9,HaverPull!$B:$B,0),MATCH(Calculations_actual!$B69,HaverPull!$B$1:$YE$1,0))</f>
        <v>#N/A</v>
      </c>
      <c r="DQ69" s="78" t="e">
        <f>INDEX(HaverPull!$B:$YE,MATCH(Calculations_actual!DQ$9,HaverPull!$B:$B,0),MATCH(Calculations_actual!$B69,HaverPull!$B$1:$YE$1,0))</f>
        <v>#N/A</v>
      </c>
      <c r="DR69" s="78" t="e">
        <f>INDEX(HaverPull!$B:$YE,MATCH(Calculations_actual!DR$9,HaverPull!$B:$B,0),MATCH(Calculations_actual!$B69,HaverPull!$B$1:$YE$1,0))</f>
        <v>#N/A</v>
      </c>
      <c r="DS69" s="78" t="e">
        <f>INDEX(HaverPull!$B:$YE,MATCH(Calculations_actual!DS$9,HaverPull!$B:$B,0),MATCH(Calculations_actual!$B69,HaverPull!$B$1:$YE$1,0))</f>
        <v>#N/A</v>
      </c>
      <c r="DT69" s="78" t="e">
        <f>INDEX(HaverPull!$B:$YE,MATCH(Calculations_actual!DT$9,HaverPull!$B:$B,0),MATCH(Calculations_actual!$B69,HaverPull!$B$1:$YE$1,0))</f>
        <v>#N/A</v>
      </c>
      <c r="DU69" s="78" t="e">
        <f>INDEX(HaverPull!$B:$YE,MATCH(Calculations_actual!DU$9,HaverPull!$B:$B,0),MATCH(Calculations_actual!$B69,HaverPull!$B$1:$YE$1,0))</f>
        <v>#N/A</v>
      </c>
      <c r="DV69" s="78" t="e">
        <f>INDEX(HaverPull!$B:$YE,MATCH(Calculations_actual!DV$9,HaverPull!$B:$B,0),MATCH(Calculations_actual!$B69,HaverPull!$B$1:$YE$1,0))</f>
        <v>#N/A</v>
      </c>
      <c r="DW69" s="78" t="e">
        <f>INDEX(HaverPull!$B:$YE,MATCH(Calculations_actual!DW$9,HaverPull!$B:$B,0),MATCH(Calculations_actual!$B69,HaverPull!$B$1:$YE$1,0))</f>
        <v>#N/A</v>
      </c>
      <c r="DX69" s="78" t="e">
        <f>INDEX(HaverPull!$B:$YE,MATCH(Calculations_actual!DX$9,HaverPull!$B:$B,0),MATCH(Calculations_actual!$B69,HaverPull!$B$1:$YE$1,0))</f>
        <v>#N/A</v>
      </c>
      <c r="DY69" s="78" t="e">
        <f>INDEX(HaverPull!$B:$YE,MATCH(Calculations_actual!DY$9,HaverPull!$B:$B,0),MATCH(Calculations_actual!$B69,HaverPull!$B$1:$YE$1,0))</f>
        <v>#N/A</v>
      </c>
      <c r="DZ69" s="78" t="e">
        <f>INDEX(HaverPull!$B:$YE,MATCH(Calculations_actual!DZ$9,HaverPull!$B:$B,0),MATCH(Calculations_actual!$B69,HaverPull!$B$1:$YE$1,0))</f>
        <v>#N/A</v>
      </c>
      <c r="EA69" s="78" t="e">
        <f>INDEX(HaverPull!$B:$YE,MATCH(Calculations_actual!EA$9,HaverPull!$B:$B,0),MATCH(Calculations_actual!$B69,HaverPull!$B$1:$YE$1,0))</f>
        <v>#N/A</v>
      </c>
      <c r="EB69" s="78" t="e">
        <f>INDEX(HaverPull!$B:$YE,MATCH(Calculations_actual!EB$9,HaverPull!$B:$B,0),MATCH(Calculations_actual!$B69,HaverPull!$B$1:$YE$1,0))</f>
        <v>#N/A</v>
      </c>
      <c r="EC69" s="78" t="e">
        <f>INDEX(HaverPull!$B:$YE,MATCH(Calculations_actual!EC$9,HaverPull!$B:$B,0),MATCH(Calculations_actual!$B69,HaverPull!$B$1:$YE$1,0))</f>
        <v>#N/A</v>
      </c>
      <c r="ED69" s="78" t="e">
        <f>INDEX(HaverPull!$B:$YE,MATCH(Calculations_actual!ED$9,HaverPull!$B:$B,0),MATCH(Calculations_actual!$B69,HaverPull!$B$1:$YE$1,0))</f>
        <v>#N/A</v>
      </c>
      <c r="EE69" s="78" t="e">
        <f>INDEX(HaverPull!$B:$YE,MATCH(Calculations_actual!EE$9,HaverPull!$B:$B,0),MATCH(Calculations_actual!$B69,HaverPull!$B$1:$YE$1,0))</f>
        <v>#N/A</v>
      </c>
      <c r="EF69" s="78" t="e">
        <f>INDEX(HaverPull!$B:$YE,MATCH(Calculations_actual!EF$9,HaverPull!$B:$B,0),MATCH(Calculations_actual!$B69,HaverPull!$B$1:$YE$1,0))</f>
        <v>#N/A</v>
      </c>
      <c r="EG69" s="78" t="e">
        <f>INDEX(HaverPull!$B:$YE,MATCH(Calculations_actual!EG$9,HaverPull!$B:$B,0),MATCH(Calculations_actual!$B69,HaverPull!$B$1:$YE$1,0))</f>
        <v>#N/A</v>
      </c>
      <c r="EH69" s="78" t="e">
        <f>INDEX(HaverPull!$B:$YE,MATCH(Calculations_actual!EH$9,HaverPull!$B:$B,0),MATCH(Calculations_actual!$B69,HaverPull!$B$1:$YE$1,0))</f>
        <v>#N/A</v>
      </c>
      <c r="EI69" s="78" t="e">
        <f>INDEX(HaverPull!$B:$YE,MATCH(Calculations_actual!EI$9,HaverPull!$B:$B,0),MATCH(Calculations_actual!$B69,HaverPull!$B$1:$YE$1,0))</f>
        <v>#N/A</v>
      </c>
      <c r="EJ69" s="78" t="e">
        <f>INDEX(HaverPull!$B:$YE,MATCH(Calculations_actual!EJ$9,HaverPull!$B:$B,0),MATCH(Calculations_actual!$B69,HaverPull!$B$1:$YE$1,0))</f>
        <v>#N/A</v>
      </c>
      <c r="EK69" s="78" t="e">
        <f>INDEX(HaverPull!$B:$YE,MATCH(Calculations_actual!EK$9,HaverPull!$B:$B,0),MATCH(Calculations_actual!$B69,HaverPull!$B$1:$YE$1,0))</f>
        <v>#N/A</v>
      </c>
      <c r="EL69" s="78" t="e">
        <f>INDEX(HaverPull!$B:$YE,MATCH(Calculations_actual!EL$9,HaverPull!$B:$B,0),MATCH(Calculations_actual!$B69,HaverPull!$B$1:$YE$1,0))</f>
        <v>#N/A</v>
      </c>
      <c r="EM69" s="78" t="e">
        <f>INDEX(HaverPull!$B:$YE,MATCH(Calculations_actual!EM$9,HaverPull!$B:$B,0),MATCH(Calculations_actual!$B69,HaverPull!$B$1:$YE$1,0))</f>
        <v>#N/A</v>
      </c>
      <c r="EN69" s="78" t="e">
        <f>INDEX(HaverPull!$B:$YE,MATCH(Calculations_actual!EN$9,HaverPull!$B:$B,0),MATCH(Calculations_actual!$B69,HaverPull!$B$1:$YE$1,0))</f>
        <v>#N/A</v>
      </c>
      <c r="EO69" s="78" t="e">
        <f>INDEX(HaverPull!$B:$YE,MATCH(Calculations_actual!EO$9,HaverPull!$B:$B,0),MATCH(Calculations_actual!$B69,HaverPull!$B$1:$YE$1,0))</f>
        <v>#N/A</v>
      </c>
      <c r="EP69" s="78" t="e">
        <f>INDEX(HaverPull!$B:$YE,MATCH(Calculations_actual!EP$9,HaverPull!$B:$B,0),MATCH(Calculations_actual!$B69,HaverPull!$B$1:$YE$1,0))</f>
        <v>#N/A</v>
      </c>
      <c r="EQ69" s="78" t="e">
        <f>INDEX(HaverPull!$B:$YE,MATCH(Calculations_actual!EQ$9,HaverPull!$B:$B,0),MATCH(Calculations_actual!$B69,HaverPull!$B$1:$YE$1,0))</f>
        <v>#N/A</v>
      </c>
      <c r="ER69" s="78" t="e">
        <f>INDEX(HaverPull!$B:$YE,MATCH(Calculations_actual!ER$9,HaverPull!$B:$B,0),MATCH(Calculations_actual!$B69,HaverPull!$B$1:$YE$1,0))</f>
        <v>#N/A</v>
      </c>
      <c r="ES69" s="78" t="e">
        <f>INDEX(HaverPull!$B:$YE,MATCH(Calculations_actual!ES$9,HaverPull!$B:$B,0),MATCH(Calculations_actual!$B69,HaverPull!$B$1:$YE$1,0))</f>
        <v>#N/A</v>
      </c>
      <c r="ET69" s="78" t="e">
        <f>INDEX(HaverPull!$B:$YE,MATCH(Calculations_actual!ET$9,HaverPull!$B:$B,0),MATCH(Calculations_actual!$B69,HaverPull!$B$1:$YE$1,0))</f>
        <v>#N/A</v>
      </c>
      <c r="EU69" s="78" t="e">
        <f>INDEX(HaverPull!$B:$YE,MATCH(Calculations_actual!EU$9,HaverPull!$B:$B,0),MATCH(Calculations_actual!$B69,HaverPull!$B$1:$YE$1,0))</f>
        <v>#N/A</v>
      </c>
      <c r="EV69" s="78" t="e">
        <f>INDEX(HaverPull!$B:$YE,MATCH(Calculations_actual!EV$9,HaverPull!$B:$B,0),MATCH(Calculations_actual!$B69,HaverPull!$B$1:$YE$1,0))</f>
        <v>#N/A</v>
      </c>
      <c r="EW69" s="78" t="e">
        <f>INDEX(HaverPull!$B:$YE,MATCH(Calculations_actual!EW$9,HaverPull!$B:$B,0),MATCH(Calculations_actual!$B69,HaverPull!$B$1:$YE$1,0))</f>
        <v>#N/A</v>
      </c>
      <c r="EX69" s="78" t="e">
        <f>INDEX(HaverPull!$B:$YE,MATCH(Calculations_actual!EX$9,HaverPull!$B:$B,0),MATCH(Calculations_actual!$B69,HaverPull!$B$1:$YE$1,0))</f>
        <v>#N/A</v>
      </c>
      <c r="EY69" s="78" t="e">
        <f>INDEX(HaverPull!$B:$YE,MATCH(Calculations_actual!EY$9,HaverPull!$B:$B,0),MATCH(Calculations_actual!$B69,HaverPull!$B$1:$YE$1,0))</f>
        <v>#N/A</v>
      </c>
      <c r="EZ69" s="78" t="e">
        <f>INDEX(HaverPull!$B:$YE,MATCH(Calculations_actual!EZ$9,HaverPull!$B:$B,0),MATCH(Calculations_actual!$B69,HaverPull!$B$1:$YE$1,0))</f>
        <v>#N/A</v>
      </c>
      <c r="FA69" s="78" t="e">
        <f>INDEX(HaverPull!$B:$YE,MATCH(Calculations_actual!FA$9,HaverPull!$B:$B,0),MATCH(Calculations_actual!$B69,HaverPull!$B$1:$YE$1,0))</f>
        <v>#N/A</v>
      </c>
      <c r="FB69" s="78" t="e">
        <f>INDEX(HaverPull!$B:$YE,MATCH(Calculations_actual!FB$9,HaverPull!$B:$B,0),MATCH(Calculations_actual!$B69,HaverPull!$B$1:$YE$1,0))</f>
        <v>#N/A</v>
      </c>
      <c r="FC69" s="78" t="e">
        <f>INDEX(HaverPull!$B:$YE,MATCH(Calculations_actual!FC$9,HaverPull!$B:$B,0),MATCH(Calculations_actual!$B69,HaverPull!$B$1:$YE$1,0))</f>
        <v>#N/A</v>
      </c>
      <c r="FD69" s="78" t="e">
        <f>INDEX(HaverPull!$B:$YE,MATCH(Calculations_actual!FD$9,HaverPull!$B:$B,0),MATCH(Calculations_actual!$B69,HaverPull!$B$1:$YE$1,0))</f>
        <v>#N/A</v>
      </c>
      <c r="FE69" s="78" t="e">
        <f>INDEX(HaverPull!$B:$YE,MATCH(Calculations_actual!FE$9,HaverPull!$B:$B,0),MATCH(Calculations_actual!$B69,HaverPull!$B$1:$YE$1,0))</f>
        <v>#N/A</v>
      </c>
      <c r="FF69" s="78" t="e">
        <f>INDEX(HaverPull!$B:$YE,MATCH(Calculations_actual!FF$9,HaverPull!$B:$B,0),MATCH(Calculations_actual!$B69,HaverPull!$B$1:$YE$1,0))</f>
        <v>#N/A</v>
      </c>
      <c r="FG69" s="78" t="e">
        <f>INDEX(HaverPull!$B:$YE,MATCH(Calculations_actual!FG$9,HaverPull!$B:$B,0),MATCH(Calculations_actual!$B69,HaverPull!$B$1:$YE$1,0))</f>
        <v>#N/A</v>
      </c>
      <c r="FH69" s="78" t="e">
        <f>INDEX(HaverPull!$B:$YE,MATCH(Calculations_actual!FH$9,HaverPull!$B:$B,0),MATCH(Calculations_actual!$B69,HaverPull!$B$1:$YE$1,0))</f>
        <v>#N/A</v>
      </c>
      <c r="FI69" s="78" t="e">
        <f>INDEX(HaverPull!$B:$YE,MATCH(Calculations_actual!FI$9,HaverPull!$B:$B,0),MATCH(Calculations_actual!$B69,HaverPull!$B$1:$YE$1,0))</f>
        <v>#N/A</v>
      </c>
      <c r="FJ69" s="78" t="e">
        <f>INDEX(HaverPull!$B:$YE,MATCH(Calculations_actual!FJ$9,HaverPull!$B:$B,0),MATCH(Calculations_actual!$B69,HaverPull!$B$1:$YE$1,0))</f>
        <v>#N/A</v>
      </c>
      <c r="FK69" s="78" t="e">
        <f>INDEX(HaverPull!$B:$YE,MATCH(Calculations_actual!FK$9,HaverPull!$B:$B,0),MATCH(Calculations_actual!$B69,HaverPull!$B$1:$YE$1,0))</f>
        <v>#N/A</v>
      </c>
      <c r="FL69" s="78" t="e">
        <f>INDEX(HaverPull!$B:$YE,MATCH(Calculations_actual!FL$9,HaverPull!$B:$B,0),MATCH(Calculations_actual!$B69,HaverPull!$B$1:$YE$1,0))</f>
        <v>#N/A</v>
      </c>
      <c r="FM69" s="78" t="e">
        <f>INDEX(HaverPull!$B:$YE,MATCH(Calculations_actual!FM$9,HaverPull!$B:$B,0),MATCH(Calculations_actual!$B69,HaverPull!$B$1:$YE$1,0))</f>
        <v>#N/A</v>
      </c>
      <c r="FN69" s="78" t="e">
        <f>INDEX(HaverPull!$B:$YE,MATCH(Calculations_actual!FN$9,HaverPull!$B:$B,0),MATCH(Calculations_actual!$B69,HaverPull!$B$1:$YE$1,0))</f>
        <v>#N/A</v>
      </c>
      <c r="FO69" s="78" t="e">
        <f>INDEX(HaverPull!$B:$YE,MATCH(Calculations_actual!FO$9,HaverPull!$B:$B,0),MATCH(Calculations_actual!$B69,HaverPull!$B$1:$YE$1,0))</f>
        <v>#N/A</v>
      </c>
      <c r="FP69" s="78" t="e">
        <f>INDEX(HaverPull!$B:$YE,MATCH(Calculations_actual!FP$9,HaverPull!$B:$B,0),MATCH(Calculations_actual!$B69,HaverPull!$B$1:$YE$1,0))</f>
        <v>#N/A</v>
      </c>
      <c r="FQ69" s="78" t="e">
        <f>INDEX(HaverPull!$B:$YE,MATCH(Calculations_actual!FQ$9,HaverPull!$B:$B,0),MATCH(Calculations_actual!$B69,HaverPull!$B$1:$YE$1,0))</f>
        <v>#N/A</v>
      </c>
      <c r="FR69" s="78" t="e">
        <f>INDEX(HaverPull!$B:$YE,MATCH(Calculations_actual!FR$9,HaverPull!$B:$B,0),MATCH(Calculations_actual!$B69,HaverPull!$B$1:$YE$1,0))</f>
        <v>#N/A</v>
      </c>
      <c r="FS69" s="78" t="e">
        <f>INDEX(HaverPull!$B:$YE,MATCH(Calculations_actual!FS$9,HaverPull!$B:$B,0),MATCH(Calculations_actual!$B69,HaverPull!$B$1:$YE$1,0))</f>
        <v>#N/A</v>
      </c>
      <c r="FT69" s="78" t="e">
        <f>INDEX(HaverPull!$B:$YE,MATCH(Calculations_actual!FT$9,HaverPull!$B:$B,0),MATCH(Calculations_actual!$B69,HaverPull!$B$1:$YE$1,0))</f>
        <v>#N/A</v>
      </c>
      <c r="FU69" s="78" t="e">
        <f>INDEX(HaverPull!$B:$YE,MATCH(Calculations_actual!FU$9,HaverPull!$B:$B,0),MATCH(Calculations_actual!$B69,HaverPull!$B$1:$YE$1,0))</f>
        <v>#N/A</v>
      </c>
      <c r="FV69" s="78" t="e">
        <f>INDEX(HaverPull!$B:$YE,MATCH(Calculations_actual!FV$9,HaverPull!$B:$B,0),MATCH(Calculations_actual!$B69,HaverPull!$B$1:$YE$1,0))</f>
        <v>#N/A</v>
      </c>
      <c r="FW69" s="78" t="e">
        <f>INDEX(HaverPull!$B:$YE,MATCH(Calculations_actual!FW$9,HaverPull!$B:$B,0),MATCH(Calculations_actual!$B69,HaverPull!$B$1:$YE$1,0))</f>
        <v>#N/A</v>
      </c>
      <c r="FX69" s="78" t="e">
        <f>INDEX(HaverPull!$B:$YE,MATCH(Calculations_actual!FX$9,HaverPull!$B:$B,0),MATCH(Calculations_actual!$B69,HaverPull!$B$1:$YE$1,0))</f>
        <v>#N/A</v>
      </c>
      <c r="FY69" s="78" t="e">
        <f>INDEX(HaverPull!$B:$YE,MATCH(Calculations_actual!FY$9,HaverPull!$B:$B,0),MATCH(Calculations_actual!$B69,HaverPull!$B$1:$YE$1,0))</f>
        <v>#N/A</v>
      </c>
      <c r="FZ69" s="78" t="e">
        <f>INDEX(HaverPull!$B:$YE,MATCH(Calculations_actual!FZ$9,HaverPull!$B:$B,0),MATCH(Calculations_actual!$B69,HaverPull!$B$1:$YE$1,0))</f>
        <v>#N/A</v>
      </c>
      <c r="GA69" s="78" t="e">
        <f>INDEX(HaverPull!$B:$YE,MATCH(Calculations_actual!GA$9,HaverPull!$B:$B,0),MATCH(Calculations_actual!$B69,HaverPull!$B$1:$YE$1,0))</f>
        <v>#N/A</v>
      </c>
      <c r="GB69" s="78" t="e">
        <f>INDEX(HaverPull!$B:$YE,MATCH(Calculations_actual!GB$9,HaverPull!$B:$B,0),MATCH(Calculations_actual!$B69,HaverPull!$B$1:$YE$1,0))</f>
        <v>#N/A</v>
      </c>
      <c r="GC69" s="78" t="e">
        <f>INDEX(HaverPull!$B:$YE,MATCH(Calculations_actual!GC$9,HaverPull!$B:$B,0),MATCH(Calculations_actual!$B69,HaverPull!$B$1:$YE$1,0))</f>
        <v>#N/A</v>
      </c>
      <c r="GD69" s="78" t="e">
        <f>INDEX(HaverPull!$B:$YE,MATCH(Calculations_actual!GD$9,HaverPull!$B:$B,0),MATCH(Calculations_actual!$B69,HaverPull!$B$1:$YE$1,0))</f>
        <v>#N/A</v>
      </c>
      <c r="GE69" s="78" t="e">
        <f>INDEX(HaverPull!$B:$YE,MATCH(Calculations_actual!GE$9,HaverPull!$B:$B,0),MATCH(Calculations_actual!$B69,HaverPull!$B$1:$YE$1,0))</f>
        <v>#N/A</v>
      </c>
      <c r="GF69" s="78" t="e">
        <f>INDEX(HaverPull!$B:$YE,MATCH(Calculations_actual!GF$9,HaverPull!$B:$B,0),MATCH(Calculations_actual!$B69,HaverPull!$B$1:$YE$1,0))</f>
        <v>#N/A</v>
      </c>
      <c r="GG69" s="78" t="e">
        <f>INDEX(HaverPull!$B:$YE,MATCH(Calculations_actual!GG$9,HaverPull!$B:$B,0),MATCH(Calculations_actual!$B69,HaverPull!$B$1:$YE$1,0))</f>
        <v>#N/A</v>
      </c>
      <c r="GH69" s="78" t="e">
        <f>INDEX(HaverPull!$B:$YE,MATCH(Calculations_actual!GH$9,HaverPull!$B:$B,0),MATCH(Calculations_actual!$B69,HaverPull!$B$1:$YE$1,0))</f>
        <v>#N/A</v>
      </c>
      <c r="GI69" s="78" t="e">
        <f>INDEX(HaverPull!$B:$YE,MATCH(Calculations_actual!GI$9,HaverPull!$B:$B,0),MATCH(Calculations_actual!$B69,HaverPull!$B$1:$YE$1,0))</f>
        <v>#N/A</v>
      </c>
      <c r="GJ69" s="78" t="e">
        <f>INDEX(HaverPull!$B:$YE,MATCH(Calculations_actual!GJ$9,HaverPull!$B:$B,0),MATCH(Calculations_actual!$B69,HaverPull!$B$1:$YE$1,0))</f>
        <v>#N/A</v>
      </c>
      <c r="GK69" s="78" t="e">
        <f>INDEX(HaverPull!$B:$YE,MATCH(Calculations_actual!GK$9,HaverPull!$B:$B,0),MATCH(Calculations_actual!$B69,HaverPull!$B$1:$YE$1,0))</f>
        <v>#N/A</v>
      </c>
      <c r="GL69" s="78" t="e">
        <f>INDEX(HaverPull!$B:$YE,MATCH(Calculations_actual!GL$9,HaverPull!$B:$B,0),MATCH(Calculations_actual!$B69,HaverPull!$B$1:$YE$1,0))</f>
        <v>#N/A</v>
      </c>
      <c r="GM69" s="78" t="e">
        <f>INDEX(HaverPull!$B:$YE,MATCH(Calculations_actual!GM$9,HaverPull!$B:$B,0),MATCH(Calculations_actual!$B69,HaverPull!$B$1:$YE$1,0))</f>
        <v>#N/A</v>
      </c>
      <c r="GN69" s="78" t="e">
        <f>INDEX(HaverPull!$B:$YE,MATCH(Calculations_actual!GN$9,HaverPull!$B:$B,0),MATCH(Calculations_actual!$B69,HaverPull!$B$1:$YE$1,0))</f>
        <v>#N/A</v>
      </c>
      <c r="GO69" s="78" t="e">
        <f>INDEX(HaverPull!$B:$YE,MATCH(Calculations_actual!GO$9,HaverPull!$B:$B,0),MATCH(Calculations_actual!$B69,HaverPull!$B$1:$YE$1,0))</f>
        <v>#N/A</v>
      </c>
      <c r="GP69" s="78" t="e">
        <f>INDEX(HaverPull!$B:$YE,MATCH(Calculations_actual!GP$9,HaverPull!$B:$B,0),MATCH(Calculations_actual!$B69,HaverPull!$B$1:$YE$1,0))</f>
        <v>#N/A</v>
      </c>
      <c r="GQ69" s="78" t="e">
        <f>INDEX(HaverPull!$B:$YE,MATCH(Calculations_actual!GQ$9,HaverPull!$B:$B,0),MATCH(Calculations_actual!$B69,HaverPull!$B$1:$YE$1,0))</f>
        <v>#N/A</v>
      </c>
      <c r="GR69" s="78" t="e">
        <f>INDEX(HaverPull!$B:$YE,MATCH(Calculations_actual!GR$9,HaverPull!$B:$B,0),MATCH(Calculations_actual!$B69,HaverPull!$B$1:$YE$1,0))</f>
        <v>#N/A</v>
      </c>
      <c r="GS69" s="78" t="e">
        <f>INDEX(HaverPull!$B:$YE,MATCH(Calculations_actual!GS$9,HaverPull!$B:$B,0),MATCH(Calculations_actual!$B69,HaverPull!$B$1:$YE$1,0))</f>
        <v>#N/A</v>
      </c>
      <c r="GT69" s="78" t="e">
        <f>INDEX(HaverPull!$B:$YE,MATCH(Calculations_actual!GT$9,HaverPull!$B:$B,0),MATCH(Calculations_actual!$B69,HaverPull!$B$1:$YE$1,0))</f>
        <v>#N/A</v>
      </c>
      <c r="GU69" s="78" t="e">
        <f>INDEX(HaverPull!$B:$YE,MATCH(Calculations_actual!GU$9,HaverPull!$B:$B,0),MATCH(Calculations_actual!$B69,HaverPull!$B$1:$YE$1,0))</f>
        <v>#N/A</v>
      </c>
      <c r="GV69" s="78" t="e">
        <f>INDEX(HaverPull!$B:$YE,MATCH(Calculations_actual!GV$9,HaverPull!$B:$B,0),MATCH(Calculations_actual!$B69,HaverPull!$B$1:$YE$1,0))</f>
        <v>#N/A</v>
      </c>
    </row>
    <row r="70" spans="1:204" s="26" customFormat="1">
      <c r="A70" s="40"/>
      <c r="B70" s="26" t="s">
        <v>506</v>
      </c>
      <c r="C70" s="78" t="str">
        <f>IFERROR((((C68/B68)-1)*100)*(B66/C24), "n/a")</f>
        <v>n/a</v>
      </c>
      <c r="D70" s="10" t="str">
        <f>IFERROR((((D68/C68)^4-1)*100)*(C66/D24), "n/a")</f>
        <v>n/a</v>
      </c>
      <c r="E70" s="10" t="str">
        <f t="shared" ref="E70:BP70" si="85">IFERROR((((E68/D68)^4-1)*100)*(D66/E24), "n/a")</f>
        <v>n/a</v>
      </c>
      <c r="F70" s="10" t="str">
        <f t="shared" si="85"/>
        <v>n/a</v>
      </c>
      <c r="G70" s="10" t="str">
        <f t="shared" si="85"/>
        <v>n/a</v>
      </c>
      <c r="H70" s="10" t="str">
        <f t="shared" si="85"/>
        <v>n/a</v>
      </c>
      <c r="I70" s="10" t="str">
        <f t="shared" si="85"/>
        <v>n/a</v>
      </c>
      <c r="J70" s="10" t="str">
        <f t="shared" si="85"/>
        <v>n/a</v>
      </c>
      <c r="K70" s="10" t="str">
        <f t="shared" si="85"/>
        <v>n/a</v>
      </c>
      <c r="L70" s="10" t="str">
        <f t="shared" si="85"/>
        <v>n/a</v>
      </c>
      <c r="M70" s="10" t="str">
        <f t="shared" si="85"/>
        <v>n/a</v>
      </c>
      <c r="N70" s="10" t="str">
        <f t="shared" si="85"/>
        <v>n/a</v>
      </c>
      <c r="O70" s="10" t="str">
        <f t="shared" si="85"/>
        <v>n/a</v>
      </c>
      <c r="P70" s="10" t="str">
        <f t="shared" si="85"/>
        <v>n/a</v>
      </c>
      <c r="Q70" s="10" t="str">
        <f t="shared" si="85"/>
        <v>n/a</v>
      </c>
      <c r="R70" s="10" t="str">
        <f t="shared" si="85"/>
        <v>n/a</v>
      </c>
      <c r="S70" s="10" t="str">
        <f t="shared" si="85"/>
        <v>n/a</v>
      </c>
      <c r="T70" s="10" t="str">
        <f t="shared" si="85"/>
        <v>n/a</v>
      </c>
      <c r="U70" s="10" t="str">
        <f t="shared" si="85"/>
        <v>n/a</v>
      </c>
      <c r="V70" s="10" t="str">
        <f t="shared" si="85"/>
        <v>n/a</v>
      </c>
      <c r="W70" s="10" t="str">
        <f t="shared" si="85"/>
        <v>n/a</v>
      </c>
      <c r="X70" s="10" t="str">
        <f t="shared" si="85"/>
        <v>n/a</v>
      </c>
      <c r="Y70" s="10" t="str">
        <f t="shared" si="85"/>
        <v>n/a</v>
      </c>
      <c r="Z70" s="10" t="str">
        <f t="shared" si="85"/>
        <v>n/a</v>
      </c>
      <c r="AA70" s="10" t="str">
        <f t="shared" si="85"/>
        <v>n/a</v>
      </c>
      <c r="AB70" s="10" t="str">
        <f t="shared" si="85"/>
        <v>n/a</v>
      </c>
      <c r="AC70" s="10" t="str">
        <f t="shared" si="85"/>
        <v>n/a</v>
      </c>
      <c r="AD70" s="10" t="str">
        <f t="shared" si="85"/>
        <v>n/a</v>
      </c>
      <c r="AE70" s="10" t="str">
        <f t="shared" si="85"/>
        <v>n/a</v>
      </c>
      <c r="AF70" s="10" t="str">
        <f t="shared" si="85"/>
        <v>n/a</v>
      </c>
      <c r="AG70" s="10" t="str">
        <f t="shared" si="85"/>
        <v>n/a</v>
      </c>
      <c r="AH70" s="10" t="str">
        <f t="shared" si="85"/>
        <v>n/a</v>
      </c>
      <c r="AI70" s="10" t="str">
        <f t="shared" si="85"/>
        <v>n/a</v>
      </c>
      <c r="AJ70" s="10" t="str">
        <f t="shared" si="85"/>
        <v>n/a</v>
      </c>
      <c r="AK70" s="10" t="str">
        <f t="shared" si="85"/>
        <v>n/a</v>
      </c>
      <c r="AL70" s="10" t="str">
        <f t="shared" si="85"/>
        <v>n/a</v>
      </c>
      <c r="AM70" s="10" t="str">
        <f t="shared" si="85"/>
        <v>n/a</v>
      </c>
      <c r="AN70" s="10" t="str">
        <f t="shared" si="85"/>
        <v>n/a</v>
      </c>
      <c r="AO70" s="10" t="str">
        <f t="shared" si="85"/>
        <v>n/a</v>
      </c>
      <c r="AP70" s="10" t="str">
        <f t="shared" si="85"/>
        <v>n/a</v>
      </c>
      <c r="AQ70" s="10" t="str">
        <f t="shared" si="85"/>
        <v>n/a</v>
      </c>
      <c r="AR70" s="10" t="str">
        <f t="shared" si="85"/>
        <v>n/a</v>
      </c>
      <c r="AS70" s="10" t="str">
        <f t="shared" si="85"/>
        <v>n/a</v>
      </c>
      <c r="AT70" s="10" t="str">
        <f t="shared" si="85"/>
        <v>n/a</v>
      </c>
      <c r="AU70" s="10" t="str">
        <f t="shared" si="85"/>
        <v>n/a</v>
      </c>
      <c r="AV70" s="10" t="str">
        <f t="shared" si="85"/>
        <v>n/a</v>
      </c>
      <c r="AW70" s="10" t="str">
        <f t="shared" si="85"/>
        <v>n/a</v>
      </c>
      <c r="AX70" s="10" t="str">
        <f t="shared" si="85"/>
        <v>n/a</v>
      </c>
      <c r="AY70" s="10" t="str">
        <f t="shared" si="85"/>
        <v>n/a</v>
      </c>
      <c r="AZ70" s="10" t="str">
        <f t="shared" si="85"/>
        <v>n/a</v>
      </c>
      <c r="BA70" s="10" t="str">
        <f t="shared" si="85"/>
        <v>n/a</v>
      </c>
      <c r="BB70" s="10" t="str">
        <f t="shared" si="85"/>
        <v>n/a</v>
      </c>
      <c r="BC70" s="10" t="str">
        <f t="shared" si="85"/>
        <v>n/a</v>
      </c>
      <c r="BD70" s="10" t="str">
        <f t="shared" si="85"/>
        <v>n/a</v>
      </c>
      <c r="BE70" s="10" t="str">
        <f t="shared" si="85"/>
        <v>n/a</v>
      </c>
      <c r="BF70" s="10" t="str">
        <f t="shared" si="85"/>
        <v>n/a</v>
      </c>
      <c r="BG70" s="10" t="str">
        <f t="shared" si="85"/>
        <v>n/a</v>
      </c>
      <c r="BH70" s="10" t="str">
        <f t="shared" si="85"/>
        <v>n/a</v>
      </c>
      <c r="BI70" s="10" t="str">
        <f t="shared" si="85"/>
        <v>n/a</v>
      </c>
      <c r="BJ70" s="10" t="str">
        <f t="shared" si="85"/>
        <v>n/a</v>
      </c>
      <c r="BK70" s="10" t="str">
        <f t="shared" si="85"/>
        <v>n/a</v>
      </c>
      <c r="BL70" s="10" t="str">
        <f t="shared" si="85"/>
        <v>n/a</v>
      </c>
      <c r="BM70" s="10" t="str">
        <f t="shared" si="85"/>
        <v>n/a</v>
      </c>
      <c r="BN70" s="10" t="str">
        <f t="shared" si="85"/>
        <v>n/a</v>
      </c>
      <c r="BO70" s="10" t="str">
        <f t="shared" si="85"/>
        <v>n/a</v>
      </c>
      <c r="BP70" s="10" t="str">
        <f t="shared" si="85"/>
        <v>n/a</v>
      </c>
      <c r="BQ70" s="10" t="str">
        <f t="shared" ref="BQ70:EB70" si="86">IFERROR((((BQ68/BP68)^4-1)*100)*(BP66/BQ24), "n/a")</f>
        <v>n/a</v>
      </c>
      <c r="BR70" s="10" t="str">
        <f t="shared" si="86"/>
        <v>n/a</v>
      </c>
      <c r="BS70" s="10" t="str">
        <f t="shared" si="86"/>
        <v>n/a</v>
      </c>
      <c r="BT70" s="10" t="str">
        <f t="shared" si="86"/>
        <v>n/a</v>
      </c>
      <c r="BU70" s="10" t="str">
        <f t="shared" si="86"/>
        <v>n/a</v>
      </c>
      <c r="BV70" s="10" t="str">
        <f t="shared" si="86"/>
        <v>n/a</v>
      </c>
      <c r="BW70" s="10" t="str">
        <f t="shared" si="86"/>
        <v>n/a</v>
      </c>
      <c r="BX70" s="10" t="str">
        <f t="shared" si="86"/>
        <v>n/a</v>
      </c>
      <c r="BY70" s="10" t="str">
        <f t="shared" si="86"/>
        <v>n/a</v>
      </c>
      <c r="BZ70" s="10" t="str">
        <f t="shared" si="86"/>
        <v>n/a</v>
      </c>
      <c r="CA70" s="10" t="str">
        <f t="shared" si="86"/>
        <v>n/a</v>
      </c>
      <c r="CB70" s="10" t="str">
        <f t="shared" si="86"/>
        <v>n/a</v>
      </c>
      <c r="CC70" s="10" t="str">
        <f t="shared" si="86"/>
        <v>n/a</v>
      </c>
      <c r="CD70" s="10" t="str">
        <f t="shared" si="86"/>
        <v>n/a</v>
      </c>
      <c r="CE70" s="10" t="str">
        <f t="shared" si="86"/>
        <v>n/a</v>
      </c>
      <c r="CF70" s="10" t="str">
        <f t="shared" si="86"/>
        <v>n/a</v>
      </c>
      <c r="CG70" s="10" t="str">
        <f t="shared" si="86"/>
        <v>n/a</v>
      </c>
      <c r="CH70" s="10" t="str">
        <f t="shared" si="86"/>
        <v>n/a</v>
      </c>
      <c r="CI70" s="10" t="str">
        <f t="shared" si="86"/>
        <v>n/a</v>
      </c>
      <c r="CJ70" s="10" t="str">
        <f t="shared" si="86"/>
        <v>n/a</v>
      </c>
      <c r="CK70" s="10" t="str">
        <f t="shared" si="86"/>
        <v>n/a</v>
      </c>
      <c r="CL70" s="10" t="str">
        <f t="shared" si="86"/>
        <v>n/a</v>
      </c>
      <c r="CM70" s="10" t="str">
        <f t="shared" si="86"/>
        <v>n/a</v>
      </c>
      <c r="CN70" s="10" t="str">
        <f t="shared" si="86"/>
        <v>n/a</v>
      </c>
      <c r="CO70" s="10" t="str">
        <f t="shared" si="86"/>
        <v>n/a</v>
      </c>
      <c r="CP70" s="10" t="str">
        <f t="shared" si="86"/>
        <v>n/a</v>
      </c>
      <c r="CQ70" s="10" t="str">
        <f t="shared" si="86"/>
        <v>n/a</v>
      </c>
      <c r="CR70" s="10" t="str">
        <f t="shared" si="86"/>
        <v>n/a</v>
      </c>
      <c r="CS70" s="10" t="str">
        <f t="shared" si="86"/>
        <v>n/a</v>
      </c>
      <c r="CT70" s="10" t="str">
        <f t="shared" si="86"/>
        <v>n/a</v>
      </c>
      <c r="CU70" s="10" t="str">
        <f t="shared" si="86"/>
        <v>n/a</v>
      </c>
      <c r="CV70" s="10" t="str">
        <f t="shared" si="86"/>
        <v>n/a</v>
      </c>
      <c r="CW70" s="10" t="str">
        <f t="shared" si="86"/>
        <v>n/a</v>
      </c>
      <c r="CX70" s="10" t="str">
        <f t="shared" si="86"/>
        <v>n/a</v>
      </c>
      <c r="CY70" s="10" t="str">
        <f t="shared" si="86"/>
        <v>n/a</v>
      </c>
      <c r="CZ70" s="10" t="str">
        <f t="shared" si="86"/>
        <v>n/a</v>
      </c>
      <c r="DA70" s="10" t="str">
        <f t="shared" si="86"/>
        <v>n/a</v>
      </c>
      <c r="DB70" s="10" t="str">
        <f t="shared" si="86"/>
        <v>n/a</v>
      </c>
      <c r="DC70" s="10" t="str">
        <f t="shared" si="86"/>
        <v>n/a</v>
      </c>
      <c r="DD70" s="10" t="str">
        <f t="shared" si="86"/>
        <v>n/a</v>
      </c>
      <c r="DE70" s="10" t="str">
        <f t="shared" si="86"/>
        <v>n/a</v>
      </c>
      <c r="DF70" s="10" t="str">
        <f t="shared" si="86"/>
        <v>n/a</v>
      </c>
      <c r="DG70" s="10" t="str">
        <f t="shared" si="86"/>
        <v>n/a</v>
      </c>
      <c r="DH70" s="10" t="str">
        <f t="shared" si="86"/>
        <v>n/a</v>
      </c>
      <c r="DI70" s="10" t="str">
        <f t="shared" si="86"/>
        <v>n/a</v>
      </c>
      <c r="DJ70" s="10" t="str">
        <f t="shared" si="86"/>
        <v>n/a</v>
      </c>
      <c r="DK70" s="10" t="str">
        <f t="shared" si="86"/>
        <v>n/a</v>
      </c>
      <c r="DL70" s="10" t="str">
        <f t="shared" si="86"/>
        <v>n/a</v>
      </c>
      <c r="DM70" s="10" t="str">
        <f t="shared" si="86"/>
        <v>n/a</v>
      </c>
      <c r="DN70" s="10" t="str">
        <f t="shared" si="86"/>
        <v>n/a</v>
      </c>
      <c r="DO70" s="10" t="str">
        <f t="shared" si="86"/>
        <v>n/a</v>
      </c>
      <c r="DP70" s="10" t="str">
        <f t="shared" si="86"/>
        <v>n/a</v>
      </c>
      <c r="DQ70" s="10" t="str">
        <f t="shared" si="86"/>
        <v>n/a</v>
      </c>
      <c r="DR70" s="10" t="str">
        <f t="shared" si="86"/>
        <v>n/a</v>
      </c>
      <c r="DS70" s="10" t="str">
        <f t="shared" si="86"/>
        <v>n/a</v>
      </c>
      <c r="DT70" s="10" t="str">
        <f t="shared" si="86"/>
        <v>n/a</v>
      </c>
      <c r="DU70" s="10" t="str">
        <f t="shared" si="86"/>
        <v>n/a</v>
      </c>
      <c r="DV70" s="10" t="str">
        <f t="shared" si="86"/>
        <v>n/a</v>
      </c>
      <c r="DW70" s="10" t="str">
        <f t="shared" si="86"/>
        <v>n/a</v>
      </c>
      <c r="DX70" s="10" t="str">
        <f t="shared" si="86"/>
        <v>n/a</v>
      </c>
      <c r="DY70" s="10" t="str">
        <f t="shared" si="86"/>
        <v>n/a</v>
      </c>
      <c r="DZ70" s="10" t="str">
        <f t="shared" si="86"/>
        <v>n/a</v>
      </c>
      <c r="EA70" s="10" t="str">
        <f t="shared" si="86"/>
        <v>n/a</v>
      </c>
      <c r="EB70" s="10" t="str">
        <f t="shared" si="86"/>
        <v>n/a</v>
      </c>
      <c r="EC70" s="10" t="str">
        <f t="shared" ref="EC70:GN70" si="87">IFERROR((((EC68/EB68)^4-1)*100)*(EB66/EC24), "n/a")</f>
        <v>n/a</v>
      </c>
      <c r="ED70" s="10" t="str">
        <f t="shared" si="87"/>
        <v>n/a</v>
      </c>
      <c r="EE70" s="10" t="str">
        <f t="shared" si="87"/>
        <v>n/a</v>
      </c>
      <c r="EF70" s="10" t="str">
        <f t="shared" si="87"/>
        <v>n/a</v>
      </c>
      <c r="EG70" s="10" t="str">
        <f t="shared" si="87"/>
        <v>n/a</v>
      </c>
      <c r="EH70" s="10" t="str">
        <f t="shared" si="87"/>
        <v>n/a</v>
      </c>
      <c r="EI70" s="10" t="str">
        <f t="shared" si="87"/>
        <v>n/a</v>
      </c>
      <c r="EJ70" s="10" t="str">
        <f t="shared" si="87"/>
        <v>n/a</v>
      </c>
      <c r="EK70" s="10" t="str">
        <f t="shared" si="87"/>
        <v>n/a</v>
      </c>
      <c r="EL70" s="10" t="str">
        <f t="shared" si="87"/>
        <v>n/a</v>
      </c>
      <c r="EM70" s="10" t="str">
        <f t="shared" si="87"/>
        <v>n/a</v>
      </c>
      <c r="EN70" s="10" t="str">
        <f t="shared" si="87"/>
        <v>n/a</v>
      </c>
      <c r="EO70" s="10" t="str">
        <f t="shared" si="87"/>
        <v>n/a</v>
      </c>
      <c r="EP70" s="10" t="str">
        <f t="shared" si="87"/>
        <v>n/a</v>
      </c>
      <c r="EQ70" s="10" t="str">
        <f t="shared" si="87"/>
        <v>n/a</v>
      </c>
      <c r="ER70" s="10" t="str">
        <f t="shared" si="87"/>
        <v>n/a</v>
      </c>
      <c r="ES70" s="10" t="str">
        <f t="shared" si="87"/>
        <v>n/a</v>
      </c>
      <c r="ET70" s="10" t="str">
        <f t="shared" si="87"/>
        <v>n/a</v>
      </c>
      <c r="EU70" s="10" t="str">
        <f t="shared" si="87"/>
        <v>n/a</v>
      </c>
      <c r="EV70" s="10" t="str">
        <f t="shared" si="87"/>
        <v>n/a</v>
      </c>
      <c r="EW70" s="10" t="str">
        <f t="shared" si="87"/>
        <v>n/a</v>
      </c>
      <c r="EX70" s="10" t="str">
        <f t="shared" si="87"/>
        <v>n/a</v>
      </c>
      <c r="EY70" s="10" t="str">
        <f t="shared" si="87"/>
        <v>n/a</v>
      </c>
      <c r="EZ70" s="10" t="str">
        <f t="shared" si="87"/>
        <v>n/a</v>
      </c>
      <c r="FA70" s="10" t="str">
        <f t="shared" si="87"/>
        <v>n/a</v>
      </c>
      <c r="FB70" s="10" t="str">
        <f t="shared" si="87"/>
        <v>n/a</v>
      </c>
      <c r="FC70" s="10" t="str">
        <f t="shared" si="87"/>
        <v>n/a</v>
      </c>
      <c r="FD70" s="10" t="str">
        <f t="shared" si="87"/>
        <v>n/a</v>
      </c>
      <c r="FE70" s="10" t="str">
        <f t="shared" si="87"/>
        <v>n/a</v>
      </c>
      <c r="FF70" s="10" t="str">
        <f t="shared" si="87"/>
        <v>n/a</v>
      </c>
      <c r="FG70" s="10" t="str">
        <f t="shared" si="87"/>
        <v>n/a</v>
      </c>
      <c r="FH70" s="10" t="str">
        <f t="shared" si="87"/>
        <v>n/a</v>
      </c>
      <c r="FI70" s="10" t="str">
        <f t="shared" si="87"/>
        <v>n/a</v>
      </c>
      <c r="FJ70" s="10" t="str">
        <f t="shared" si="87"/>
        <v>n/a</v>
      </c>
      <c r="FK70" s="10" t="str">
        <f t="shared" si="87"/>
        <v>n/a</v>
      </c>
      <c r="FL70" s="10" t="str">
        <f t="shared" si="87"/>
        <v>n/a</v>
      </c>
      <c r="FM70" s="10" t="str">
        <f t="shared" si="87"/>
        <v>n/a</v>
      </c>
      <c r="FN70" s="10" t="str">
        <f t="shared" si="87"/>
        <v>n/a</v>
      </c>
      <c r="FO70" s="10" t="str">
        <f t="shared" si="87"/>
        <v>n/a</v>
      </c>
      <c r="FP70" s="10" t="str">
        <f t="shared" si="87"/>
        <v>n/a</v>
      </c>
      <c r="FQ70" s="10" t="str">
        <f t="shared" si="87"/>
        <v>n/a</v>
      </c>
      <c r="FR70" s="10" t="str">
        <f t="shared" si="87"/>
        <v>n/a</v>
      </c>
      <c r="FS70" s="10" t="str">
        <f t="shared" si="87"/>
        <v>n/a</v>
      </c>
      <c r="FT70" s="10" t="str">
        <f t="shared" si="87"/>
        <v>n/a</v>
      </c>
      <c r="FU70" s="10" t="str">
        <f t="shared" si="87"/>
        <v>n/a</v>
      </c>
      <c r="FV70" s="10" t="str">
        <f t="shared" si="87"/>
        <v>n/a</v>
      </c>
      <c r="FW70" s="10" t="str">
        <f t="shared" si="87"/>
        <v>n/a</v>
      </c>
      <c r="FX70" s="10" t="str">
        <f t="shared" si="87"/>
        <v>n/a</v>
      </c>
      <c r="FY70" s="10" t="str">
        <f t="shared" si="87"/>
        <v>n/a</v>
      </c>
      <c r="FZ70" s="10" t="str">
        <f t="shared" si="87"/>
        <v>n/a</v>
      </c>
      <c r="GA70" s="10" t="str">
        <f t="shared" si="87"/>
        <v>n/a</v>
      </c>
      <c r="GB70" s="10" t="str">
        <f t="shared" si="87"/>
        <v>n/a</v>
      </c>
      <c r="GC70" s="10" t="str">
        <f t="shared" si="87"/>
        <v>n/a</v>
      </c>
      <c r="GD70" s="10" t="str">
        <f>IFERROR((((GD68/GC68)^4-1)*100)*(GC66/GD24), "n/a")</f>
        <v>n/a</v>
      </c>
      <c r="GE70" s="10" t="str">
        <f t="shared" si="87"/>
        <v>n/a</v>
      </c>
      <c r="GF70" s="10" t="str">
        <f t="shared" si="87"/>
        <v>n/a</v>
      </c>
      <c r="GG70" s="10" t="str">
        <f t="shared" si="87"/>
        <v>n/a</v>
      </c>
      <c r="GH70" s="10" t="str">
        <f t="shared" si="87"/>
        <v>n/a</v>
      </c>
      <c r="GI70" s="10" t="str">
        <f t="shared" si="87"/>
        <v>n/a</v>
      </c>
      <c r="GJ70" s="10" t="str">
        <f t="shared" si="87"/>
        <v>n/a</v>
      </c>
      <c r="GK70" s="10" t="str">
        <f t="shared" si="87"/>
        <v>n/a</v>
      </c>
      <c r="GL70" s="10" t="str">
        <f t="shared" si="87"/>
        <v>n/a</v>
      </c>
      <c r="GM70" s="10" t="str">
        <f t="shared" si="87"/>
        <v>n/a</v>
      </c>
      <c r="GN70" s="10" t="str">
        <f t="shared" si="87"/>
        <v>n/a</v>
      </c>
      <c r="GO70" s="10" t="str">
        <f t="shared" ref="GO70:GV70" si="88">IFERROR((((GO68/GN68)^4-1)*100)*(GN66/GO24), "n/a")</f>
        <v>n/a</v>
      </c>
      <c r="GP70" s="10" t="str">
        <f t="shared" si="88"/>
        <v>n/a</v>
      </c>
      <c r="GQ70" s="10" t="str">
        <f t="shared" si="88"/>
        <v>n/a</v>
      </c>
      <c r="GR70" s="10" t="str">
        <f t="shared" si="88"/>
        <v>n/a</v>
      </c>
      <c r="GS70" s="10" t="str">
        <f t="shared" si="88"/>
        <v>n/a</v>
      </c>
      <c r="GT70" s="10" t="str">
        <f t="shared" si="88"/>
        <v>n/a</v>
      </c>
      <c r="GU70" s="10" t="str">
        <f t="shared" si="88"/>
        <v>n/a</v>
      </c>
      <c r="GV70" s="10" t="str">
        <f t="shared" si="88"/>
        <v>n/a</v>
      </c>
    </row>
    <row r="71" spans="1:204">
      <c r="B71" s="26" t="s">
        <v>505</v>
      </c>
      <c r="C71" s="10" t="str">
        <f>IFERROR((((C69/B69)-1)*100)*(B67/C24), "n/a")</f>
        <v>n/a</v>
      </c>
      <c r="D71" s="10" t="str">
        <f>IFERROR((((D69/C69)^4-1)*100)*(C67/D24), "n/a")</f>
        <v>n/a</v>
      </c>
      <c r="E71" s="10" t="str">
        <f t="shared" ref="E71:BP71" si="89">IFERROR((((E69/D69)^4-1)*100)*(D67/E24), "n/a")</f>
        <v>n/a</v>
      </c>
      <c r="F71" s="10" t="str">
        <f t="shared" si="89"/>
        <v>n/a</v>
      </c>
      <c r="G71" s="10" t="str">
        <f t="shared" si="89"/>
        <v>n/a</v>
      </c>
      <c r="H71" s="10" t="str">
        <f t="shared" si="89"/>
        <v>n/a</v>
      </c>
      <c r="I71" s="10" t="str">
        <f t="shared" si="89"/>
        <v>n/a</v>
      </c>
      <c r="J71" s="10" t="str">
        <f t="shared" si="89"/>
        <v>n/a</v>
      </c>
      <c r="K71" s="10" t="str">
        <f t="shared" si="89"/>
        <v>n/a</v>
      </c>
      <c r="L71" s="10" t="str">
        <f t="shared" si="89"/>
        <v>n/a</v>
      </c>
      <c r="M71" s="10" t="str">
        <f t="shared" si="89"/>
        <v>n/a</v>
      </c>
      <c r="N71" s="10" t="str">
        <f t="shared" si="89"/>
        <v>n/a</v>
      </c>
      <c r="O71" s="10" t="str">
        <f t="shared" si="89"/>
        <v>n/a</v>
      </c>
      <c r="P71" s="10" t="str">
        <f t="shared" si="89"/>
        <v>n/a</v>
      </c>
      <c r="Q71" s="10" t="str">
        <f t="shared" si="89"/>
        <v>n/a</v>
      </c>
      <c r="R71" s="10" t="str">
        <f t="shared" si="89"/>
        <v>n/a</v>
      </c>
      <c r="S71" s="10" t="str">
        <f t="shared" si="89"/>
        <v>n/a</v>
      </c>
      <c r="T71" s="10" t="str">
        <f t="shared" si="89"/>
        <v>n/a</v>
      </c>
      <c r="U71" s="10" t="str">
        <f t="shared" si="89"/>
        <v>n/a</v>
      </c>
      <c r="V71" s="10" t="str">
        <f t="shared" si="89"/>
        <v>n/a</v>
      </c>
      <c r="W71" s="10" t="str">
        <f t="shared" si="89"/>
        <v>n/a</v>
      </c>
      <c r="X71" s="10" t="str">
        <f t="shared" si="89"/>
        <v>n/a</v>
      </c>
      <c r="Y71" s="10" t="str">
        <f t="shared" si="89"/>
        <v>n/a</v>
      </c>
      <c r="Z71" s="10" t="str">
        <f t="shared" si="89"/>
        <v>n/a</v>
      </c>
      <c r="AA71" s="10" t="str">
        <f t="shared" si="89"/>
        <v>n/a</v>
      </c>
      <c r="AB71" s="10" t="str">
        <f t="shared" si="89"/>
        <v>n/a</v>
      </c>
      <c r="AC71" s="10" t="str">
        <f t="shared" si="89"/>
        <v>n/a</v>
      </c>
      <c r="AD71" s="10" t="str">
        <f t="shared" si="89"/>
        <v>n/a</v>
      </c>
      <c r="AE71" s="10" t="str">
        <f t="shared" si="89"/>
        <v>n/a</v>
      </c>
      <c r="AF71" s="10" t="str">
        <f t="shared" si="89"/>
        <v>n/a</v>
      </c>
      <c r="AG71" s="10" t="str">
        <f t="shared" si="89"/>
        <v>n/a</v>
      </c>
      <c r="AH71" s="10" t="str">
        <f t="shared" si="89"/>
        <v>n/a</v>
      </c>
      <c r="AI71" s="10" t="str">
        <f t="shared" si="89"/>
        <v>n/a</v>
      </c>
      <c r="AJ71" s="10" t="str">
        <f t="shared" si="89"/>
        <v>n/a</v>
      </c>
      <c r="AK71" s="10" t="str">
        <f t="shared" si="89"/>
        <v>n/a</v>
      </c>
      <c r="AL71" s="10" t="str">
        <f t="shared" si="89"/>
        <v>n/a</v>
      </c>
      <c r="AM71" s="10" t="str">
        <f t="shared" si="89"/>
        <v>n/a</v>
      </c>
      <c r="AN71" s="10" t="str">
        <f t="shared" si="89"/>
        <v>n/a</v>
      </c>
      <c r="AO71" s="10" t="str">
        <f t="shared" si="89"/>
        <v>n/a</v>
      </c>
      <c r="AP71" s="10" t="str">
        <f t="shared" si="89"/>
        <v>n/a</v>
      </c>
      <c r="AQ71" s="10" t="str">
        <f t="shared" si="89"/>
        <v>n/a</v>
      </c>
      <c r="AR71" s="10" t="str">
        <f t="shared" si="89"/>
        <v>n/a</v>
      </c>
      <c r="AS71" s="10" t="str">
        <f t="shared" si="89"/>
        <v>n/a</v>
      </c>
      <c r="AT71" s="10" t="str">
        <f t="shared" si="89"/>
        <v>n/a</v>
      </c>
      <c r="AU71" s="10" t="str">
        <f t="shared" si="89"/>
        <v>n/a</v>
      </c>
      <c r="AV71" s="10" t="str">
        <f t="shared" si="89"/>
        <v>n/a</v>
      </c>
      <c r="AW71" s="10" t="str">
        <f t="shared" si="89"/>
        <v>n/a</v>
      </c>
      <c r="AX71" s="10" t="str">
        <f t="shared" si="89"/>
        <v>n/a</v>
      </c>
      <c r="AY71" s="10" t="str">
        <f t="shared" si="89"/>
        <v>n/a</v>
      </c>
      <c r="AZ71" s="10" t="str">
        <f t="shared" si="89"/>
        <v>n/a</v>
      </c>
      <c r="BA71" s="10" t="str">
        <f t="shared" si="89"/>
        <v>n/a</v>
      </c>
      <c r="BB71" s="10" t="str">
        <f t="shared" si="89"/>
        <v>n/a</v>
      </c>
      <c r="BC71" s="10" t="str">
        <f t="shared" si="89"/>
        <v>n/a</v>
      </c>
      <c r="BD71" s="10" t="str">
        <f t="shared" si="89"/>
        <v>n/a</v>
      </c>
      <c r="BE71" s="10" t="str">
        <f t="shared" si="89"/>
        <v>n/a</v>
      </c>
      <c r="BF71" s="10" t="str">
        <f t="shared" si="89"/>
        <v>n/a</v>
      </c>
      <c r="BG71" s="10" t="str">
        <f t="shared" si="89"/>
        <v>n/a</v>
      </c>
      <c r="BH71" s="10" t="str">
        <f t="shared" si="89"/>
        <v>n/a</v>
      </c>
      <c r="BI71" s="10" t="str">
        <f t="shared" si="89"/>
        <v>n/a</v>
      </c>
      <c r="BJ71" s="10" t="str">
        <f t="shared" si="89"/>
        <v>n/a</v>
      </c>
      <c r="BK71" s="10" t="str">
        <f t="shared" si="89"/>
        <v>n/a</v>
      </c>
      <c r="BL71" s="10" t="str">
        <f t="shared" si="89"/>
        <v>n/a</v>
      </c>
      <c r="BM71" s="10" t="str">
        <f t="shared" si="89"/>
        <v>n/a</v>
      </c>
      <c r="BN71" s="10" t="str">
        <f t="shared" si="89"/>
        <v>n/a</v>
      </c>
      <c r="BO71" s="10" t="str">
        <f t="shared" si="89"/>
        <v>n/a</v>
      </c>
      <c r="BP71" s="10" t="str">
        <f t="shared" si="89"/>
        <v>n/a</v>
      </c>
      <c r="BQ71" s="10" t="str">
        <f t="shared" ref="BQ71:EB71" si="90">IFERROR((((BQ69/BP69)^4-1)*100)*(BP67/BQ24), "n/a")</f>
        <v>n/a</v>
      </c>
      <c r="BR71" s="10" t="str">
        <f t="shared" si="90"/>
        <v>n/a</v>
      </c>
      <c r="BS71" s="10" t="str">
        <f t="shared" si="90"/>
        <v>n/a</v>
      </c>
      <c r="BT71" s="10" t="str">
        <f t="shared" si="90"/>
        <v>n/a</v>
      </c>
      <c r="BU71" s="10" t="str">
        <f t="shared" si="90"/>
        <v>n/a</v>
      </c>
      <c r="BV71" s="10" t="str">
        <f t="shared" si="90"/>
        <v>n/a</v>
      </c>
      <c r="BW71" s="10" t="str">
        <f t="shared" si="90"/>
        <v>n/a</v>
      </c>
      <c r="BX71" s="10" t="str">
        <f t="shared" si="90"/>
        <v>n/a</v>
      </c>
      <c r="BY71" s="10" t="str">
        <f t="shared" si="90"/>
        <v>n/a</v>
      </c>
      <c r="BZ71" s="10" t="str">
        <f t="shared" si="90"/>
        <v>n/a</v>
      </c>
      <c r="CA71" s="10" t="str">
        <f t="shared" si="90"/>
        <v>n/a</v>
      </c>
      <c r="CB71" s="10" t="str">
        <f t="shared" si="90"/>
        <v>n/a</v>
      </c>
      <c r="CC71" s="10" t="str">
        <f t="shared" si="90"/>
        <v>n/a</v>
      </c>
      <c r="CD71" s="10" t="str">
        <f t="shared" si="90"/>
        <v>n/a</v>
      </c>
      <c r="CE71" s="10" t="str">
        <f t="shared" si="90"/>
        <v>n/a</v>
      </c>
      <c r="CF71" s="10" t="str">
        <f t="shared" si="90"/>
        <v>n/a</v>
      </c>
      <c r="CG71" s="10" t="str">
        <f t="shared" si="90"/>
        <v>n/a</v>
      </c>
      <c r="CH71" s="10" t="str">
        <f t="shared" si="90"/>
        <v>n/a</v>
      </c>
      <c r="CI71" s="10" t="str">
        <f t="shared" si="90"/>
        <v>n/a</v>
      </c>
      <c r="CJ71" s="10" t="str">
        <f t="shared" si="90"/>
        <v>n/a</v>
      </c>
      <c r="CK71" s="10" t="str">
        <f t="shared" si="90"/>
        <v>n/a</v>
      </c>
      <c r="CL71" s="10" t="str">
        <f t="shared" si="90"/>
        <v>n/a</v>
      </c>
      <c r="CM71" s="10" t="str">
        <f t="shared" si="90"/>
        <v>n/a</v>
      </c>
      <c r="CN71" s="10" t="str">
        <f t="shared" si="90"/>
        <v>n/a</v>
      </c>
      <c r="CO71" s="10" t="str">
        <f t="shared" si="90"/>
        <v>n/a</v>
      </c>
      <c r="CP71" s="10" t="str">
        <f t="shared" si="90"/>
        <v>n/a</v>
      </c>
      <c r="CQ71" s="10" t="str">
        <f t="shared" si="90"/>
        <v>n/a</v>
      </c>
      <c r="CR71" s="10" t="str">
        <f t="shared" si="90"/>
        <v>n/a</v>
      </c>
      <c r="CS71" s="10" t="str">
        <f t="shared" si="90"/>
        <v>n/a</v>
      </c>
      <c r="CT71" s="10" t="str">
        <f t="shared" si="90"/>
        <v>n/a</v>
      </c>
      <c r="CU71" s="10" t="str">
        <f t="shared" si="90"/>
        <v>n/a</v>
      </c>
      <c r="CV71" s="10" t="str">
        <f t="shared" si="90"/>
        <v>n/a</v>
      </c>
      <c r="CW71" s="10" t="str">
        <f t="shared" si="90"/>
        <v>n/a</v>
      </c>
      <c r="CX71" s="10" t="str">
        <f t="shared" si="90"/>
        <v>n/a</v>
      </c>
      <c r="CY71" s="10" t="str">
        <f t="shared" si="90"/>
        <v>n/a</v>
      </c>
      <c r="CZ71" s="10" t="str">
        <f t="shared" si="90"/>
        <v>n/a</v>
      </c>
      <c r="DA71" s="10" t="str">
        <f t="shared" si="90"/>
        <v>n/a</v>
      </c>
      <c r="DB71" s="10" t="str">
        <f t="shared" si="90"/>
        <v>n/a</v>
      </c>
      <c r="DC71" s="10" t="str">
        <f t="shared" si="90"/>
        <v>n/a</v>
      </c>
      <c r="DD71" s="10" t="str">
        <f t="shared" si="90"/>
        <v>n/a</v>
      </c>
      <c r="DE71" s="10" t="str">
        <f t="shared" si="90"/>
        <v>n/a</v>
      </c>
      <c r="DF71" s="10" t="str">
        <f t="shared" si="90"/>
        <v>n/a</v>
      </c>
      <c r="DG71" s="10" t="str">
        <f t="shared" si="90"/>
        <v>n/a</v>
      </c>
      <c r="DH71" s="10" t="str">
        <f t="shared" si="90"/>
        <v>n/a</v>
      </c>
      <c r="DI71" s="10" t="str">
        <f t="shared" si="90"/>
        <v>n/a</v>
      </c>
      <c r="DJ71" s="10" t="str">
        <f t="shared" si="90"/>
        <v>n/a</v>
      </c>
      <c r="DK71" s="10" t="str">
        <f t="shared" si="90"/>
        <v>n/a</v>
      </c>
      <c r="DL71" s="10" t="str">
        <f t="shared" si="90"/>
        <v>n/a</v>
      </c>
      <c r="DM71" s="10" t="str">
        <f t="shared" si="90"/>
        <v>n/a</v>
      </c>
      <c r="DN71" s="10" t="str">
        <f t="shared" si="90"/>
        <v>n/a</v>
      </c>
      <c r="DO71" s="10" t="str">
        <f t="shared" si="90"/>
        <v>n/a</v>
      </c>
      <c r="DP71" s="10" t="str">
        <f t="shared" si="90"/>
        <v>n/a</v>
      </c>
      <c r="DQ71" s="10" t="str">
        <f t="shared" si="90"/>
        <v>n/a</v>
      </c>
      <c r="DR71" s="10" t="str">
        <f t="shared" si="90"/>
        <v>n/a</v>
      </c>
      <c r="DS71" s="10" t="str">
        <f t="shared" si="90"/>
        <v>n/a</v>
      </c>
      <c r="DT71" s="10" t="str">
        <f t="shared" si="90"/>
        <v>n/a</v>
      </c>
      <c r="DU71" s="10" t="str">
        <f t="shared" si="90"/>
        <v>n/a</v>
      </c>
      <c r="DV71" s="10" t="str">
        <f t="shared" si="90"/>
        <v>n/a</v>
      </c>
      <c r="DW71" s="10" t="str">
        <f t="shared" si="90"/>
        <v>n/a</v>
      </c>
      <c r="DX71" s="10" t="str">
        <f t="shared" si="90"/>
        <v>n/a</v>
      </c>
      <c r="DY71" s="10" t="str">
        <f t="shared" si="90"/>
        <v>n/a</v>
      </c>
      <c r="DZ71" s="10" t="str">
        <f t="shared" si="90"/>
        <v>n/a</v>
      </c>
      <c r="EA71" s="10" t="str">
        <f t="shared" si="90"/>
        <v>n/a</v>
      </c>
      <c r="EB71" s="10" t="str">
        <f t="shared" si="90"/>
        <v>n/a</v>
      </c>
      <c r="EC71" s="10" t="str">
        <f t="shared" ref="EC71:GN71" si="91">IFERROR((((EC69/EB69)^4-1)*100)*(EB67/EC24), "n/a")</f>
        <v>n/a</v>
      </c>
      <c r="ED71" s="10" t="str">
        <f t="shared" si="91"/>
        <v>n/a</v>
      </c>
      <c r="EE71" s="10" t="str">
        <f t="shared" si="91"/>
        <v>n/a</v>
      </c>
      <c r="EF71" s="10" t="str">
        <f t="shared" si="91"/>
        <v>n/a</v>
      </c>
      <c r="EG71" s="10" t="str">
        <f t="shared" si="91"/>
        <v>n/a</v>
      </c>
      <c r="EH71" s="10" t="str">
        <f t="shared" si="91"/>
        <v>n/a</v>
      </c>
      <c r="EI71" s="10" t="str">
        <f t="shared" si="91"/>
        <v>n/a</v>
      </c>
      <c r="EJ71" s="10" t="str">
        <f t="shared" si="91"/>
        <v>n/a</v>
      </c>
      <c r="EK71" s="10" t="str">
        <f t="shared" si="91"/>
        <v>n/a</v>
      </c>
      <c r="EL71" s="10" t="str">
        <f t="shared" si="91"/>
        <v>n/a</v>
      </c>
      <c r="EM71" s="10" t="str">
        <f t="shared" si="91"/>
        <v>n/a</v>
      </c>
      <c r="EN71" s="10" t="str">
        <f t="shared" si="91"/>
        <v>n/a</v>
      </c>
      <c r="EO71" s="10" t="str">
        <f t="shared" si="91"/>
        <v>n/a</v>
      </c>
      <c r="EP71" s="10" t="str">
        <f t="shared" si="91"/>
        <v>n/a</v>
      </c>
      <c r="EQ71" s="10" t="str">
        <f t="shared" si="91"/>
        <v>n/a</v>
      </c>
      <c r="ER71" s="10" t="str">
        <f t="shared" si="91"/>
        <v>n/a</v>
      </c>
      <c r="ES71" s="10" t="str">
        <f t="shared" si="91"/>
        <v>n/a</v>
      </c>
      <c r="ET71" s="10" t="str">
        <f t="shared" si="91"/>
        <v>n/a</v>
      </c>
      <c r="EU71" s="10" t="str">
        <f t="shared" si="91"/>
        <v>n/a</v>
      </c>
      <c r="EV71" s="10" t="str">
        <f t="shared" si="91"/>
        <v>n/a</v>
      </c>
      <c r="EW71" s="10" t="str">
        <f t="shared" si="91"/>
        <v>n/a</v>
      </c>
      <c r="EX71" s="10" t="str">
        <f t="shared" si="91"/>
        <v>n/a</v>
      </c>
      <c r="EY71" s="10" t="str">
        <f t="shared" si="91"/>
        <v>n/a</v>
      </c>
      <c r="EZ71" s="10" t="str">
        <f t="shared" si="91"/>
        <v>n/a</v>
      </c>
      <c r="FA71" s="10" t="str">
        <f t="shared" si="91"/>
        <v>n/a</v>
      </c>
      <c r="FB71" s="10" t="str">
        <f t="shared" si="91"/>
        <v>n/a</v>
      </c>
      <c r="FC71" s="10" t="str">
        <f t="shared" si="91"/>
        <v>n/a</v>
      </c>
      <c r="FD71" s="10" t="str">
        <f t="shared" si="91"/>
        <v>n/a</v>
      </c>
      <c r="FE71" s="10" t="str">
        <f t="shared" si="91"/>
        <v>n/a</v>
      </c>
      <c r="FF71" s="10" t="str">
        <f t="shared" si="91"/>
        <v>n/a</v>
      </c>
      <c r="FG71" s="10" t="str">
        <f t="shared" si="91"/>
        <v>n/a</v>
      </c>
      <c r="FH71" s="10" t="str">
        <f t="shared" si="91"/>
        <v>n/a</v>
      </c>
      <c r="FI71" s="10" t="str">
        <f t="shared" si="91"/>
        <v>n/a</v>
      </c>
      <c r="FJ71" s="10" t="str">
        <f t="shared" si="91"/>
        <v>n/a</v>
      </c>
      <c r="FK71" s="10" t="str">
        <f t="shared" si="91"/>
        <v>n/a</v>
      </c>
      <c r="FL71" s="10" t="str">
        <f t="shared" si="91"/>
        <v>n/a</v>
      </c>
      <c r="FM71" s="10" t="str">
        <f t="shared" si="91"/>
        <v>n/a</v>
      </c>
      <c r="FN71" s="10" t="str">
        <f t="shared" si="91"/>
        <v>n/a</v>
      </c>
      <c r="FO71" s="10" t="str">
        <f t="shared" si="91"/>
        <v>n/a</v>
      </c>
      <c r="FP71" s="10" t="str">
        <f t="shared" si="91"/>
        <v>n/a</v>
      </c>
      <c r="FQ71" s="10" t="str">
        <f t="shared" si="91"/>
        <v>n/a</v>
      </c>
      <c r="FR71" s="10" t="str">
        <f t="shared" si="91"/>
        <v>n/a</v>
      </c>
      <c r="FS71" s="10" t="str">
        <f t="shared" si="91"/>
        <v>n/a</v>
      </c>
      <c r="FT71" s="10" t="str">
        <f t="shared" si="91"/>
        <v>n/a</v>
      </c>
      <c r="FU71" s="10" t="str">
        <f t="shared" si="91"/>
        <v>n/a</v>
      </c>
      <c r="FV71" s="10" t="str">
        <f t="shared" si="91"/>
        <v>n/a</v>
      </c>
      <c r="FW71" s="10" t="str">
        <f t="shared" si="91"/>
        <v>n/a</v>
      </c>
      <c r="FX71" s="10" t="str">
        <f t="shared" si="91"/>
        <v>n/a</v>
      </c>
      <c r="FY71" s="10" t="str">
        <f t="shared" si="91"/>
        <v>n/a</v>
      </c>
      <c r="FZ71" s="10" t="str">
        <f t="shared" si="91"/>
        <v>n/a</v>
      </c>
      <c r="GA71" s="10" t="str">
        <f t="shared" si="91"/>
        <v>n/a</v>
      </c>
      <c r="GB71" s="10" t="str">
        <f t="shared" si="91"/>
        <v>n/a</v>
      </c>
      <c r="GC71" s="10" t="str">
        <f t="shared" si="91"/>
        <v>n/a</v>
      </c>
      <c r="GD71" s="10" t="str">
        <f t="shared" si="91"/>
        <v>n/a</v>
      </c>
      <c r="GE71" s="10" t="str">
        <f t="shared" si="91"/>
        <v>n/a</v>
      </c>
      <c r="GF71" s="10" t="str">
        <f t="shared" si="91"/>
        <v>n/a</v>
      </c>
      <c r="GG71" s="10" t="str">
        <f t="shared" si="91"/>
        <v>n/a</v>
      </c>
      <c r="GH71" s="10" t="str">
        <f t="shared" si="91"/>
        <v>n/a</v>
      </c>
      <c r="GI71" s="10" t="str">
        <f t="shared" si="91"/>
        <v>n/a</v>
      </c>
      <c r="GJ71" s="10" t="str">
        <f t="shared" si="91"/>
        <v>n/a</v>
      </c>
      <c r="GK71" s="10" t="str">
        <f t="shared" si="91"/>
        <v>n/a</v>
      </c>
      <c r="GL71" s="10" t="str">
        <f t="shared" si="91"/>
        <v>n/a</v>
      </c>
      <c r="GM71" s="10" t="str">
        <f t="shared" si="91"/>
        <v>n/a</v>
      </c>
      <c r="GN71" s="10" t="str">
        <f t="shared" si="91"/>
        <v>n/a</v>
      </c>
      <c r="GO71" s="10" t="str">
        <f t="shared" ref="GO71:GV71" si="92">IFERROR((((GO69/GN69)^4-1)*100)*(GN67/GO24), "n/a")</f>
        <v>n/a</v>
      </c>
      <c r="GP71" s="10" t="str">
        <f t="shared" si="92"/>
        <v>n/a</v>
      </c>
      <c r="GQ71" s="10" t="str">
        <f t="shared" si="92"/>
        <v>n/a</v>
      </c>
      <c r="GR71" s="10" t="str">
        <f t="shared" si="92"/>
        <v>n/a</v>
      </c>
      <c r="GS71" s="10" t="str">
        <f t="shared" si="92"/>
        <v>n/a</v>
      </c>
      <c r="GT71" s="10" t="str">
        <f t="shared" si="92"/>
        <v>n/a</v>
      </c>
      <c r="GU71" s="10" t="str">
        <f t="shared" si="92"/>
        <v>n/a</v>
      </c>
      <c r="GV71" s="10" t="str">
        <f t="shared" si="92"/>
        <v>n/a</v>
      </c>
    </row>
    <row r="72" spans="1:204" s="31" customFormat="1">
      <c r="A72" s="13" t="s">
        <v>242</v>
      </c>
      <c r="CE72" s="32"/>
      <c r="CF72" s="32"/>
      <c r="CG72" s="32"/>
      <c r="CH72" s="32"/>
      <c r="CI72" s="32"/>
      <c r="CJ72" s="32"/>
      <c r="CK72" s="32"/>
      <c r="CL72" s="32"/>
      <c r="CM72" s="32"/>
      <c r="CN72" s="32"/>
      <c r="CO72" s="32"/>
      <c r="CP72" s="32"/>
    </row>
    <row r="73" spans="1:204" s="6" customFormat="1">
      <c r="A73" s="6" t="s">
        <v>243</v>
      </c>
      <c r="B73" s="37" t="s">
        <v>337</v>
      </c>
      <c r="C73" s="6" t="e">
        <f t="shared" ref="C73" si="93">IF(ISTEXT(#REF!), "n/a", AVERAGE(#REF!))</f>
        <v>#REF!</v>
      </c>
      <c r="D73" s="6" t="str">
        <f t="shared" ref="D73:BO73" si="94">IF(ISTEXT(A59), "n/a", AVERAGE(A59:D59))</f>
        <v>n/a</v>
      </c>
      <c r="E73" s="6" t="str">
        <f t="shared" si="94"/>
        <v>n/a</v>
      </c>
      <c r="F73" s="6" t="str">
        <f t="shared" ca="1" si="94"/>
        <v>n/a</v>
      </c>
      <c r="G73" s="6" t="str">
        <f t="shared" ca="1" si="94"/>
        <v>n/a</v>
      </c>
      <c r="H73" s="6" t="str">
        <f t="shared" ca="1" si="94"/>
        <v>n/a</v>
      </c>
      <c r="I73" s="6" t="str">
        <f t="shared" ca="1" si="94"/>
        <v>n/a</v>
      </c>
      <c r="J73" s="6" t="str">
        <f t="shared" ca="1" si="94"/>
        <v>n/a</v>
      </c>
      <c r="K73" s="6" t="str">
        <f t="shared" ca="1" si="94"/>
        <v>n/a</v>
      </c>
      <c r="L73" s="6" t="str">
        <f t="shared" ca="1" si="94"/>
        <v>n/a</v>
      </c>
      <c r="M73" s="6" t="str">
        <f t="shared" ca="1" si="94"/>
        <v>n/a</v>
      </c>
      <c r="N73" s="6" t="str">
        <f t="shared" ca="1" si="94"/>
        <v>n/a</v>
      </c>
      <c r="O73" s="6" t="str">
        <f t="shared" ca="1" si="94"/>
        <v>n/a</v>
      </c>
      <c r="P73" s="6" t="str">
        <f t="shared" ca="1" si="94"/>
        <v>n/a</v>
      </c>
      <c r="Q73" s="6" t="str">
        <f t="shared" ca="1" si="94"/>
        <v>n/a</v>
      </c>
      <c r="R73" s="6">
        <f t="shared" ca="1" si="94"/>
        <v>-0.21194667951639071</v>
      </c>
      <c r="S73" s="6">
        <f t="shared" ca="1" si="94"/>
        <v>-7.9516295971771234E-2</v>
      </c>
      <c r="T73" s="6">
        <f t="shared" ca="1" si="94"/>
        <v>0.29931172113146842</v>
      </c>
      <c r="U73" s="6">
        <f t="shared" ca="1" si="94"/>
        <v>0.70597879109911443</v>
      </c>
      <c r="V73" s="6">
        <f t="shared" ca="1" si="94"/>
        <v>0.88248838732434565</v>
      </c>
      <c r="W73" s="6">
        <f t="shared" ca="1" si="94"/>
        <v>1.1535290534754696</v>
      </c>
      <c r="X73" s="6">
        <f t="shared" ca="1" si="94"/>
        <v>1.4805078358468704</v>
      </c>
      <c r="Y73" s="6">
        <f t="shared" ca="1" si="94"/>
        <v>2.1626129553213036</v>
      </c>
      <c r="Z73" s="6">
        <f t="shared" ca="1" si="94"/>
        <v>2.3477320971661815</v>
      </c>
      <c r="AA73" s="6">
        <f t="shared" ca="1" si="94"/>
        <v>1.9647881260685875</v>
      </c>
      <c r="AB73" s="6">
        <f t="shared" ca="1" si="94"/>
        <v>1.1235372932608922</v>
      </c>
      <c r="AC73" s="6">
        <f t="shared" ca="1" si="94"/>
        <v>0.21955620374804502</v>
      </c>
      <c r="AD73" s="6">
        <f t="shared" ca="1" si="94"/>
        <v>-0.16338742235662823</v>
      </c>
      <c r="AE73" s="6">
        <f t="shared" ca="1" si="94"/>
        <v>-0.27280341476426156</v>
      </c>
      <c r="AF73" s="6">
        <f t="shared" ca="1" si="94"/>
        <v>5.2080345200450878E-2</v>
      </c>
      <c r="AG73" s="6">
        <f t="shared" ca="1" si="94"/>
        <v>0.10386102476775007</v>
      </c>
      <c r="AH73" s="6">
        <f t="shared" ca="1" si="94"/>
        <v>-1.8310335415908388E-2</v>
      </c>
      <c r="AI73" s="6">
        <f t="shared" ca="1" si="94"/>
        <v>-0.27008930297791911</v>
      </c>
      <c r="AJ73" s="6">
        <f t="shared" ca="1" si="94"/>
        <v>0.18331891331431105</v>
      </c>
      <c r="AK73" s="6">
        <f t="shared" ca="1" si="94"/>
        <v>0.24245469242895337</v>
      </c>
      <c r="AL73" s="6">
        <f t="shared" ca="1" si="94"/>
        <v>0.45066558317236488</v>
      </c>
      <c r="AM73" s="6">
        <f t="shared" ca="1" si="94"/>
        <v>0.28317224534835861</v>
      </c>
      <c r="AN73" s="6">
        <f t="shared" ca="1" si="94"/>
        <v>-2.6142163500603166E-2</v>
      </c>
      <c r="AO73" s="6">
        <f t="shared" ca="1" si="94"/>
        <v>9.7086037515545648E-3</v>
      </c>
      <c r="AP73" s="6">
        <f t="shared" ca="1" si="94"/>
        <v>6.0023811376551675E-2</v>
      </c>
      <c r="AQ73" s="6">
        <f t="shared" ca="1" si="94"/>
        <v>0.74633243196349419</v>
      </c>
      <c r="AR73" s="6">
        <f t="shared" ca="1" si="94"/>
        <v>0.64824320557361548</v>
      </c>
      <c r="AS73" s="6">
        <f t="shared" ca="1" si="94"/>
        <v>0.53072288272907497</v>
      </c>
      <c r="AT73" s="6">
        <f t="shared" ca="1" si="94"/>
        <v>0.59472115199637487</v>
      </c>
      <c r="AU73" s="6">
        <f t="shared" ca="1" si="94"/>
        <v>0.4749160369608475</v>
      </c>
      <c r="AV73" s="6">
        <f t="shared" ca="1" si="94"/>
        <v>0.41708718598817052</v>
      </c>
      <c r="AW73" s="6">
        <f t="shared" ca="1" si="94"/>
        <v>0.31476881752476971</v>
      </c>
      <c r="AX73" s="6">
        <f t="shared" ca="1" si="94"/>
        <v>0.33941281338620094</v>
      </c>
      <c r="AY73" s="6">
        <f t="shared" ca="1" si="94"/>
        <v>0.11631238898160565</v>
      </c>
      <c r="AZ73" s="6">
        <f t="shared" ca="1" si="94"/>
        <v>0.25386896889056626</v>
      </c>
      <c r="BA73" s="6">
        <f t="shared" ca="1" si="94"/>
        <v>0.68854112425068159</v>
      </c>
      <c r="BB73" s="6">
        <f t="shared" ca="1" si="94"/>
        <v>1.0984157876998706</v>
      </c>
      <c r="BC73" s="6">
        <f t="shared" ca="1" si="94"/>
        <v>1.5332963154474206</v>
      </c>
      <c r="BD73" s="6">
        <f t="shared" ca="1" si="94"/>
        <v>1.8411672002478843</v>
      </c>
      <c r="BE73" s="6">
        <f t="shared" ca="1" si="94"/>
        <v>2.0826526458947505</v>
      </c>
      <c r="BF73" s="6">
        <f t="shared" ca="1" si="94"/>
        <v>1.1446100406185453</v>
      </c>
      <c r="BG73" s="6">
        <f t="shared" ca="1" si="94"/>
        <v>0.8054512176956562</v>
      </c>
      <c r="BH73" s="6">
        <f t="shared" ca="1" si="94"/>
        <v>0.72577569207710813</v>
      </c>
      <c r="BI73" s="6">
        <f t="shared" ca="1" si="94"/>
        <v>0.24227651918783005</v>
      </c>
      <c r="BJ73" s="6">
        <f t="shared" ca="1" si="94"/>
        <v>0.88969316875468685</v>
      </c>
      <c r="BK73" s="6">
        <f t="shared" ca="1" si="94"/>
        <v>0.84964254706519304</v>
      </c>
      <c r="BL73" s="6">
        <f t="shared" ca="1" si="94"/>
        <v>0.93922864277100893</v>
      </c>
      <c r="BM73" s="6">
        <f t="shared" ca="1" si="94"/>
        <v>1.3502328662287566</v>
      </c>
      <c r="BN73" s="6">
        <f t="shared" ca="1" si="94"/>
        <v>0.93287066155693854</v>
      </c>
      <c r="BO73" s="6">
        <f t="shared" ca="1" si="94"/>
        <v>0.94291146381131485</v>
      </c>
      <c r="BP73" s="6">
        <f t="shared" ref="BP73:EA73" ca="1" si="95">IF(ISTEXT(BM59), "n/a", AVERAGE(BM59:BP59))</f>
        <v>0.9067572061452559</v>
      </c>
      <c r="BQ73" s="6">
        <f t="shared" ca="1" si="95"/>
        <v>0.94520722545406577</v>
      </c>
      <c r="BR73" s="6">
        <f t="shared" ca="1" si="95"/>
        <v>0.89779386585889709</v>
      </c>
      <c r="BS73" s="6">
        <f t="shared" ca="1" si="95"/>
        <v>0.92639945735333529</v>
      </c>
      <c r="BT73" s="6">
        <f t="shared" ca="1" si="95"/>
        <v>0.57140882847017971</v>
      </c>
      <c r="BU73" s="6">
        <f t="shared" ca="1" si="95"/>
        <v>1.3352574049563568E-2</v>
      </c>
      <c r="BV73" s="6">
        <f t="shared" ca="1" si="95"/>
        <v>0.38473066435906245</v>
      </c>
      <c r="BW73" s="6">
        <f t="shared" ca="1" si="95"/>
        <v>6.2313065442806848E-2</v>
      </c>
      <c r="BX73" s="6">
        <f t="shared" ca="1" si="95"/>
        <v>3.5687673539887659E-2</v>
      </c>
      <c r="BY73" s="6">
        <f t="shared" ca="1" si="95"/>
        <v>7.9530210284613878E-2</v>
      </c>
      <c r="BZ73" s="6">
        <f t="shared" ca="1" si="95"/>
        <v>0.22723231538033148</v>
      </c>
      <c r="CA73" s="6">
        <f t="shared" ca="1" si="95"/>
        <v>0.23116133323060592</v>
      </c>
      <c r="CB73" s="6">
        <f t="shared" ca="1" si="95"/>
        <v>0.51228493284273102</v>
      </c>
      <c r="CC73" s="6">
        <f t="shared" ca="1" si="95"/>
        <v>0.70858277728785923</v>
      </c>
      <c r="CD73" s="6">
        <f t="shared" ca="1" si="95"/>
        <v>0.46214484638438336</v>
      </c>
      <c r="CE73" s="6">
        <f t="shared" ca="1" si="95"/>
        <v>1.0472938036094646</v>
      </c>
      <c r="CF73" s="6">
        <f t="shared" ca="1" si="95"/>
        <v>0.79472319297187533</v>
      </c>
      <c r="CG73" s="6">
        <f t="shared" ca="1" si="95"/>
        <v>0.69554470071569308</v>
      </c>
      <c r="CH73" s="6">
        <f t="shared" ca="1" si="95"/>
        <v>0.7293127819260441</v>
      </c>
      <c r="CI73" s="6">
        <f t="shared" ca="1" si="95"/>
        <v>0.55982197486443452</v>
      </c>
      <c r="CJ73" s="6">
        <f t="shared" ca="1" si="95"/>
        <v>0.81294275939582983</v>
      </c>
      <c r="CK73" s="6">
        <f t="shared" ca="1" si="95"/>
        <v>0.84219209922761062</v>
      </c>
      <c r="CL73" s="6">
        <f t="shared" ca="1" si="95"/>
        <v>0.6817009321159011</v>
      </c>
      <c r="CM73" s="6">
        <f t="shared" ca="1" si="95"/>
        <v>0.9400877793423319</v>
      </c>
      <c r="CN73" s="6">
        <f t="shared" ca="1" si="95"/>
        <v>0.79732881983299375</v>
      </c>
      <c r="CO73" s="6">
        <f t="shared" ca="1" si="95"/>
        <v>1.0307946819844034</v>
      </c>
      <c r="CP73" s="6">
        <f t="shared" ca="1" si="95"/>
        <v>1.1512842846245079</v>
      </c>
      <c r="CQ73" s="6">
        <f t="shared" ca="1" si="95"/>
        <v>0.48694553821801767</v>
      </c>
      <c r="CR73" s="6">
        <f t="shared" ca="1" si="95"/>
        <v>0.3634968057300369</v>
      </c>
      <c r="CS73" s="6">
        <f t="shared" ca="1" si="95"/>
        <v>5.0623943383913142E-2</v>
      </c>
      <c r="CT73" s="6">
        <f t="shared" ca="1" si="95"/>
        <v>-3.3503726273421672E-2</v>
      </c>
      <c r="CU73" s="6">
        <f t="shared" ca="1" si="95"/>
        <v>-0.14864687580522482</v>
      </c>
      <c r="CV73" s="6">
        <f t="shared" ca="1" si="95"/>
        <v>-0.16150257544905156</v>
      </c>
      <c r="CW73" s="6">
        <f t="shared" ca="1" si="95"/>
        <v>3.7410502779387012E-2</v>
      </c>
      <c r="CX73" s="6">
        <f t="shared" ca="1" si="95"/>
        <v>-0.20022294424864184</v>
      </c>
      <c r="CY73" s="6">
        <f t="shared" ca="1" si="95"/>
        <v>0.10212252680652138</v>
      </c>
      <c r="CZ73" s="6">
        <f t="shared" ca="1" si="95"/>
        <v>0.13277707885999374</v>
      </c>
      <c r="DA73" s="6">
        <f t="shared" ca="1" si="95"/>
        <v>-0.15024292519608989</v>
      </c>
      <c r="DB73" s="6">
        <f t="shared" ca="1" si="95"/>
        <v>-0.22549058914908912</v>
      </c>
      <c r="DC73" s="6">
        <f t="shared" ca="1" si="95"/>
        <v>-0.18396319816613732</v>
      </c>
      <c r="DD73" s="6">
        <f t="shared" ca="1" si="95"/>
        <v>-4.7975966350897015E-2</v>
      </c>
      <c r="DE73" s="6">
        <f t="shared" ca="1" si="95"/>
        <v>-9.0051306049142008E-2</v>
      </c>
      <c r="DF73" s="6">
        <f t="shared" ca="1" si="95"/>
        <v>0.26454467909766971</v>
      </c>
      <c r="DG73" s="6">
        <f t="shared" ca="1" si="95"/>
        <v>3.8058095799050617E-3</v>
      </c>
      <c r="DH73" s="6">
        <f t="shared" ca="1" si="95"/>
        <v>-0.13944363033783358</v>
      </c>
      <c r="DI73" s="6">
        <f t="shared" ca="1" si="95"/>
        <v>-8.276632744709865E-2</v>
      </c>
      <c r="DJ73" s="6">
        <f t="shared" ca="1" si="95"/>
        <v>-0.21599734692579811</v>
      </c>
      <c r="DK73" s="6">
        <f t="shared" ca="1" si="95"/>
        <v>-0.24993215103259625</v>
      </c>
      <c r="DL73" s="6">
        <f t="shared" ca="1" si="95"/>
        <v>-9.3544837149102472E-2</v>
      </c>
      <c r="DM73" s="6">
        <f t="shared" ca="1" si="95"/>
        <v>-6.0344716623919464E-2</v>
      </c>
      <c r="DN73" s="6">
        <f t="shared" ca="1" si="95"/>
        <v>-2.367836448556522E-2</v>
      </c>
      <c r="DO73" s="6">
        <f t="shared" ca="1" si="95"/>
        <v>0.24411309685858218</v>
      </c>
      <c r="DP73" s="6">
        <f t="shared" ca="1" si="95"/>
        <v>6.8465675346554927E-2</v>
      </c>
      <c r="DQ73" s="6">
        <f t="shared" ca="1" si="95"/>
        <v>0.2378221507198969</v>
      </c>
      <c r="DR73" s="6">
        <f t="shared" ca="1" si="95"/>
        <v>0.48144862956868084</v>
      </c>
      <c r="DS73" s="6">
        <f t="shared" ca="1" si="95"/>
        <v>0.23592420424043442</v>
      </c>
      <c r="DT73" s="6">
        <f t="shared" ca="1" si="95"/>
        <v>0.32242415391036527</v>
      </c>
      <c r="DU73" s="6">
        <f t="shared" ca="1" si="95"/>
        <v>6.3376964250652756E-2</v>
      </c>
      <c r="DV73" s="6">
        <f t="shared" ca="1" si="95"/>
        <v>-7.1131823642298794E-2</v>
      </c>
      <c r="DW73" s="6">
        <f t="shared" ca="1" si="95"/>
        <v>0.43903623383632001</v>
      </c>
      <c r="DX73" s="6">
        <f t="shared" ca="1" si="95"/>
        <v>0.67589209604975131</v>
      </c>
      <c r="DY73" s="6">
        <f t="shared" ca="1" si="95"/>
        <v>1.0204973084826399</v>
      </c>
      <c r="DZ73" s="6">
        <f t="shared" ca="1" si="95"/>
        <v>1.5085618724906644</v>
      </c>
      <c r="EA73" s="6">
        <f t="shared" ca="1" si="95"/>
        <v>1.8115402554653017</v>
      </c>
      <c r="EB73" s="6">
        <f t="shared" ref="EB73:GM73" ca="1" si="96">IF(ISTEXT(DY59), "n/a", AVERAGE(DY59:EB59))</f>
        <v>2.0074196542743605</v>
      </c>
      <c r="EC73" s="6">
        <f t="shared" ca="1" si="96"/>
        <v>2.1946753515306301</v>
      </c>
      <c r="ED73" s="6">
        <f t="shared" ca="1" si="96"/>
        <v>2.021473273610392</v>
      </c>
      <c r="EE73" s="6">
        <f t="shared" ca="1" si="96"/>
        <v>1.7350318247519747</v>
      </c>
      <c r="EF73" s="6">
        <f t="shared" ca="1" si="96"/>
        <v>1.6367024552339957</v>
      </c>
      <c r="EG73" s="6">
        <f t="shared" ca="1" si="96"/>
        <v>1.475860778726598</v>
      </c>
      <c r="EH73" s="6">
        <f t="shared" ca="1" si="96"/>
        <v>1.33208293733429</v>
      </c>
      <c r="EI73" s="6">
        <f t="shared" ca="1" si="96"/>
        <v>1.1839893302893763</v>
      </c>
      <c r="EJ73" s="6">
        <f t="shared" ca="1" si="96"/>
        <v>0.84800984940132174</v>
      </c>
      <c r="EK73" s="6">
        <f t="shared" ca="1" si="96"/>
        <v>0.59778140590644713</v>
      </c>
      <c r="EL73" s="6">
        <f t="shared" ca="1" si="96"/>
        <v>0.31476663274117173</v>
      </c>
      <c r="EM73" s="6">
        <f t="shared" ca="1" si="96"/>
        <v>0.13091702667925967</v>
      </c>
      <c r="EN73" s="6">
        <f t="shared" ca="1" si="96"/>
        <v>-0.1072474785458517</v>
      </c>
      <c r="EO73" s="6">
        <f t="shared" ca="1" si="96"/>
        <v>-0.18217028484193939</v>
      </c>
      <c r="EP73" s="6">
        <f t="shared" ca="1" si="96"/>
        <v>-0.28998244548318686</v>
      </c>
      <c r="EQ73" s="6">
        <f t="shared" ca="1" si="96"/>
        <v>-0.16548165111635757</v>
      </c>
      <c r="ER73" s="6">
        <f t="shared" ca="1" si="96"/>
        <v>-0.20249579195005274</v>
      </c>
      <c r="ES73" s="6">
        <f t="shared" ca="1" si="96"/>
        <v>-0.26787776647216061</v>
      </c>
      <c r="ET73" s="6">
        <f t="shared" ca="1" si="96"/>
        <v>-9.6628096948911793E-2</v>
      </c>
      <c r="EU73" s="6">
        <f t="shared" ca="1" si="96"/>
        <v>-0.24470016075779996</v>
      </c>
      <c r="EV73" s="6">
        <f t="shared" ca="1" si="96"/>
        <v>1.7370235915854376E-3</v>
      </c>
      <c r="EW73" s="6">
        <f t="shared" ca="1" si="96"/>
        <v>0.1687573810789213</v>
      </c>
      <c r="EX73" s="6">
        <f t="shared" ca="1" si="96"/>
        <v>0.28000376693982459</v>
      </c>
      <c r="EY73" s="6">
        <f t="shared" ca="1" si="96"/>
        <v>0.37050471188528961</v>
      </c>
      <c r="EZ73" s="6">
        <f t="shared" ca="1" si="96"/>
        <v>0.98495331565528232</v>
      </c>
      <c r="FA73" s="6">
        <f t="shared" ca="1" si="96"/>
        <v>1.3066162044029044</v>
      </c>
      <c r="FB73" s="6">
        <f t="shared" ca="1" si="96"/>
        <v>1.4716229037551076</v>
      </c>
      <c r="FC73" s="6">
        <f t="shared" ca="1" si="96"/>
        <v>2.2721691500137648</v>
      </c>
      <c r="FD73" s="6">
        <f t="shared" ca="1" si="96"/>
        <v>2.2555574188782392</v>
      </c>
      <c r="FE73" s="6">
        <f t="shared" ca="1" si="96"/>
        <v>2.5552058062178826</v>
      </c>
      <c r="FF73" s="6">
        <f t="shared" ca="1" si="96"/>
        <v>2.8392071818398361</v>
      </c>
      <c r="FG73" s="6">
        <f t="shared" ca="1" si="96"/>
        <v>2.4613975781407138</v>
      </c>
      <c r="FH73" s="6">
        <f t="shared" ca="1" si="96"/>
        <v>2.1884534875653987</v>
      </c>
      <c r="FI73" s="6">
        <f t="shared" ca="1" si="96"/>
        <v>1.6878176343171458</v>
      </c>
      <c r="FJ73" s="6">
        <f t="shared" ca="1" si="96"/>
        <v>1.2040086527600062</v>
      </c>
      <c r="FK73" s="6">
        <f t="shared" ca="1" si="96"/>
        <v>0.42019461539003733</v>
      </c>
      <c r="FL73" s="6">
        <f t="shared" ca="1" si="96"/>
        <v>-0.24073720413497135</v>
      </c>
      <c r="FM73" s="6">
        <f t="shared" ca="1" si="96"/>
        <v>-0.86164470777109869</v>
      </c>
      <c r="FN73" s="6">
        <f t="shared" ca="1" si="96"/>
        <v>-1.1608228675529579</v>
      </c>
      <c r="FO73" s="6">
        <f t="shared" ca="1" si="96"/>
        <v>-1.1150123937500598</v>
      </c>
      <c r="FP73" s="6">
        <f t="shared" ca="1" si="96"/>
        <v>-1.1113948925017574</v>
      </c>
      <c r="FQ73" s="6">
        <f t="shared" ca="1" si="96"/>
        <v>-0.81503677042706357</v>
      </c>
      <c r="FR73" s="6">
        <f t="shared" ca="1" si="96"/>
        <v>-0.97890806031559274</v>
      </c>
      <c r="FS73" s="6">
        <f t="shared" ca="1" si="96"/>
        <v>-1.1018128925035884</v>
      </c>
      <c r="FT73" s="6">
        <f t="shared" ca="1" si="96"/>
        <v>-1.1093986979877744</v>
      </c>
      <c r="FU73" s="6">
        <f t="shared" ca="1" si="96"/>
        <v>-1.1760593840460545</v>
      </c>
      <c r="FV73" s="6">
        <f t="shared" ca="1" si="96"/>
        <v>-1.1225259662572473</v>
      </c>
      <c r="FW73" s="6">
        <f t="shared" ca="1" si="96"/>
        <v>-0.96862682192273586</v>
      </c>
      <c r="FX73" s="6">
        <f t="shared" ca="1" si="96"/>
        <v>-0.82636945516503701</v>
      </c>
      <c r="FY73" s="6">
        <f t="shared" ca="1" si="96"/>
        <v>-0.57007166753901994</v>
      </c>
      <c r="FZ73" s="6">
        <f t="shared" ca="1" si="96"/>
        <v>-0.36495641397507594</v>
      </c>
      <c r="GA73" s="6">
        <f t="shared" ca="1" si="96"/>
        <v>-3.2049870380987056E-2</v>
      </c>
      <c r="GB73" s="6">
        <f t="shared" ca="1" si="96"/>
        <v>0.24480804999347702</v>
      </c>
      <c r="GC73" s="6">
        <f t="shared" ca="1" si="96"/>
        <v>0.26189530952592777</v>
      </c>
      <c r="GD73" s="6">
        <f t="shared" ca="1" si="96"/>
        <v>0.3559135739684034</v>
      </c>
      <c r="GE73" s="6">
        <f t="shared" ca="1" si="96"/>
        <v>0.42634478827705019</v>
      </c>
      <c r="GF73" s="6">
        <f t="shared" ca="1" si="96"/>
        <v>0.23100288162485383</v>
      </c>
      <c r="GG73" s="6">
        <f t="shared" ca="1" si="96"/>
        <v>0.18802773075361642</v>
      </c>
      <c r="GH73" s="6">
        <f t="shared" ca="1" si="96"/>
        <v>0.1662160750590721</v>
      </c>
      <c r="GI73" s="6">
        <f t="shared" ca="1" si="96"/>
        <v>-1.5091432943505364E-2</v>
      </c>
      <c r="GJ73" s="6">
        <f t="shared" ca="1" si="96"/>
        <v>3.3262338155140736E-2</v>
      </c>
      <c r="GK73" s="6">
        <f t="shared" ca="1" si="96"/>
        <v>-2.2017746830263182E-2</v>
      </c>
      <c r="GL73" s="6">
        <f t="shared" ca="1" si="96"/>
        <v>8.7025679252403579E-2</v>
      </c>
      <c r="GM73" s="6">
        <f t="shared" ca="1" si="96"/>
        <v>0.20397775784678757</v>
      </c>
      <c r="GN73" s="6">
        <f t="shared" ref="GN73:GV73" ca="1" si="97">IF(ISTEXT(GK59), "n/a", AVERAGE(GK59:GN59))</f>
        <v>0.34411971661690366</v>
      </c>
      <c r="GO73" s="6">
        <f t="shared" ca="1" si="97"/>
        <v>0.50204251755151708</v>
      </c>
      <c r="GP73" s="6">
        <f t="shared" ca="1" si="97"/>
        <v>0.52780309170576056</v>
      </c>
      <c r="GQ73" s="6">
        <f t="shared" ca="1" si="97"/>
        <v>0.64206771717741662</v>
      </c>
      <c r="GR73" s="6" t="str">
        <f t="shared" ca="1" si="97"/>
        <v>n/a</v>
      </c>
      <c r="GS73" s="6" t="str">
        <f t="shared" ca="1" si="97"/>
        <v>n/a</v>
      </c>
      <c r="GT73" s="6" t="str">
        <f t="shared" ca="1" si="97"/>
        <v>n/a</v>
      </c>
      <c r="GU73" s="6" t="str">
        <f t="shared" ca="1" si="97"/>
        <v>n/a</v>
      </c>
      <c r="GV73" s="6" t="str">
        <f t="shared" ca="1" si="97"/>
        <v>n/a</v>
      </c>
    </row>
    <row r="74" spans="1:204" s="6" customFormat="1">
      <c r="A74" s="37" t="s">
        <v>245</v>
      </c>
      <c r="B74" s="6" t="s">
        <v>244</v>
      </c>
      <c r="C74" s="6" t="e">
        <f>IF(ISTEXT(#REF!), "n/a", AVERAGE(#REF!))</f>
        <v>#REF!</v>
      </c>
      <c r="D74" s="6" t="str">
        <f t="shared" ref="D74:BO74" si="98">IF(ISTEXT(A63), "n/a", AVERAGE(A63:D63))</f>
        <v>n/a</v>
      </c>
      <c r="E74" s="6" t="str">
        <f t="shared" si="98"/>
        <v>n/a</v>
      </c>
      <c r="F74" s="6" t="str">
        <f t="shared" si="98"/>
        <v>n/a</v>
      </c>
      <c r="G74" s="6">
        <f t="shared" si="98"/>
        <v>0.5186565044417395</v>
      </c>
      <c r="H74" s="6">
        <f t="shared" si="98"/>
        <v>0.68020512627586271</v>
      </c>
      <c r="I74" s="6">
        <f t="shared" si="98"/>
        <v>0.66223390878980992</v>
      </c>
      <c r="J74" s="6">
        <f t="shared" si="98"/>
        <v>0.64990240794941367</v>
      </c>
      <c r="K74" s="6">
        <f t="shared" si="98"/>
        <v>0.64263903101586684</v>
      </c>
      <c r="L74" s="6">
        <f t="shared" si="98"/>
        <v>0.64425384982507317</v>
      </c>
      <c r="M74" s="6">
        <f t="shared" si="98"/>
        <v>0.6495930302713907</v>
      </c>
      <c r="N74" s="6">
        <f t="shared" si="98"/>
        <v>0.65604060409157905</v>
      </c>
      <c r="O74" s="6">
        <f t="shared" si="98"/>
        <v>0.66478015918736522</v>
      </c>
      <c r="P74" s="6">
        <f t="shared" si="98"/>
        <v>0.68287766885313306</v>
      </c>
      <c r="Q74" s="6">
        <f t="shared" si="98"/>
        <v>0.70300839376870694</v>
      </c>
      <c r="R74" s="6">
        <f t="shared" si="98"/>
        <v>0.7266598837209548</v>
      </c>
      <c r="S74" s="6">
        <f t="shared" si="98"/>
        <v>0.75035613681316637</v>
      </c>
      <c r="T74" s="6">
        <f t="shared" si="98"/>
        <v>0.77730798857453653</v>
      </c>
      <c r="U74" s="6">
        <f t="shared" si="98"/>
        <v>0.80271229516760323</v>
      </c>
      <c r="V74" s="6">
        <f t="shared" si="98"/>
        <v>0.82585811481936822</v>
      </c>
      <c r="W74" s="6">
        <f t="shared" si="98"/>
        <v>0.83629494488520306</v>
      </c>
      <c r="X74" s="6">
        <f t="shared" si="98"/>
        <v>0.8297031949572975</v>
      </c>
      <c r="Y74" s="6">
        <f t="shared" si="98"/>
        <v>0.81371976897347209</v>
      </c>
      <c r="Z74" s="6">
        <f t="shared" si="98"/>
        <v>0.79069453106618115</v>
      </c>
      <c r="AA74" s="6">
        <f t="shared" si="98"/>
        <v>0.76542947697850272</v>
      </c>
      <c r="AB74" s="6">
        <f t="shared" si="98"/>
        <v>0.73884738899782365</v>
      </c>
      <c r="AC74" s="6">
        <f t="shared" si="98"/>
        <v>0.71544066005807783</v>
      </c>
      <c r="AD74" s="6">
        <f t="shared" si="98"/>
        <v>0.69522192880663702</v>
      </c>
      <c r="AE74" s="6">
        <f t="shared" si="98"/>
        <v>0.68712609534700797</v>
      </c>
      <c r="AF74" s="6">
        <f t="shared" si="98"/>
        <v>0.68602090490892409</v>
      </c>
      <c r="AG74" s="6">
        <f t="shared" si="98"/>
        <v>0.68998508290431781</v>
      </c>
      <c r="AH74" s="6">
        <f t="shared" si="98"/>
        <v>0.69500685918803495</v>
      </c>
      <c r="AI74" s="6">
        <f t="shared" si="98"/>
        <v>0.69794940736476141</v>
      </c>
      <c r="AJ74" s="6">
        <f t="shared" si="98"/>
        <v>0.70685201692296995</v>
      </c>
      <c r="AK74" s="6">
        <f t="shared" si="98"/>
        <v>0.71201308533598007</v>
      </c>
      <c r="AL74" s="6">
        <f t="shared" si="98"/>
        <v>0.71505366954327443</v>
      </c>
      <c r="AM74" s="6">
        <f t="shared" si="98"/>
        <v>0.70927863665921931</v>
      </c>
      <c r="AN74" s="6">
        <f t="shared" si="98"/>
        <v>0.68650916530887374</v>
      </c>
      <c r="AO74" s="6">
        <f t="shared" si="98"/>
        <v>0.65948156193953522</v>
      </c>
      <c r="AP74" s="6">
        <f t="shared" si="98"/>
        <v>0.62603749528451036</v>
      </c>
      <c r="AQ74" s="6">
        <f t="shared" si="98"/>
        <v>0.58461442477790204</v>
      </c>
      <c r="AR74" s="6">
        <f t="shared" si="98"/>
        <v>0.53530197723306605</v>
      </c>
      <c r="AS74" s="6">
        <f t="shared" si="98"/>
        <v>0.49174637545286776</v>
      </c>
      <c r="AT74" s="6">
        <f t="shared" si="98"/>
        <v>0.45635996581340127</v>
      </c>
      <c r="AU74" s="6">
        <f t="shared" si="98"/>
        <v>0.44025803518129364</v>
      </c>
      <c r="AV74" s="6">
        <f t="shared" si="98"/>
        <v>0.45777955162623463</v>
      </c>
      <c r="AW74" s="6">
        <f t="shared" si="98"/>
        <v>0.48765020759908251</v>
      </c>
      <c r="AX74" s="6">
        <f t="shared" si="98"/>
        <v>0.52557598483499524</v>
      </c>
      <c r="AY74" s="6">
        <f t="shared" si="98"/>
        <v>0.58281315856929483</v>
      </c>
      <c r="AZ74" s="6">
        <f t="shared" si="98"/>
        <v>0.63147662423479656</v>
      </c>
      <c r="BA74" s="6">
        <f t="shared" si="98"/>
        <v>0.67433974634060612</v>
      </c>
      <c r="BB74" s="6">
        <f t="shared" si="98"/>
        <v>0.71399718669470014</v>
      </c>
      <c r="BC74" s="6">
        <f t="shared" si="98"/>
        <v>0.72369540641327323</v>
      </c>
      <c r="BD74" s="6">
        <f t="shared" si="98"/>
        <v>0.72388250204166726</v>
      </c>
      <c r="BE74" s="6">
        <f t="shared" si="98"/>
        <v>0.71862711982905636</v>
      </c>
      <c r="BF74" s="6">
        <f t="shared" si="98"/>
        <v>0.71164613314757164</v>
      </c>
      <c r="BG74" s="6">
        <f t="shared" si="98"/>
        <v>0.70997511215906028</v>
      </c>
      <c r="BH74" s="6">
        <f t="shared" si="98"/>
        <v>0.71668978108012471</v>
      </c>
      <c r="BI74" s="6">
        <f t="shared" si="98"/>
        <v>0.72814669054763248</v>
      </c>
      <c r="BJ74" s="6">
        <f t="shared" si="98"/>
        <v>0.74104520232329274</v>
      </c>
      <c r="BK74" s="6">
        <f t="shared" si="98"/>
        <v>0.76115891737956343</v>
      </c>
      <c r="BL74" s="6">
        <f t="shared" si="98"/>
        <v>0.7757671588422459</v>
      </c>
      <c r="BM74" s="6">
        <f t="shared" si="98"/>
        <v>0.78825638389132868</v>
      </c>
      <c r="BN74" s="6">
        <f t="shared" si="98"/>
        <v>0.79795321797626984</v>
      </c>
      <c r="BO74" s="6">
        <f t="shared" si="98"/>
        <v>0.79548150413377661</v>
      </c>
      <c r="BP74" s="6">
        <f t="shared" ref="BP74:EA74" si="99">IF(ISTEXT(BM63), "n/a", AVERAGE(BM63:BP63))</f>
        <v>0.78820211635104598</v>
      </c>
      <c r="BQ74" s="6">
        <f t="shared" si="99"/>
        <v>0.77885379873772576</v>
      </c>
      <c r="BR74" s="6">
        <f t="shared" si="99"/>
        <v>0.76858277284502852</v>
      </c>
      <c r="BS74" s="6">
        <f t="shared" si="99"/>
        <v>0.75894383470554649</v>
      </c>
      <c r="BT74" s="6">
        <f t="shared" si="99"/>
        <v>0.75085668853231891</v>
      </c>
      <c r="BU74" s="6">
        <f t="shared" si="99"/>
        <v>0.7401613327244676</v>
      </c>
      <c r="BV74" s="6">
        <f t="shared" si="99"/>
        <v>0.72625009199340362</v>
      </c>
      <c r="BW74" s="6">
        <f t="shared" si="99"/>
        <v>0.71515468734510534</v>
      </c>
      <c r="BX74" s="6">
        <f t="shared" si="99"/>
        <v>0.70271278732129283</v>
      </c>
      <c r="BY74" s="6">
        <f t="shared" si="99"/>
        <v>0.68905840078303848</v>
      </c>
      <c r="BZ74" s="6">
        <f t="shared" si="99"/>
        <v>0.67564542878876632</v>
      </c>
      <c r="CA74" s="6">
        <f t="shared" si="99"/>
        <v>0.66386372067920185</v>
      </c>
      <c r="CB74" s="6">
        <f t="shared" si="99"/>
        <v>0.65274610055141302</v>
      </c>
      <c r="CC74" s="6">
        <f t="shared" si="99"/>
        <v>0.6442228117671327</v>
      </c>
      <c r="CD74" s="6">
        <f t="shared" si="99"/>
        <v>0.63661911591456966</v>
      </c>
      <c r="CE74" s="6">
        <f t="shared" si="99"/>
        <v>0.62727375897976234</v>
      </c>
      <c r="CF74" s="6">
        <f t="shared" si="99"/>
        <v>0.61788083883281897</v>
      </c>
      <c r="CG74" s="6">
        <f t="shared" si="99"/>
        <v>0.60655055632581367</v>
      </c>
      <c r="CH74" s="6">
        <f t="shared" si="99"/>
        <v>0.5940772040483393</v>
      </c>
      <c r="CI74" s="6">
        <f t="shared" si="99"/>
        <v>0.58243804797451681</v>
      </c>
      <c r="CJ74" s="6">
        <f t="shared" si="99"/>
        <v>0.570521638389623</v>
      </c>
      <c r="CK74" s="6">
        <f t="shared" si="99"/>
        <v>0.55850113229370191</v>
      </c>
      <c r="CL74" s="6">
        <f t="shared" si="99"/>
        <v>0.54751828178970596</v>
      </c>
      <c r="CM74" s="6">
        <f t="shared" si="99"/>
        <v>0.53625982434699848</v>
      </c>
      <c r="CN74" s="6">
        <f t="shared" si="99"/>
        <v>0.52758605501210443</v>
      </c>
      <c r="CO74" s="6">
        <f t="shared" si="99"/>
        <v>0.52092344492916276</v>
      </c>
      <c r="CP74" s="6">
        <f t="shared" si="99"/>
        <v>0.51766159420248081</v>
      </c>
      <c r="CQ74" s="6">
        <f t="shared" si="99"/>
        <v>0.51726866827470608</v>
      </c>
      <c r="CR74" s="6">
        <f t="shared" si="99"/>
        <v>0.51771592357345109</v>
      </c>
      <c r="CS74" s="6">
        <f t="shared" si="99"/>
        <v>0.52027209878706993</v>
      </c>
      <c r="CT74" s="6">
        <f t="shared" si="99"/>
        <v>0.52253294671982531</v>
      </c>
      <c r="CU74" s="6">
        <f t="shared" si="99"/>
        <v>0.52437579747025143</v>
      </c>
      <c r="CV74" s="6">
        <f t="shared" si="99"/>
        <v>0.52435919870575809</v>
      </c>
      <c r="CW74" s="6">
        <f t="shared" si="99"/>
        <v>0.52391036152043147</v>
      </c>
      <c r="CX74" s="6">
        <f t="shared" si="99"/>
        <v>0.52557691773169535</v>
      </c>
      <c r="CY74" s="6">
        <f t="shared" si="99"/>
        <v>0.52536735962355641</v>
      </c>
      <c r="CZ74" s="6">
        <f t="shared" si="99"/>
        <v>0.52636042313890608</v>
      </c>
      <c r="DA74" s="6">
        <f t="shared" si="99"/>
        <v>0.53002264935041166</v>
      </c>
      <c r="DB74" s="6">
        <f t="shared" si="99"/>
        <v>0.53280407058163826</v>
      </c>
      <c r="DC74" s="6">
        <f t="shared" si="99"/>
        <v>0.53996096713771391</v>
      </c>
      <c r="DD74" s="6">
        <f t="shared" si="99"/>
        <v>0.55354949323018943</v>
      </c>
      <c r="DE74" s="6">
        <f t="shared" si="99"/>
        <v>0.56855550627541873</v>
      </c>
      <c r="DF74" s="6">
        <f t="shared" si="99"/>
        <v>0.58738776465108622</v>
      </c>
      <c r="DG74" s="6">
        <f t="shared" si="99"/>
        <v>0.6114681151555188</v>
      </c>
      <c r="DH74" s="6">
        <f t="shared" si="99"/>
        <v>0.63642111841763171</v>
      </c>
      <c r="DI74" s="6">
        <f t="shared" si="99"/>
        <v>0.66224093381220306</v>
      </c>
      <c r="DJ74" s="6">
        <f t="shared" si="99"/>
        <v>0.68575095150725007</v>
      </c>
      <c r="DK74" s="6">
        <f t="shared" si="99"/>
        <v>0.70487566022304038</v>
      </c>
      <c r="DL74" s="6">
        <f t="shared" si="99"/>
        <v>0.71814039962674359</v>
      </c>
      <c r="DM74" s="6">
        <f t="shared" si="99"/>
        <v>0.73068267431752798</v>
      </c>
      <c r="DN74" s="6">
        <f t="shared" si="99"/>
        <v>0.74103677545919155</v>
      </c>
      <c r="DO74" s="6">
        <f t="shared" si="99"/>
        <v>0.7459459424182483</v>
      </c>
      <c r="DP74" s="6">
        <f t="shared" si="99"/>
        <v>0.75351722880939054</v>
      </c>
      <c r="DQ74" s="6">
        <f t="shared" si="99"/>
        <v>0.75688154626038029</v>
      </c>
      <c r="DR74" s="6">
        <f t="shared" si="99"/>
        <v>0.75904528637181157</v>
      </c>
      <c r="DS74" s="6">
        <f t="shared" si="99"/>
        <v>0.76066285218796637</v>
      </c>
      <c r="DT74" s="6">
        <f t="shared" si="99"/>
        <v>0.75622594208938732</v>
      </c>
      <c r="DU74" s="6">
        <f t="shared" si="99"/>
        <v>0.74517928404475298</v>
      </c>
      <c r="DV74" s="6">
        <f t="shared" si="99"/>
        <v>0.72747349718158194</v>
      </c>
      <c r="DW74" s="6">
        <f t="shared" si="99"/>
        <v>0.70194133434509676</v>
      </c>
      <c r="DX74" s="6">
        <f t="shared" si="99"/>
        <v>0.67171911999257761</v>
      </c>
      <c r="DY74" s="6">
        <f t="shared" si="99"/>
        <v>0.64110997698540606</v>
      </c>
      <c r="DZ74" s="6">
        <f t="shared" si="99"/>
        <v>0.61017077714428947</v>
      </c>
      <c r="EA74" s="6">
        <f t="shared" si="99"/>
        <v>0.58217164504049856</v>
      </c>
      <c r="EB74" s="6">
        <f t="shared" ref="EB74:GM74" si="100">IF(ISTEXT(DY63), "n/a", AVERAGE(DY63:EB63))</f>
        <v>0.5565542077406096</v>
      </c>
      <c r="EC74" s="6">
        <f t="shared" si="100"/>
        <v>0.53386636213749317</v>
      </c>
      <c r="ED74" s="6">
        <f t="shared" si="100"/>
        <v>0.51520708499647505</v>
      </c>
      <c r="EE74" s="6">
        <f t="shared" si="100"/>
        <v>0.50563374376101167</v>
      </c>
      <c r="EF74" s="6">
        <f t="shared" si="100"/>
        <v>0.49946305360510546</v>
      </c>
      <c r="EG74" s="6">
        <f t="shared" si="100"/>
        <v>0.49579742936904725</v>
      </c>
      <c r="EH74" s="6">
        <f t="shared" si="100"/>
        <v>0.49313070692379846</v>
      </c>
      <c r="EI74" s="6">
        <f t="shared" si="100"/>
        <v>0.48848098964680503</v>
      </c>
      <c r="EJ74" s="6">
        <f t="shared" si="100"/>
        <v>0.4885895370671256</v>
      </c>
      <c r="EK74" s="6">
        <f t="shared" si="100"/>
        <v>0.48918858015854005</v>
      </c>
      <c r="EL74" s="6">
        <f t="shared" si="100"/>
        <v>0.4900714167790059</v>
      </c>
      <c r="EM74" s="6">
        <f t="shared" si="100"/>
        <v>0.4887903512393425</v>
      </c>
      <c r="EN74" s="6">
        <f t="shared" si="100"/>
        <v>0.47968197257792106</v>
      </c>
      <c r="EO74" s="6">
        <f t="shared" si="100"/>
        <v>0.46742349865937055</v>
      </c>
      <c r="EP74" s="6">
        <f t="shared" si="100"/>
        <v>0.45289881915379887</v>
      </c>
      <c r="EQ74" s="6">
        <f t="shared" si="100"/>
        <v>0.43307817911950258</v>
      </c>
      <c r="ER74" s="6">
        <f t="shared" si="100"/>
        <v>0.41319859416224702</v>
      </c>
      <c r="ES74" s="6">
        <f t="shared" si="100"/>
        <v>0.39407121490248875</v>
      </c>
      <c r="ET74" s="6">
        <f t="shared" si="100"/>
        <v>0.3766706234437226</v>
      </c>
      <c r="EU74" s="6">
        <f t="shared" si="100"/>
        <v>0.36686873095479539</v>
      </c>
      <c r="EV74" s="6">
        <f t="shared" si="100"/>
        <v>0.36325108347181012</v>
      </c>
      <c r="EW74" s="6">
        <f t="shared" si="100"/>
        <v>0.36202549728607991</v>
      </c>
      <c r="EX74" s="6">
        <f t="shared" si="100"/>
        <v>0.36199544048762244</v>
      </c>
      <c r="EY74" s="6">
        <f t="shared" si="100"/>
        <v>0.36165576973724484</v>
      </c>
      <c r="EZ74" s="6">
        <f t="shared" si="100"/>
        <v>0.36093050464059212</v>
      </c>
      <c r="FA74" s="6">
        <f t="shared" si="100"/>
        <v>0.35788700116367439</v>
      </c>
      <c r="FB74" s="6">
        <f t="shared" si="100"/>
        <v>0.35222606629842979</v>
      </c>
      <c r="FC74" s="6">
        <f t="shared" si="100"/>
        <v>0.33942078630938699</v>
      </c>
      <c r="FD74" s="6">
        <f t="shared" si="100"/>
        <v>0.31468086979341114</v>
      </c>
      <c r="FE74" s="6">
        <f t="shared" si="100"/>
        <v>0.2881666268236911</v>
      </c>
      <c r="FF74" s="6">
        <f t="shared" si="100"/>
        <v>0.26065132847469352</v>
      </c>
      <c r="FG74" s="6">
        <f t="shared" si="100"/>
        <v>0.23464674019481113</v>
      </c>
      <c r="FH74" s="6">
        <f t="shared" si="100"/>
        <v>0.21849691033611973</v>
      </c>
      <c r="FI74" s="6">
        <f t="shared" si="100"/>
        <v>0.20692688894393366</v>
      </c>
      <c r="FJ74" s="6">
        <f t="shared" si="100"/>
        <v>0.20078517708911253</v>
      </c>
      <c r="FK74" s="6">
        <f t="shared" si="100"/>
        <v>0.20717964657731847</v>
      </c>
      <c r="FL74" s="6">
        <f t="shared" si="100"/>
        <v>0.21668326311103997</v>
      </c>
      <c r="FM74" s="6">
        <f t="shared" si="100"/>
        <v>0.22822525474640459</v>
      </c>
      <c r="FN74" s="6">
        <f t="shared" si="100"/>
        <v>0.24043277213270065</v>
      </c>
      <c r="FO74" s="6">
        <f t="shared" si="100"/>
        <v>0.24633349903378865</v>
      </c>
      <c r="FP74" s="6">
        <f t="shared" si="100"/>
        <v>0.25312614760515989</v>
      </c>
      <c r="FQ74" s="6">
        <f t="shared" si="100"/>
        <v>0.2593241161244727</v>
      </c>
      <c r="FR74" s="6">
        <f t="shared" si="100"/>
        <v>0.26569031603089655</v>
      </c>
      <c r="FS74" s="6">
        <f t="shared" si="100"/>
        <v>0.27300146963305294</v>
      </c>
      <c r="FT74" s="6">
        <f t="shared" si="100"/>
        <v>0.27712274401954046</v>
      </c>
      <c r="FU74" s="6">
        <f t="shared" si="100"/>
        <v>0.28085568484920032</v>
      </c>
      <c r="FV74" s="6">
        <f t="shared" si="100"/>
        <v>0.28316264724930917</v>
      </c>
      <c r="FW74" s="6">
        <f t="shared" si="100"/>
        <v>0.28295193531907459</v>
      </c>
      <c r="FX74" s="6">
        <f t="shared" si="100"/>
        <v>0.28414587059123819</v>
      </c>
      <c r="FY74" s="6">
        <f t="shared" si="100"/>
        <v>0.28466525960710426</v>
      </c>
      <c r="FZ74" s="6">
        <f t="shared" si="100"/>
        <v>0.28596710351591487</v>
      </c>
      <c r="GA74" s="6">
        <f t="shared" si="100"/>
        <v>0.28968202767314188</v>
      </c>
      <c r="GB74" s="6">
        <f t="shared" si="100"/>
        <v>0.2944560499362342</v>
      </c>
      <c r="GC74" s="6">
        <f t="shared" si="100"/>
        <v>0.29975237359028922</v>
      </c>
      <c r="GD74" s="6">
        <f t="shared" si="100"/>
        <v>0.3041903031707387</v>
      </c>
      <c r="GE74" s="6">
        <f t="shared" si="100"/>
        <v>0.3062008224782754</v>
      </c>
      <c r="GF74" s="6">
        <f t="shared" si="100"/>
        <v>0.30268626970192442</v>
      </c>
      <c r="GG74" s="6">
        <f t="shared" si="100"/>
        <v>0.29734862999599287</v>
      </c>
      <c r="GH74" s="6">
        <f t="shared" si="100"/>
        <v>0.29171134673524357</v>
      </c>
      <c r="GI74" s="6">
        <f t="shared" si="100"/>
        <v>0.28599315892893951</v>
      </c>
      <c r="GJ74" s="6">
        <f t="shared" si="100"/>
        <v>0.28573776687157243</v>
      </c>
      <c r="GK74" s="6">
        <f t="shared" si="100"/>
        <v>0.28826331691220552</v>
      </c>
      <c r="GL74" s="6">
        <f t="shared" si="100"/>
        <v>0.2929106260306451</v>
      </c>
      <c r="GM74" s="6">
        <f t="shared" si="100"/>
        <v>0.30419433545291613</v>
      </c>
      <c r="GN74" s="6">
        <f t="shared" ref="GN74:GV74" si="101">IF(ISTEXT(GK63), "n/a", AVERAGE(GK63:GN63))</f>
        <v>0.31662059365085704</v>
      </c>
      <c r="GO74" s="6">
        <f t="shared" si="101"/>
        <v>0.3233447541813177</v>
      </c>
      <c r="GP74" s="6">
        <f t="shared" si="101"/>
        <v>0.33295468156479563</v>
      </c>
      <c r="GQ74" s="6">
        <f t="shared" si="101"/>
        <v>0.33929623146263016</v>
      </c>
      <c r="GR74" s="6" t="str">
        <f t="shared" si="101"/>
        <v>n/a</v>
      </c>
      <c r="GS74" s="6" t="str">
        <f t="shared" si="101"/>
        <v>n/a</v>
      </c>
      <c r="GT74" s="6" t="str">
        <f t="shared" si="101"/>
        <v>n/a</v>
      </c>
      <c r="GU74" s="6" t="str">
        <f t="shared" si="101"/>
        <v>n/a</v>
      </c>
      <c r="GV74" s="6" t="str">
        <f t="shared" si="101"/>
        <v>n/a</v>
      </c>
    </row>
    <row r="75" spans="1:204" s="6" customFormat="1">
      <c r="A75" s="38" t="s">
        <v>332</v>
      </c>
      <c r="B75" s="6" t="s">
        <v>333</v>
      </c>
      <c r="C75" s="6" t="str">
        <f>IFERROR(C73-C74, "n/a")</f>
        <v>n/a</v>
      </c>
      <c r="D75" s="6" t="str">
        <f t="shared" ref="D75:BO75" si="102">IFERROR(D73-D74, "n/a")</f>
        <v>n/a</v>
      </c>
      <c r="E75" s="6" t="str">
        <f t="shared" si="102"/>
        <v>n/a</v>
      </c>
      <c r="F75" s="6" t="str">
        <f t="shared" ca="1" si="102"/>
        <v>n/a</v>
      </c>
      <c r="G75" s="6" t="str">
        <f t="shared" ca="1" si="102"/>
        <v>n/a</v>
      </c>
      <c r="H75" s="6" t="str">
        <f t="shared" ca="1" si="102"/>
        <v>n/a</v>
      </c>
      <c r="I75" s="6" t="str">
        <f t="shared" ca="1" si="102"/>
        <v>n/a</v>
      </c>
      <c r="J75" s="6" t="str">
        <f t="shared" ca="1" si="102"/>
        <v>n/a</v>
      </c>
      <c r="K75" s="6" t="str">
        <f t="shared" ca="1" si="102"/>
        <v>n/a</v>
      </c>
      <c r="L75" s="6" t="str">
        <f t="shared" ca="1" si="102"/>
        <v>n/a</v>
      </c>
      <c r="M75" s="6" t="str">
        <f t="shared" ca="1" si="102"/>
        <v>n/a</v>
      </c>
      <c r="N75" s="6" t="str">
        <f t="shared" ca="1" si="102"/>
        <v>n/a</v>
      </c>
      <c r="O75" s="6" t="str">
        <f t="shared" ca="1" si="102"/>
        <v>n/a</v>
      </c>
      <c r="P75" s="6" t="str">
        <f t="shared" ca="1" si="102"/>
        <v>n/a</v>
      </c>
      <c r="Q75" s="6" t="str">
        <f t="shared" ca="1" si="102"/>
        <v>n/a</v>
      </c>
      <c r="R75" s="6">
        <f t="shared" ca="1" si="102"/>
        <v>-0.93860656323734548</v>
      </c>
      <c r="S75" s="6">
        <f t="shared" ca="1" si="102"/>
        <v>-0.82987243278493761</v>
      </c>
      <c r="T75" s="6">
        <f t="shared" ca="1" si="102"/>
        <v>-0.47799626744306811</v>
      </c>
      <c r="U75" s="6">
        <f t="shared" ca="1" si="102"/>
        <v>-9.6733504068488796E-2</v>
      </c>
      <c r="V75" s="6">
        <f t="shared" ca="1" si="102"/>
        <v>5.663027250497743E-2</v>
      </c>
      <c r="W75" s="6">
        <f t="shared" ca="1" si="102"/>
        <v>0.31723410859026657</v>
      </c>
      <c r="X75" s="6">
        <f t="shared" ca="1" si="102"/>
        <v>0.65080464088957291</v>
      </c>
      <c r="Y75" s="6">
        <f t="shared" ca="1" si="102"/>
        <v>1.3488931863478315</v>
      </c>
      <c r="Z75" s="6">
        <f t="shared" ca="1" si="102"/>
        <v>1.5570375661000004</v>
      </c>
      <c r="AA75" s="6">
        <f t="shared" ca="1" si="102"/>
        <v>1.1993586490900849</v>
      </c>
      <c r="AB75" s="6">
        <f t="shared" ca="1" si="102"/>
        <v>0.38468990426306859</v>
      </c>
      <c r="AC75" s="6">
        <f t="shared" ca="1" si="102"/>
        <v>-0.49588445631003281</v>
      </c>
      <c r="AD75" s="6">
        <f t="shared" ca="1" si="102"/>
        <v>-0.85860935116326531</v>
      </c>
      <c r="AE75" s="6">
        <f t="shared" ca="1" si="102"/>
        <v>-0.95992951011126948</v>
      </c>
      <c r="AF75" s="6">
        <f t="shared" ca="1" si="102"/>
        <v>-0.63394055970847318</v>
      </c>
      <c r="AG75" s="6">
        <f t="shared" ca="1" si="102"/>
        <v>-0.58612405813656776</v>
      </c>
      <c r="AH75" s="6">
        <f t="shared" ca="1" si="102"/>
        <v>-0.71331719460394338</v>
      </c>
      <c r="AI75" s="6">
        <f t="shared" ca="1" si="102"/>
        <v>-0.96803871034268052</v>
      </c>
      <c r="AJ75" s="6">
        <f t="shared" ca="1" si="102"/>
        <v>-0.5235331036086589</v>
      </c>
      <c r="AK75" s="6">
        <f t="shared" ca="1" si="102"/>
        <v>-0.46955839290702672</v>
      </c>
      <c r="AL75" s="6">
        <f t="shared" ca="1" si="102"/>
        <v>-0.26438808637090955</v>
      </c>
      <c r="AM75" s="6">
        <f t="shared" ca="1" si="102"/>
        <v>-0.4261063913108607</v>
      </c>
      <c r="AN75" s="6">
        <f t="shared" ca="1" si="102"/>
        <v>-0.7126513288094769</v>
      </c>
      <c r="AO75" s="6">
        <f t="shared" ca="1" si="102"/>
        <v>-0.64977295818798064</v>
      </c>
      <c r="AP75" s="6">
        <f t="shared" ca="1" si="102"/>
        <v>-0.5660136839079587</v>
      </c>
      <c r="AQ75" s="6">
        <f t="shared" ca="1" si="102"/>
        <v>0.16171800718559215</v>
      </c>
      <c r="AR75" s="6">
        <f t="shared" ca="1" si="102"/>
        <v>0.11294122834054943</v>
      </c>
      <c r="AS75" s="6">
        <f t="shared" ca="1" si="102"/>
        <v>3.8976507276207217E-2</v>
      </c>
      <c r="AT75" s="6">
        <f t="shared" ca="1" si="102"/>
        <v>0.13836118618297361</v>
      </c>
      <c r="AU75" s="6">
        <f t="shared" ca="1" si="102"/>
        <v>3.465800177955386E-2</v>
      </c>
      <c r="AV75" s="6">
        <f t="shared" ca="1" si="102"/>
        <v>-4.069236563806411E-2</v>
      </c>
      <c r="AW75" s="6">
        <f t="shared" ca="1" si="102"/>
        <v>-0.1728813900743128</v>
      </c>
      <c r="AX75" s="6">
        <f t="shared" ca="1" si="102"/>
        <v>-0.1861631714487943</v>
      </c>
      <c r="AY75" s="6">
        <f t="shared" ca="1" si="102"/>
        <v>-0.46650076958768916</v>
      </c>
      <c r="AZ75" s="6">
        <f t="shared" ca="1" si="102"/>
        <v>-0.3776076553442303</v>
      </c>
      <c r="BA75" s="6">
        <f t="shared" ca="1" si="102"/>
        <v>1.4201377910075474E-2</v>
      </c>
      <c r="BB75" s="6">
        <f t="shared" ca="1" si="102"/>
        <v>0.38441860100517045</v>
      </c>
      <c r="BC75" s="6">
        <f t="shared" ca="1" si="102"/>
        <v>0.80960090903414739</v>
      </c>
      <c r="BD75" s="6">
        <f t="shared" ca="1" si="102"/>
        <v>1.117284698206217</v>
      </c>
      <c r="BE75" s="6">
        <f t="shared" ca="1" si="102"/>
        <v>1.3640255260656942</v>
      </c>
      <c r="BF75" s="6">
        <f t="shared" ca="1" si="102"/>
        <v>0.43296390747097369</v>
      </c>
      <c r="BG75" s="6">
        <f t="shared" ca="1" si="102"/>
        <v>9.5476105536595912E-2</v>
      </c>
      <c r="BH75" s="6">
        <f t="shared" ca="1" si="102"/>
        <v>9.0859109969834151E-3</v>
      </c>
      <c r="BI75" s="6">
        <f t="shared" ca="1" si="102"/>
        <v>-0.48587017135980243</v>
      </c>
      <c r="BJ75" s="6">
        <f t="shared" ca="1" si="102"/>
        <v>0.14864796643139411</v>
      </c>
      <c r="BK75" s="6">
        <f t="shared" ca="1" si="102"/>
        <v>8.8483629685629617E-2</v>
      </c>
      <c r="BL75" s="6">
        <f t="shared" ca="1" si="102"/>
        <v>0.16346148392876303</v>
      </c>
      <c r="BM75" s="6">
        <f t="shared" ca="1" si="102"/>
        <v>0.56197648233742792</v>
      </c>
      <c r="BN75" s="6">
        <f t="shared" ca="1" si="102"/>
        <v>0.13491744358066871</v>
      </c>
      <c r="BO75" s="6">
        <f t="shared" ca="1" si="102"/>
        <v>0.14742995967753825</v>
      </c>
      <c r="BP75" s="6">
        <f t="shared" ref="BP75:EA75" ca="1" si="103">IFERROR(BP73-BP74, "n/a")</f>
        <v>0.11855508979420992</v>
      </c>
      <c r="BQ75" s="6">
        <f t="shared" ca="1" si="103"/>
        <v>0.16635342671634001</v>
      </c>
      <c r="BR75" s="6">
        <f t="shared" ca="1" si="103"/>
        <v>0.12921109301386857</v>
      </c>
      <c r="BS75" s="6">
        <f t="shared" ca="1" si="103"/>
        <v>0.16745562264778879</v>
      </c>
      <c r="BT75" s="6">
        <f t="shared" ca="1" si="103"/>
        <v>-0.1794478600621392</v>
      </c>
      <c r="BU75" s="6">
        <f t="shared" ca="1" si="103"/>
        <v>-0.72680875867490402</v>
      </c>
      <c r="BV75" s="6">
        <f t="shared" ca="1" si="103"/>
        <v>-0.34151942763434118</v>
      </c>
      <c r="BW75" s="6">
        <f t="shared" ca="1" si="103"/>
        <v>-0.65284162190229855</v>
      </c>
      <c r="BX75" s="6">
        <f t="shared" ca="1" si="103"/>
        <v>-0.66702511378140517</v>
      </c>
      <c r="BY75" s="6">
        <f t="shared" ca="1" si="103"/>
        <v>-0.60952819049842466</v>
      </c>
      <c r="BZ75" s="6">
        <f t="shared" ca="1" si="103"/>
        <v>-0.44841311340843482</v>
      </c>
      <c r="CA75" s="6">
        <f t="shared" ca="1" si="103"/>
        <v>-0.4327023874485959</v>
      </c>
      <c r="CB75" s="6">
        <f t="shared" ca="1" si="103"/>
        <v>-0.140461167708682</v>
      </c>
      <c r="CC75" s="6">
        <f t="shared" ca="1" si="103"/>
        <v>6.4359965520726536E-2</v>
      </c>
      <c r="CD75" s="6">
        <f t="shared" ca="1" si="103"/>
        <v>-0.1744742695301863</v>
      </c>
      <c r="CE75" s="6">
        <f t="shared" ca="1" si="103"/>
        <v>0.42002004462970222</v>
      </c>
      <c r="CF75" s="6">
        <f t="shared" ca="1" si="103"/>
        <v>0.17684235413905636</v>
      </c>
      <c r="CG75" s="6">
        <f t="shared" ca="1" si="103"/>
        <v>8.8994144389879404E-2</v>
      </c>
      <c r="CH75" s="6">
        <f t="shared" ca="1" si="103"/>
        <v>0.13523557787770479</v>
      </c>
      <c r="CI75" s="6">
        <f t="shared" ca="1" si="103"/>
        <v>-2.2616073110082291E-2</v>
      </c>
      <c r="CJ75" s="6">
        <f t="shared" ca="1" si="103"/>
        <v>0.24242112100620683</v>
      </c>
      <c r="CK75" s="6">
        <f t="shared" ca="1" si="103"/>
        <v>0.28369096693390872</v>
      </c>
      <c r="CL75" s="6">
        <f t="shared" ca="1" si="103"/>
        <v>0.13418265032619514</v>
      </c>
      <c r="CM75" s="6">
        <f t="shared" ca="1" si="103"/>
        <v>0.40382795499533342</v>
      </c>
      <c r="CN75" s="6">
        <f t="shared" ca="1" si="103"/>
        <v>0.26974276482088932</v>
      </c>
      <c r="CO75" s="6">
        <f t="shared" ca="1" si="103"/>
        <v>0.50987123705524062</v>
      </c>
      <c r="CP75" s="6">
        <f t="shared" ca="1" si="103"/>
        <v>0.63362269042202712</v>
      </c>
      <c r="CQ75" s="6">
        <f t="shared" ca="1" si="103"/>
        <v>-3.0323130056688408E-2</v>
      </c>
      <c r="CR75" s="6">
        <f t="shared" ca="1" si="103"/>
        <v>-0.15421911784341419</v>
      </c>
      <c r="CS75" s="6">
        <f t="shared" ca="1" si="103"/>
        <v>-0.4696481554031568</v>
      </c>
      <c r="CT75" s="6">
        <f t="shared" ca="1" si="103"/>
        <v>-0.55603667299324699</v>
      </c>
      <c r="CU75" s="6">
        <f t="shared" ca="1" si="103"/>
        <v>-0.67302267327547627</v>
      </c>
      <c r="CV75" s="6">
        <f t="shared" ca="1" si="103"/>
        <v>-0.68586177415480964</v>
      </c>
      <c r="CW75" s="6">
        <f t="shared" ca="1" si="103"/>
        <v>-0.48649985874104446</v>
      </c>
      <c r="CX75" s="6">
        <f t="shared" ca="1" si="103"/>
        <v>-0.72579986198033719</v>
      </c>
      <c r="CY75" s="6">
        <f t="shared" ca="1" si="103"/>
        <v>-0.42324483281703501</v>
      </c>
      <c r="CZ75" s="6">
        <f t="shared" ca="1" si="103"/>
        <v>-0.39358334427891234</v>
      </c>
      <c r="DA75" s="6">
        <f t="shared" ca="1" si="103"/>
        <v>-0.68026557454650161</v>
      </c>
      <c r="DB75" s="6">
        <f t="shared" ca="1" si="103"/>
        <v>-0.75829465973072741</v>
      </c>
      <c r="DC75" s="6">
        <f t="shared" ca="1" si="103"/>
        <v>-0.72392416530385129</v>
      </c>
      <c r="DD75" s="6">
        <f t="shared" ca="1" si="103"/>
        <v>-0.60152545958108639</v>
      </c>
      <c r="DE75" s="6">
        <f t="shared" ca="1" si="103"/>
        <v>-0.65860681232456075</v>
      </c>
      <c r="DF75" s="6">
        <f t="shared" ca="1" si="103"/>
        <v>-0.32284308555341651</v>
      </c>
      <c r="DG75" s="6">
        <f t="shared" ca="1" si="103"/>
        <v>-0.60766230557561374</v>
      </c>
      <c r="DH75" s="6">
        <f t="shared" ca="1" si="103"/>
        <v>-0.77586474875546529</v>
      </c>
      <c r="DI75" s="6">
        <f t="shared" ca="1" si="103"/>
        <v>-0.74500726125930172</v>
      </c>
      <c r="DJ75" s="6">
        <f t="shared" ca="1" si="103"/>
        <v>-0.90174829843304816</v>
      </c>
      <c r="DK75" s="6">
        <f t="shared" ca="1" si="103"/>
        <v>-0.95480781125563663</v>
      </c>
      <c r="DL75" s="6">
        <f t="shared" ca="1" si="103"/>
        <v>-0.81168523677584603</v>
      </c>
      <c r="DM75" s="6">
        <f t="shared" ca="1" si="103"/>
        <v>-0.79102739094144747</v>
      </c>
      <c r="DN75" s="6">
        <f t="shared" ca="1" si="103"/>
        <v>-0.76471513994475682</v>
      </c>
      <c r="DO75" s="6">
        <f t="shared" ca="1" si="103"/>
        <v>-0.50183284555966612</v>
      </c>
      <c r="DP75" s="6">
        <f t="shared" ca="1" si="103"/>
        <v>-0.68505155346283564</v>
      </c>
      <c r="DQ75" s="6">
        <f t="shared" ca="1" si="103"/>
        <v>-0.51905939554048341</v>
      </c>
      <c r="DR75" s="6">
        <f t="shared" ca="1" si="103"/>
        <v>-0.27759665680313073</v>
      </c>
      <c r="DS75" s="6">
        <f t="shared" ca="1" si="103"/>
        <v>-0.524738647947532</v>
      </c>
      <c r="DT75" s="6">
        <f t="shared" ca="1" si="103"/>
        <v>-0.43380178817902204</v>
      </c>
      <c r="DU75" s="6">
        <f t="shared" ca="1" si="103"/>
        <v>-0.68180231979410022</v>
      </c>
      <c r="DV75" s="6">
        <f t="shared" ca="1" si="103"/>
        <v>-0.79860532082388069</v>
      </c>
      <c r="DW75" s="6">
        <f t="shared" ca="1" si="103"/>
        <v>-0.26290510050877675</v>
      </c>
      <c r="DX75" s="6">
        <f t="shared" ca="1" si="103"/>
        <v>4.1729760571737051E-3</v>
      </c>
      <c r="DY75" s="6">
        <f t="shared" ca="1" si="103"/>
        <v>0.3793873314972338</v>
      </c>
      <c r="DZ75" s="6">
        <f t="shared" ca="1" si="103"/>
        <v>0.89839109534637496</v>
      </c>
      <c r="EA75" s="6">
        <f t="shared" ca="1" si="103"/>
        <v>1.2293686104248032</v>
      </c>
      <c r="EB75" s="6">
        <f t="shared" ref="EB75:GM75" ca="1" si="104">IFERROR(EB73-EB74, "n/a")</f>
        <v>1.4508654465337509</v>
      </c>
      <c r="EC75" s="6">
        <f t="shared" ca="1" si="104"/>
        <v>1.660808989393137</v>
      </c>
      <c r="ED75" s="6">
        <f t="shared" ca="1" si="104"/>
        <v>1.506266188613917</v>
      </c>
      <c r="EE75" s="6">
        <f t="shared" ca="1" si="104"/>
        <v>1.229398080990963</v>
      </c>
      <c r="EF75" s="6">
        <f t="shared" ca="1" si="104"/>
        <v>1.1372394016288903</v>
      </c>
      <c r="EG75" s="6">
        <f t="shared" ca="1" si="104"/>
        <v>0.98006334935755079</v>
      </c>
      <c r="EH75" s="6">
        <f t="shared" ca="1" si="104"/>
        <v>0.8389522304104915</v>
      </c>
      <c r="EI75" s="6">
        <f t="shared" ca="1" si="104"/>
        <v>0.69550834064257128</v>
      </c>
      <c r="EJ75" s="6">
        <f t="shared" ca="1" si="104"/>
        <v>0.35942031233419613</v>
      </c>
      <c r="EK75" s="6">
        <f t="shared" ca="1" si="104"/>
        <v>0.10859282574790707</v>
      </c>
      <c r="EL75" s="6">
        <f t="shared" ca="1" si="104"/>
        <v>-0.17530478403783417</v>
      </c>
      <c r="EM75" s="6">
        <f t="shared" ca="1" si="104"/>
        <v>-0.35787332456008281</v>
      </c>
      <c r="EN75" s="6">
        <f t="shared" ca="1" si="104"/>
        <v>-0.58692945112377282</v>
      </c>
      <c r="EO75" s="6">
        <f t="shared" ca="1" si="104"/>
        <v>-0.64959378350130992</v>
      </c>
      <c r="EP75" s="6">
        <f t="shared" ca="1" si="104"/>
        <v>-0.74288126463698578</v>
      </c>
      <c r="EQ75" s="6">
        <f t="shared" ca="1" si="104"/>
        <v>-0.59855983023586012</v>
      </c>
      <c r="ER75" s="6">
        <f t="shared" ca="1" si="104"/>
        <v>-0.61569438611229976</v>
      </c>
      <c r="ES75" s="6">
        <f t="shared" ca="1" si="104"/>
        <v>-0.6619489813746493</v>
      </c>
      <c r="ET75" s="6">
        <f t="shared" ca="1" si="104"/>
        <v>-0.47329872039263438</v>
      </c>
      <c r="EU75" s="6">
        <f t="shared" ca="1" si="104"/>
        <v>-0.61156889171259532</v>
      </c>
      <c r="EV75" s="6">
        <f t="shared" ca="1" si="104"/>
        <v>-0.36151405988022467</v>
      </c>
      <c r="EW75" s="6">
        <f t="shared" ca="1" si="104"/>
        <v>-0.19326811620715861</v>
      </c>
      <c r="EX75" s="6">
        <f t="shared" ca="1" si="104"/>
        <v>-8.199167354779785E-2</v>
      </c>
      <c r="EY75" s="6">
        <f t="shared" ca="1" si="104"/>
        <v>8.8489421480447694E-3</v>
      </c>
      <c r="EZ75" s="6">
        <f t="shared" ca="1" si="104"/>
        <v>0.62402281101469015</v>
      </c>
      <c r="FA75" s="6">
        <f t="shared" ca="1" si="104"/>
        <v>0.94872920323923005</v>
      </c>
      <c r="FB75" s="6">
        <f t="shared" ca="1" si="104"/>
        <v>1.1193968374566778</v>
      </c>
      <c r="FC75" s="6">
        <f t="shared" ca="1" si="104"/>
        <v>1.9327483637043779</v>
      </c>
      <c r="FD75" s="6">
        <f t="shared" ca="1" si="104"/>
        <v>1.9408765490848281</v>
      </c>
      <c r="FE75" s="6">
        <f t="shared" ca="1" si="104"/>
        <v>2.2670391793941915</v>
      </c>
      <c r="FF75" s="6">
        <f t="shared" ca="1" si="104"/>
        <v>2.5785558533651427</v>
      </c>
      <c r="FG75" s="6">
        <f t="shared" ca="1" si="104"/>
        <v>2.2267508379459029</v>
      </c>
      <c r="FH75" s="6">
        <f t="shared" ca="1" si="104"/>
        <v>1.9699565772292789</v>
      </c>
      <c r="FI75" s="6">
        <f t="shared" ca="1" si="104"/>
        <v>1.4808907453732121</v>
      </c>
      <c r="FJ75" s="6">
        <f t="shared" ca="1" si="104"/>
        <v>1.0032234756708938</v>
      </c>
      <c r="FK75" s="6">
        <f t="shared" ca="1" si="104"/>
        <v>0.21301496881271886</v>
      </c>
      <c r="FL75" s="6">
        <f t="shared" ca="1" si="104"/>
        <v>-0.45742046724601132</v>
      </c>
      <c r="FM75" s="6">
        <f t="shared" ca="1" si="104"/>
        <v>-1.0898699625175032</v>
      </c>
      <c r="FN75" s="6">
        <f t="shared" ca="1" si="104"/>
        <v>-1.4012556396856586</v>
      </c>
      <c r="FO75" s="6">
        <f t="shared" ca="1" si="104"/>
        <v>-1.3613458927838484</v>
      </c>
      <c r="FP75" s="6">
        <f t="shared" ca="1" si="104"/>
        <v>-1.3645210401069172</v>
      </c>
      <c r="FQ75" s="6">
        <f t="shared" ca="1" si="104"/>
        <v>-1.0743608865515362</v>
      </c>
      <c r="FR75" s="6">
        <f t="shared" ca="1" si="104"/>
        <v>-1.2445983763464894</v>
      </c>
      <c r="FS75" s="6">
        <f t="shared" ca="1" si="104"/>
        <v>-1.3748143621366413</v>
      </c>
      <c r="FT75" s="6">
        <f t="shared" ca="1" si="104"/>
        <v>-1.3865214420073149</v>
      </c>
      <c r="FU75" s="6">
        <f t="shared" ca="1" si="104"/>
        <v>-1.4569150688952548</v>
      </c>
      <c r="FV75" s="6">
        <f t="shared" ca="1" si="104"/>
        <v>-1.4056886135065565</v>
      </c>
      <c r="FW75" s="6">
        <f t="shared" ca="1" si="104"/>
        <v>-1.2515787572418104</v>
      </c>
      <c r="FX75" s="6">
        <f t="shared" ca="1" si="104"/>
        <v>-1.1105153257562752</v>
      </c>
      <c r="FY75" s="6">
        <f t="shared" ca="1" si="104"/>
        <v>-0.85473692714612426</v>
      </c>
      <c r="FZ75" s="6">
        <f t="shared" ca="1" si="104"/>
        <v>-0.65092351749099087</v>
      </c>
      <c r="GA75" s="6">
        <f t="shared" ca="1" si="104"/>
        <v>-0.32173189805412894</v>
      </c>
      <c r="GB75" s="6">
        <f t="shared" ca="1" si="104"/>
        <v>-4.9647999942757176E-2</v>
      </c>
      <c r="GC75" s="6">
        <f t="shared" ca="1" si="104"/>
        <v>-3.7857064064361456E-2</v>
      </c>
      <c r="GD75" s="6">
        <f t="shared" ca="1" si="104"/>
        <v>5.17232707976647E-2</v>
      </c>
      <c r="GE75" s="6">
        <f t="shared" ca="1" si="104"/>
        <v>0.12014396579877479</v>
      </c>
      <c r="GF75" s="6">
        <f t="shared" ca="1" si="104"/>
        <v>-7.1683388077070587E-2</v>
      </c>
      <c r="GG75" s="6">
        <f t="shared" ca="1" si="104"/>
        <v>-0.10932089924237645</v>
      </c>
      <c r="GH75" s="6">
        <f t="shared" ca="1" si="104"/>
        <v>-0.12549527167617147</v>
      </c>
      <c r="GI75" s="6">
        <f t="shared" ca="1" si="104"/>
        <v>-0.30108459187244485</v>
      </c>
      <c r="GJ75" s="6">
        <f t="shared" ca="1" si="104"/>
        <v>-0.25247542871643169</v>
      </c>
      <c r="GK75" s="6">
        <f t="shared" ca="1" si="104"/>
        <v>-0.31028106374246872</v>
      </c>
      <c r="GL75" s="6">
        <f t="shared" ca="1" si="104"/>
        <v>-0.20588494677824154</v>
      </c>
      <c r="GM75" s="6">
        <f t="shared" ca="1" si="104"/>
        <v>-0.10021657760612857</v>
      </c>
      <c r="GN75" s="6">
        <f ca="1">IFERROR(GN73-GN74, "n/a")</f>
        <v>2.7499122966046619E-2</v>
      </c>
      <c r="GO75" s="6">
        <f t="shared" ref="GO75:GV75" ca="1" si="105">IFERROR(GO73-GO74, "n/a")</f>
        <v>0.17869776337019938</v>
      </c>
      <c r="GP75" s="6">
        <f t="shared" ca="1" si="105"/>
        <v>0.19484841014096493</v>
      </c>
      <c r="GQ75" s="6">
        <f t="shared" ca="1" si="105"/>
        <v>0.30277148571478646</v>
      </c>
      <c r="GR75" s="6" t="str">
        <f t="shared" ca="1" si="105"/>
        <v>n/a</v>
      </c>
      <c r="GS75" s="6" t="str">
        <f t="shared" ca="1" si="105"/>
        <v>n/a</v>
      </c>
      <c r="GT75" s="6" t="str">
        <f t="shared" ca="1" si="105"/>
        <v>n/a</v>
      </c>
      <c r="GU75" s="6" t="str">
        <f t="shared" ca="1" si="105"/>
        <v>n/a</v>
      </c>
      <c r="GV75" s="6" t="str">
        <f t="shared" ca="1" si="105"/>
        <v>n/a</v>
      </c>
    </row>
    <row r="76" spans="1:204" s="6" customFormat="1">
      <c r="A76" s="38" t="s">
        <v>331</v>
      </c>
      <c r="B76" s="6" t="s">
        <v>334</v>
      </c>
      <c r="C76" s="6" t="str">
        <f t="shared" ref="C76:BN76" ca="1" si="106">IFERROR(C59-C64, "n/a")</f>
        <v>n/a</v>
      </c>
      <c r="D76" s="6" t="str">
        <f t="shared" ca="1" si="106"/>
        <v>n/a</v>
      </c>
      <c r="E76" s="6" t="str">
        <f t="shared" ca="1" si="106"/>
        <v>n/a</v>
      </c>
      <c r="F76" s="6" t="str">
        <f t="shared" ca="1" si="106"/>
        <v>n/a</v>
      </c>
      <c r="G76" s="6" t="str">
        <f t="shared" ca="1" si="106"/>
        <v>n/a</v>
      </c>
      <c r="H76" s="6" t="str">
        <f t="shared" ca="1" si="106"/>
        <v>n/a</v>
      </c>
      <c r="I76" s="6" t="str">
        <f t="shared" ca="1" si="106"/>
        <v>n/a</v>
      </c>
      <c r="J76" s="6" t="str">
        <f t="shared" ca="1" si="106"/>
        <v>n/a</v>
      </c>
      <c r="K76" s="6" t="str">
        <f t="shared" ca="1" si="106"/>
        <v>n/a</v>
      </c>
      <c r="L76" s="6" t="str">
        <f t="shared" ca="1" si="106"/>
        <v>n/a</v>
      </c>
      <c r="M76" s="6" t="str">
        <f t="shared" ca="1" si="106"/>
        <v>n/a</v>
      </c>
      <c r="N76" s="6" t="str">
        <f t="shared" ca="1" si="106"/>
        <v>n/a</v>
      </c>
      <c r="O76" s="6">
        <f t="shared" ca="1" si="106"/>
        <v>-1.4158651134044424</v>
      </c>
      <c r="P76" s="6">
        <f t="shared" ca="1" si="106"/>
        <v>-1.7216406576545324</v>
      </c>
      <c r="Q76" s="6">
        <f t="shared" ca="1" si="106"/>
        <v>-0.53354534672154275</v>
      </c>
      <c r="R76" s="6">
        <f t="shared" ca="1" si="106"/>
        <v>-0.76522620673846464</v>
      </c>
      <c r="S76" s="6">
        <f t="shared" ca="1" si="106"/>
        <v>2.0888819086640029</v>
      </c>
      <c r="T76" s="6">
        <f t="shared" ca="1" si="106"/>
        <v>0.5481566342538432</v>
      </c>
      <c r="U76" s="6">
        <f t="shared" ca="1" si="106"/>
        <v>1.4623403804200685</v>
      </c>
      <c r="V76" s="6">
        <f t="shared" ca="1" si="106"/>
        <v>1.1018125550793703</v>
      </c>
      <c r="W76" s="6">
        <f t="shared" ca="1" si="106"/>
        <v>3.5258819859447055</v>
      </c>
      <c r="X76" s="6">
        <f t="shared" ca="1" si="106"/>
        <v>1.4029581512442717</v>
      </c>
      <c r="Y76" s="6">
        <f t="shared" ca="1" si="106"/>
        <v>1.787622591272219</v>
      </c>
      <c r="Z76" s="6">
        <f t="shared" ca="1" si="106"/>
        <v>0.2590242318455187</v>
      </c>
      <c r="AA76" s="6">
        <f t="shared" ca="1" si="106"/>
        <v>-1.1668128419209285</v>
      </c>
      <c r="AB76" s="6">
        <f t="shared" ca="1" si="106"/>
        <v>-1.9551102917457579</v>
      </c>
      <c r="AC76" s="6">
        <f t="shared" ca="1" si="106"/>
        <v>-0.72100280721920851</v>
      </c>
      <c r="AD76" s="6">
        <f t="shared" ca="1" si="106"/>
        <v>-0.65907459734647267</v>
      </c>
      <c r="AE76" s="6">
        <f t="shared" ca="1" si="106"/>
        <v>-0.53778253283901534</v>
      </c>
      <c r="AF76" s="6">
        <f t="shared" ca="1" si="106"/>
        <v>-1.6975436982693841</v>
      </c>
      <c r="AG76" s="6">
        <f t="shared" ca="1" si="106"/>
        <v>-1.5896521846902805</v>
      </c>
      <c r="AH76" s="6">
        <f t="shared" ca="1" si="106"/>
        <v>-0.52407073015498307</v>
      </c>
      <c r="AI76" s="6">
        <f t="shared" ca="1" si="106"/>
        <v>-0.78739143273260925</v>
      </c>
      <c r="AJ76" s="6">
        <f t="shared" ca="1" si="106"/>
        <v>-1.5527995107817834</v>
      </c>
      <c r="AK76" s="6">
        <f t="shared" ca="1" si="106"/>
        <v>-0.6245784556105457</v>
      </c>
      <c r="AL76" s="6">
        <f t="shared" ca="1" si="106"/>
        <v>-0.79819500578383851</v>
      </c>
      <c r="AM76" s="6">
        <f t="shared" ca="1" si="106"/>
        <v>-1.3375764222373976</v>
      </c>
      <c r="AN76" s="6">
        <f t="shared" ca="1" si="106"/>
        <v>0.4897351343935486</v>
      </c>
      <c r="AO76" s="6">
        <f t="shared" ca="1" si="106"/>
        <v>-0.25264644262260399</v>
      </c>
      <c r="AP76" s="6">
        <f t="shared" ca="1" si="106"/>
        <v>0.31203832762345796</v>
      </c>
      <c r="AQ76" s="6">
        <f t="shared" ca="1" si="106"/>
        <v>1.2983724740968896</v>
      </c>
      <c r="AR76" s="6">
        <f t="shared" ca="1" si="106"/>
        <v>1.8105575203127739</v>
      </c>
      <c r="AS76" s="6">
        <f t="shared" ca="1" si="106"/>
        <v>-2.3896578521004241E-2</v>
      </c>
      <c r="AT76" s="6">
        <f t="shared" ca="1" si="106"/>
        <v>-0.82113557801949932</v>
      </c>
      <c r="AU76" s="6">
        <f t="shared" ca="1" si="106"/>
        <v>-0.57309085738309506</v>
      </c>
      <c r="AV76" s="6">
        <f t="shared" ca="1" si="106"/>
        <v>0.54443219021550882</v>
      </c>
      <c r="AW76" s="6">
        <f t="shared" ca="1" si="106"/>
        <v>-1.5329197333287075</v>
      </c>
      <c r="AX76" s="6">
        <f t="shared" ca="1" si="106"/>
        <v>1.7318564390679536</v>
      </c>
      <c r="AY76" s="6">
        <f t="shared" ca="1" si="106"/>
        <v>1.4342207267564104</v>
      </c>
      <c r="AZ76" s="6">
        <f t="shared" ca="1" si="106"/>
        <v>0.11512781265878819</v>
      </c>
      <c r="BA76" s="6">
        <f t="shared" ca="1" si="106"/>
        <v>1.5260670026261187</v>
      </c>
      <c r="BB76" s="6">
        <f t="shared" ca="1" si="106"/>
        <v>2.4728592560977449</v>
      </c>
      <c r="BC76" s="6">
        <f t="shared" ca="1" si="106"/>
        <v>0.7554607856129667</v>
      </c>
      <c r="BD76" s="6">
        <f t="shared" ca="1" si="106"/>
        <v>-0.29596789541483326</v>
      </c>
      <c r="BE76" s="6">
        <f t="shared" ca="1" si="106"/>
        <v>0.41906282625056757</v>
      </c>
      <c r="BF76" s="6">
        <f t="shared" ca="1" si="106"/>
        <v>-3.0709425554513929</v>
      </c>
      <c r="BG76" s="6">
        <f t="shared" ca="1" si="106"/>
        <v>-1.0814271355638398</v>
      </c>
      <c r="BH76" s="6">
        <f t="shared" ca="1" si="106"/>
        <v>-2.6918504804126275E-2</v>
      </c>
      <c r="BI76" s="6">
        <f t="shared" ca="1" si="106"/>
        <v>-0.56221709917248019</v>
      </c>
      <c r="BJ76" s="6">
        <f t="shared" ca="1" si="106"/>
        <v>0.66398174689429923</v>
      </c>
      <c r="BK76" s="6">
        <f t="shared" ca="1" si="106"/>
        <v>-0.4137220316861101</v>
      </c>
      <c r="BL76" s="6">
        <f t="shared" ca="1" si="106"/>
        <v>1.0336093939785695</v>
      </c>
      <c r="BM76" s="6">
        <f t="shared" ca="1" si="106"/>
        <v>0.57005004434012618</v>
      </c>
      <c r="BN76" s="6">
        <f t="shared" ca="1" si="106"/>
        <v>-0.96011742427662461</v>
      </c>
      <c r="BO76" s="6">
        <f t="shared" ref="BO76:DZ76" ca="1" si="107">IFERROR(BO59-BO64, "n/a")</f>
        <v>-0.35678376154106073</v>
      </c>
      <c r="BP76" s="6">
        <f t="shared" ca="1" si="107"/>
        <v>1.2468317304971328</v>
      </c>
      <c r="BQ76" s="6">
        <f t="shared" ca="1" si="107"/>
        <v>1.2087031456626631</v>
      </c>
      <c r="BR76" s="6">
        <f t="shared" ca="1" si="107"/>
        <v>-0.9820797158011112</v>
      </c>
      <c r="BS76" s="6">
        <f t="shared" ca="1" si="107"/>
        <v>-8.6956880862526176E-2</v>
      </c>
      <c r="BT76" s="6">
        <f t="shared" ca="1" si="107"/>
        <v>-0.72903106567357012</v>
      </c>
      <c r="BU76" s="6">
        <f t="shared" ca="1" si="107"/>
        <v>-0.94723536839082012</v>
      </c>
      <c r="BV76" s="6">
        <f t="shared" ca="1" si="107"/>
        <v>-0.52509381835383684</v>
      </c>
      <c r="BW76" s="6">
        <f t="shared" ca="1" si="107"/>
        <v>-1.1706005991485569</v>
      </c>
      <c r="BX76" s="6">
        <f t="shared" ca="1" si="107"/>
        <v>-1.0149380879075718</v>
      </c>
      <c r="BY76" s="6">
        <f t="shared" ca="1" si="107"/>
        <v>-0.50961789297372861</v>
      </c>
      <c r="BZ76" s="6">
        <f t="shared" ca="1" si="107"/>
        <v>0.4514563496556816</v>
      </c>
      <c r="CA76" s="6">
        <f t="shared" ca="1" si="107"/>
        <v>-1.5649399596209799</v>
      </c>
      <c r="CB76" s="6">
        <f t="shared" ca="1" si="107"/>
        <v>0.59984483061495364</v>
      </c>
      <c r="CC76" s="6">
        <f t="shared" ca="1" si="107"/>
        <v>0.15192800333835788</v>
      </c>
      <c r="CD76" s="6">
        <f t="shared" ca="1" si="107"/>
        <v>0.41408391720229787</v>
      </c>
      <c r="CE76" s="6">
        <f t="shared" ca="1" si="107"/>
        <v>0.71137119303354779</v>
      </c>
      <c r="CF76" s="6">
        <f t="shared" ca="1" si="107"/>
        <v>-8.616123064279646E-2</v>
      </c>
      <c r="CG76" s="6">
        <f t="shared" ca="1" si="107"/>
        <v>0.31198029419043405</v>
      </c>
      <c r="CH76" s="6">
        <f t="shared" ca="1" si="107"/>
        <v>1.453137835986908</v>
      </c>
      <c r="CI76" s="6">
        <f t="shared" ca="1" si="107"/>
        <v>1.3383889363126598</v>
      </c>
      <c r="CJ76" s="6">
        <f t="shared" ca="1" si="107"/>
        <v>0.55726078384078825</v>
      </c>
      <c r="CK76" s="6">
        <f t="shared" ca="1" si="107"/>
        <v>5.2596290791501688E-2</v>
      </c>
      <c r="CL76" s="6">
        <f t="shared" ca="1" si="107"/>
        <v>-0.22689670875449797</v>
      </c>
      <c r="CM76" s="6">
        <f t="shared" ca="1" si="107"/>
        <v>0.96227080193226189</v>
      </c>
      <c r="CN76" s="6">
        <f t="shared" ca="1" si="107"/>
        <v>-0.26211574151536499</v>
      </c>
      <c r="CO76" s="6">
        <f t="shared" ca="1" si="107"/>
        <v>0.58933566652195613</v>
      </c>
      <c r="CP76" s="6">
        <f t="shared" ca="1" si="107"/>
        <v>-0.32291306868535563</v>
      </c>
      <c r="CQ76" s="6">
        <f t="shared" ca="1" si="107"/>
        <v>-0.81460086951712163</v>
      </c>
      <c r="CR76" s="6">
        <f t="shared" ca="1" si="107"/>
        <v>-0.30829211143496649</v>
      </c>
      <c r="CS76" s="6">
        <f t="shared" ca="1" si="107"/>
        <v>-0.21796103229585054</v>
      </c>
      <c r="CT76" s="6">
        <f t="shared" ca="1" si="107"/>
        <v>-0.88891103971578977</v>
      </c>
      <c r="CU76" s="6">
        <f t="shared" ca="1" si="107"/>
        <v>-1.9142595986292523</v>
      </c>
      <c r="CV76" s="6">
        <f t="shared" ca="1" si="107"/>
        <v>-0.95533525684225817</v>
      </c>
      <c r="CW76" s="6">
        <f t="shared" ca="1" si="107"/>
        <v>0.50909280219682596</v>
      </c>
      <c r="CX76" s="6">
        <f t="shared" ca="1" si="107"/>
        <v>-1.6414282854300923</v>
      </c>
      <c r="CY76" s="6">
        <f t="shared" ca="1" si="107"/>
        <v>-0.20029584945115936</v>
      </c>
      <c r="CZ76" s="6">
        <f t="shared" ca="1" si="107"/>
        <v>4.9590165997337454E-3</v>
      </c>
      <c r="DA76" s="6">
        <f t="shared" ca="1" si="107"/>
        <v>-0.83129630595207149</v>
      </c>
      <c r="DB76" s="6">
        <f t="shared" ca="1" si="107"/>
        <v>-1.5570263275054432</v>
      </c>
      <c r="DC76" s="6">
        <f t="shared" ca="1" si="107"/>
        <v>-0.32811637457759485</v>
      </c>
      <c r="DD76" s="6">
        <f t="shared" ca="1" si="107"/>
        <v>-0.50050537738271528</v>
      </c>
      <c r="DE76" s="6">
        <f t="shared" ca="1" si="107"/>
        <v>-1.0126182336505225</v>
      </c>
      <c r="DF76" s="6">
        <f t="shared" ca="1" si="107"/>
        <v>-0.39520554872095504</v>
      </c>
      <c r="DG76" s="6">
        <f t="shared" ca="1" si="107"/>
        <v>-1.2839764126403184</v>
      </c>
      <c r="DH76" s="6">
        <f t="shared" ca="1" si="107"/>
        <v>-1.0298766273596844</v>
      </c>
      <c r="DI76" s="6">
        <f t="shared" ca="1" si="107"/>
        <v>-1.0352073168494673</v>
      </c>
      <c r="DJ76" s="6">
        <f t="shared" ca="1" si="107"/>
        <v>-0.77680873777535564</v>
      </c>
      <c r="DK76" s="6">
        <f t="shared" ca="1" si="107"/>
        <v>-1.6702469603018439</v>
      </c>
      <c r="DL76" s="6">
        <f t="shared" ca="1" si="107"/>
        <v>0.16710428042647574</v>
      </c>
      <c r="DM76" s="6">
        <f t="shared" ca="1" si="107"/>
        <v>-0.89216809824926901</v>
      </c>
      <c r="DN76" s="6">
        <f t="shared" ca="1" si="107"/>
        <v>-1.1866587895936487</v>
      </c>
      <c r="DO76" s="6">
        <f t="shared" ca="1" si="107"/>
        <v>-0.55070305205534753</v>
      </c>
      <c r="DP76" s="6">
        <f t="shared" ca="1" si="107"/>
        <v>-0.42343097723701917</v>
      </c>
      <c r="DQ76" s="6">
        <f t="shared" ca="1" si="107"/>
        <v>-0.25281894099297941</v>
      </c>
      <c r="DR76" s="6">
        <f t="shared" ca="1" si="107"/>
        <v>-0.27991926597601391</v>
      </c>
      <c r="DS76" s="6">
        <f t="shared" ca="1" si="107"/>
        <v>-1.1140893166376185</v>
      </c>
      <c r="DT76" s="6">
        <f t="shared" ca="1" si="107"/>
        <v>-0.87305300793496132</v>
      </c>
      <c r="DU76" s="6">
        <f t="shared" ca="1" si="107"/>
        <v>-0.43341027136488169</v>
      </c>
      <c r="DV76" s="6">
        <f t="shared" ca="1" si="107"/>
        <v>-1.5290526495947143E-2</v>
      </c>
      <c r="DW76" s="6">
        <f t="shared" ca="1" si="107"/>
        <v>1.3910330845320078</v>
      </c>
      <c r="DX76" s="6">
        <f t="shared" ca="1" si="107"/>
        <v>0.99251882470926422</v>
      </c>
      <c r="DY76" s="6">
        <f t="shared" ca="1" si="107"/>
        <v>1.3434709625853556</v>
      </c>
      <c r="DZ76" s="6">
        <f t="shared" ca="1" si="107"/>
        <v>2.181837563033477</v>
      </c>
      <c r="EA76" s="6">
        <f t="shared" ref="EA76:GL76" ca="1" si="108">IFERROR(EA59-EA64, "n/a")</f>
        <v>1.7384932211749182</v>
      </c>
      <c r="EB76" s="6">
        <f t="shared" ca="1" si="108"/>
        <v>1.7428732175044968</v>
      </c>
      <c r="EC76" s="6">
        <f t="shared" ca="1" si="108"/>
        <v>1.4487473271298024</v>
      </c>
      <c r="ED76" s="6">
        <f t="shared" ca="1" si="108"/>
        <v>1.5724926139651121</v>
      </c>
      <c r="EE76" s="6">
        <f t="shared" ca="1" si="108"/>
        <v>0.82138616548397192</v>
      </c>
      <c r="EF76" s="6">
        <f t="shared" ca="1" si="108"/>
        <v>1.1353347260409201</v>
      </c>
      <c r="EG76" s="6">
        <f t="shared" ca="1" si="108"/>
        <v>-0.20905277275262502</v>
      </c>
      <c r="EH76" s="6">
        <f t="shared" ca="1" si="108"/>
        <v>0.21885446192931135</v>
      </c>
      <c r="EI76" s="6">
        <f t="shared" ca="1" si="108"/>
        <v>0.25062308999082605</v>
      </c>
      <c r="EJ76" s="6">
        <f t="shared" ca="1" si="108"/>
        <v>-0.1237905246133375</v>
      </c>
      <c r="EK76" s="6">
        <f t="shared" ca="1" si="108"/>
        <v>-0.59036188377380006</v>
      </c>
      <c r="EL76" s="6">
        <f t="shared" ca="1" si="108"/>
        <v>-0.79570806838594144</v>
      </c>
      <c r="EM76" s="6">
        <f t="shared" ca="1" si="108"/>
        <v>-0.93199685055176651</v>
      </c>
      <c r="EN76" s="6">
        <f t="shared" ca="1" si="108"/>
        <v>-0.83832694731366875</v>
      </c>
      <c r="EO76" s="6">
        <f t="shared" ca="1" si="108"/>
        <v>-0.84125399797704337</v>
      </c>
      <c r="EP76" s="6">
        <f t="shared" ca="1" si="108"/>
        <v>-0.93151142418861621</v>
      </c>
      <c r="EQ76" s="6">
        <f t="shared" ca="1" si="108"/>
        <v>-0.60459199174665301</v>
      </c>
      <c r="ER76" s="6">
        <f t="shared" ca="1" si="108"/>
        <v>-0.81079024424360902</v>
      </c>
      <c r="ES76" s="6">
        <f t="shared" ca="1" si="108"/>
        <v>-0.53401868583865741</v>
      </c>
      <c r="ET76" s="6">
        <f t="shared" ca="1" si="108"/>
        <v>-0.4170622168134242</v>
      </c>
      <c r="EU76" s="6">
        <f t="shared" ca="1" si="108"/>
        <v>-0.34742644447955029</v>
      </c>
      <c r="EV76" s="6">
        <f t="shared" ca="1" si="108"/>
        <v>-8.9517635090748948E-2</v>
      </c>
      <c r="EW76" s="6">
        <f t="shared" ca="1" si="108"/>
        <v>-0.16975991382605266</v>
      </c>
      <c r="EX76" s="6">
        <f t="shared" ca="1" si="108"/>
        <v>0.20778805835849123</v>
      </c>
      <c r="EY76" s="6">
        <f t="shared" ca="1" si="108"/>
        <v>0.63950455910803594</v>
      </c>
      <c r="EZ76" s="6">
        <f t="shared" ca="1" si="108"/>
        <v>2.397593072492533</v>
      </c>
      <c r="FA76" s="6">
        <f t="shared" ca="1" si="108"/>
        <v>1.969770933447585</v>
      </c>
      <c r="FB76" s="6">
        <f t="shared" ca="1" si="108"/>
        <v>3.0521493852301753</v>
      </c>
      <c r="FC76" s="6">
        <f t="shared" ca="1" si="108"/>
        <v>4.3128831872108782</v>
      </c>
      <c r="FD76" s="6">
        <f t="shared" ca="1" si="108"/>
        <v>2.8648064932135058</v>
      </c>
      <c r="FE76" s="6">
        <f t="shared" ca="1" si="108"/>
        <v>2.4242584437695545</v>
      </c>
      <c r="FF76" s="6">
        <f t="shared" ca="1" si="108"/>
        <v>1.5212179869787419</v>
      </c>
      <c r="FG76" s="6">
        <f t="shared" ca="1" si="108"/>
        <v>1.5561908673278659</v>
      </c>
      <c r="FH76" s="6">
        <f t="shared" ca="1" si="108"/>
        <v>0.85665838579897247</v>
      </c>
      <c r="FI76" s="6">
        <f t="shared" ca="1" si="108"/>
        <v>0.10244201293342592</v>
      </c>
      <c r="FJ76" s="6">
        <f t="shared" ca="1" si="108"/>
        <v>0.11984815404864257</v>
      </c>
      <c r="FK76" s="6">
        <f t="shared" ca="1" si="108"/>
        <v>-1.0510309487114284</v>
      </c>
      <c r="FL76" s="6">
        <f t="shared" ca="1" si="108"/>
        <v>-1.5877421347843406</v>
      </c>
      <c r="FM76" s="6">
        <f t="shared" ca="1" si="108"/>
        <v>-1.7262262181522738</v>
      </c>
      <c r="FN76" s="6">
        <f t="shared" ca="1" si="108"/>
        <v>-1.6030177922161064</v>
      </c>
      <c r="FO76" s="6">
        <f t="shared" ca="1" si="108"/>
        <v>-1.6945051656550498</v>
      </c>
      <c r="FP76" s="6">
        <f t="shared" ca="1" si="108"/>
        <v>-1.3167018403738437</v>
      </c>
      <c r="FQ76" s="6">
        <f t="shared" ca="1" si="108"/>
        <v>-0.66856418673179652</v>
      </c>
      <c r="FR76" s="6">
        <f t="shared" ca="1" si="108"/>
        <v>-1.396849435900207</v>
      </c>
      <c r="FS76" s="6">
        <f t="shared" ca="1" si="108"/>
        <v>-2.2458344724700625</v>
      </c>
      <c r="FT76" s="6">
        <f t="shared" ca="1" si="108"/>
        <v>-1.1001965249393832</v>
      </c>
      <c r="FU76" s="6">
        <f t="shared" ca="1" si="108"/>
        <v>-1.4270076453209368</v>
      </c>
      <c r="FV76" s="6">
        <f t="shared" ca="1" si="108"/>
        <v>-1.6957369013576997</v>
      </c>
      <c r="FW76" s="6">
        <f t="shared" ca="1" si="108"/>
        <v>-0.75830421076388588</v>
      </c>
      <c r="FX76" s="6">
        <f t="shared" ca="1" si="108"/>
        <v>-1.3759227720721001</v>
      </c>
      <c r="FY76" s="6">
        <f t="shared" ca="1" si="108"/>
        <v>-0.69550653488669467</v>
      </c>
      <c r="FZ76" s="6">
        <f t="shared" ca="1" si="108"/>
        <v>-0.61634575923831236</v>
      </c>
      <c r="GA76" s="6">
        <f t="shared" ca="1" si="108"/>
        <v>-0.20623035584923644</v>
      </c>
      <c r="GB76" s="6">
        <f t="shared" ca="1" si="108"/>
        <v>7.6861642097115435E-2</v>
      </c>
      <c r="GC76" s="6">
        <f t="shared" ca="1" si="108"/>
        <v>9.1988106833328864E-2</v>
      </c>
      <c r="GD76" s="6">
        <f t="shared" ca="1" si="108"/>
        <v>3.0575735743922694E-2</v>
      </c>
      <c r="GE76" s="6">
        <f t="shared" ca="1" si="108"/>
        <v>0.39640021096199723</v>
      </c>
      <c r="GF76" s="6">
        <f t="shared" ca="1" si="108"/>
        <v>-0.51625101256541728</v>
      </c>
      <c r="GG76" s="6">
        <f t="shared" ca="1" si="108"/>
        <v>-0.2470520817604982</v>
      </c>
      <c r="GH76" s="6">
        <f t="shared" ca="1" si="108"/>
        <v>-0.29504173268793682</v>
      </c>
      <c r="GI76" s="6">
        <f t="shared" ca="1" si="108"/>
        <v>-0.36659811624485222</v>
      </c>
      <c r="GJ76" s="6">
        <f t="shared" ca="1" si="108"/>
        <v>-0.441231582684879</v>
      </c>
      <c r="GK76" s="6">
        <f t="shared" ca="1" si="108"/>
        <v>-0.61930485727363893</v>
      </c>
      <c r="GL76" s="6">
        <f t="shared" ca="1" si="108"/>
        <v>5.5741663259919805E-2</v>
      </c>
      <c r="GM76" s="6">
        <f t="shared" ref="GM76:GV76" ca="1" si="109">IFERROR(GM59-GM64, "n/a")</f>
        <v>3.1225862148192229E-2</v>
      </c>
      <c r="GN76" s="6">
        <f t="shared" ca="1" si="109"/>
        <v>-5.8141072138252592E-2</v>
      </c>
      <c r="GO76" s="6" t="str">
        <f t="shared" ca="1" si="109"/>
        <v>n/a</v>
      </c>
      <c r="GP76" s="6" t="str">
        <f t="shared" ca="1" si="109"/>
        <v>n/a</v>
      </c>
      <c r="GQ76" s="6" t="str">
        <f t="shared" ca="1" si="109"/>
        <v>n/a</v>
      </c>
      <c r="GR76" s="6" t="str">
        <f t="shared" ca="1" si="109"/>
        <v>n/a</v>
      </c>
      <c r="GS76" s="6" t="str">
        <f t="shared" ca="1" si="109"/>
        <v>n/a</v>
      </c>
      <c r="GT76" s="6" t="str">
        <f t="shared" ca="1" si="109"/>
        <v>n/a</v>
      </c>
      <c r="GU76" s="6" t="str">
        <f t="shared" ca="1" si="109"/>
        <v>n/a</v>
      </c>
      <c r="GV76" s="6" t="str">
        <f t="shared" ca="1" si="109"/>
        <v>n/a</v>
      </c>
    </row>
    <row r="77" spans="1:204" s="79" customFormat="1">
      <c r="A77" s="39"/>
    </row>
    <row r="78" spans="1:204" s="79" customFormat="1">
      <c r="A78" s="39"/>
      <c r="B78" s="6" t="s">
        <v>395</v>
      </c>
      <c r="C78" s="78">
        <v>133.6</v>
      </c>
      <c r="D78" s="78">
        <v>131.80000000000001</v>
      </c>
      <c r="E78" s="78">
        <v>132.4</v>
      </c>
      <c r="F78" s="78">
        <v>133.5</v>
      </c>
      <c r="G78" s="78">
        <v>133.30000000000001</v>
      </c>
      <c r="H78" s="78">
        <v>134.30000000000001</v>
      </c>
      <c r="I78" s="78">
        <v>135.6</v>
      </c>
      <c r="J78" s="78">
        <v>134.69999999999999</v>
      </c>
      <c r="K78" s="78">
        <v>141.4</v>
      </c>
      <c r="L78" s="78">
        <v>144.19999999999999</v>
      </c>
      <c r="M78" s="78">
        <v>138.80000000000001</v>
      </c>
      <c r="N78" s="78">
        <v>142.19999999999999</v>
      </c>
      <c r="O78" s="78">
        <v>146.4</v>
      </c>
      <c r="P78" s="78">
        <v>146.5</v>
      </c>
      <c r="Q78" s="78">
        <v>144.19999999999999</v>
      </c>
      <c r="R78" s="78">
        <v>147.6</v>
      </c>
      <c r="S78" s="78">
        <v>152.69999999999999</v>
      </c>
      <c r="T78" s="78">
        <v>154.9</v>
      </c>
      <c r="U78" s="78">
        <v>160.4</v>
      </c>
      <c r="V78" s="78">
        <v>167.4</v>
      </c>
      <c r="W78" s="78">
        <v>168.6</v>
      </c>
      <c r="X78" s="78">
        <v>169.4</v>
      </c>
      <c r="Y78" s="78">
        <v>176.1</v>
      </c>
      <c r="Z78" s="78">
        <v>180.8</v>
      </c>
      <c r="AA78" s="78">
        <v>181.6</v>
      </c>
      <c r="AB78" s="78">
        <v>182.5</v>
      </c>
      <c r="AC78" s="78">
        <v>184.9</v>
      </c>
      <c r="AD78" s="78">
        <v>190.2</v>
      </c>
      <c r="AE78" s="78">
        <v>194.2</v>
      </c>
      <c r="AF78" s="78">
        <v>198.9</v>
      </c>
      <c r="AG78" s="78">
        <v>201.9</v>
      </c>
      <c r="AH78" s="78">
        <v>206.3</v>
      </c>
      <c r="AI78" s="78">
        <v>208.8</v>
      </c>
      <c r="AJ78" s="78">
        <v>217</v>
      </c>
      <c r="AK78" s="78">
        <v>222.1</v>
      </c>
      <c r="AL78" s="78">
        <v>227.8</v>
      </c>
      <c r="AM78" s="78">
        <v>231.7</v>
      </c>
      <c r="AN78" s="78">
        <v>237.6</v>
      </c>
      <c r="AO78" s="78">
        <v>243.7</v>
      </c>
      <c r="AP78" s="78">
        <v>249.3</v>
      </c>
      <c r="AQ78" s="78">
        <v>261.10000000000002</v>
      </c>
      <c r="AR78" s="78">
        <v>276.5</v>
      </c>
      <c r="AS78" s="78">
        <v>276.10000000000002</v>
      </c>
      <c r="AT78" s="78">
        <v>285.8</v>
      </c>
      <c r="AU78" s="78">
        <v>297.2</v>
      </c>
      <c r="AV78" s="78">
        <v>311.89999999999998</v>
      </c>
      <c r="AW78" s="78">
        <v>317.39999999999998</v>
      </c>
      <c r="AX78" s="78">
        <v>329.3</v>
      </c>
      <c r="AY78" s="78">
        <v>334.9</v>
      </c>
      <c r="AZ78" s="78">
        <v>342.9</v>
      </c>
      <c r="BA78" s="78">
        <v>351.5</v>
      </c>
      <c r="BB78" s="78">
        <v>364.1</v>
      </c>
      <c r="BC78" s="78">
        <v>370.5</v>
      </c>
      <c r="BD78" s="78">
        <v>380.3</v>
      </c>
      <c r="BE78" s="78">
        <v>394.4</v>
      </c>
      <c r="BF78" s="78">
        <v>384.2</v>
      </c>
      <c r="BG78" s="78">
        <v>392.4</v>
      </c>
      <c r="BH78" s="78">
        <v>408.3</v>
      </c>
      <c r="BI78" s="78">
        <v>414</v>
      </c>
      <c r="BJ78" s="78">
        <v>432.5</v>
      </c>
      <c r="BK78" s="78">
        <v>434.8</v>
      </c>
      <c r="BL78" s="78">
        <v>447.3</v>
      </c>
      <c r="BM78" s="78">
        <v>463.1</v>
      </c>
      <c r="BN78" s="78">
        <v>466.4</v>
      </c>
      <c r="BO78" s="78">
        <v>464</v>
      </c>
      <c r="BP78" s="78">
        <v>477.8</v>
      </c>
      <c r="BQ78" s="78">
        <v>495.1</v>
      </c>
      <c r="BR78" s="78">
        <v>489.8</v>
      </c>
      <c r="BS78" s="78">
        <v>492.1</v>
      </c>
      <c r="BT78" s="78">
        <v>501.2</v>
      </c>
      <c r="BU78" s="78">
        <v>504.1</v>
      </c>
      <c r="BV78" s="78">
        <v>513.70000000000005</v>
      </c>
      <c r="BW78" s="78">
        <v>505.8</v>
      </c>
      <c r="BX78" s="78">
        <v>506.9</v>
      </c>
      <c r="BY78" s="78">
        <v>507.4</v>
      </c>
      <c r="BZ78" s="78">
        <v>525.6</v>
      </c>
      <c r="CA78" s="78">
        <v>519.9</v>
      </c>
      <c r="CB78" s="78">
        <v>534.29999999999995</v>
      </c>
      <c r="CC78" s="78">
        <v>541.4</v>
      </c>
      <c r="CD78" s="78">
        <v>540.79999999999995</v>
      </c>
      <c r="CE78" s="78">
        <v>553.70000000000005</v>
      </c>
      <c r="CF78" s="78">
        <v>563.9</v>
      </c>
      <c r="CG78" s="78">
        <v>562.20000000000005</v>
      </c>
      <c r="CH78" s="78">
        <v>569.70000000000005</v>
      </c>
      <c r="CI78" s="78">
        <v>581.4</v>
      </c>
      <c r="CJ78" s="78">
        <v>586.6</v>
      </c>
      <c r="CK78" s="78">
        <v>586.29999999999995</v>
      </c>
      <c r="CL78" s="78">
        <v>577.4</v>
      </c>
      <c r="CM78" s="78">
        <v>580.29999999999995</v>
      </c>
      <c r="CN78" s="78">
        <v>580.9</v>
      </c>
      <c r="CO78" s="78">
        <v>594.20000000000005</v>
      </c>
      <c r="CP78" s="78">
        <v>598.4</v>
      </c>
      <c r="CQ78" s="78">
        <v>580.29999999999995</v>
      </c>
      <c r="CR78" s="78">
        <v>576.70000000000005</v>
      </c>
      <c r="CS78" s="78">
        <v>578.70000000000005</v>
      </c>
      <c r="CT78" s="78">
        <v>584.9</v>
      </c>
      <c r="CU78" s="78">
        <v>567</v>
      </c>
      <c r="CV78" s="78">
        <v>569.4</v>
      </c>
      <c r="CW78" s="78">
        <v>586.5</v>
      </c>
      <c r="CX78" s="78">
        <v>575.79999999999995</v>
      </c>
      <c r="CY78" s="78">
        <v>579.1</v>
      </c>
      <c r="CZ78" s="78">
        <v>581</v>
      </c>
      <c r="DA78" s="78">
        <v>579.29999999999995</v>
      </c>
      <c r="DB78" s="78">
        <v>567.29999999999995</v>
      </c>
      <c r="DC78" s="78">
        <v>579.79999999999995</v>
      </c>
      <c r="DD78" s="78">
        <v>582.1</v>
      </c>
      <c r="DE78" s="78">
        <v>577.79999999999995</v>
      </c>
      <c r="DF78" s="78">
        <v>576.9</v>
      </c>
      <c r="DG78" s="78">
        <v>570.70000000000005</v>
      </c>
      <c r="DH78" s="78">
        <v>587.20000000000005</v>
      </c>
      <c r="DI78" s="78">
        <v>586</v>
      </c>
      <c r="DJ78" s="78">
        <v>589.20000000000005</v>
      </c>
      <c r="DK78" s="78">
        <v>572.20000000000005</v>
      </c>
      <c r="DL78" s="78">
        <v>587.1</v>
      </c>
      <c r="DM78" s="78">
        <v>588.6</v>
      </c>
      <c r="DN78" s="78">
        <v>594.20000000000005</v>
      </c>
      <c r="DO78" s="78">
        <v>595.5</v>
      </c>
      <c r="DP78" s="78">
        <v>599.79999999999995</v>
      </c>
      <c r="DQ78" s="78">
        <v>614.9</v>
      </c>
      <c r="DR78" s="78">
        <v>635.20000000000005</v>
      </c>
      <c r="DS78" s="78">
        <v>620.4</v>
      </c>
      <c r="DT78" s="78">
        <v>642</v>
      </c>
      <c r="DU78" s="78">
        <v>634.1</v>
      </c>
      <c r="DV78" s="78">
        <v>638.4</v>
      </c>
      <c r="DW78" s="78">
        <v>653.1</v>
      </c>
      <c r="DX78" s="78">
        <v>666.1</v>
      </c>
      <c r="DY78" s="78">
        <v>674.3</v>
      </c>
      <c r="DZ78" s="78">
        <v>686.8</v>
      </c>
      <c r="EA78" s="78">
        <v>713.9</v>
      </c>
      <c r="EB78" s="78">
        <v>734.7</v>
      </c>
      <c r="EC78" s="78">
        <v>748.2</v>
      </c>
      <c r="ED78" s="78">
        <v>775.1</v>
      </c>
      <c r="EE78" s="78">
        <v>792.3</v>
      </c>
      <c r="EF78" s="78">
        <v>825.5</v>
      </c>
      <c r="EG78" s="78">
        <v>832.7</v>
      </c>
      <c r="EH78" s="78">
        <v>854.6</v>
      </c>
      <c r="EI78" s="78">
        <v>871.3</v>
      </c>
      <c r="EJ78" s="78">
        <v>884.2</v>
      </c>
      <c r="EK78" s="78">
        <v>902.2</v>
      </c>
      <c r="EL78" s="78">
        <v>909.3</v>
      </c>
      <c r="EM78" s="78">
        <v>931.5</v>
      </c>
      <c r="EN78" s="78">
        <v>939</v>
      </c>
      <c r="EO78" s="78">
        <v>956.1</v>
      </c>
      <c r="EP78" s="78">
        <v>963.3</v>
      </c>
      <c r="EQ78" s="78">
        <v>996.6</v>
      </c>
      <c r="ER78" s="78">
        <v>996.6</v>
      </c>
      <c r="ES78" s="78">
        <v>994.9</v>
      </c>
      <c r="ET78" s="78">
        <v>1014.6</v>
      </c>
      <c r="EU78" s="78">
        <v>1017.2</v>
      </c>
      <c r="EV78" s="78">
        <v>1042</v>
      </c>
      <c r="EW78" s="78">
        <v>1058.3</v>
      </c>
      <c r="EX78" s="78">
        <v>1084.5999999999999</v>
      </c>
      <c r="EY78" s="78">
        <v>1110.3</v>
      </c>
      <c r="EZ78" s="78">
        <v>1145.5</v>
      </c>
      <c r="FA78" s="78">
        <v>1168.7</v>
      </c>
      <c r="FB78" s="78">
        <v>1177.9000000000001</v>
      </c>
      <c r="FC78" s="78">
        <v>1183</v>
      </c>
      <c r="FD78" s="78">
        <v>1210.8</v>
      </c>
      <c r="FE78" s="78">
        <v>1225.5</v>
      </c>
      <c r="FF78" s="78">
        <v>1253.4000000000001</v>
      </c>
      <c r="FG78" s="78">
        <v>1275.7</v>
      </c>
      <c r="FH78" s="78">
        <v>1302.5999999999999</v>
      </c>
      <c r="FI78" s="78">
        <v>1302.3</v>
      </c>
      <c r="FJ78" s="78">
        <v>1311.1</v>
      </c>
      <c r="FK78" s="78">
        <v>1304.7</v>
      </c>
      <c r="FL78" s="78">
        <v>1311.8</v>
      </c>
      <c r="FM78" s="78">
        <v>1288</v>
      </c>
      <c r="FN78" s="78">
        <v>1291.2</v>
      </c>
      <c r="FO78" s="78">
        <v>1295.5999999999999</v>
      </c>
      <c r="FP78" s="78">
        <v>1288.2</v>
      </c>
      <c r="FQ78" s="78">
        <v>1293.3</v>
      </c>
      <c r="FR78" s="78">
        <v>1269.0999999999999</v>
      </c>
      <c r="FS78" s="78">
        <v>1240</v>
      </c>
      <c r="FT78" s="78">
        <v>1232.3</v>
      </c>
      <c r="FU78" s="78">
        <v>1218.4000000000001</v>
      </c>
      <c r="FV78" s="78">
        <v>1215.5999999999999</v>
      </c>
      <c r="FW78" s="78">
        <v>1213.2</v>
      </c>
      <c r="FX78" s="78">
        <v>1207.2</v>
      </c>
      <c r="FY78" s="78">
        <v>1226.8</v>
      </c>
      <c r="FZ78" s="78">
        <v>1209.5</v>
      </c>
      <c r="GA78" s="78">
        <v>1214.5</v>
      </c>
      <c r="GB78" s="78">
        <v>1221</v>
      </c>
      <c r="GC78" s="78">
        <v>1221.4000000000001</v>
      </c>
      <c r="GD78" s="78">
        <v>1226.5999999999999</v>
      </c>
      <c r="GE78" s="78">
        <v>1223.5</v>
      </c>
      <c r="GF78" s="78">
        <v>1225.4000000000001</v>
      </c>
      <c r="GG78" s="78">
        <v>1235.9000000000001</v>
      </c>
      <c r="GH78" s="78">
        <v>1244.0999999999999</v>
      </c>
      <c r="GI78" s="78">
        <v>1252.4000000000001</v>
      </c>
      <c r="GJ78" s="78">
        <v>1264</v>
      </c>
      <c r="GK78" s="78">
        <v>1263.8</v>
      </c>
      <c r="GL78" s="78">
        <v>1280.5999999999999</v>
      </c>
      <c r="GM78" s="78">
        <v>1294.8</v>
      </c>
      <c r="GN78" s="78">
        <v>1312.5</v>
      </c>
    </row>
    <row r="79" spans="1:204" s="79" customFormat="1">
      <c r="A79" s="39"/>
      <c r="B79" s="6" t="s">
        <v>396</v>
      </c>
      <c r="C79" s="78">
        <v>114.3</v>
      </c>
      <c r="D79" s="78">
        <v>117.4</v>
      </c>
      <c r="E79" s="78">
        <v>122.2</v>
      </c>
      <c r="F79" s="78">
        <v>125.2</v>
      </c>
      <c r="G79" s="78">
        <v>128.6</v>
      </c>
      <c r="H79" s="78">
        <v>131.9</v>
      </c>
      <c r="I79" s="78">
        <v>134.19999999999999</v>
      </c>
      <c r="J79" s="78">
        <v>137.4</v>
      </c>
      <c r="K79" s="78">
        <v>140.80000000000001</v>
      </c>
      <c r="L79" s="78">
        <v>142.19999999999999</v>
      </c>
      <c r="M79" s="78">
        <v>145.6</v>
      </c>
      <c r="N79" s="78">
        <v>149.6</v>
      </c>
      <c r="O79" s="78">
        <v>153.19999999999999</v>
      </c>
      <c r="P79" s="78">
        <v>156.19999999999999</v>
      </c>
      <c r="Q79" s="78">
        <v>159.9</v>
      </c>
      <c r="R79" s="78">
        <v>165</v>
      </c>
      <c r="S79" s="78">
        <v>171.9</v>
      </c>
      <c r="T79" s="78">
        <v>180.1</v>
      </c>
      <c r="U79" s="78">
        <v>186.3</v>
      </c>
      <c r="V79" s="78">
        <v>191.9</v>
      </c>
      <c r="W79" s="78">
        <v>201.5</v>
      </c>
      <c r="X79" s="78">
        <v>204</v>
      </c>
      <c r="Y79" s="78">
        <v>209.3</v>
      </c>
      <c r="Z79" s="78">
        <v>214.8</v>
      </c>
      <c r="AA79" s="78">
        <v>219.7</v>
      </c>
      <c r="AB79" s="78">
        <v>218.5</v>
      </c>
      <c r="AC79" s="78">
        <v>218.6</v>
      </c>
      <c r="AD79" s="78">
        <v>220.6</v>
      </c>
      <c r="AE79" s="78">
        <v>227</v>
      </c>
      <c r="AF79" s="78">
        <v>232.4</v>
      </c>
      <c r="AG79" s="78">
        <v>236.1</v>
      </c>
      <c r="AH79" s="78">
        <v>240.5</v>
      </c>
      <c r="AI79" s="78">
        <v>243.8</v>
      </c>
      <c r="AJ79" s="78">
        <v>255.3</v>
      </c>
      <c r="AK79" s="78">
        <v>262.2</v>
      </c>
      <c r="AL79" s="78">
        <v>268.39999999999998</v>
      </c>
      <c r="AM79" s="78">
        <v>270.10000000000002</v>
      </c>
      <c r="AN79" s="78">
        <v>278.89999999999998</v>
      </c>
      <c r="AO79" s="78">
        <v>289.39999999999998</v>
      </c>
      <c r="AP79" s="78">
        <v>298.39999999999998</v>
      </c>
      <c r="AQ79" s="78">
        <v>307.7</v>
      </c>
      <c r="AR79" s="78">
        <v>312</v>
      </c>
      <c r="AS79" s="78">
        <v>316.10000000000002</v>
      </c>
      <c r="AT79" s="78">
        <v>323.10000000000002</v>
      </c>
      <c r="AU79" s="78">
        <v>336.1</v>
      </c>
      <c r="AV79" s="78">
        <v>336.8</v>
      </c>
      <c r="AW79" s="78">
        <v>340.3</v>
      </c>
      <c r="AX79" s="78">
        <v>348.4</v>
      </c>
      <c r="AY79" s="78">
        <v>353.2</v>
      </c>
      <c r="AZ79" s="78">
        <v>360.2</v>
      </c>
      <c r="BA79" s="78">
        <v>365.8</v>
      </c>
      <c r="BB79" s="78">
        <v>373.3</v>
      </c>
      <c r="BC79" s="78">
        <v>377.4</v>
      </c>
      <c r="BD79" s="78">
        <v>380.7</v>
      </c>
      <c r="BE79" s="78">
        <v>387.8</v>
      </c>
      <c r="BF79" s="78">
        <v>390.9</v>
      </c>
      <c r="BG79" s="78">
        <v>401.6</v>
      </c>
      <c r="BH79" s="78">
        <v>410.8</v>
      </c>
      <c r="BI79" s="78">
        <v>421.7</v>
      </c>
      <c r="BJ79" s="78">
        <v>430.2</v>
      </c>
      <c r="BK79" s="78">
        <v>440.8</v>
      </c>
      <c r="BL79" s="78">
        <v>453.2</v>
      </c>
      <c r="BM79" s="78">
        <v>464.3</v>
      </c>
      <c r="BN79" s="78">
        <v>472.1</v>
      </c>
      <c r="BO79" s="78">
        <v>482.8</v>
      </c>
      <c r="BP79" s="78">
        <v>489.7</v>
      </c>
      <c r="BQ79" s="78">
        <v>498.5</v>
      </c>
      <c r="BR79" s="78">
        <v>506.6</v>
      </c>
      <c r="BS79" s="78">
        <v>516.5</v>
      </c>
      <c r="BT79" s="78">
        <v>524</v>
      </c>
      <c r="BU79" s="78">
        <v>532.1</v>
      </c>
      <c r="BV79" s="78">
        <v>542.29999999999995</v>
      </c>
      <c r="BW79" s="78">
        <v>551.1</v>
      </c>
      <c r="BX79" s="78">
        <v>563.5</v>
      </c>
      <c r="BY79" s="78">
        <v>570.79999999999995</v>
      </c>
      <c r="BZ79" s="78">
        <v>584.29999999999995</v>
      </c>
      <c r="CA79" s="78">
        <v>596.70000000000005</v>
      </c>
      <c r="CB79" s="78">
        <v>611.5</v>
      </c>
      <c r="CC79" s="78">
        <v>623.20000000000005</v>
      </c>
      <c r="CD79" s="78">
        <v>639.70000000000005</v>
      </c>
      <c r="CE79" s="78">
        <v>658.8</v>
      </c>
      <c r="CF79" s="78">
        <v>666.8</v>
      </c>
      <c r="CG79" s="78">
        <v>680.3</v>
      </c>
      <c r="CH79" s="78">
        <v>698.8</v>
      </c>
      <c r="CI79" s="78">
        <v>702.8</v>
      </c>
      <c r="CJ79" s="78">
        <v>709.9</v>
      </c>
      <c r="CK79" s="78">
        <v>719.9</v>
      </c>
      <c r="CL79" s="78">
        <v>731.4</v>
      </c>
      <c r="CM79" s="78">
        <v>746.1</v>
      </c>
      <c r="CN79" s="78">
        <v>753.9</v>
      </c>
      <c r="CO79" s="78">
        <v>759.8</v>
      </c>
      <c r="CP79" s="78">
        <v>764.4</v>
      </c>
      <c r="CQ79" s="78">
        <v>771.5</v>
      </c>
      <c r="CR79" s="78">
        <v>782.3</v>
      </c>
      <c r="CS79" s="78">
        <v>788.7</v>
      </c>
      <c r="CT79" s="78">
        <v>796.5</v>
      </c>
      <c r="CU79" s="78">
        <v>806.3</v>
      </c>
      <c r="CV79" s="78">
        <v>820</v>
      </c>
      <c r="CW79" s="78">
        <v>836.9</v>
      </c>
      <c r="CX79" s="78">
        <v>847.1</v>
      </c>
      <c r="CY79" s="78">
        <v>858.5</v>
      </c>
      <c r="CZ79" s="78">
        <v>871.9</v>
      </c>
      <c r="DA79" s="78">
        <v>876.3</v>
      </c>
      <c r="DB79" s="78">
        <v>884.3</v>
      </c>
      <c r="DC79" s="78">
        <v>891.5</v>
      </c>
      <c r="DD79" s="78">
        <v>905.5</v>
      </c>
      <c r="DE79" s="78">
        <v>919</v>
      </c>
      <c r="DF79" s="78">
        <v>938.8</v>
      </c>
      <c r="DG79" s="78">
        <v>945.3</v>
      </c>
      <c r="DH79" s="78">
        <v>955.4</v>
      </c>
      <c r="DI79" s="78">
        <v>969.2</v>
      </c>
      <c r="DJ79" s="78">
        <v>985.6</v>
      </c>
      <c r="DK79" s="78">
        <v>995.9</v>
      </c>
      <c r="DL79" s="78">
        <v>1016.6</v>
      </c>
      <c r="DM79" s="78">
        <v>1038.5999999999999</v>
      </c>
      <c r="DN79" s="78">
        <v>1053.2</v>
      </c>
      <c r="DO79" s="78">
        <v>1073.9000000000001</v>
      </c>
      <c r="DP79" s="78">
        <v>1095.4000000000001</v>
      </c>
      <c r="DQ79" s="78">
        <v>1119.5999999999999</v>
      </c>
      <c r="DR79" s="78">
        <v>1147.0999999999999</v>
      </c>
      <c r="DS79" s="78">
        <v>1170.4000000000001</v>
      </c>
      <c r="DT79" s="78">
        <v>1181.0999999999999</v>
      </c>
      <c r="DU79" s="78">
        <v>1198.3</v>
      </c>
      <c r="DV79" s="78">
        <v>1222.9000000000001</v>
      </c>
      <c r="DW79" s="78">
        <v>1252.3</v>
      </c>
      <c r="DX79" s="78">
        <v>1280.9000000000001</v>
      </c>
      <c r="DY79" s="78">
        <v>1278.4000000000001</v>
      </c>
      <c r="DZ79" s="78">
        <v>1305.2</v>
      </c>
      <c r="EA79" s="78">
        <v>1325</v>
      </c>
      <c r="EB79" s="78">
        <v>1338.8</v>
      </c>
      <c r="EC79" s="78">
        <v>1352.2</v>
      </c>
      <c r="ED79" s="78">
        <v>1366.9</v>
      </c>
      <c r="EE79" s="78">
        <v>1380</v>
      </c>
      <c r="EF79" s="78">
        <v>1374</v>
      </c>
      <c r="EG79" s="78">
        <v>1388.5</v>
      </c>
      <c r="EH79" s="78">
        <v>1397.3</v>
      </c>
      <c r="EI79" s="78">
        <v>1416</v>
      </c>
      <c r="EJ79" s="78">
        <v>1437.2</v>
      </c>
      <c r="EK79" s="78">
        <v>1455</v>
      </c>
      <c r="EL79" s="78">
        <v>1480.3</v>
      </c>
      <c r="EM79" s="78">
        <v>1495.4</v>
      </c>
      <c r="EN79" s="78">
        <v>1513.9</v>
      </c>
      <c r="EO79" s="78">
        <v>1539</v>
      </c>
      <c r="EP79" s="78">
        <v>1565.8</v>
      </c>
      <c r="EQ79" s="78">
        <v>1584.1</v>
      </c>
      <c r="ER79" s="78">
        <v>1614.3</v>
      </c>
      <c r="ES79" s="78">
        <v>1635.7</v>
      </c>
      <c r="ET79" s="78">
        <v>1660.1</v>
      </c>
      <c r="EU79" s="78">
        <v>1702</v>
      </c>
      <c r="EV79" s="78">
        <v>1728.3</v>
      </c>
      <c r="EW79" s="78">
        <v>1750.7</v>
      </c>
      <c r="EX79" s="78">
        <v>1780.3</v>
      </c>
      <c r="EY79" s="78">
        <v>1799</v>
      </c>
      <c r="EZ79" s="78">
        <v>1825.6</v>
      </c>
      <c r="FA79" s="78">
        <v>1858.9</v>
      </c>
      <c r="FB79" s="78">
        <v>1842.2</v>
      </c>
      <c r="FC79" s="78">
        <v>1836.7</v>
      </c>
      <c r="FD79" s="78">
        <v>1856.7</v>
      </c>
      <c r="FE79" s="78">
        <v>1863.5</v>
      </c>
      <c r="FF79" s="78">
        <v>1864.4</v>
      </c>
      <c r="FG79" s="78">
        <v>1856.2</v>
      </c>
      <c r="FH79" s="78">
        <v>1862.1</v>
      </c>
      <c r="FI79" s="78">
        <v>1855.6</v>
      </c>
      <c r="FJ79" s="78">
        <v>1853</v>
      </c>
      <c r="FK79" s="78">
        <v>1851.2</v>
      </c>
      <c r="FL79" s="78">
        <v>1856.7</v>
      </c>
      <c r="FM79" s="78">
        <v>1849.5</v>
      </c>
      <c r="FN79" s="78">
        <v>1840.3</v>
      </c>
      <c r="FO79" s="78">
        <v>1849</v>
      </c>
      <c r="FP79" s="78">
        <v>1842.9</v>
      </c>
      <c r="FQ79" s="78">
        <v>1846.3</v>
      </c>
      <c r="FR79" s="78">
        <v>1863.7</v>
      </c>
      <c r="FS79" s="78">
        <v>1885</v>
      </c>
      <c r="FT79" s="78">
        <v>1899.6</v>
      </c>
      <c r="FU79" s="78">
        <v>1915.7</v>
      </c>
      <c r="FV79" s="78">
        <v>1923</v>
      </c>
      <c r="FW79" s="78">
        <v>1925.9</v>
      </c>
      <c r="FX79" s="78">
        <v>1943.8</v>
      </c>
      <c r="FY79" s="78">
        <v>1963.2</v>
      </c>
      <c r="FZ79" s="78">
        <v>1978.6</v>
      </c>
      <c r="GA79" s="78">
        <v>1974</v>
      </c>
      <c r="GB79" s="78">
        <v>2016.6</v>
      </c>
      <c r="GC79" s="78">
        <v>2035.5</v>
      </c>
      <c r="GD79" s="78">
        <v>2027.2</v>
      </c>
      <c r="GE79" s="78">
        <v>2039.2</v>
      </c>
      <c r="GF79" s="78">
        <v>2052.9</v>
      </c>
      <c r="GG79" s="78">
        <v>2064.6999999999998</v>
      </c>
      <c r="GH79" s="78">
        <v>2078.3000000000002</v>
      </c>
      <c r="GI79" s="78">
        <v>2093.9</v>
      </c>
      <c r="GJ79" s="78">
        <v>2096</v>
      </c>
      <c r="GK79" s="78">
        <v>2108.5</v>
      </c>
      <c r="GL79" s="78">
        <v>2138.5</v>
      </c>
      <c r="GM79" s="78">
        <v>2162</v>
      </c>
      <c r="GN79" s="78">
        <v>2189.3000000000002</v>
      </c>
    </row>
    <row r="80" spans="1:204" s="79" customFormat="1">
      <c r="A80" s="39"/>
      <c r="B80" s="6" t="s">
        <v>397</v>
      </c>
      <c r="C80" s="79">
        <f t="shared" ref="C80:AH80" si="110">C78/C24</f>
        <v>0.12709284627092846</v>
      </c>
      <c r="D80" s="79">
        <f t="shared" si="110"/>
        <v>0.1234776091437137</v>
      </c>
      <c r="E80" s="79">
        <f t="shared" si="110"/>
        <v>0.12190406039959489</v>
      </c>
      <c r="F80" s="79">
        <f t="shared" si="110"/>
        <v>0.12263457652030131</v>
      </c>
      <c r="G80" s="79">
        <f t="shared" si="110"/>
        <v>0.11742424242424243</v>
      </c>
      <c r="H80" s="79">
        <f t="shared" si="110"/>
        <v>0.11614632880740294</v>
      </c>
      <c r="I80" s="79">
        <f t="shared" si="110"/>
        <v>0.11513967903540799</v>
      </c>
      <c r="J80" s="79">
        <f t="shared" si="110"/>
        <v>0.11316474838276064</v>
      </c>
      <c r="K80" s="79">
        <f t="shared" si="110"/>
        <v>0.11490329920364051</v>
      </c>
      <c r="L80" s="79">
        <f t="shared" si="110"/>
        <v>0.11386607706885658</v>
      </c>
      <c r="M80" s="79">
        <f t="shared" si="110"/>
        <v>0.10754687742135442</v>
      </c>
      <c r="N80" s="79">
        <f t="shared" si="110"/>
        <v>0.10700579426593422</v>
      </c>
      <c r="O80" s="79">
        <f t="shared" si="110"/>
        <v>0.10627949183303086</v>
      </c>
      <c r="P80" s="79">
        <f t="shared" si="110"/>
        <v>0.10361411698139895</v>
      </c>
      <c r="Q80" s="79">
        <f t="shared" si="110"/>
        <v>0.10057190682103501</v>
      </c>
      <c r="R80" s="79">
        <f t="shared" si="110"/>
        <v>9.9979678927047344E-2</v>
      </c>
      <c r="S80" s="79">
        <f t="shared" si="110"/>
        <v>0.10240075107296136</v>
      </c>
      <c r="T80" s="79">
        <f t="shared" si="110"/>
        <v>0.1012352133847461</v>
      </c>
      <c r="U80" s="79">
        <f t="shared" si="110"/>
        <v>0.10282051282051283</v>
      </c>
      <c r="V80" s="79">
        <f t="shared" si="110"/>
        <v>0.10464462086641245</v>
      </c>
      <c r="W80" s="79">
        <f t="shared" si="110"/>
        <v>0.1043252273992946</v>
      </c>
      <c r="X80" s="79">
        <f t="shared" si="110"/>
        <v>0.10254858042254374</v>
      </c>
      <c r="Y80" s="79">
        <f t="shared" si="110"/>
        <v>0.10299450228096853</v>
      </c>
      <c r="Z80" s="79">
        <f t="shared" si="110"/>
        <v>0.10262231808377796</v>
      </c>
      <c r="AA80" s="79">
        <f t="shared" si="110"/>
        <v>9.9752815160670139E-2</v>
      </c>
      <c r="AB80" s="79">
        <f t="shared" si="110"/>
        <v>9.8526156670085838E-2</v>
      </c>
      <c r="AC80" s="79">
        <f t="shared" si="110"/>
        <v>9.8006996713664807E-2</v>
      </c>
      <c r="AD80" s="79">
        <f t="shared" si="110"/>
        <v>9.8330145272191485E-2</v>
      </c>
      <c r="AE80" s="79">
        <f t="shared" si="110"/>
        <v>9.7656642864326668E-2</v>
      </c>
      <c r="AF80" s="79">
        <f t="shared" si="110"/>
        <v>9.6745950678534948E-2</v>
      </c>
      <c r="AG80" s="79">
        <f t="shared" si="110"/>
        <v>9.5303280623082368E-2</v>
      </c>
      <c r="AH80" s="79">
        <f t="shared" si="110"/>
        <v>9.5319502841565401E-2</v>
      </c>
      <c r="AI80" s="79">
        <f t="shared" ref="AI80:BN80" si="111">AI78/AI24</f>
        <v>9.4788451062284368E-2</v>
      </c>
      <c r="AJ80" s="79">
        <f t="shared" si="111"/>
        <v>9.3069137073254427E-2</v>
      </c>
      <c r="AK80" s="79">
        <f t="shared" si="111"/>
        <v>9.2730992442904267E-2</v>
      </c>
      <c r="AL80" s="79">
        <f t="shared" si="111"/>
        <v>9.196980096087852E-2</v>
      </c>
      <c r="AM80" s="79">
        <f t="shared" si="111"/>
        <v>9.1704266603340454E-2</v>
      </c>
      <c r="AN80" s="79">
        <f t="shared" si="111"/>
        <v>9.1694967582587217E-2</v>
      </c>
      <c r="AO80" s="79">
        <f t="shared" si="111"/>
        <v>9.1355525566051879E-2</v>
      </c>
      <c r="AP80" s="79">
        <f t="shared" si="111"/>
        <v>9.1523183670472491E-2</v>
      </c>
      <c r="AQ80" s="79">
        <f t="shared" si="111"/>
        <v>9.359093841852463E-2</v>
      </c>
      <c r="AR80" s="79">
        <f t="shared" si="111"/>
        <v>9.8841781654393362E-2</v>
      </c>
      <c r="AS80" s="79">
        <f t="shared" si="111"/>
        <v>9.6656747768247869E-2</v>
      </c>
      <c r="AT80" s="79">
        <f t="shared" si="111"/>
        <v>9.5726152197213296E-2</v>
      </c>
      <c r="AU80" s="79">
        <f t="shared" si="111"/>
        <v>9.5128352858331738E-2</v>
      </c>
      <c r="AV80" s="79">
        <f t="shared" si="111"/>
        <v>9.8624505928853745E-2</v>
      </c>
      <c r="AW80" s="79">
        <f t="shared" si="111"/>
        <v>9.7344047107894252E-2</v>
      </c>
      <c r="AX80" s="79">
        <f t="shared" si="111"/>
        <v>0.10037186052182394</v>
      </c>
      <c r="AY80" s="79">
        <f t="shared" si="111"/>
        <v>0.10228140365879729</v>
      </c>
      <c r="AZ80" s="79">
        <f t="shared" si="111"/>
        <v>0.10291116446578631</v>
      </c>
      <c r="BA80" s="79">
        <f t="shared" si="111"/>
        <v>0.10441731277663903</v>
      </c>
      <c r="BB80" s="79">
        <f t="shared" si="111"/>
        <v>0.10700640686533829</v>
      </c>
      <c r="BC80" s="79">
        <f t="shared" si="111"/>
        <v>0.10666781827604076</v>
      </c>
      <c r="BD80" s="79">
        <f t="shared" si="111"/>
        <v>0.10626466972169442</v>
      </c>
      <c r="BE80" s="79">
        <f t="shared" si="111"/>
        <v>0.10690664642740974</v>
      </c>
      <c r="BF80" s="79">
        <f t="shared" si="111"/>
        <v>0.10124647534719478</v>
      </c>
      <c r="BG80" s="79">
        <f t="shared" si="111"/>
        <v>0.10040684731711061</v>
      </c>
      <c r="BH80" s="79">
        <f t="shared" si="111"/>
        <v>0.1018306065442937</v>
      </c>
      <c r="BI80" s="79">
        <f t="shared" si="111"/>
        <v>0.10136375878363489</v>
      </c>
      <c r="BJ80" s="79">
        <f t="shared" si="111"/>
        <v>0.10425203683170225</v>
      </c>
      <c r="BK80" s="79">
        <f t="shared" si="111"/>
        <v>0.10278473831024539</v>
      </c>
      <c r="BL80" s="79">
        <f t="shared" si="111"/>
        <v>0.10414677873757248</v>
      </c>
      <c r="BM80" s="79">
        <f t="shared" si="111"/>
        <v>0.10556670010030091</v>
      </c>
      <c r="BN80" s="79">
        <f t="shared" si="111"/>
        <v>0.10494813348034471</v>
      </c>
      <c r="BO80" s="79">
        <f t="shared" ref="BO80:CT80" si="112">BO78/BO24</f>
        <v>0.10293041105614588</v>
      </c>
      <c r="BP80" s="79">
        <f t="shared" si="112"/>
        <v>0.10511957406551822</v>
      </c>
      <c r="BQ80" s="79">
        <f t="shared" si="112"/>
        <v>0.10745057186882828</v>
      </c>
      <c r="BR80" s="79">
        <f t="shared" si="112"/>
        <v>0.1051614565441429</v>
      </c>
      <c r="BS80" s="79">
        <f t="shared" si="112"/>
        <v>0.10420990216424549</v>
      </c>
      <c r="BT80" s="79">
        <f t="shared" si="112"/>
        <v>0.10428196912321584</v>
      </c>
      <c r="BU80" s="79">
        <f t="shared" si="112"/>
        <v>0.10320189984850346</v>
      </c>
      <c r="BV80" s="79">
        <f t="shared" si="112"/>
        <v>0.10257587859424921</v>
      </c>
      <c r="BW80" s="79">
        <f t="shared" si="112"/>
        <v>9.9696456025545013E-2</v>
      </c>
      <c r="BX80" s="79">
        <f t="shared" si="112"/>
        <v>9.7668593448940272E-2</v>
      </c>
      <c r="BY80" s="79">
        <f t="shared" si="112"/>
        <v>9.6047550541379562E-2</v>
      </c>
      <c r="BZ80" s="79">
        <f t="shared" si="112"/>
        <v>9.7342346513566075E-2</v>
      </c>
      <c r="CA80" s="79">
        <f t="shared" si="112"/>
        <v>9.433346034510913E-2</v>
      </c>
      <c r="CB80" s="79">
        <f t="shared" si="112"/>
        <v>9.5198218262806222E-2</v>
      </c>
      <c r="CC80" s="79">
        <f t="shared" si="112"/>
        <v>9.505917055869649E-2</v>
      </c>
      <c r="CD80" s="79">
        <f t="shared" si="112"/>
        <v>9.4097995545657009E-2</v>
      </c>
      <c r="CE80" s="79">
        <f t="shared" si="112"/>
        <v>9.4283719583837092E-2</v>
      </c>
      <c r="CF80" s="79">
        <f t="shared" si="112"/>
        <v>9.4614093959731541E-2</v>
      </c>
      <c r="CG80" s="79">
        <f t="shared" si="112"/>
        <v>9.3464780302904366E-2</v>
      </c>
      <c r="CH80" s="79">
        <f t="shared" si="112"/>
        <v>9.4875680716771868E-2</v>
      </c>
      <c r="CI80" s="79">
        <f t="shared" si="112"/>
        <v>9.633483563096501E-2</v>
      </c>
      <c r="CJ80" s="79">
        <f t="shared" si="112"/>
        <v>9.5741729096280342E-2</v>
      </c>
      <c r="CK80" s="79">
        <f t="shared" si="112"/>
        <v>9.4474612868399421E-2</v>
      </c>
      <c r="CL80" s="79">
        <f t="shared" si="112"/>
        <v>9.2170165216697256E-2</v>
      </c>
      <c r="CM80" s="79">
        <f t="shared" si="112"/>
        <v>9.1197686662161506E-2</v>
      </c>
      <c r="CN80" s="79">
        <f t="shared" si="112"/>
        <v>8.9772516535822452E-2</v>
      </c>
      <c r="CO80" s="79">
        <f t="shared" si="112"/>
        <v>9.0488228306886367E-2</v>
      </c>
      <c r="CP80" s="79">
        <f t="shared" si="112"/>
        <v>8.9570111363908508E-2</v>
      </c>
      <c r="CQ80" s="79">
        <f t="shared" si="112"/>
        <v>8.623226094063452E-2</v>
      </c>
      <c r="CR80" s="79">
        <f t="shared" si="112"/>
        <v>8.4697968834907267E-2</v>
      </c>
      <c r="CS80" s="79">
        <f t="shared" si="112"/>
        <v>8.4087705787477665E-2</v>
      </c>
      <c r="CT80" s="79">
        <f t="shared" si="112"/>
        <v>8.339392902462324E-2</v>
      </c>
      <c r="CU80" s="79">
        <f t="shared" ref="CU80:DZ80" si="113">CU78/CU24</f>
        <v>7.9682954593363969E-2</v>
      </c>
      <c r="CV80" s="79">
        <f t="shared" si="113"/>
        <v>7.8571527135740796E-2</v>
      </c>
      <c r="CW80" s="79">
        <f t="shared" si="113"/>
        <v>8.0001636862135281E-2</v>
      </c>
      <c r="CX80" s="79">
        <f t="shared" si="113"/>
        <v>7.7233645862674866E-2</v>
      </c>
      <c r="CY80" s="79">
        <f t="shared" si="113"/>
        <v>7.6984432952687337E-2</v>
      </c>
      <c r="CZ80" s="79">
        <f t="shared" si="113"/>
        <v>7.663896583564174E-2</v>
      </c>
      <c r="DA80" s="79">
        <f t="shared" si="113"/>
        <v>7.5399252905728145E-2</v>
      </c>
      <c r="DB80" s="79">
        <f t="shared" si="113"/>
        <v>7.2987160023672892E-2</v>
      </c>
      <c r="DC80" s="79">
        <f t="shared" si="113"/>
        <v>7.368621719514519E-2</v>
      </c>
      <c r="DD80" s="79">
        <f t="shared" si="113"/>
        <v>7.2465391893237724E-2</v>
      </c>
      <c r="DE80" s="79">
        <f t="shared" si="113"/>
        <v>7.1057874412770242E-2</v>
      </c>
      <c r="DF80" s="79">
        <f t="shared" si="113"/>
        <v>6.9844306157534078E-2</v>
      </c>
      <c r="DG80" s="79">
        <f t="shared" si="113"/>
        <v>6.8243509871213845E-2</v>
      </c>
      <c r="DH80" s="79">
        <f t="shared" si="113"/>
        <v>6.8929896229515911E-2</v>
      </c>
      <c r="DI80" s="79">
        <f t="shared" si="113"/>
        <v>6.764556494435979E-2</v>
      </c>
      <c r="DJ80" s="79">
        <f t="shared" si="113"/>
        <v>6.7215003593470157E-2</v>
      </c>
      <c r="DK80" s="79">
        <f t="shared" si="113"/>
        <v>6.4535047651271646E-2</v>
      </c>
      <c r="DL80" s="79">
        <f t="shared" si="113"/>
        <v>6.5453694103481716E-2</v>
      </c>
      <c r="DM80" s="79">
        <f t="shared" si="113"/>
        <v>6.4531690256657642E-2</v>
      </c>
      <c r="DN80" s="79">
        <f t="shared" si="113"/>
        <v>6.3933720680008618E-2</v>
      </c>
      <c r="DO80" s="79">
        <f t="shared" si="113"/>
        <v>6.3234685100825083E-2</v>
      </c>
      <c r="DP80" s="79">
        <f t="shared" si="113"/>
        <v>6.2976417966863346E-2</v>
      </c>
      <c r="DQ80" s="79">
        <f t="shared" si="113"/>
        <v>6.3510261415631236E-2</v>
      </c>
      <c r="DR80" s="79">
        <f t="shared" si="113"/>
        <v>6.4165504980099805E-2</v>
      </c>
      <c r="DS80" s="79">
        <f t="shared" si="113"/>
        <v>6.2022013616051343E-2</v>
      </c>
      <c r="DT80" s="79">
        <f t="shared" si="113"/>
        <v>6.2648203987236153E-2</v>
      </c>
      <c r="DU80" s="79">
        <f t="shared" si="113"/>
        <v>6.14449892439776E-2</v>
      </c>
      <c r="DV80" s="79">
        <f t="shared" si="113"/>
        <v>6.1155283073091288E-2</v>
      </c>
      <c r="DW80" s="79">
        <f t="shared" si="113"/>
        <v>6.2360950644043199E-2</v>
      </c>
      <c r="DX80" s="79">
        <f t="shared" si="113"/>
        <v>6.2852667534771381E-2</v>
      </c>
      <c r="DY80" s="79">
        <f t="shared" si="113"/>
        <v>6.3635419910723551E-2</v>
      </c>
      <c r="DZ80" s="79">
        <f t="shared" si="113"/>
        <v>6.4425954241437863E-2</v>
      </c>
      <c r="EA80" s="79">
        <f t="shared" ref="EA80:FF80" si="114">EA78/EA24</f>
        <v>6.61692464547224E-2</v>
      </c>
      <c r="EB80" s="79">
        <f t="shared" si="114"/>
        <v>6.7445745969962917E-2</v>
      </c>
      <c r="EC80" s="79">
        <f t="shared" si="114"/>
        <v>6.8067066347649682E-2</v>
      </c>
      <c r="ED80" s="79">
        <f t="shared" si="114"/>
        <v>7.0008580589802652E-2</v>
      </c>
      <c r="EE80" s="79">
        <f t="shared" si="114"/>
        <v>7.0845441945723606E-2</v>
      </c>
      <c r="EF80" s="79">
        <f t="shared" si="114"/>
        <v>7.2969795543141022E-2</v>
      </c>
      <c r="EG80" s="79">
        <f t="shared" si="114"/>
        <v>7.1987412792959476E-2</v>
      </c>
      <c r="EH80" s="79">
        <f t="shared" si="114"/>
        <v>7.261264476222036E-2</v>
      </c>
      <c r="EI80" s="79">
        <f t="shared" si="114"/>
        <v>7.309441116759785E-2</v>
      </c>
      <c r="EJ80" s="79">
        <f t="shared" si="114"/>
        <v>7.3020067718226112E-2</v>
      </c>
      <c r="EK80" s="79">
        <f t="shared" si="114"/>
        <v>7.3329919615062633E-2</v>
      </c>
      <c r="EL80" s="79">
        <f t="shared" si="114"/>
        <v>7.2613875934325681E-2</v>
      </c>
      <c r="EM80" s="79">
        <f t="shared" si="114"/>
        <v>7.2994130692014145E-2</v>
      </c>
      <c r="EN80" s="79">
        <f t="shared" si="114"/>
        <v>7.2734314484895424E-2</v>
      </c>
      <c r="EO80" s="79">
        <f t="shared" si="114"/>
        <v>7.2746501913580716E-2</v>
      </c>
      <c r="EP80" s="79">
        <f t="shared" si="114"/>
        <v>7.2253099615220182E-2</v>
      </c>
      <c r="EQ80" s="79">
        <f t="shared" si="114"/>
        <v>7.3258403840075273E-2</v>
      </c>
      <c r="ER80" s="79">
        <f t="shared" si="114"/>
        <v>7.2481054269880288E-2</v>
      </c>
      <c r="ES80" s="79">
        <f t="shared" si="114"/>
        <v>7.1743284658373888E-2</v>
      </c>
      <c r="ET80" s="79">
        <f t="shared" si="114"/>
        <v>7.2279371954520846E-2</v>
      </c>
      <c r="EU80" s="79">
        <f t="shared" si="114"/>
        <v>7.1590445223315452E-2</v>
      </c>
      <c r="EV80" s="79">
        <f t="shared" si="114"/>
        <v>7.2449660696406723E-2</v>
      </c>
      <c r="EW80" s="79">
        <f t="shared" si="114"/>
        <v>7.2810457516339869E-2</v>
      </c>
      <c r="EX80" s="79">
        <f t="shared" si="114"/>
        <v>7.3875285222899559E-2</v>
      </c>
      <c r="EY80" s="79">
        <f t="shared" si="114"/>
        <v>7.5783222988191928E-2</v>
      </c>
      <c r="EZ80" s="79">
        <f t="shared" si="114"/>
        <v>7.7369373750472786E-2</v>
      </c>
      <c r="FA80" s="79">
        <f t="shared" si="114"/>
        <v>7.8778850301984463E-2</v>
      </c>
      <c r="FB80" s="79">
        <f t="shared" si="114"/>
        <v>8.0902503520038471E-2</v>
      </c>
      <c r="FC80" s="79">
        <f t="shared" si="114"/>
        <v>8.2184167564000141E-2</v>
      </c>
      <c r="FD80" s="79">
        <f t="shared" si="114"/>
        <v>8.435925840770854E-2</v>
      </c>
      <c r="FE80" s="79">
        <f t="shared" si="114"/>
        <v>8.4984362322559168E-2</v>
      </c>
      <c r="FF80" s="79">
        <f t="shared" si="114"/>
        <v>8.5684987694831835E-2</v>
      </c>
      <c r="FG80" s="79">
        <f t="shared" ref="FG80:GN80" si="115">FG78/FG24</f>
        <v>8.6656160419525327E-2</v>
      </c>
      <c r="FH80" s="79">
        <f t="shared" si="115"/>
        <v>8.7269949953437259E-2</v>
      </c>
      <c r="FI80" s="79">
        <f t="shared" si="115"/>
        <v>8.6359989124596317E-2</v>
      </c>
      <c r="FJ80" s="79">
        <f t="shared" si="115"/>
        <v>8.6025667943939954E-2</v>
      </c>
      <c r="FK80" s="79">
        <f t="shared" si="115"/>
        <v>8.5353726988446801E-2</v>
      </c>
      <c r="FL80" s="79">
        <f t="shared" si="115"/>
        <v>8.4653011706095682E-2</v>
      </c>
      <c r="FM80" s="79">
        <f t="shared" si="115"/>
        <v>8.2606994657482419E-2</v>
      </c>
      <c r="FN80" s="79">
        <f t="shared" si="115"/>
        <v>8.1739625866489418E-2</v>
      </c>
      <c r="FO80" s="79">
        <f t="shared" si="115"/>
        <v>8.0874917289853798E-2</v>
      </c>
      <c r="FP80" s="79">
        <f t="shared" si="115"/>
        <v>7.9753347820434251E-2</v>
      </c>
      <c r="FQ80" s="79">
        <f t="shared" si="115"/>
        <v>7.9552444455379762E-2</v>
      </c>
      <c r="FR80" s="79">
        <f t="shared" si="115"/>
        <v>7.7578565795988721E-2</v>
      </c>
      <c r="FS80" s="79">
        <f t="shared" si="115"/>
        <v>7.4835843955195061E-2</v>
      </c>
      <c r="FT80" s="79">
        <f t="shared" si="115"/>
        <v>7.4065837635759316E-2</v>
      </c>
      <c r="FU80" s="79">
        <f t="shared" si="115"/>
        <v>7.2314184477140678E-2</v>
      </c>
      <c r="FV80" s="79">
        <f t="shared" si="115"/>
        <v>7.1158045085493851E-2</v>
      </c>
      <c r="FW80" s="79">
        <f t="shared" si="115"/>
        <v>7.0935338451373744E-2</v>
      </c>
      <c r="FX80" s="79">
        <f t="shared" si="115"/>
        <v>6.9276589883965164E-2</v>
      </c>
      <c r="FY80" s="79">
        <f t="shared" si="115"/>
        <v>6.9233287057415993E-2</v>
      </c>
      <c r="FZ80" s="79">
        <f t="shared" si="115"/>
        <v>6.7802786108697485E-2</v>
      </c>
      <c r="GA80" s="79">
        <f t="shared" si="115"/>
        <v>6.7583359301963228E-2</v>
      </c>
      <c r="GB80" s="79">
        <f t="shared" si="115"/>
        <v>6.7009488894864799E-2</v>
      </c>
      <c r="GC80" s="79">
        <f t="shared" si="115"/>
        <v>6.6629934919344727E-2</v>
      </c>
      <c r="GD80" s="79">
        <f t="shared" si="115"/>
        <v>6.6828662337096278E-2</v>
      </c>
      <c r="GE80" s="79">
        <f t="shared" si="115"/>
        <v>6.6461695574471333E-2</v>
      </c>
      <c r="GF80" s="79">
        <f t="shared" si="115"/>
        <v>6.5737874650630079E-2</v>
      </c>
      <c r="GG80" s="79">
        <f t="shared" si="115"/>
        <v>6.5740760441711538E-2</v>
      </c>
      <c r="GH80" s="79">
        <f t="shared" si="115"/>
        <v>6.5550708143651992E-2</v>
      </c>
      <c r="GI80" s="79">
        <f t="shared" si="115"/>
        <v>6.5356475634830352E-2</v>
      </c>
      <c r="GJ80" s="79">
        <f t="shared" si="115"/>
        <v>6.5292291480492384E-2</v>
      </c>
      <c r="GK80" s="79">
        <f t="shared" si="115"/>
        <v>6.4518763943414631E-2</v>
      </c>
      <c r="GL80" s="79">
        <f t="shared" si="115"/>
        <v>6.4573059429804652E-2</v>
      </c>
      <c r="GM80" s="79">
        <f t="shared" si="115"/>
        <v>6.4607554513247845E-2</v>
      </c>
      <c r="GN80" s="79">
        <f t="shared" si="115"/>
        <v>6.4330351672589145E-2</v>
      </c>
    </row>
    <row r="81" spans="1:204" s="79" customFormat="1">
      <c r="A81" s="39"/>
      <c r="B81" s="6" t="s">
        <v>394</v>
      </c>
      <c r="C81" s="79">
        <f t="shared" ref="C81:AH81" si="116">C79/C24</f>
        <v>0.10873287671232876</v>
      </c>
      <c r="D81" s="79">
        <f t="shared" si="116"/>
        <v>0.10998688401723815</v>
      </c>
      <c r="E81" s="79">
        <f t="shared" si="116"/>
        <v>0.11251265997606115</v>
      </c>
      <c r="F81" s="79">
        <f t="shared" si="116"/>
        <v>0.11501010472166086</v>
      </c>
      <c r="G81" s="79">
        <f t="shared" si="116"/>
        <v>0.11328400281888654</v>
      </c>
      <c r="H81" s="79">
        <f t="shared" si="116"/>
        <v>0.1140707428867941</v>
      </c>
      <c r="I81" s="79">
        <f t="shared" si="116"/>
        <v>0.1139509212872548</v>
      </c>
      <c r="J81" s="79">
        <f t="shared" si="116"/>
        <v>0.11543308409644629</v>
      </c>
      <c r="K81" s="79">
        <f t="shared" si="116"/>
        <v>0.11441573216317245</v>
      </c>
      <c r="L81" s="79">
        <f t="shared" si="116"/>
        <v>0.11228679722046744</v>
      </c>
      <c r="M81" s="79">
        <f t="shared" si="116"/>
        <v>0.1128157446149078</v>
      </c>
      <c r="N81" s="79">
        <f t="shared" si="116"/>
        <v>0.11257430957935133</v>
      </c>
      <c r="O81" s="79">
        <f t="shared" si="116"/>
        <v>0.11121597096188747</v>
      </c>
      <c r="P81" s="79">
        <f t="shared" si="116"/>
        <v>0.1104745738736827</v>
      </c>
      <c r="Q81" s="79">
        <f t="shared" si="116"/>
        <v>0.11152183010182731</v>
      </c>
      <c r="R81" s="79">
        <f t="shared" si="116"/>
        <v>0.11176590123958545</v>
      </c>
      <c r="S81" s="79">
        <f t="shared" si="116"/>
        <v>0.11527628755364806</v>
      </c>
      <c r="T81" s="79">
        <f t="shared" si="116"/>
        <v>0.1177047251813607</v>
      </c>
      <c r="U81" s="79">
        <f t="shared" si="116"/>
        <v>0.11942307692307692</v>
      </c>
      <c r="V81" s="79">
        <f t="shared" si="116"/>
        <v>0.11995999249859349</v>
      </c>
      <c r="W81" s="79">
        <f t="shared" si="116"/>
        <v>0.12468287853474415</v>
      </c>
      <c r="X81" s="79">
        <f t="shared" si="116"/>
        <v>0.12349415824202432</v>
      </c>
      <c r="Y81" s="79">
        <f t="shared" si="116"/>
        <v>0.12241197800912389</v>
      </c>
      <c r="Z81" s="79">
        <f t="shared" si="116"/>
        <v>0.12192076285616983</v>
      </c>
      <c r="AA81" s="79">
        <f t="shared" si="116"/>
        <v>0.12068113155726448</v>
      </c>
      <c r="AB81" s="79">
        <f t="shared" si="116"/>
        <v>0.11796145332829455</v>
      </c>
      <c r="AC81" s="79">
        <f t="shared" si="116"/>
        <v>0.1158698187215096</v>
      </c>
      <c r="AD81" s="79">
        <f t="shared" si="116"/>
        <v>0.1140464250633304</v>
      </c>
      <c r="AE81" s="79">
        <f t="shared" si="116"/>
        <v>0.11415065875490295</v>
      </c>
      <c r="AF81" s="79">
        <f t="shared" si="116"/>
        <v>0.11304051753489955</v>
      </c>
      <c r="AG81" s="79">
        <f t="shared" si="116"/>
        <v>0.1114467783809299</v>
      </c>
      <c r="AH81" s="79">
        <f t="shared" si="116"/>
        <v>0.11112137873677401</v>
      </c>
      <c r="AI81" s="79">
        <f t="shared" ref="AI81:BN81" si="117">AI79/AI24</f>
        <v>0.11067731977483203</v>
      </c>
      <c r="AJ81" s="79">
        <f t="shared" si="117"/>
        <v>0.10949562532166754</v>
      </c>
      <c r="AK81" s="79">
        <f t="shared" si="117"/>
        <v>0.1094735084130099</v>
      </c>
      <c r="AL81" s="79">
        <f t="shared" si="117"/>
        <v>0.10836125802414306</v>
      </c>
      <c r="AM81" s="79">
        <f t="shared" si="117"/>
        <v>0.10690255679569383</v>
      </c>
      <c r="AN81" s="79">
        <f t="shared" si="117"/>
        <v>0.10763352886693424</v>
      </c>
      <c r="AO81" s="79">
        <f t="shared" si="117"/>
        <v>0.10848702953966112</v>
      </c>
      <c r="AP81" s="79">
        <f t="shared" si="117"/>
        <v>0.10954880869341752</v>
      </c>
      <c r="AQ81" s="79">
        <f t="shared" si="117"/>
        <v>0.11029464477740339</v>
      </c>
      <c r="AR81" s="79">
        <f t="shared" si="117"/>
        <v>0.1115321369843426</v>
      </c>
      <c r="AS81" s="79">
        <f t="shared" si="117"/>
        <v>0.11065989847715736</v>
      </c>
      <c r="AT81" s="79">
        <f t="shared" si="117"/>
        <v>0.1082194533762058</v>
      </c>
      <c r="AU81" s="79">
        <f t="shared" si="117"/>
        <v>0.10757954036233278</v>
      </c>
      <c r="AV81" s="79">
        <f t="shared" si="117"/>
        <v>0.10649802371541503</v>
      </c>
      <c r="AW81" s="79">
        <f t="shared" si="117"/>
        <v>0.10436729436300068</v>
      </c>
      <c r="AX81" s="79">
        <f t="shared" si="117"/>
        <v>0.10619361131431357</v>
      </c>
      <c r="AY81" s="79">
        <f t="shared" si="117"/>
        <v>0.10787038450966618</v>
      </c>
      <c r="AZ81" s="79">
        <f t="shared" si="117"/>
        <v>0.1081032412965186</v>
      </c>
      <c r="BA81" s="79">
        <f t="shared" si="117"/>
        <v>0.10866530018120785</v>
      </c>
      <c r="BB81" s="79">
        <f t="shared" si="117"/>
        <v>0.10971022159525069</v>
      </c>
      <c r="BC81" s="79">
        <f t="shared" si="117"/>
        <v>0.10865434444636378</v>
      </c>
      <c r="BD81" s="79">
        <f t="shared" si="117"/>
        <v>0.1063764390298424</v>
      </c>
      <c r="BE81" s="79">
        <f t="shared" si="117"/>
        <v>0.10511764068090644</v>
      </c>
      <c r="BF81" s="79">
        <f t="shared" si="117"/>
        <v>0.10301209581785122</v>
      </c>
      <c r="BG81" s="79">
        <f t="shared" si="117"/>
        <v>0.10276093242240476</v>
      </c>
      <c r="BH81" s="79">
        <f t="shared" si="117"/>
        <v>0.10245411013567439</v>
      </c>
      <c r="BI81" s="79">
        <f t="shared" si="117"/>
        <v>0.10324902676101168</v>
      </c>
      <c r="BJ81" s="79">
        <f t="shared" si="117"/>
        <v>0.10369763293641227</v>
      </c>
      <c r="BK81" s="79">
        <f t="shared" si="117"/>
        <v>0.10420311096402061</v>
      </c>
      <c r="BL81" s="79">
        <f t="shared" si="117"/>
        <v>0.10552050105939603</v>
      </c>
      <c r="BM81" s="79">
        <f t="shared" si="117"/>
        <v>0.1058402480167776</v>
      </c>
      <c r="BN81" s="79">
        <f t="shared" si="117"/>
        <v>0.10623073288179834</v>
      </c>
      <c r="BO81" s="79">
        <f t="shared" ref="BO81:CT81" si="118">BO79/BO24</f>
        <v>0.10710086736617938</v>
      </c>
      <c r="BP81" s="79">
        <f t="shared" si="118"/>
        <v>0.10773766308054473</v>
      </c>
      <c r="BQ81" s="79">
        <f t="shared" si="118"/>
        <v>0.10818846713110664</v>
      </c>
      <c r="BR81" s="79">
        <f t="shared" si="118"/>
        <v>0.10876846444520782</v>
      </c>
      <c r="BS81" s="79">
        <f t="shared" si="118"/>
        <v>0.10937698530346025</v>
      </c>
      <c r="BT81" s="79">
        <f t="shared" si="118"/>
        <v>0.10902584162123924</v>
      </c>
      <c r="BU81" s="79">
        <f t="shared" si="118"/>
        <v>0.10893420136756336</v>
      </c>
      <c r="BV81" s="79">
        <f t="shared" si="118"/>
        <v>0.1082867412140575</v>
      </c>
      <c r="BW81" s="79">
        <f t="shared" si="118"/>
        <v>0.10862537942996808</v>
      </c>
      <c r="BX81" s="79">
        <f t="shared" si="118"/>
        <v>0.10857418111753372</v>
      </c>
      <c r="BY81" s="79">
        <f t="shared" si="118"/>
        <v>0.10804876202014083</v>
      </c>
      <c r="BZ81" s="79">
        <f t="shared" si="118"/>
        <v>0.108213723492916</v>
      </c>
      <c r="CA81" s="79">
        <f t="shared" si="118"/>
        <v>0.10826846660497524</v>
      </c>
      <c r="CB81" s="79">
        <f t="shared" si="118"/>
        <v>0.1089532293986637</v>
      </c>
      <c r="CC81" s="79">
        <f t="shared" si="118"/>
        <v>0.10942163851529306</v>
      </c>
      <c r="CD81" s="79">
        <f t="shared" si="118"/>
        <v>0.11130637527839644</v>
      </c>
      <c r="CE81" s="79">
        <f t="shared" si="118"/>
        <v>0.11218008752362627</v>
      </c>
      <c r="CF81" s="79">
        <f t="shared" si="118"/>
        <v>0.11187919463087248</v>
      </c>
      <c r="CG81" s="79">
        <f t="shared" si="118"/>
        <v>0.11309870160097088</v>
      </c>
      <c r="CH81" s="79">
        <f t="shared" si="118"/>
        <v>0.1163755058537479</v>
      </c>
      <c r="CI81" s="79">
        <f t="shared" si="118"/>
        <v>0.11645015906680806</v>
      </c>
      <c r="CJ81" s="79">
        <f t="shared" si="118"/>
        <v>0.11586609867959327</v>
      </c>
      <c r="CK81" s="79">
        <f t="shared" si="118"/>
        <v>0.11600251373692777</v>
      </c>
      <c r="CL81" s="79">
        <f t="shared" si="118"/>
        <v>0.11675313273206162</v>
      </c>
      <c r="CM81" s="79">
        <f t="shared" si="118"/>
        <v>0.11725416856563624</v>
      </c>
      <c r="CN81" s="79">
        <f t="shared" si="118"/>
        <v>0.11650800519255733</v>
      </c>
      <c r="CO81" s="79">
        <f t="shared" si="118"/>
        <v>0.11570675844424815</v>
      </c>
      <c r="CP81" s="79">
        <f t="shared" si="118"/>
        <v>0.11441743503772003</v>
      </c>
      <c r="CQ81" s="79">
        <f t="shared" si="118"/>
        <v>0.11464447581543949</v>
      </c>
      <c r="CR81" s="79">
        <f t="shared" si="118"/>
        <v>0.11489374201412857</v>
      </c>
      <c r="CS81" s="79">
        <f t="shared" si="118"/>
        <v>0.11460164775286613</v>
      </c>
      <c r="CT81" s="79">
        <f t="shared" si="118"/>
        <v>0.11356345438213782</v>
      </c>
      <c r="CU81" s="79">
        <f t="shared" ref="CU81:DZ81" si="119">CU79/CU24</f>
        <v>0.11331281532386132</v>
      </c>
      <c r="CV81" s="79">
        <f t="shared" si="119"/>
        <v>0.1131518304378424</v>
      </c>
      <c r="CW81" s="79">
        <f t="shared" si="119"/>
        <v>0.11415749341845016</v>
      </c>
      <c r="CX81" s="79">
        <f t="shared" si="119"/>
        <v>0.11362386490147948</v>
      </c>
      <c r="CY81" s="79">
        <f t="shared" si="119"/>
        <v>0.11412732807784853</v>
      </c>
      <c r="CZ81" s="79">
        <f t="shared" si="119"/>
        <v>0.11501121224112913</v>
      </c>
      <c r="DA81" s="79">
        <f t="shared" si="119"/>
        <v>0.11405552446278194</v>
      </c>
      <c r="DB81" s="79">
        <f t="shared" si="119"/>
        <v>0.11377145356766075</v>
      </c>
      <c r="DC81" s="79">
        <f t="shared" si="119"/>
        <v>0.11329986655652284</v>
      </c>
      <c r="DD81" s="79">
        <f t="shared" si="119"/>
        <v>0.11272532616273279</v>
      </c>
      <c r="DE81" s="79">
        <f t="shared" si="119"/>
        <v>0.11301866837199007</v>
      </c>
      <c r="DF81" s="79">
        <f t="shared" si="119"/>
        <v>0.11365892636625585</v>
      </c>
      <c r="DG81" s="79">
        <f t="shared" si="119"/>
        <v>0.11303765530271322</v>
      </c>
      <c r="DH81" s="79">
        <f t="shared" si="119"/>
        <v>0.11215194628351412</v>
      </c>
      <c r="DI81" s="79">
        <f t="shared" si="119"/>
        <v>0.11188068522879439</v>
      </c>
      <c r="DJ81" s="79">
        <f t="shared" si="119"/>
        <v>0.11243568829213202</v>
      </c>
      <c r="DK81" s="79">
        <f t="shared" si="119"/>
        <v>0.11232166018158236</v>
      </c>
      <c r="DL81" s="79">
        <f t="shared" si="119"/>
        <v>0.11333712387259327</v>
      </c>
      <c r="DM81" s="79">
        <f t="shared" si="119"/>
        <v>0.11386784488712982</v>
      </c>
      <c r="DN81" s="79">
        <f t="shared" si="119"/>
        <v>0.11332042177749085</v>
      </c>
      <c r="DO81" s="79">
        <f t="shared" si="119"/>
        <v>0.11403480827838129</v>
      </c>
      <c r="DP81" s="79">
        <f t="shared" si="119"/>
        <v>0.11501228449633565</v>
      </c>
      <c r="DQ81" s="79">
        <f t="shared" si="119"/>
        <v>0.11563845939330089</v>
      </c>
      <c r="DR81" s="79">
        <f t="shared" si="119"/>
        <v>0.11587570963896801</v>
      </c>
      <c r="DS81" s="79">
        <f t="shared" si="119"/>
        <v>0.11700606824021036</v>
      </c>
      <c r="DT81" s="79">
        <f t="shared" si="119"/>
        <v>0.11525513041950874</v>
      </c>
      <c r="DU81" s="79">
        <f t="shared" si="119"/>
        <v>0.11611659140681022</v>
      </c>
      <c r="DV81" s="79">
        <f t="shared" si="119"/>
        <v>0.11714723632531852</v>
      </c>
      <c r="DW81" s="79">
        <f t="shared" si="119"/>
        <v>0.11957528478262945</v>
      </c>
      <c r="DX81" s="79">
        <f t="shared" si="119"/>
        <v>0.12086470776953709</v>
      </c>
      <c r="DY81" s="79">
        <f t="shared" si="119"/>
        <v>0.12064588582807208</v>
      </c>
      <c r="DZ81" s="79">
        <f t="shared" si="119"/>
        <v>0.12243557873605809</v>
      </c>
      <c r="EA81" s="79">
        <f t="shared" ref="EA81:FF81" si="120">EA79/EA24</f>
        <v>0.1228102697191584</v>
      </c>
      <c r="EB81" s="79">
        <f t="shared" si="120"/>
        <v>0.12290236110601108</v>
      </c>
      <c r="EC81" s="79">
        <f t="shared" si="120"/>
        <v>0.1230156203091311</v>
      </c>
      <c r="ED81" s="79">
        <f t="shared" si="120"/>
        <v>0.12346113896039382</v>
      </c>
      <c r="EE81" s="79">
        <f t="shared" si="120"/>
        <v>0.12339607457414942</v>
      </c>
      <c r="EF81" s="79">
        <f t="shared" si="120"/>
        <v>0.12145426902032194</v>
      </c>
      <c r="EG81" s="79">
        <f t="shared" si="120"/>
        <v>0.12003665505346971</v>
      </c>
      <c r="EH81" s="79">
        <f t="shared" si="120"/>
        <v>0.11872413822402353</v>
      </c>
      <c r="EI81" s="79">
        <f t="shared" si="120"/>
        <v>0.11878995318870487</v>
      </c>
      <c r="EJ81" s="79">
        <f t="shared" si="120"/>
        <v>0.11868857874308367</v>
      </c>
      <c r="EK81" s="79">
        <f t="shared" si="120"/>
        <v>0.11826095437809368</v>
      </c>
      <c r="EL81" s="79">
        <f t="shared" si="120"/>
        <v>0.11821216380246598</v>
      </c>
      <c r="EM81" s="79">
        <f t="shared" si="120"/>
        <v>0.11718241871909603</v>
      </c>
      <c r="EN81" s="79">
        <f t="shared" si="120"/>
        <v>0.11726568551510458</v>
      </c>
      <c r="EO81" s="79">
        <f t="shared" si="120"/>
        <v>0.11709744424746442</v>
      </c>
      <c r="EP81" s="79">
        <f t="shared" si="120"/>
        <v>0.11744410191789864</v>
      </c>
      <c r="EQ81" s="79">
        <f t="shared" si="120"/>
        <v>0.11644454898962797</v>
      </c>
      <c r="ER81" s="79">
        <f t="shared" si="120"/>
        <v>0.11740534407773204</v>
      </c>
      <c r="ES81" s="79">
        <f t="shared" si="120"/>
        <v>0.11795204615107266</v>
      </c>
      <c r="ET81" s="79">
        <f t="shared" si="120"/>
        <v>0.11826432621890404</v>
      </c>
      <c r="EU81" s="79">
        <f t="shared" si="120"/>
        <v>0.11978660811058091</v>
      </c>
      <c r="EV81" s="79">
        <f t="shared" si="120"/>
        <v>0.12016770497274447</v>
      </c>
      <c r="EW81" s="79">
        <f t="shared" si="120"/>
        <v>0.12044719642242863</v>
      </c>
      <c r="EX81" s="79">
        <f t="shared" si="120"/>
        <v>0.12126145148656473</v>
      </c>
      <c r="EY81" s="79">
        <f t="shared" si="120"/>
        <v>0.12279025322503584</v>
      </c>
      <c r="EZ81" s="79">
        <f t="shared" si="120"/>
        <v>0.12330469552061381</v>
      </c>
      <c r="FA81" s="79">
        <f t="shared" si="120"/>
        <v>0.12530333261432269</v>
      </c>
      <c r="FB81" s="79">
        <f t="shared" si="120"/>
        <v>0.12652907036642741</v>
      </c>
      <c r="FC81" s="79">
        <f t="shared" si="120"/>
        <v>0.12759734620862134</v>
      </c>
      <c r="FD81" s="79">
        <f t="shared" si="120"/>
        <v>0.12936061701816359</v>
      </c>
      <c r="FE81" s="79">
        <f t="shared" si="120"/>
        <v>0.12922754727710242</v>
      </c>
      <c r="FF81" s="79">
        <f t="shared" si="120"/>
        <v>0.12745419742958711</v>
      </c>
      <c r="FG81" s="79">
        <f t="shared" ref="FG81:GN81" si="121">FG79/FG24</f>
        <v>0.12608855136060429</v>
      </c>
      <c r="FH81" s="79">
        <f t="shared" si="121"/>
        <v>0.12475462444978928</v>
      </c>
      <c r="FI81" s="79">
        <f t="shared" si="121"/>
        <v>0.12305121386746597</v>
      </c>
      <c r="FJ81" s="79">
        <f t="shared" si="121"/>
        <v>0.12158154427589103</v>
      </c>
      <c r="FK81" s="79">
        <f t="shared" si="121"/>
        <v>0.12110586295777781</v>
      </c>
      <c r="FL81" s="79">
        <f t="shared" si="121"/>
        <v>0.11981647113485887</v>
      </c>
      <c r="FM81" s="79">
        <f t="shared" si="121"/>
        <v>0.11861928308929637</v>
      </c>
      <c r="FN81" s="79">
        <f t="shared" si="121"/>
        <v>0.11650049061500965</v>
      </c>
      <c r="FO81" s="79">
        <f t="shared" si="121"/>
        <v>0.1154196681606512</v>
      </c>
      <c r="FP81" s="79">
        <f t="shared" si="121"/>
        <v>0.11409520625545588</v>
      </c>
      <c r="FQ81" s="79">
        <f t="shared" si="121"/>
        <v>0.11356814211549343</v>
      </c>
      <c r="FR81" s="79">
        <f t="shared" si="121"/>
        <v>0.11392575295404948</v>
      </c>
      <c r="FS81" s="79">
        <f t="shared" si="121"/>
        <v>0.11376255310930862</v>
      </c>
      <c r="FT81" s="79">
        <f t="shared" si="121"/>
        <v>0.11417306270623094</v>
      </c>
      <c r="FU81" s="79">
        <f t="shared" si="121"/>
        <v>0.11370016677844581</v>
      </c>
      <c r="FV81" s="79">
        <f t="shared" si="121"/>
        <v>0.11256739116436713</v>
      </c>
      <c r="FW81" s="79">
        <f t="shared" si="121"/>
        <v>0.1126066339626613</v>
      </c>
      <c r="FX81" s="79">
        <f t="shared" si="121"/>
        <v>0.11154724603748466</v>
      </c>
      <c r="FY81" s="79">
        <f t="shared" si="121"/>
        <v>0.11079131818643552</v>
      </c>
      <c r="FZ81" s="79">
        <f t="shared" si="121"/>
        <v>0.11091739776326484</v>
      </c>
      <c r="GA81" s="79">
        <f t="shared" si="121"/>
        <v>0.10984730445621688</v>
      </c>
      <c r="GB81" s="79">
        <f t="shared" si="121"/>
        <v>0.11067267428778407</v>
      </c>
      <c r="GC81" s="79">
        <f t="shared" si="121"/>
        <v>0.11104079951557735</v>
      </c>
      <c r="GD81" s="79">
        <f t="shared" si="121"/>
        <v>0.1104476310857342</v>
      </c>
      <c r="GE81" s="79">
        <f t="shared" si="121"/>
        <v>0.11077130332281318</v>
      </c>
      <c r="GF81" s="79">
        <f t="shared" si="121"/>
        <v>0.11012998438899826</v>
      </c>
      <c r="GG81" s="79">
        <f t="shared" si="121"/>
        <v>0.10982680482563459</v>
      </c>
      <c r="GH81" s="79">
        <f t="shared" si="121"/>
        <v>0.10950408868656214</v>
      </c>
      <c r="GI81" s="79">
        <f t="shared" si="121"/>
        <v>0.10927014079509045</v>
      </c>
      <c r="GJ81" s="79">
        <f t="shared" si="121"/>
        <v>0.1082694959992975</v>
      </c>
      <c r="GK81" s="79">
        <f t="shared" si="121"/>
        <v>0.10764188461361746</v>
      </c>
      <c r="GL81" s="79">
        <f t="shared" si="121"/>
        <v>0.10783186599300114</v>
      </c>
      <c r="GM81" s="79">
        <f t="shared" si="121"/>
        <v>0.10787884836086023</v>
      </c>
      <c r="GN81" s="79">
        <f t="shared" si="121"/>
        <v>0.10730547726994241</v>
      </c>
    </row>
    <row r="82" spans="1:204" s="79" customFormat="1">
      <c r="A82" s="39"/>
      <c r="B82" s="6" t="s">
        <v>398</v>
      </c>
      <c r="C82" s="79" t="e">
        <f t="shared" ref="C82:AH82" si="122">B80*C53*100</f>
        <v>#VALUE!</v>
      </c>
      <c r="D82" s="79">
        <f t="shared" si="122"/>
        <v>0</v>
      </c>
      <c r="E82" s="79">
        <f t="shared" si="122"/>
        <v>0.37468722089555362</v>
      </c>
      <c r="F82" s="79">
        <f t="shared" si="122"/>
        <v>0.35572507950835691</v>
      </c>
      <c r="G82" s="79">
        <f t="shared" si="122"/>
        <v>0.35216107899659849</v>
      </c>
      <c r="H82" s="79">
        <f t="shared" si="122"/>
        <v>0.32889547599066249</v>
      </c>
      <c r="I82" s="79">
        <f t="shared" si="122"/>
        <v>0.32112300487061957</v>
      </c>
      <c r="J82" s="79">
        <f t="shared" si="122"/>
        <v>0.31900646526618726</v>
      </c>
      <c r="K82" s="79">
        <f t="shared" si="122"/>
        <v>0.32344533863875086</v>
      </c>
      <c r="L82" s="79">
        <f t="shared" si="122"/>
        <v>0.32702070172879905</v>
      </c>
      <c r="M82" s="79">
        <f t="shared" si="122"/>
        <v>0.3309931133224025</v>
      </c>
      <c r="N82" s="79">
        <f t="shared" si="122"/>
        <v>0.32247182288023002</v>
      </c>
      <c r="O82" s="79">
        <f t="shared" si="122"/>
        <v>0.33555310427733986</v>
      </c>
      <c r="P82" s="79">
        <f t="shared" si="122"/>
        <v>0.35429376669228063</v>
      </c>
      <c r="Q82" s="79">
        <f t="shared" si="122"/>
        <v>0.35724700792456671</v>
      </c>
      <c r="R82" s="79">
        <f t="shared" si="122"/>
        <v>0.357947635609769</v>
      </c>
      <c r="S82" s="79">
        <f t="shared" si="122"/>
        <v>0.36976360296561694</v>
      </c>
      <c r="T82" s="79">
        <f t="shared" si="122"/>
        <v>0.39179414511596244</v>
      </c>
      <c r="U82" s="79">
        <f t="shared" si="122"/>
        <v>0.38829737353901078</v>
      </c>
      <c r="V82" s="79">
        <f t="shared" si="122"/>
        <v>0.39218604412900837</v>
      </c>
      <c r="W82" s="79">
        <f t="shared" si="122"/>
        <v>0.38441627154131919</v>
      </c>
      <c r="X82" s="79">
        <f t="shared" si="122"/>
        <v>0.36739594046188512</v>
      </c>
      <c r="Y82" s="79">
        <f t="shared" si="122"/>
        <v>0.35197066206268796</v>
      </c>
      <c r="Z82" s="79">
        <f t="shared" si="122"/>
        <v>0.34525375310314405</v>
      </c>
      <c r="AA82" s="79">
        <f t="shared" si="122"/>
        <v>0.33079833801011027</v>
      </c>
      <c r="AB82" s="79">
        <f t="shared" si="122"/>
        <v>0.31684102558482824</v>
      </c>
      <c r="AC82" s="79">
        <f t="shared" si="122"/>
        <v>0.31047961320791956</v>
      </c>
      <c r="AD82" s="79">
        <f t="shared" si="122"/>
        <v>0.30918533988849084</v>
      </c>
      <c r="AE82" s="79">
        <f t="shared" si="122"/>
        <v>0.32012724709022028</v>
      </c>
      <c r="AF82" s="79">
        <f t="shared" si="122"/>
        <v>0.32077814679165922</v>
      </c>
      <c r="AG82" s="79">
        <f t="shared" si="122"/>
        <v>0.32184603392949784</v>
      </c>
      <c r="AH82" s="79">
        <f t="shared" si="122"/>
        <v>0.32027890947617105</v>
      </c>
      <c r="AI82" s="79">
        <f t="shared" ref="AI82:BN82" si="123">AH80*AI53*100</f>
        <v>0.32475563435724064</v>
      </c>
      <c r="AJ82" s="79">
        <f t="shared" si="123"/>
        <v>0.33739493441699614</v>
      </c>
      <c r="AK82" s="79">
        <f t="shared" si="123"/>
        <v>0.33021193037938845</v>
      </c>
      <c r="AL82" s="79">
        <f t="shared" si="123"/>
        <v>0.3242845553418755</v>
      </c>
      <c r="AM82" s="79">
        <f t="shared" si="123"/>
        <v>0.3122223748948228</v>
      </c>
      <c r="AN82" s="79">
        <f t="shared" si="123"/>
        <v>0.29563573929506576</v>
      </c>
      <c r="AO82" s="79">
        <f t="shared" si="123"/>
        <v>0.28088556416574872</v>
      </c>
      <c r="AP82" s="79">
        <f t="shared" si="123"/>
        <v>0.26202947007101246</v>
      </c>
      <c r="AQ82" s="79">
        <f t="shared" si="123"/>
        <v>0.23409933224712523</v>
      </c>
      <c r="AR82" s="79">
        <f t="shared" si="123"/>
        <v>0.20336139698593675</v>
      </c>
      <c r="AS82" s="79">
        <f t="shared" si="123"/>
        <v>0.20502471946782652</v>
      </c>
      <c r="AT82" s="79">
        <f t="shared" si="123"/>
        <v>0.20124740984633058</v>
      </c>
      <c r="AU82" s="79">
        <f t="shared" si="123"/>
        <v>0.2112127481276336</v>
      </c>
      <c r="AV82" s="79">
        <f t="shared" si="123"/>
        <v>0.24075542471235276</v>
      </c>
      <c r="AW82" s="79">
        <f t="shared" si="123"/>
        <v>0.26725955117634259</v>
      </c>
      <c r="AX82" s="79">
        <f t="shared" si="123"/>
        <v>0.28147833763061914</v>
      </c>
      <c r="AY82" s="79">
        <f t="shared" si="123"/>
        <v>0.32990240267081722</v>
      </c>
      <c r="AZ82" s="79">
        <f t="shared" si="123"/>
        <v>0.34446749386388709</v>
      </c>
      <c r="BA82" s="79">
        <f t="shared" si="123"/>
        <v>0.35470607837368645</v>
      </c>
      <c r="BB82" s="79">
        <f t="shared" si="123"/>
        <v>0.36359566612207894</v>
      </c>
      <c r="BC82" s="79">
        <f t="shared" si="123"/>
        <v>0.35438900005665713</v>
      </c>
      <c r="BD82" s="79">
        <f t="shared" si="123"/>
        <v>0.35098480469345067</v>
      </c>
      <c r="BE82" s="79">
        <f t="shared" si="123"/>
        <v>0.35291113901309445</v>
      </c>
      <c r="BF82" s="79">
        <f t="shared" si="123"/>
        <v>0.36004225944579421</v>
      </c>
      <c r="BG82" s="79">
        <f t="shared" si="123"/>
        <v>0.35245110223515708</v>
      </c>
      <c r="BH82" s="79">
        <f t="shared" si="123"/>
        <v>0.36342212198859225</v>
      </c>
      <c r="BI82" s="79">
        <f t="shared" si="123"/>
        <v>0.37490917832088166</v>
      </c>
      <c r="BJ82" s="79">
        <f t="shared" si="123"/>
        <v>0.37929945730454195</v>
      </c>
      <c r="BK82" s="79">
        <f t="shared" si="123"/>
        <v>0.39676080309031525</v>
      </c>
      <c r="BL82" s="79">
        <f t="shared" si="123"/>
        <v>0.39417917748328518</v>
      </c>
      <c r="BM82" s="79">
        <f t="shared" si="123"/>
        <v>0.39840785315724203</v>
      </c>
      <c r="BN82" s="79">
        <f t="shared" si="123"/>
        <v>0.40169997807226099</v>
      </c>
      <c r="BO82" s="79">
        <f t="shared" ref="BO82:CT82" si="124">BN80*BO53*100</f>
        <v>0.38839330583168225</v>
      </c>
      <c r="BP82" s="79">
        <f t="shared" si="124"/>
        <v>0.37474824686598579</v>
      </c>
      <c r="BQ82" s="79">
        <f t="shared" si="124"/>
        <v>0.37763609999501468</v>
      </c>
      <c r="BR82" s="79">
        <f t="shared" si="124"/>
        <v>0.38037231011124711</v>
      </c>
      <c r="BS82" s="79">
        <f t="shared" si="124"/>
        <v>0.36526613450127488</v>
      </c>
      <c r="BT82" s="79">
        <f t="shared" si="124"/>
        <v>0.35727214918272293</v>
      </c>
      <c r="BU82" s="79">
        <f t="shared" si="124"/>
        <v>0.35292072938565128</v>
      </c>
      <c r="BV82" s="79">
        <f t="shared" si="124"/>
        <v>0.34429406704662918</v>
      </c>
      <c r="BW82" s="79">
        <f t="shared" si="124"/>
        <v>0.33987830672227615</v>
      </c>
      <c r="BX82" s="79">
        <f t="shared" si="124"/>
        <v>0.32665428014870312</v>
      </c>
      <c r="BY82" s="79">
        <f t="shared" si="124"/>
        <v>0.3159972958375516</v>
      </c>
      <c r="BZ82" s="79">
        <f t="shared" si="124"/>
        <v>0.30780003080520207</v>
      </c>
      <c r="CA82" s="79">
        <f t="shared" si="124"/>
        <v>0.30854663568317309</v>
      </c>
      <c r="CB82" s="79">
        <f t="shared" si="124"/>
        <v>0.29710268611542762</v>
      </c>
      <c r="CC82" s="79">
        <f t="shared" si="124"/>
        <v>0.29526179560356325</v>
      </c>
      <c r="CD82" s="79">
        <f t="shared" si="124"/>
        <v>0.2899205444554247</v>
      </c>
      <c r="CE82" s="79">
        <f t="shared" si="124"/>
        <v>0.28135843322446108</v>
      </c>
      <c r="CF82" s="79">
        <f t="shared" si="124"/>
        <v>0.27423421298059092</v>
      </c>
      <c r="CG82" s="79">
        <f t="shared" si="124"/>
        <v>0.26935619433027808</v>
      </c>
      <c r="CH82" s="79">
        <f t="shared" si="124"/>
        <v>0.25958732487879532</v>
      </c>
      <c r="CI82" s="79">
        <f t="shared" si="124"/>
        <v>0.25492302797162913</v>
      </c>
      <c r="CJ82" s="79">
        <f t="shared" si="124"/>
        <v>0.25029640094921429</v>
      </c>
      <c r="CK82" s="79">
        <f t="shared" si="124"/>
        <v>0.24420505325454039</v>
      </c>
      <c r="CL82" s="79">
        <f t="shared" si="124"/>
        <v>0.23779655901439736</v>
      </c>
      <c r="CM82" s="79">
        <f t="shared" si="124"/>
        <v>0.23054550558138398</v>
      </c>
      <c r="CN82" s="79">
        <f t="shared" si="124"/>
        <v>0.22669552383645739</v>
      </c>
      <c r="CO82" s="79">
        <f t="shared" si="124"/>
        <v>0.2233130599305542</v>
      </c>
      <c r="CP82" s="79">
        <f t="shared" si="124"/>
        <v>0.22678468142229005</v>
      </c>
      <c r="CQ82" s="79">
        <f t="shared" si="124"/>
        <v>0.22877284991771671</v>
      </c>
      <c r="CR82" s="79">
        <f t="shared" si="124"/>
        <v>0.22320395902953391</v>
      </c>
      <c r="CS82" s="79">
        <f t="shared" si="124"/>
        <v>0.22207321296990856</v>
      </c>
      <c r="CT82" s="79">
        <f t="shared" si="124"/>
        <v>0.22253173135314258</v>
      </c>
      <c r="CU82" s="79">
        <f t="shared" ref="CU82:DZ82" si="125">CT80*CU53*100</f>
        <v>0.22372198875872418</v>
      </c>
      <c r="CV82" s="79">
        <f t="shared" si="125"/>
        <v>0.21463093629804242</v>
      </c>
      <c r="CW82" s="79">
        <f t="shared" si="125"/>
        <v>0.21374473124731661</v>
      </c>
      <c r="CX82" s="79">
        <f t="shared" si="125"/>
        <v>0.21940494409066688</v>
      </c>
      <c r="CY82" s="79">
        <f t="shared" si="125"/>
        <v>0.21347855898903714</v>
      </c>
      <c r="CZ82" s="79">
        <f t="shared" si="125"/>
        <v>0.21102187987114984</v>
      </c>
      <c r="DA82" s="79">
        <f t="shared" si="125"/>
        <v>0.21442497960649501</v>
      </c>
      <c r="DB82" s="79">
        <f t="shared" si="125"/>
        <v>0.21633044759122397</v>
      </c>
      <c r="DC82" s="79">
        <f t="shared" si="125"/>
        <v>0.21735668563706861</v>
      </c>
      <c r="DD82" s="79">
        <f t="shared" si="125"/>
        <v>0.22785717628676116</v>
      </c>
      <c r="DE82" s="79">
        <f t="shared" si="125"/>
        <v>0.23329158077969617</v>
      </c>
      <c r="DF82" s="79">
        <f t="shared" si="125"/>
        <v>0.23894029251716156</v>
      </c>
      <c r="DG82" s="79">
        <f t="shared" si="125"/>
        <v>0.24834862375276495</v>
      </c>
      <c r="DH82" s="79">
        <f t="shared" si="125"/>
        <v>0.25524226033119612</v>
      </c>
      <c r="DI82" s="79">
        <f t="shared" si="125"/>
        <v>0.26629125521371794</v>
      </c>
      <c r="DJ82" s="79">
        <f t="shared" si="125"/>
        <v>0.26865014315514651</v>
      </c>
      <c r="DK82" s="79">
        <f t="shared" si="125"/>
        <v>0.2727462285885961</v>
      </c>
      <c r="DL82" s="79">
        <f t="shared" si="125"/>
        <v>0.26678867060058997</v>
      </c>
      <c r="DM82" s="79">
        <f t="shared" si="125"/>
        <v>0.27445194719227001</v>
      </c>
      <c r="DN82" s="79">
        <f t="shared" si="125"/>
        <v>0.27286679737249953</v>
      </c>
      <c r="DO82" s="79">
        <f t="shared" si="125"/>
        <v>0.27000535208515752</v>
      </c>
      <c r="DP82" s="79">
        <f t="shared" si="125"/>
        <v>0.27159076946229466</v>
      </c>
      <c r="DQ82" s="79">
        <f t="shared" si="125"/>
        <v>0.27001606047474463</v>
      </c>
      <c r="DR82" s="79">
        <f t="shared" si="125"/>
        <v>0.27050944317638509</v>
      </c>
      <c r="DS82" s="79">
        <f t="shared" si="125"/>
        <v>0.26911149184925515</v>
      </c>
      <c r="DT82" s="79">
        <f t="shared" si="125"/>
        <v>0.25763166095008794</v>
      </c>
      <c r="DU82" s="79">
        <f t="shared" si="125"/>
        <v>0.2531775029159945</v>
      </c>
      <c r="DV82" s="79">
        <f t="shared" si="125"/>
        <v>0.23955695350998374</v>
      </c>
      <c r="DW82" s="79">
        <f t="shared" si="125"/>
        <v>0.22397098123986842</v>
      </c>
      <c r="DX82" s="79">
        <f t="shared" si="125"/>
        <v>0.21344853185524013</v>
      </c>
      <c r="DY82" s="79">
        <f t="shared" si="125"/>
        <v>0.20407790201575302</v>
      </c>
      <c r="DZ82" s="79">
        <f t="shared" si="125"/>
        <v>0.19630176793284126</v>
      </c>
      <c r="EA82" s="79">
        <f t="shared" ref="EA82:FF82" si="126">DZ80*EA53*100</f>
        <v>0.1865156763127141</v>
      </c>
      <c r="EB82" s="79">
        <f t="shared" si="126"/>
        <v>0.18216374049909775</v>
      </c>
      <c r="EC82" s="79">
        <f t="shared" si="126"/>
        <v>0.17920697855172077</v>
      </c>
      <c r="ED82" s="79">
        <f t="shared" si="126"/>
        <v>0.17591164373413218</v>
      </c>
      <c r="EE82" s="79">
        <f t="shared" si="126"/>
        <v>0.18189814361763881</v>
      </c>
      <c r="EF82" s="79">
        <f t="shared" si="126"/>
        <v>0.18074290520636774</v>
      </c>
      <c r="EG82" s="79">
        <f t="shared" si="126"/>
        <v>0.18432538700989054</v>
      </c>
      <c r="EH82" s="79">
        <f t="shared" si="126"/>
        <v>0.18113239199061304</v>
      </c>
      <c r="EI82" s="79">
        <f t="shared" si="126"/>
        <v>0.18371708941465165</v>
      </c>
      <c r="EJ82" s="79">
        <f t="shared" si="126"/>
        <v>0.18894539530880461</v>
      </c>
      <c r="EK82" s="79">
        <f t="shared" si="126"/>
        <v>0.18796919043418595</v>
      </c>
      <c r="EL82" s="79">
        <f t="shared" si="126"/>
        <v>0.18627914410677654</v>
      </c>
      <c r="EM82" s="79">
        <f t="shared" si="126"/>
        <v>0.18224621763876503</v>
      </c>
      <c r="EN82" s="79">
        <f t="shared" si="126"/>
        <v>0.17639658614068562</v>
      </c>
      <c r="EO82" s="79">
        <f t="shared" si="126"/>
        <v>0.17014659681894506</v>
      </c>
      <c r="EP82" s="79">
        <f t="shared" si="126"/>
        <v>0.16423467300204062</v>
      </c>
      <c r="EQ82" s="79">
        <f t="shared" si="126"/>
        <v>0.15222983132171428</v>
      </c>
      <c r="ER82" s="79">
        <f t="shared" si="126"/>
        <v>0.14676925756119749</v>
      </c>
      <c r="ES82" s="79">
        <f t="shared" si="126"/>
        <v>0.14045133238820531</v>
      </c>
      <c r="ET82" s="79">
        <f t="shared" si="126"/>
        <v>0.135767710598939</v>
      </c>
      <c r="EU82" s="79">
        <f t="shared" si="126"/>
        <v>0.13673595631433877</v>
      </c>
      <c r="EV82" s="79">
        <f t="shared" si="126"/>
        <v>0.13675977022622585</v>
      </c>
      <c r="EW82" s="79">
        <f t="shared" si="126"/>
        <v>0.13655608314341625</v>
      </c>
      <c r="EX82" s="79">
        <f t="shared" si="126"/>
        <v>0.13520724893036118</v>
      </c>
      <c r="EY82" s="79">
        <f t="shared" si="126"/>
        <v>0.13595119411947035</v>
      </c>
      <c r="EZ82" s="79">
        <f t="shared" si="126"/>
        <v>0.13841558418979102</v>
      </c>
      <c r="FA82" s="79">
        <f t="shared" si="126"/>
        <v>0.13528052867724696</v>
      </c>
      <c r="FB82" s="79">
        <f t="shared" si="126"/>
        <v>0.12979461530345721</v>
      </c>
      <c r="FC82" s="79">
        <f t="shared" si="126"/>
        <v>0.12008537303523591</v>
      </c>
      <c r="FD82" s="79">
        <f t="shared" si="126"/>
        <v>0.10331840578240491</v>
      </c>
      <c r="FE82" s="79">
        <f t="shared" si="126"/>
        <v>9.6632742438687386E-2</v>
      </c>
      <c r="FF82" s="79">
        <f t="shared" si="126"/>
        <v>8.9728432337855657E-2</v>
      </c>
      <c r="FG82" s="79">
        <f t="shared" ref="FG82:GN82" si="127">FF80*FG53*100</f>
        <v>8.195732430524931E-2</v>
      </c>
      <c r="FH82" s="79">
        <f t="shared" si="127"/>
        <v>8.1110141579674153E-2</v>
      </c>
      <c r="FI82" s="79">
        <f t="shared" si="127"/>
        <v>8.172048856972082E-2</v>
      </c>
      <c r="FJ82" s="79">
        <f t="shared" si="127"/>
        <v>8.3139923713007366E-2</v>
      </c>
      <c r="FK82" s="79">
        <f t="shared" si="127"/>
        <v>9.5074369076475415E-2</v>
      </c>
      <c r="FL82" s="79">
        <f t="shared" si="127"/>
        <v>9.8035826073073692E-2</v>
      </c>
      <c r="FM82" s="79">
        <f t="shared" si="127"/>
        <v>0.10130990192319458</v>
      </c>
      <c r="FN82" s="79">
        <f t="shared" si="127"/>
        <v>0.10280725801018427</v>
      </c>
      <c r="FO82" s="79">
        <f t="shared" si="127"/>
        <v>0.10434148879487777</v>
      </c>
      <c r="FP82" s="79">
        <f t="shared" si="127"/>
        <v>0.10889601030082106</v>
      </c>
      <c r="FQ82" s="79">
        <f t="shared" si="127"/>
        <v>0.11088223948569952</v>
      </c>
      <c r="FR82" s="79">
        <f t="shared" si="127"/>
        <v>0.11365100412240645</v>
      </c>
      <c r="FS82" s="79">
        <f t="shared" si="127"/>
        <v>0.11436043295092466</v>
      </c>
      <c r="FT82" s="79">
        <f t="shared" si="127"/>
        <v>0.11142110187271906</v>
      </c>
      <c r="FU82" s="79">
        <f t="shared" si="127"/>
        <v>0.11191173370897362</v>
      </c>
      <c r="FV82" s="79">
        <f t="shared" si="127"/>
        <v>0.11084431107787282</v>
      </c>
      <c r="FW82" s="79">
        <f t="shared" si="127"/>
        <v>0.10901058921325879</v>
      </c>
      <c r="FX82" s="79">
        <f t="shared" si="127"/>
        <v>0.11036904057794537</v>
      </c>
      <c r="FY82" s="79">
        <f t="shared" si="127"/>
        <v>0.10977063435630789</v>
      </c>
      <c r="FZ82" s="79">
        <f t="shared" si="127"/>
        <v>0.1116588669473963</v>
      </c>
      <c r="GA82" s="79">
        <f t="shared" si="127"/>
        <v>0.11241004226939294</v>
      </c>
      <c r="GB82" s="79">
        <f t="shared" si="127"/>
        <v>0.11604920896596214</v>
      </c>
      <c r="GC82" s="79">
        <f t="shared" si="127"/>
        <v>0.11604194179328407</v>
      </c>
      <c r="GD82" s="79">
        <f t="shared" si="127"/>
        <v>0.1155341632835032</v>
      </c>
      <c r="GE82" s="79">
        <f t="shared" si="127"/>
        <v>0.11473261787636418</v>
      </c>
      <c r="GF82" s="79">
        <f t="shared" si="127"/>
        <v>0.10897867419700256</v>
      </c>
      <c r="GG82" s="79">
        <f t="shared" si="127"/>
        <v>0.10703687402797671</v>
      </c>
      <c r="GH82" s="79">
        <f t="shared" si="127"/>
        <v>0.10692123188253055</v>
      </c>
      <c r="GI82" s="79">
        <f t="shared" si="127"/>
        <v>0.10540186176796192</v>
      </c>
      <c r="GJ82" s="79">
        <f t="shared" si="127"/>
        <v>0.10838035417624711</v>
      </c>
      <c r="GK82" s="79">
        <f t="shared" si="127"/>
        <v>0.1115209564414215</v>
      </c>
      <c r="GL82" s="79">
        <f t="shared" si="127"/>
        <v>0.11397356340772487</v>
      </c>
      <c r="GM82" s="79">
        <f t="shared" si="127"/>
        <v>0.12233066491553633</v>
      </c>
      <c r="GN82" s="79">
        <f t="shared" si="127"/>
        <v>0.12708885689013349</v>
      </c>
    </row>
    <row r="83" spans="1:204" s="79" customFormat="1">
      <c r="A83" s="39"/>
      <c r="B83" s="6" t="s">
        <v>399</v>
      </c>
      <c r="C83" s="79" t="e">
        <f t="shared" ref="C83:AH83" si="128">B81*C53*100</f>
        <v>#VALUE!</v>
      </c>
      <c r="D83" s="79">
        <f t="shared" si="128"/>
        <v>0</v>
      </c>
      <c r="E83" s="79">
        <f t="shared" si="128"/>
        <v>0.33375022559285272</v>
      </c>
      <c r="F83" s="79">
        <f t="shared" si="128"/>
        <v>0.32832027731058322</v>
      </c>
      <c r="G83" s="79">
        <f t="shared" si="128"/>
        <v>0.33026642015261526</v>
      </c>
      <c r="H83" s="79">
        <f t="shared" si="128"/>
        <v>0.31729901134583038</v>
      </c>
      <c r="I83" s="79">
        <f t="shared" si="128"/>
        <v>0.31538439569943943</v>
      </c>
      <c r="J83" s="79">
        <f t="shared" si="128"/>
        <v>0.31571288819116755</v>
      </c>
      <c r="K83" s="79">
        <f t="shared" si="128"/>
        <v>0.32992865277627598</v>
      </c>
      <c r="L83" s="79">
        <f t="shared" si="128"/>
        <v>0.32563306084451848</v>
      </c>
      <c r="M83" s="79">
        <f t="shared" si="128"/>
        <v>0.32640236279088514</v>
      </c>
      <c r="N83" s="79">
        <f t="shared" si="128"/>
        <v>0.33827015426052948</v>
      </c>
      <c r="O83" s="79">
        <f t="shared" si="128"/>
        <v>0.35301508016800315</v>
      </c>
      <c r="P83" s="79">
        <f t="shared" si="128"/>
        <v>0.37075003454410782</v>
      </c>
      <c r="Q83" s="79">
        <f t="shared" si="128"/>
        <v>0.38090090537759264</v>
      </c>
      <c r="R83" s="79">
        <f t="shared" si="128"/>
        <v>0.39691974295424459</v>
      </c>
      <c r="S83" s="79">
        <f t="shared" si="128"/>
        <v>0.41335362120140107</v>
      </c>
      <c r="T83" s="79">
        <f t="shared" si="128"/>
        <v>0.4410570631659067</v>
      </c>
      <c r="U83" s="79">
        <f t="shared" si="128"/>
        <v>0.45146776613541539</v>
      </c>
      <c r="V83" s="79">
        <f t="shared" si="128"/>
        <v>0.45551284302515116</v>
      </c>
      <c r="W83" s="79">
        <f t="shared" si="128"/>
        <v>0.44067791223882408</v>
      </c>
      <c r="X83" s="79">
        <f t="shared" si="128"/>
        <v>0.43908826810836216</v>
      </c>
      <c r="Y83" s="79">
        <f t="shared" si="128"/>
        <v>0.42386077367643643</v>
      </c>
      <c r="Z83" s="79">
        <f t="shared" si="128"/>
        <v>0.41034418242185156</v>
      </c>
      <c r="AA83" s="79">
        <f t="shared" si="128"/>
        <v>0.39300599006953363</v>
      </c>
      <c r="AB83" s="79">
        <f t="shared" si="128"/>
        <v>0.38331483106270253</v>
      </c>
      <c r="AC83" s="79">
        <f t="shared" si="128"/>
        <v>0.37172490677222153</v>
      </c>
      <c r="AD83" s="79">
        <f t="shared" si="128"/>
        <v>0.36553767063074144</v>
      </c>
      <c r="AE83" s="79">
        <f t="shared" si="128"/>
        <v>0.37129374715090746</v>
      </c>
      <c r="AF83" s="79">
        <f t="shared" si="128"/>
        <v>0.37495694810353575</v>
      </c>
      <c r="AG83" s="79">
        <f t="shared" si="128"/>
        <v>0.37605338504381741</v>
      </c>
      <c r="AH83" s="79">
        <f t="shared" si="128"/>
        <v>0.37453120617792957</v>
      </c>
      <c r="AI83" s="79">
        <f t="shared" ref="AI83:BN83" si="129">AH81*AI53*100</f>
        <v>0.37859297170584766</v>
      </c>
      <c r="AJ83" s="79">
        <f t="shared" si="129"/>
        <v>0.39395059871103288</v>
      </c>
      <c r="AK83" s="79">
        <f t="shared" si="129"/>
        <v>0.38849357523436806</v>
      </c>
      <c r="AL83" s="79">
        <f t="shared" si="129"/>
        <v>0.38283390549590168</v>
      </c>
      <c r="AM83" s="79">
        <f t="shared" si="129"/>
        <v>0.36786868051699045</v>
      </c>
      <c r="AN83" s="79">
        <f t="shared" si="129"/>
        <v>0.34463190843158076</v>
      </c>
      <c r="AO83" s="79">
        <f t="shared" si="129"/>
        <v>0.32970952797065373</v>
      </c>
      <c r="AP83" s="79">
        <f t="shared" si="129"/>
        <v>0.31116671579216659</v>
      </c>
      <c r="AQ83" s="79">
        <f t="shared" si="129"/>
        <v>0.2802055384779068</v>
      </c>
      <c r="AR83" s="79">
        <f t="shared" si="129"/>
        <v>0.23965646056136625</v>
      </c>
      <c r="AS83" s="79">
        <f t="shared" si="129"/>
        <v>0.2313479655477825</v>
      </c>
      <c r="AT83" s="79">
        <f t="shared" si="129"/>
        <v>0.23040313745898261</v>
      </c>
      <c r="AU83" s="79">
        <f t="shared" si="129"/>
        <v>0.23877830272931569</v>
      </c>
      <c r="AV83" s="79">
        <f t="shared" si="129"/>
        <v>0.27226749073291312</v>
      </c>
      <c r="AW83" s="79">
        <f t="shared" si="129"/>
        <v>0.28859575773065793</v>
      </c>
      <c r="AX83" s="79">
        <f t="shared" si="129"/>
        <v>0.3017866360923116</v>
      </c>
      <c r="AY83" s="79">
        <f t="shared" si="129"/>
        <v>0.34903734312333046</v>
      </c>
      <c r="AZ83" s="79">
        <f t="shared" si="129"/>
        <v>0.36329029212518643</v>
      </c>
      <c r="BA83" s="79">
        <f t="shared" si="129"/>
        <v>0.37260171895655253</v>
      </c>
      <c r="BB83" s="79">
        <f t="shared" si="129"/>
        <v>0.37838775154326171</v>
      </c>
      <c r="BC83" s="79">
        <f t="shared" si="129"/>
        <v>0.36334362461178271</v>
      </c>
      <c r="BD83" s="79">
        <f t="shared" si="129"/>
        <v>0.35752136380919908</v>
      </c>
      <c r="BE83" s="79">
        <f t="shared" si="129"/>
        <v>0.35328233137597959</v>
      </c>
      <c r="BF83" s="79">
        <f t="shared" si="129"/>
        <v>0.35401721149360799</v>
      </c>
      <c r="BG83" s="79">
        <f t="shared" si="129"/>
        <v>0.35859743847923714</v>
      </c>
      <c r="BH83" s="79">
        <f t="shared" si="129"/>
        <v>0.37194272219831465</v>
      </c>
      <c r="BI83" s="79">
        <f t="shared" si="129"/>
        <v>0.37720472802894495</v>
      </c>
      <c r="BJ83" s="79">
        <f t="shared" si="129"/>
        <v>0.38635406073750084</v>
      </c>
      <c r="BK83" s="79">
        <f t="shared" si="129"/>
        <v>0.3946508612472916</v>
      </c>
      <c r="BL83" s="79">
        <f t="shared" si="129"/>
        <v>0.39961863255435165</v>
      </c>
      <c r="BM83" s="79">
        <f t="shared" si="129"/>
        <v>0.40366295338891583</v>
      </c>
      <c r="BN83" s="79">
        <f t="shared" si="129"/>
        <v>0.40274087630954608</v>
      </c>
      <c r="BO83" s="79">
        <f t="shared" ref="BO83:CT83" si="130">BN81*BO53*100</f>
        <v>0.39313996501530274</v>
      </c>
      <c r="BP83" s="79">
        <f t="shared" si="130"/>
        <v>0.3899320120407283</v>
      </c>
      <c r="BQ83" s="79">
        <f t="shared" si="130"/>
        <v>0.38704143609786251</v>
      </c>
      <c r="BR83" s="79">
        <f t="shared" si="130"/>
        <v>0.38298444069977111</v>
      </c>
      <c r="BS83" s="79">
        <f t="shared" si="130"/>
        <v>0.37779465851030186</v>
      </c>
      <c r="BT83" s="79">
        <f t="shared" si="130"/>
        <v>0.37498692349700546</v>
      </c>
      <c r="BU83" s="79">
        <f t="shared" si="130"/>
        <v>0.3689753834758206</v>
      </c>
      <c r="BV83" s="79">
        <f t="shared" si="130"/>
        <v>0.36341772084013368</v>
      </c>
      <c r="BW83" s="79">
        <f t="shared" si="130"/>
        <v>0.35880086769610731</v>
      </c>
      <c r="BX83" s="79">
        <f t="shared" si="130"/>
        <v>0.35590979396985034</v>
      </c>
      <c r="BY83" s="79">
        <f t="shared" si="130"/>
        <v>0.35128127087090222</v>
      </c>
      <c r="BZ83" s="79">
        <f t="shared" si="130"/>
        <v>0.34625986910447254</v>
      </c>
      <c r="CA83" s="79">
        <f t="shared" si="130"/>
        <v>0.34300570629695204</v>
      </c>
      <c r="CB83" s="79">
        <f t="shared" si="130"/>
        <v>0.34099090749197097</v>
      </c>
      <c r="CC83" s="79">
        <f t="shared" si="130"/>
        <v>0.33792361596776899</v>
      </c>
      <c r="CD83" s="79">
        <f t="shared" si="130"/>
        <v>0.3337245720439983</v>
      </c>
      <c r="CE83" s="79">
        <f t="shared" si="130"/>
        <v>0.33281248101643451</v>
      </c>
      <c r="CF83" s="79">
        <f t="shared" si="130"/>
        <v>0.32628770003903423</v>
      </c>
      <c r="CG83" s="79">
        <f t="shared" si="130"/>
        <v>0.3185080872130332</v>
      </c>
      <c r="CH83" s="79">
        <f t="shared" si="130"/>
        <v>0.31411820902711568</v>
      </c>
      <c r="CI83" s="79">
        <f t="shared" si="130"/>
        <v>0.31269126197397651</v>
      </c>
      <c r="CJ83" s="79">
        <f t="shared" si="130"/>
        <v>0.30255987373083559</v>
      </c>
      <c r="CK83" s="79">
        <f t="shared" si="130"/>
        <v>0.29553557331298708</v>
      </c>
      <c r="CL83" s="79">
        <f t="shared" si="130"/>
        <v>0.29198318750548302</v>
      </c>
      <c r="CM83" s="79">
        <f t="shared" si="130"/>
        <v>0.29203495459339146</v>
      </c>
      <c r="CN83" s="79">
        <f t="shared" si="130"/>
        <v>0.2914656735040167</v>
      </c>
      <c r="CO83" s="79">
        <f t="shared" si="130"/>
        <v>0.28981875689730563</v>
      </c>
      <c r="CP83" s="79">
        <f t="shared" si="130"/>
        <v>0.2899882210445236</v>
      </c>
      <c r="CQ83" s="79">
        <f t="shared" si="130"/>
        <v>0.29223590654596032</v>
      </c>
      <c r="CR83" s="79">
        <f t="shared" si="130"/>
        <v>0.2967462595059201</v>
      </c>
      <c r="CS83" s="79">
        <f t="shared" si="130"/>
        <v>0.30124479713258095</v>
      </c>
      <c r="CT83" s="79">
        <f t="shared" si="130"/>
        <v>0.30328456284469246</v>
      </c>
      <c r="CU83" s="79">
        <f t="shared" ref="CU83:DZ83" si="131">CT81*CU53*100</f>
        <v>0.30465817070665724</v>
      </c>
      <c r="CV83" s="79">
        <f t="shared" si="131"/>
        <v>0.30521503339878597</v>
      </c>
      <c r="CW83" s="79">
        <f t="shared" si="131"/>
        <v>0.30781643769371203</v>
      </c>
      <c r="CX83" s="79">
        <f t="shared" si="131"/>
        <v>0.31307757495222355</v>
      </c>
      <c r="CY83" s="79">
        <f t="shared" si="131"/>
        <v>0.31406336804378843</v>
      </c>
      <c r="CZ83" s="79">
        <f t="shared" si="131"/>
        <v>0.31283419766772952</v>
      </c>
      <c r="DA83" s="79">
        <f t="shared" si="131"/>
        <v>0.3217850941805559</v>
      </c>
      <c r="DB83" s="79">
        <f t="shared" si="131"/>
        <v>0.32724041295389195</v>
      </c>
      <c r="DC83" s="79">
        <f t="shared" si="131"/>
        <v>0.33881282762005954</v>
      </c>
      <c r="DD83" s="79">
        <f t="shared" si="131"/>
        <v>0.35035300562202071</v>
      </c>
      <c r="DE83" s="79">
        <f t="shared" si="131"/>
        <v>0.36290246761040174</v>
      </c>
      <c r="DF83" s="79">
        <f t="shared" si="131"/>
        <v>0.38003829841341558</v>
      </c>
      <c r="DG83" s="79">
        <f t="shared" si="131"/>
        <v>0.40414229152209358</v>
      </c>
      <c r="DH83" s="79">
        <f t="shared" si="131"/>
        <v>0.42277993462603752</v>
      </c>
      <c r="DI83" s="79">
        <f t="shared" si="131"/>
        <v>0.4332674816607392</v>
      </c>
      <c r="DJ83" s="79">
        <f t="shared" si="131"/>
        <v>0.44432716509550862</v>
      </c>
      <c r="DK83" s="79">
        <f t="shared" si="131"/>
        <v>0.45624352154942344</v>
      </c>
      <c r="DL83" s="79">
        <f t="shared" si="131"/>
        <v>0.46433910704496245</v>
      </c>
      <c r="DM83" s="79">
        <f t="shared" si="131"/>
        <v>0.47523053911712093</v>
      </c>
      <c r="DN83" s="79">
        <f t="shared" si="131"/>
        <v>0.48148055683159691</v>
      </c>
      <c r="DO83" s="79">
        <f t="shared" si="131"/>
        <v>0.47857562574232221</v>
      </c>
      <c r="DP83" s="79">
        <f t="shared" si="131"/>
        <v>0.48977552867432111</v>
      </c>
      <c r="DQ83" s="79">
        <f t="shared" si="131"/>
        <v>0.49312369563860503</v>
      </c>
      <c r="DR83" s="79">
        <f t="shared" si="131"/>
        <v>0.49253923008664929</v>
      </c>
      <c r="DS83" s="79">
        <f t="shared" si="131"/>
        <v>0.48598518938961038</v>
      </c>
      <c r="DT83" s="79">
        <f t="shared" si="131"/>
        <v>0.48602852349449227</v>
      </c>
      <c r="DU83" s="79">
        <f t="shared" si="131"/>
        <v>0.46577562101881792</v>
      </c>
      <c r="DV83" s="79">
        <f t="shared" si="131"/>
        <v>0.45270635134996606</v>
      </c>
      <c r="DW83" s="79">
        <f t="shared" si="131"/>
        <v>0.42903213182680938</v>
      </c>
      <c r="DX83" s="79">
        <f t="shared" si="131"/>
        <v>0.40928126847698237</v>
      </c>
      <c r="DY83" s="79">
        <f t="shared" si="131"/>
        <v>0.39243864989037386</v>
      </c>
      <c r="DZ83" s="79">
        <f t="shared" si="131"/>
        <v>0.37216695851304216</v>
      </c>
      <c r="EA83" s="79">
        <f t="shared" ref="EA83:FF83" si="132">DZ81*EA53*100</f>
        <v>0.35445582516504726</v>
      </c>
      <c r="EB83" s="79">
        <f t="shared" si="132"/>
        <v>0.33809631063356843</v>
      </c>
      <c r="EC83" s="79">
        <f t="shared" si="132"/>
        <v>0.32655819094194055</v>
      </c>
      <c r="ED83" s="79">
        <f t="shared" si="132"/>
        <v>0.31791997414767914</v>
      </c>
      <c r="EE83" s="79">
        <f t="shared" si="132"/>
        <v>0.32077999291826925</v>
      </c>
      <c r="EF83" s="79">
        <f t="shared" si="132"/>
        <v>0.31481157286985673</v>
      </c>
      <c r="EG83" s="79">
        <f t="shared" si="132"/>
        <v>0.30679961447800075</v>
      </c>
      <c r="EH83" s="79">
        <f t="shared" si="132"/>
        <v>0.30203233611020319</v>
      </c>
      <c r="EI83" s="79">
        <f t="shared" si="132"/>
        <v>0.30038367544944156</v>
      </c>
      <c r="EJ83" s="79">
        <f t="shared" si="132"/>
        <v>0.30706608488151882</v>
      </c>
      <c r="EK83" s="79">
        <f t="shared" si="132"/>
        <v>0.3055296544809003</v>
      </c>
      <c r="EL83" s="79">
        <f t="shared" si="132"/>
        <v>0.30041693047590312</v>
      </c>
      <c r="EM83" s="79">
        <f t="shared" si="132"/>
        <v>0.29668874515634436</v>
      </c>
      <c r="EN83" s="79">
        <f t="shared" si="132"/>
        <v>0.28318137940395199</v>
      </c>
      <c r="EO83" s="79">
        <f t="shared" si="132"/>
        <v>0.27431835242193925</v>
      </c>
      <c r="EP83" s="79">
        <f t="shared" si="132"/>
        <v>0.26436268355835224</v>
      </c>
      <c r="EQ83" s="79">
        <f t="shared" si="132"/>
        <v>0.24744261381038124</v>
      </c>
      <c r="ER83" s="79">
        <f t="shared" si="132"/>
        <v>0.23329036815441795</v>
      </c>
      <c r="ES83" s="79">
        <f t="shared" si="132"/>
        <v>0.22750409981364622</v>
      </c>
      <c r="ET83" s="79">
        <f t="shared" si="132"/>
        <v>0.22321363375885475</v>
      </c>
      <c r="EU83" s="79">
        <f t="shared" si="132"/>
        <v>0.22372891886204785</v>
      </c>
      <c r="EV83" s="79">
        <f t="shared" si="132"/>
        <v>0.22882926555744826</v>
      </c>
      <c r="EW83" s="79">
        <f t="shared" si="132"/>
        <v>0.22649700431551467</v>
      </c>
      <c r="EX83" s="79">
        <f t="shared" si="132"/>
        <v>0.22366751460113707</v>
      </c>
      <c r="EY83" s="79">
        <f t="shared" si="132"/>
        <v>0.22315499805540573</v>
      </c>
      <c r="EZ83" s="79">
        <f t="shared" si="132"/>
        <v>0.22427239120727196</v>
      </c>
      <c r="FA83" s="79">
        <f t="shared" si="132"/>
        <v>0.21559854487401314</v>
      </c>
      <c r="FB83" s="79">
        <f t="shared" si="132"/>
        <v>0.20644751466381162</v>
      </c>
      <c r="FC83" s="79">
        <f t="shared" si="132"/>
        <v>0.18780989405340992</v>
      </c>
      <c r="FD83" s="79">
        <f t="shared" si="132"/>
        <v>0.16040990355075493</v>
      </c>
      <c r="FE83" s="79">
        <f t="shared" si="132"/>
        <v>0.14818137833325973</v>
      </c>
      <c r="FF83" s="79">
        <f t="shared" si="132"/>
        <v>0.13644139833667404</v>
      </c>
      <c r="FG83" s="79">
        <f t="shared" ref="FG83:GN83" si="133">FF81*FG53*100</f>
        <v>0.12190939479392597</v>
      </c>
      <c r="FH83" s="79">
        <f t="shared" si="133"/>
        <v>0.11801884831872003</v>
      </c>
      <c r="FI83" s="79">
        <f t="shared" si="133"/>
        <v>0.1168215275339146</v>
      </c>
      <c r="FJ83" s="79">
        <f t="shared" si="133"/>
        <v>0.11846305954223793</v>
      </c>
      <c r="FK83" s="79">
        <f t="shared" si="133"/>
        <v>0.13437022797552356</v>
      </c>
      <c r="FL83" s="79">
        <f t="shared" si="133"/>
        <v>0.13910011590900132</v>
      </c>
      <c r="FM83" s="79">
        <f t="shared" si="133"/>
        <v>0.14339235775331255</v>
      </c>
      <c r="FN83" s="79">
        <f t="shared" si="133"/>
        <v>0.14762579479024521</v>
      </c>
      <c r="FO83" s="79">
        <f t="shared" si="133"/>
        <v>0.1487140968317949</v>
      </c>
      <c r="FP83" s="79">
        <f t="shared" si="133"/>
        <v>0.15540963495385782</v>
      </c>
      <c r="FQ83" s="79">
        <f t="shared" si="133"/>
        <v>0.15862822476959756</v>
      </c>
      <c r="FR83" s="79">
        <f t="shared" si="133"/>
        <v>0.16224684830371841</v>
      </c>
      <c r="FS83" s="79">
        <f t="shared" si="133"/>
        <v>0.16794069725840224</v>
      </c>
      <c r="FT83" s="79">
        <f t="shared" si="133"/>
        <v>0.1693780459919963</v>
      </c>
      <c r="FU83" s="79">
        <f t="shared" si="133"/>
        <v>0.17251280479880407</v>
      </c>
      <c r="FV83" s="79">
        <f t="shared" si="133"/>
        <v>0.17428139094868758</v>
      </c>
      <c r="FW83" s="79">
        <f t="shared" si="133"/>
        <v>0.17244764976727267</v>
      </c>
      <c r="FX83" s="79">
        <f t="shared" si="133"/>
        <v>0.17520584837542447</v>
      </c>
      <c r="FY83" s="79">
        <f t="shared" si="133"/>
        <v>0.17674963474303451</v>
      </c>
      <c r="FZ83" s="79">
        <f t="shared" si="133"/>
        <v>0.178683312350121</v>
      </c>
      <c r="GA83" s="79">
        <f t="shared" si="133"/>
        <v>0.18388963177694984</v>
      </c>
      <c r="GB83" s="79">
        <f t="shared" si="133"/>
        <v>0.18862176903977707</v>
      </c>
      <c r="GC83" s="79">
        <f t="shared" si="133"/>
        <v>0.19165452892738463</v>
      </c>
      <c r="GD83" s="79">
        <f t="shared" si="133"/>
        <v>0.19254117354148578</v>
      </c>
      <c r="GE83" s="79">
        <f t="shared" si="133"/>
        <v>0.18961842732672873</v>
      </c>
      <c r="GF83" s="79">
        <f t="shared" si="133"/>
        <v>0.18163409270333275</v>
      </c>
      <c r="GG83" s="79">
        <f t="shared" si="133"/>
        <v>0.17931777272077148</v>
      </c>
      <c r="GH83" s="79">
        <f t="shared" si="133"/>
        <v>0.17862308234311902</v>
      </c>
      <c r="GI83" s="79">
        <f t="shared" si="133"/>
        <v>0.17607643220991503</v>
      </c>
      <c r="GJ83" s="79">
        <f t="shared" si="133"/>
        <v>0.1812021906816064</v>
      </c>
      <c r="GK83" s="79">
        <f t="shared" si="133"/>
        <v>0.1849271556180534</v>
      </c>
      <c r="GL83" s="79">
        <f t="shared" si="133"/>
        <v>0.19015133600663703</v>
      </c>
      <c r="GM83" s="79">
        <f t="shared" si="133"/>
        <v>0.2042824667514247</v>
      </c>
      <c r="GN83" s="79">
        <f t="shared" si="133"/>
        <v>0.21220737457249661</v>
      </c>
      <c r="GO83" s="78"/>
      <c r="GP83" s="78"/>
      <c r="GQ83" s="78"/>
      <c r="GR83" s="78"/>
      <c r="GS83" s="78"/>
      <c r="GT83" s="78"/>
      <c r="GU83" s="78"/>
      <c r="GV83" s="78"/>
    </row>
    <row r="84" spans="1:204">
      <c r="A84" s="13" t="s">
        <v>213</v>
      </c>
    </row>
    <row r="85" spans="1:204">
      <c r="B85" s="26" t="s">
        <v>212</v>
      </c>
      <c r="C85" s="26" t="s">
        <v>309</v>
      </c>
      <c r="D85" s="26" t="s">
        <v>309</v>
      </c>
      <c r="E85" s="26" t="s">
        <v>309</v>
      </c>
      <c r="F85" s="26" t="s">
        <v>309</v>
      </c>
      <c r="G85" s="26" t="s">
        <v>309</v>
      </c>
      <c r="H85" s="26" t="s">
        <v>309</v>
      </c>
      <c r="I85" s="26" t="s">
        <v>309</v>
      </c>
      <c r="J85" s="26" t="s">
        <v>309</v>
      </c>
      <c r="K85" s="26" t="s">
        <v>309</v>
      </c>
      <c r="L85" s="26" t="s">
        <v>309</v>
      </c>
      <c r="M85" s="26" t="s">
        <v>309</v>
      </c>
      <c r="N85" s="26" t="s">
        <v>309</v>
      </c>
      <c r="O85" s="26" t="s">
        <v>309</v>
      </c>
      <c r="P85" s="26" t="s">
        <v>309</v>
      </c>
      <c r="Q85" s="26" t="s">
        <v>309</v>
      </c>
      <c r="R85" s="26" t="s">
        <v>309</v>
      </c>
      <c r="S85" s="26" t="s">
        <v>309</v>
      </c>
      <c r="T85" s="26" t="s">
        <v>309</v>
      </c>
      <c r="U85" s="26" t="s">
        <v>309</v>
      </c>
      <c r="V85" s="26" t="s">
        <v>309</v>
      </c>
      <c r="W85" s="26" t="s">
        <v>309</v>
      </c>
      <c r="X85" s="26" t="s">
        <v>309</v>
      </c>
      <c r="Y85" s="26" t="s">
        <v>309</v>
      </c>
      <c r="Z85" s="26" t="s">
        <v>309</v>
      </c>
      <c r="AA85" s="26" t="s">
        <v>309</v>
      </c>
      <c r="AB85" s="26" t="s">
        <v>309</v>
      </c>
      <c r="AC85" s="26" t="s">
        <v>309</v>
      </c>
      <c r="AD85" s="26" t="s">
        <v>309</v>
      </c>
      <c r="AE85" s="26" t="s">
        <v>309</v>
      </c>
      <c r="AF85" s="26" t="s">
        <v>309</v>
      </c>
      <c r="AG85" s="26" t="s">
        <v>309</v>
      </c>
      <c r="AH85" s="26" t="s">
        <v>309</v>
      </c>
      <c r="AI85" s="26" t="s">
        <v>309</v>
      </c>
      <c r="AJ85" s="26" t="s">
        <v>309</v>
      </c>
      <c r="AK85" s="26" t="s">
        <v>309</v>
      </c>
      <c r="AL85" s="26" t="s">
        <v>309</v>
      </c>
      <c r="AM85" s="26" t="s">
        <v>309</v>
      </c>
      <c r="AN85" s="26" t="s">
        <v>309</v>
      </c>
      <c r="AO85" s="26" t="s">
        <v>309</v>
      </c>
      <c r="AP85" s="26" t="s">
        <v>309</v>
      </c>
      <c r="AQ85" s="26" t="s">
        <v>309</v>
      </c>
      <c r="AR85" s="26" t="s">
        <v>309</v>
      </c>
      <c r="AS85" s="26" t="s">
        <v>309</v>
      </c>
      <c r="AT85" s="26" t="s">
        <v>309</v>
      </c>
      <c r="AU85" s="26" t="s">
        <v>309</v>
      </c>
      <c r="AV85" s="26" t="s">
        <v>309</v>
      </c>
      <c r="AW85" s="26" t="s">
        <v>309</v>
      </c>
      <c r="AX85" s="26" t="s">
        <v>309</v>
      </c>
      <c r="AY85" s="26" t="s">
        <v>309</v>
      </c>
      <c r="AZ85" s="26" t="s">
        <v>309</v>
      </c>
      <c r="BA85" s="26" t="s">
        <v>309</v>
      </c>
      <c r="BB85" s="26" t="s">
        <v>309</v>
      </c>
      <c r="BC85" s="26" t="s">
        <v>309</v>
      </c>
      <c r="BD85" s="26" t="s">
        <v>309</v>
      </c>
      <c r="BE85" s="26" t="s">
        <v>309</v>
      </c>
      <c r="BF85" s="26" t="s">
        <v>309</v>
      </c>
      <c r="BG85" s="26" t="s">
        <v>309</v>
      </c>
      <c r="BH85" s="26" t="s">
        <v>309</v>
      </c>
      <c r="BI85" s="26" t="s">
        <v>309</v>
      </c>
      <c r="BJ85" s="26" t="s">
        <v>309</v>
      </c>
      <c r="BK85" s="26" t="s">
        <v>309</v>
      </c>
      <c r="BL85" s="26" t="s">
        <v>309</v>
      </c>
      <c r="BM85" s="26" t="s">
        <v>309</v>
      </c>
      <c r="BN85" s="26" t="s">
        <v>309</v>
      </c>
      <c r="BO85" s="26" t="s">
        <v>309</v>
      </c>
      <c r="BP85" s="26" t="s">
        <v>309</v>
      </c>
      <c r="BQ85" s="26" t="s">
        <v>309</v>
      </c>
      <c r="BR85" s="26" t="s">
        <v>309</v>
      </c>
      <c r="BS85" s="26" t="s">
        <v>309</v>
      </c>
      <c r="BT85" s="26" t="s">
        <v>309</v>
      </c>
      <c r="BU85" s="26" t="s">
        <v>309</v>
      </c>
      <c r="BV85" s="26" t="s">
        <v>309</v>
      </c>
      <c r="BW85" s="26" t="s">
        <v>309</v>
      </c>
      <c r="BX85" s="26" t="s">
        <v>309</v>
      </c>
      <c r="BY85" s="26" t="s">
        <v>309</v>
      </c>
      <c r="BZ85" s="26" t="s">
        <v>309</v>
      </c>
      <c r="CA85" s="26" t="s">
        <v>309</v>
      </c>
      <c r="CB85" s="26" t="s">
        <v>309</v>
      </c>
      <c r="CC85" s="26" t="s">
        <v>309</v>
      </c>
      <c r="CD85" s="26" t="s">
        <v>309</v>
      </c>
      <c r="CE85" s="26" t="s">
        <v>309</v>
      </c>
      <c r="CF85" s="26" t="s">
        <v>309</v>
      </c>
      <c r="CG85" s="26" t="s">
        <v>309</v>
      </c>
      <c r="CH85" s="26" t="s">
        <v>309</v>
      </c>
      <c r="CI85" s="26" t="s">
        <v>309</v>
      </c>
      <c r="CJ85" s="26" t="s">
        <v>309</v>
      </c>
      <c r="CK85" s="26" t="s">
        <v>309</v>
      </c>
      <c r="CL85" s="26" t="s">
        <v>309</v>
      </c>
      <c r="CM85" s="27">
        <v>1.8526963765439053</v>
      </c>
      <c r="CN85" s="27">
        <v>0.73217295952756656</v>
      </c>
      <c r="CO85" s="27">
        <v>1.3122732987367953</v>
      </c>
      <c r="CP85" s="27">
        <v>0.31697432568435657</v>
      </c>
      <c r="CQ85" s="27">
        <v>-0.53437705431064497</v>
      </c>
      <c r="CR85" s="27">
        <v>0.25167446552971012</v>
      </c>
      <c r="CS85" s="27">
        <v>0.1414069696272906</v>
      </c>
      <c r="CT85" s="27">
        <v>0.19417176176220932</v>
      </c>
      <c r="CU85" s="27">
        <v>-1.0999549756303293</v>
      </c>
      <c r="CV85" s="27">
        <v>0.23399858103789162</v>
      </c>
      <c r="CW85" s="27">
        <v>1.0406433576206802</v>
      </c>
      <c r="CX85" s="27">
        <v>-0.63542939318744818</v>
      </c>
      <c r="CY85" s="27">
        <v>6.0211182330406898E-3</v>
      </c>
      <c r="CZ85" s="27">
        <v>0.44193624265393416</v>
      </c>
      <c r="DA85" s="27">
        <v>-9.7762054147740807E-2</v>
      </c>
      <c r="DB85" s="27">
        <v>-0.86306171287877531</v>
      </c>
      <c r="DC85" s="27">
        <v>-4.7236301806352798E-2</v>
      </c>
      <c r="DD85" s="27">
        <v>1.0866855869284029</v>
      </c>
      <c r="DE85" s="27">
        <v>-0.19501271301428974</v>
      </c>
      <c r="DF85" s="27">
        <v>0.41143228438863733</v>
      </c>
      <c r="DG85" s="27">
        <v>-0.41259021917550576</v>
      </c>
      <c r="DH85" s="27">
        <v>7.3056521278751618E-2</v>
      </c>
      <c r="DI85" s="27">
        <v>-0.28684982955605881</v>
      </c>
      <c r="DJ85" s="27">
        <v>-0.39065614356984701</v>
      </c>
      <c r="DK85" s="27">
        <v>-1.0857860058285507</v>
      </c>
      <c r="DL85" s="27">
        <v>1.0132682342362223</v>
      </c>
      <c r="DM85" s="27">
        <v>0.1169709612607116</v>
      </c>
      <c r="DN85" s="27">
        <v>0.20119048994496519</v>
      </c>
      <c r="DO85" s="27">
        <v>-0.14287453687263607</v>
      </c>
      <c r="DP85" s="27">
        <v>0.17928889915535812</v>
      </c>
      <c r="DQ85" s="27">
        <v>0.63090222927032846</v>
      </c>
      <c r="DR85" s="27">
        <v>0.85857157689358654</v>
      </c>
      <c r="DS85" s="27">
        <v>-0.99026561063503937</v>
      </c>
      <c r="DT85" s="27">
        <v>0.61525105398558866</v>
      </c>
      <c r="DU85" s="27">
        <v>-0.2512173529204153</v>
      </c>
      <c r="DV85" s="27">
        <v>0.18986846900508431</v>
      </c>
      <c r="DW85" s="27">
        <v>1.0383893959011037</v>
      </c>
      <c r="DX85" s="27">
        <v>1.4588620036310977</v>
      </c>
      <c r="DY85" s="27">
        <v>0.92433092441289022</v>
      </c>
      <c r="DZ85" s="27">
        <v>2.1891926971535032</v>
      </c>
      <c r="EA85" s="27">
        <v>2.1969884369290664</v>
      </c>
      <c r="EB85" s="27">
        <v>2.260486613792029</v>
      </c>
      <c r="EC85" s="27">
        <v>1.844705642828381</v>
      </c>
      <c r="ED85" s="27">
        <v>1.5562280255545269</v>
      </c>
      <c r="EE85" s="27">
        <v>0.88116329945828076</v>
      </c>
      <c r="EF85" s="27">
        <v>2.2470660843262493</v>
      </c>
      <c r="EG85" s="27">
        <v>0.98550793971251505</v>
      </c>
      <c r="EH85" s="27">
        <v>1.0719272757908285</v>
      </c>
      <c r="EI85" s="27">
        <v>0.6301513990084604</v>
      </c>
      <c r="EJ85" s="27">
        <v>0.83111900547831896</v>
      </c>
      <c r="EK85" s="27">
        <v>0.41073075413275018</v>
      </c>
      <c r="EL85" s="27">
        <v>-0.21261408281080407</v>
      </c>
      <c r="EM85" s="27">
        <v>-7.6984456698715065E-2</v>
      </c>
      <c r="EN85" s="27">
        <v>-0.11818531794231185</v>
      </c>
      <c r="EO85" s="27">
        <v>0.34061074411568393</v>
      </c>
      <c r="EP85" s="27">
        <v>-0.5763035031798085</v>
      </c>
      <c r="EQ85" s="27">
        <v>0.22913236477092869</v>
      </c>
      <c r="ER85" s="27">
        <v>-0.14979168400019555</v>
      </c>
      <c r="ES85" s="27">
        <v>4.9782102791206054E-2</v>
      </c>
      <c r="ET85" s="27">
        <v>0.24863396894936418</v>
      </c>
      <c r="EU85" s="27">
        <v>-0.36750628200204644</v>
      </c>
      <c r="EV85" s="27">
        <v>0.38202282403848453</v>
      </c>
      <c r="EW85" s="27">
        <v>0.44239109102511393</v>
      </c>
      <c r="EX85" s="27">
        <v>0.37128461343583197</v>
      </c>
      <c r="EY85" s="27">
        <v>0.28344762634511333</v>
      </c>
      <c r="EZ85" s="27">
        <v>2.1707212994634175</v>
      </c>
      <c r="FA85" s="27">
        <v>1.78401507714846</v>
      </c>
      <c r="FB85" s="27">
        <v>0.84419655265365079</v>
      </c>
      <c r="FC85" s="27">
        <v>2.3069656330320263</v>
      </c>
      <c r="FD85" s="27">
        <v>4.0036315155094346</v>
      </c>
      <c r="FE85" s="27">
        <v>3.0443536636312944</v>
      </c>
      <c r="FF85" s="27">
        <v>2.0420192235483494</v>
      </c>
      <c r="FG85" s="27">
        <v>1.3106380394919896</v>
      </c>
      <c r="FH85" s="27">
        <v>1.3170722658770999</v>
      </c>
      <c r="FI85" s="27">
        <v>0.81184352445490893</v>
      </c>
      <c r="FJ85" s="27">
        <v>-0.12211072899222453</v>
      </c>
      <c r="FK85" s="27">
        <v>-1.8403753997960413</v>
      </c>
      <c r="FL85" s="27">
        <v>-0.51468259043431053</v>
      </c>
      <c r="FM85" s="27">
        <v>-1.134914619097789</v>
      </c>
      <c r="FN85" s="27">
        <v>-0.85769299263890342</v>
      </c>
      <c r="FO85" s="27">
        <v>-1.1798630284986382</v>
      </c>
      <c r="FP85" s="27">
        <v>-0.49693772974950889</v>
      </c>
      <c r="FQ85" s="27">
        <v>0.33571979483839554</v>
      </c>
      <c r="FR85" s="27">
        <v>-1.5281002384772739</v>
      </c>
      <c r="FS85" s="27">
        <v>-1.5617249583693196</v>
      </c>
      <c r="FT85" s="27">
        <v>-0.73324249200017932</v>
      </c>
      <c r="FU85" s="27">
        <v>-0.33619456077687837</v>
      </c>
      <c r="FV85" s="27">
        <v>-1.2145770829448956</v>
      </c>
      <c r="FW85" s="27">
        <v>-0.59545548286508665</v>
      </c>
      <c r="FX85" s="27">
        <v>-7.9655473488667305E-3</v>
      </c>
      <c r="FY85" s="27">
        <v>-7.9655473488667305E-3</v>
      </c>
      <c r="FZ85" s="27">
        <v>-7.9655473488667305E-3</v>
      </c>
      <c r="GA85" s="27">
        <v>-7.9655473488667305E-3</v>
      </c>
      <c r="GB85" s="27">
        <v>-7.9655473488667305E-3</v>
      </c>
      <c r="GC85" s="27">
        <v>-7.9655473488667305E-3</v>
      </c>
      <c r="GD85" s="27">
        <v>-7.9655473488667305E-3</v>
      </c>
      <c r="GE85" s="27">
        <v>-7.9655473488667305E-3</v>
      </c>
      <c r="GF85" s="27">
        <v>-7.9655473488667305E-3</v>
      </c>
      <c r="GG85" s="27">
        <v>-7.9655473488667305E-3</v>
      </c>
      <c r="GH85" s="27">
        <v>-7.9655473488667305E-3</v>
      </c>
      <c r="GI85" s="27">
        <v>-7.9655473488667305E-3</v>
      </c>
      <c r="GJ85" s="27">
        <v>-7.9655473488667305E-3</v>
      </c>
      <c r="GK85" s="27">
        <v>-7.9655473488667305E-3</v>
      </c>
      <c r="GL85" s="27">
        <v>-7.9655473488667305E-3</v>
      </c>
      <c r="GM85" s="27">
        <v>-7.9655473488667305E-3</v>
      </c>
      <c r="GN85" s="27">
        <v>-7.9655473488667305E-3</v>
      </c>
      <c r="GO85" s="27">
        <v>-7.9655473488667305E-3</v>
      </c>
      <c r="GP85" s="27">
        <v>-7.9655473488667305E-3</v>
      </c>
      <c r="GQ85" s="27">
        <v>-7.9655473488667305E-3</v>
      </c>
      <c r="GR85" s="27">
        <v>-7.9655473488667305E-3</v>
      </c>
      <c r="GS85" s="27">
        <v>-7.9655473488667305E-3</v>
      </c>
      <c r="GT85" s="27">
        <v>-7.9655473488667305E-3</v>
      </c>
      <c r="GU85" s="27">
        <v>-7.9655473488667305E-3</v>
      </c>
      <c r="GV85" s="27">
        <v>-7.9655473488667305E-3</v>
      </c>
    </row>
    <row r="86" spans="1:204">
      <c r="B86" s="28" t="s">
        <v>214</v>
      </c>
      <c r="C86" s="78" t="s">
        <v>309</v>
      </c>
      <c r="D86" s="78" t="s">
        <v>309</v>
      </c>
      <c r="E86" s="78" t="s">
        <v>309</v>
      </c>
      <c r="F86" s="78" t="s">
        <v>309</v>
      </c>
      <c r="G86" s="78" t="s">
        <v>309</v>
      </c>
      <c r="H86" s="78" t="s">
        <v>309</v>
      </c>
      <c r="I86" s="78" t="s">
        <v>309</v>
      </c>
      <c r="J86" s="78" t="s">
        <v>309</v>
      </c>
      <c r="K86" s="78" t="s">
        <v>309</v>
      </c>
      <c r="L86" s="78" t="s">
        <v>309</v>
      </c>
      <c r="M86" s="78" t="s">
        <v>309</v>
      </c>
      <c r="N86" s="78" t="s">
        <v>309</v>
      </c>
      <c r="O86" s="78" t="s">
        <v>309</v>
      </c>
      <c r="P86" s="78" t="s">
        <v>309</v>
      </c>
      <c r="Q86" s="78" t="s">
        <v>309</v>
      </c>
      <c r="R86" s="78" t="s">
        <v>309</v>
      </c>
      <c r="S86" s="78" t="s">
        <v>309</v>
      </c>
      <c r="T86" s="78" t="s">
        <v>309</v>
      </c>
      <c r="U86" s="78" t="s">
        <v>309</v>
      </c>
      <c r="V86" s="78" t="s">
        <v>309</v>
      </c>
      <c r="W86" s="78" t="s">
        <v>309</v>
      </c>
      <c r="X86" s="78" t="s">
        <v>309</v>
      </c>
      <c r="Y86" s="78" t="s">
        <v>309</v>
      </c>
      <c r="Z86" s="78" t="s">
        <v>309</v>
      </c>
      <c r="AA86" s="78" t="s">
        <v>309</v>
      </c>
      <c r="AB86" s="78" t="s">
        <v>309</v>
      </c>
      <c r="AC86" s="78" t="s">
        <v>309</v>
      </c>
      <c r="AD86" s="78" t="s">
        <v>309</v>
      </c>
      <c r="AE86" s="78" t="s">
        <v>309</v>
      </c>
      <c r="AF86" s="78" t="s">
        <v>309</v>
      </c>
      <c r="AG86" s="78" t="s">
        <v>309</v>
      </c>
      <c r="AH86" s="78" t="s">
        <v>309</v>
      </c>
      <c r="AI86" s="78" t="s">
        <v>309</v>
      </c>
      <c r="AJ86" s="78" t="s">
        <v>309</v>
      </c>
      <c r="AK86" s="78" t="s">
        <v>309</v>
      </c>
      <c r="AL86" s="78" t="s">
        <v>309</v>
      </c>
      <c r="AM86" s="78" t="s">
        <v>309</v>
      </c>
      <c r="AN86" s="78" t="s">
        <v>309</v>
      </c>
      <c r="AO86" s="78" t="s">
        <v>309</v>
      </c>
      <c r="AP86" s="78" t="s">
        <v>309</v>
      </c>
      <c r="AQ86" s="78" t="s">
        <v>309</v>
      </c>
      <c r="AR86" s="78" t="s">
        <v>309</v>
      </c>
      <c r="AS86" s="78" t="s">
        <v>309</v>
      </c>
      <c r="AT86" s="78" t="s">
        <v>309</v>
      </c>
      <c r="AU86" s="78" t="s">
        <v>309</v>
      </c>
      <c r="AV86" s="78" t="s">
        <v>309</v>
      </c>
      <c r="AW86" s="78" t="s">
        <v>309</v>
      </c>
      <c r="AX86" s="78" t="s">
        <v>309</v>
      </c>
      <c r="AY86" s="78" t="s">
        <v>309</v>
      </c>
      <c r="AZ86" s="78" t="s">
        <v>309</v>
      </c>
      <c r="BA86" s="78" t="s">
        <v>309</v>
      </c>
      <c r="BB86" s="78" t="s">
        <v>309</v>
      </c>
      <c r="BC86" s="78" t="s">
        <v>309</v>
      </c>
      <c r="BD86" s="78" t="s">
        <v>309</v>
      </c>
      <c r="BE86" s="78" t="s">
        <v>309</v>
      </c>
      <c r="BF86" s="78" t="s">
        <v>309</v>
      </c>
      <c r="BG86" s="78" t="s">
        <v>309</v>
      </c>
      <c r="BH86" s="78" t="s">
        <v>309</v>
      </c>
      <c r="BI86" s="78" t="s">
        <v>309</v>
      </c>
      <c r="BJ86" s="78" t="s">
        <v>309</v>
      </c>
      <c r="BK86" s="78" t="s">
        <v>309</v>
      </c>
      <c r="BL86" s="78" t="s">
        <v>309</v>
      </c>
      <c r="BM86" s="78" t="s">
        <v>309</v>
      </c>
      <c r="BN86" s="78" t="s">
        <v>309</v>
      </c>
      <c r="BO86" s="78" t="s">
        <v>309</v>
      </c>
      <c r="BP86" s="78" t="s">
        <v>309</v>
      </c>
      <c r="BQ86" s="78" t="s">
        <v>309</v>
      </c>
      <c r="BR86" s="78" t="s">
        <v>309</v>
      </c>
      <c r="BS86" s="78" t="s">
        <v>309</v>
      </c>
      <c r="BT86" s="78" t="s">
        <v>309</v>
      </c>
      <c r="BU86" s="78" t="s">
        <v>309</v>
      </c>
      <c r="BV86" s="78" t="s">
        <v>309</v>
      </c>
      <c r="BW86" s="78" t="s">
        <v>309</v>
      </c>
      <c r="BX86" s="78" t="s">
        <v>309</v>
      </c>
      <c r="BY86" s="78" t="s">
        <v>309</v>
      </c>
      <c r="BZ86" s="78" t="s">
        <v>309</v>
      </c>
      <c r="CA86" s="78" t="s">
        <v>309</v>
      </c>
      <c r="CB86" s="78" t="s">
        <v>309</v>
      </c>
      <c r="CC86" s="78" t="s">
        <v>309</v>
      </c>
      <c r="CD86" s="78" t="s">
        <v>309</v>
      </c>
      <c r="CE86" s="78" t="s">
        <v>309</v>
      </c>
      <c r="CF86" s="78">
        <v>0.61096106794016314</v>
      </c>
      <c r="CG86" s="78">
        <v>0.61455427338809732</v>
      </c>
      <c r="CH86" s="78">
        <v>0.60091198592270634</v>
      </c>
      <c r="CI86" s="78">
        <v>0.61161298629431848</v>
      </c>
      <c r="CJ86" s="78">
        <v>0.60251549056013776</v>
      </c>
      <c r="CK86" s="78">
        <v>0.58456914067232935</v>
      </c>
      <c r="CL86" s="78">
        <v>0.58537139831215013</v>
      </c>
      <c r="CM86" s="78">
        <v>0.56836968743174565</v>
      </c>
      <c r="CN86" s="78">
        <v>0.58230651637342268</v>
      </c>
      <c r="CO86" s="78">
        <v>0.58229521806956708</v>
      </c>
      <c r="CP86" s="78">
        <v>0.58588917066502877</v>
      </c>
      <c r="CQ86" s="78">
        <v>0.58291333720065786</v>
      </c>
      <c r="CR86" s="78">
        <v>0.58758733500873572</v>
      </c>
      <c r="CS86" s="78">
        <v>0.58036560146708371</v>
      </c>
      <c r="CT86" s="78">
        <v>0.58229663632773765</v>
      </c>
      <c r="CU86" s="78">
        <v>0.57191800269095106</v>
      </c>
      <c r="CV86" s="78">
        <v>0.56447645777737854</v>
      </c>
      <c r="CW86" s="78">
        <v>0.56531331367615911</v>
      </c>
      <c r="CX86" s="78">
        <v>0.57548927527795157</v>
      </c>
      <c r="CY86" s="78">
        <v>0.56933793949079436</v>
      </c>
      <c r="CZ86" s="78">
        <v>0.58145881110828523</v>
      </c>
      <c r="DA86" s="78">
        <v>0.58634520659286249</v>
      </c>
      <c r="DB86" s="78">
        <v>0.58979926605254129</v>
      </c>
      <c r="DC86" s="78">
        <v>0.58492716780763043</v>
      </c>
      <c r="DD86" s="78">
        <v>0.59477086486579644</v>
      </c>
      <c r="DE86" s="78">
        <v>0.59256820838744095</v>
      </c>
      <c r="DF86" s="78">
        <v>0.59098757963531767</v>
      </c>
      <c r="DG86" s="78">
        <v>0.59856211690361094</v>
      </c>
      <c r="DH86" s="78">
        <v>0.59723770271762677</v>
      </c>
      <c r="DI86" s="78">
        <v>0.60317322175452104</v>
      </c>
      <c r="DJ86" s="78">
        <v>0.60476443833368743</v>
      </c>
      <c r="DK86" s="78">
        <v>0.61108084042308963</v>
      </c>
      <c r="DL86" s="78">
        <v>0.60968595556508987</v>
      </c>
      <c r="DM86" s="78">
        <v>0.61823234447398734</v>
      </c>
      <c r="DN86" s="78">
        <v>0.62461998559596044</v>
      </c>
      <c r="DO86" s="78">
        <v>0.62950095765269143</v>
      </c>
      <c r="DP86" s="78">
        <v>0.63028680728001496</v>
      </c>
      <c r="DQ86" s="78">
        <v>0.63399638300029826</v>
      </c>
      <c r="DR86" s="78">
        <v>0.64403628231279653</v>
      </c>
      <c r="DS86" s="78">
        <v>0.64652353209180224</v>
      </c>
      <c r="DT86" s="78">
        <v>0.65623446262978113</v>
      </c>
      <c r="DU86" s="78">
        <v>0.65258947981351467</v>
      </c>
      <c r="DV86" s="78">
        <v>0.65930286328609866</v>
      </c>
      <c r="DW86" s="78">
        <v>0.66031351498985769</v>
      </c>
      <c r="DX86" s="78">
        <v>0.66710597979090014</v>
      </c>
      <c r="DY86" s="78">
        <v>0.66290141002338798</v>
      </c>
      <c r="DZ86" s="78">
        <v>0.6592343972307142</v>
      </c>
      <c r="EA86" s="78">
        <v>0.64878734607970867</v>
      </c>
      <c r="EB86" s="78">
        <v>0.65093698070998673</v>
      </c>
      <c r="EC86" s="78">
        <v>0.63758400687024541</v>
      </c>
      <c r="ED86" s="78">
        <v>0.62269304093277489</v>
      </c>
      <c r="EE86" s="78">
        <v>0.61234291345001801</v>
      </c>
      <c r="EF86" s="78">
        <v>0.58673141877376234</v>
      </c>
      <c r="EG86" s="78">
        <v>0.56173302945436243</v>
      </c>
      <c r="EH86" s="78">
        <v>0.53169661784745825</v>
      </c>
      <c r="EI86" s="78">
        <v>0.4970222024077075</v>
      </c>
      <c r="EJ86" s="78">
        <v>0.47953085432708559</v>
      </c>
      <c r="EK86" s="78">
        <v>0.47158828652056828</v>
      </c>
      <c r="EL86" s="78">
        <v>0.45791093289323148</v>
      </c>
      <c r="EM86" s="78">
        <v>0.46292630377868921</v>
      </c>
      <c r="EN86" s="78">
        <v>0.45330137835999385</v>
      </c>
      <c r="EO86" s="78">
        <v>0.45006246470914107</v>
      </c>
      <c r="EP86" s="78">
        <v>0.45427409856730422</v>
      </c>
      <c r="EQ86" s="78">
        <v>0.45451799162971579</v>
      </c>
      <c r="ER86" s="78">
        <v>0.46256627817678631</v>
      </c>
      <c r="ES86" s="78">
        <v>0.46149328028842923</v>
      </c>
      <c r="ET86" s="78">
        <v>0.46473369652584817</v>
      </c>
      <c r="EU86" s="78">
        <v>0.46279208262395599</v>
      </c>
      <c r="EV86" s="78">
        <v>0.47812542080026582</v>
      </c>
      <c r="EW86" s="78">
        <v>0.47169068805424264</v>
      </c>
      <c r="EX86" s="78">
        <v>0.47105387535494436</v>
      </c>
      <c r="EY86" s="78">
        <v>0.45542230595719019</v>
      </c>
      <c r="EZ86" s="78">
        <v>0.44647392503140149</v>
      </c>
      <c r="FA86" s="78">
        <v>0.42708478867516309</v>
      </c>
      <c r="FB86" s="78">
        <v>0.41786879448027675</v>
      </c>
      <c r="FC86" s="78">
        <v>0.384531903130368</v>
      </c>
      <c r="FD86" s="78">
        <v>0.34660482553600291</v>
      </c>
      <c r="FE86" s="78">
        <v>0.32958255227297018</v>
      </c>
      <c r="FF86" s="78">
        <v>0.31321097339481091</v>
      </c>
      <c r="FG86" s="78">
        <v>0.29247047861879594</v>
      </c>
      <c r="FH86" s="78">
        <v>0.29046994992651809</v>
      </c>
      <c r="FI86" s="78">
        <v>0.28412889080533871</v>
      </c>
      <c r="FJ86" s="78">
        <v>0.28660340161816394</v>
      </c>
      <c r="FK86" s="78">
        <v>0.30283354978599619</v>
      </c>
      <c r="FL86" s="78">
        <v>0.30396835530729927</v>
      </c>
      <c r="FM86" s="78">
        <v>0.31178689945159149</v>
      </c>
      <c r="FN86" s="78">
        <v>0.31772579037995824</v>
      </c>
      <c r="FO86" s="78">
        <v>0.31594919097196905</v>
      </c>
      <c r="FP86" s="78">
        <v>0.32684606982251302</v>
      </c>
      <c r="FQ86" s="78">
        <v>0.32241508603838753</v>
      </c>
      <c r="FR86" s="78">
        <v>0.32527593282980982</v>
      </c>
      <c r="FS86" s="78">
        <v>0.32403741785101781</v>
      </c>
      <c r="FT86" s="78">
        <v>0.31726844191370235</v>
      </c>
      <c r="FU86" s="78">
        <v>0.31903176479898943</v>
      </c>
      <c r="FV86" s="78">
        <v>0.31873272334120489</v>
      </c>
      <c r="FW86" s="78">
        <v>0.31685008570126388</v>
      </c>
      <c r="FX86" s="78">
        <v>0.31576482199634465</v>
      </c>
      <c r="FY86" s="78">
        <v>0.31576482199634465</v>
      </c>
      <c r="FZ86" s="78">
        <v>0.31576482199634465</v>
      </c>
      <c r="GA86" s="78">
        <v>0.31576482199634465</v>
      </c>
      <c r="GB86" s="78">
        <v>0.31576482199634465</v>
      </c>
      <c r="GC86" s="78">
        <v>0.31576482199634465</v>
      </c>
      <c r="GD86" s="78">
        <v>0.31576482199634465</v>
      </c>
      <c r="GE86" s="78">
        <v>0.31576482199634465</v>
      </c>
      <c r="GF86" s="78">
        <v>0.31576482199634465</v>
      </c>
      <c r="GG86" s="78">
        <v>0.31576482199634465</v>
      </c>
      <c r="GH86" s="78">
        <v>0.31576482199634465</v>
      </c>
      <c r="GI86" s="78">
        <v>0.31576482199634465</v>
      </c>
      <c r="GJ86" s="78">
        <v>0.31576482199634465</v>
      </c>
      <c r="GK86" s="78">
        <v>0.31576482199634465</v>
      </c>
      <c r="GL86" s="78">
        <v>0.31576482199634465</v>
      </c>
      <c r="GM86" s="78">
        <v>0.31576482199634465</v>
      </c>
      <c r="GN86" s="78">
        <v>0.31576482199634465</v>
      </c>
      <c r="GO86" s="78">
        <v>0.31576482199634465</v>
      </c>
      <c r="GP86" s="78">
        <v>0.31576482199634465</v>
      </c>
      <c r="GQ86" s="78">
        <v>0.31576482199634465</v>
      </c>
      <c r="GR86" s="78">
        <v>0.31576482199634465</v>
      </c>
      <c r="GS86" s="78">
        <v>0.31576482199634465</v>
      </c>
      <c r="GT86" s="78">
        <v>0.31576482199634465</v>
      </c>
      <c r="GU86" s="78">
        <v>0.31576482199634465</v>
      </c>
      <c r="GV86" s="78">
        <v>0.31576482199634465</v>
      </c>
    </row>
    <row r="87" spans="1:204">
      <c r="B87" s="28" t="s">
        <v>215</v>
      </c>
      <c r="C87" s="78" t="s">
        <v>309</v>
      </c>
      <c r="D87" s="78" t="s">
        <v>309</v>
      </c>
      <c r="E87" s="78" t="s">
        <v>309</v>
      </c>
      <c r="F87" s="78" t="s">
        <v>309</v>
      </c>
      <c r="G87" s="78" t="s">
        <v>309</v>
      </c>
      <c r="H87" s="78" t="s">
        <v>309</v>
      </c>
      <c r="I87" s="78" t="s">
        <v>309</v>
      </c>
      <c r="J87" s="78" t="s">
        <v>309</v>
      </c>
      <c r="K87" s="78" t="s">
        <v>309</v>
      </c>
      <c r="L87" s="78" t="s">
        <v>309</v>
      </c>
      <c r="M87" s="78" t="s">
        <v>309</v>
      </c>
      <c r="N87" s="78" t="s">
        <v>309</v>
      </c>
      <c r="O87" s="78" t="s">
        <v>309</v>
      </c>
      <c r="P87" s="78" t="s">
        <v>309</v>
      </c>
      <c r="Q87" s="78" t="s">
        <v>309</v>
      </c>
      <c r="R87" s="78" t="s">
        <v>309</v>
      </c>
      <c r="S87" s="78" t="s">
        <v>309</v>
      </c>
      <c r="T87" s="78" t="s">
        <v>309</v>
      </c>
      <c r="U87" s="78" t="s">
        <v>309</v>
      </c>
      <c r="V87" s="78" t="s">
        <v>309</v>
      </c>
      <c r="W87" s="78" t="s">
        <v>309</v>
      </c>
      <c r="X87" s="78" t="s">
        <v>309</v>
      </c>
      <c r="Y87" s="78" t="s">
        <v>309</v>
      </c>
      <c r="Z87" s="78" t="s">
        <v>309</v>
      </c>
      <c r="AA87" s="78" t="s">
        <v>309</v>
      </c>
      <c r="AB87" s="78" t="s">
        <v>309</v>
      </c>
      <c r="AC87" s="78" t="s">
        <v>309</v>
      </c>
      <c r="AD87" s="78" t="s">
        <v>309</v>
      </c>
      <c r="AE87" s="78" t="s">
        <v>309</v>
      </c>
      <c r="AF87" s="78" t="s">
        <v>309</v>
      </c>
      <c r="AG87" s="78" t="s">
        <v>309</v>
      </c>
      <c r="AH87" s="78" t="s">
        <v>309</v>
      </c>
      <c r="AI87" s="78" t="s">
        <v>309</v>
      </c>
      <c r="AJ87" s="78" t="s">
        <v>309</v>
      </c>
      <c r="AK87" s="78" t="s">
        <v>309</v>
      </c>
      <c r="AL87" s="78" t="s">
        <v>309</v>
      </c>
      <c r="AM87" s="78" t="s">
        <v>309</v>
      </c>
      <c r="AN87" s="78" t="s">
        <v>309</v>
      </c>
      <c r="AO87" s="78" t="s">
        <v>309</v>
      </c>
      <c r="AP87" s="78" t="s">
        <v>309</v>
      </c>
      <c r="AQ87" s="78" t="s">
        <v>309</v>
      </c>
      <c r="AR87" s="78" t="s">
        <v>309</v>
      </c>
      <c r="AS87" s="78" t="s">
        <v>309</v>
      </c>
      <c r="AT87" s="78" t="s">
        <v>309</v>
      </c>
      <c r="AU87" s="78" t="s">
        <v>309</v>
      </c>
      <c r="AV87" s="78" t="s">
        <v>309</v>
      </c>
      <c r="AW87" s="78" t="s">
        <v>309</v>
      </c>
      <c r="AX87" s="78" t="s">
        <v>309</v>
      </c>
      <c r="AY87" s="78" t="s">
        <v>309</v>
      </c>
      <c r="AZ87" s="78" t="s">
        <v>309</v>
      </c>
      <c r="BA87" s="78" t="s">
        <v>309</v>
      </c>
      <c r="BB87" s="78" t="s">
        <v>309</v>
      </c>
      <c r="BC87" s="78" t="s">
        <v>309</v>
      </c>
      <c r="BD87" s="78" t="s">
        <v>309</v>
      </c>
      <c r="BE87" s="78" t="s">
        <v>309</v>
      </c>
      <c r="BF87" s="78" t="s">
        <v>309</v>
      </c>
      <c r="BG87" s="78" t="s">
        <v>309</v>
      </c>
      <c r="BH87" s="78" t="s">
        <v>309</v>
      </c>
      <c r="BI87" s="78" t="s">
        <v>309</v>
      </c>
      <c r="BJ87" s="78" t="s">
        <v>309</v>
      </c>
      <c r="BK87" s="78" t="s">
        <v>309</v>
      </c>
      <c r="BL87" s="78" t="s">
        <v>309</v>
      </c>
      <c r="BM87" s="78" t="s">
        <v>309</v>
      </c>
      <c r="BN87" s="78" t="s">
        <v>309</v>
      </c>
      <c r="BO87" s="78" t="s">
        <v>309</v>
      </c>
      <c r="BP87" s="78" t="s">
        <v>309</v>
      </c>
      <c r="BQ87" s="78" t="s">
        <v>309</v>
      </c>
      <c r="BR87" s="78" t="s">
        <v>309</v>
      </c>
      <c r="BS87" s="78" t="s">
        <v>309</v>
      </c>
      <c r="BT87" s="78" t="s">
        <v>309</v>
      </c>
      <c r="BU87" s="78" t="s">
        <v>309</v>
      </c>
      <c r="BV87" s="78" t="s">
        <v>309</v>
      </c>
      <c r="BW87" s="78" t="s">
        <v>309</v>
      </c>
      <c r="BX87" s="78" t="s">
        <v>309</v>
      </c>
      <c r="BY87" s="78" t="s">
        <v>309</v>
      </c>
      <c r="BZ87" s="78" t="s">
        <v>309</v>
      </c>
      <c r="CA87" s="78" t="s">
        <v>309</v>
      </c>
      <c r="CB87" s="78" t="s">
        <v>309</v>
      </c>
      <c r="CC87" s="78" t="s">
        <v>309</v>
      </c>
      <c r="CD87" s="78" t="s">
        <v>309</v>
      </c>
      <c r="CE87" s="78" t="s">
        <v>309</v>
      </c>
      <c r="CF87" s="78">
        <v>0.32973450125619608</v>
      </c>
      <c r="CG87" s="78">
        <v>2.0563375566974074E-2</v>
      </c>
      <c r="CH87" s="78">
        <v>-0.69945434944854468</v>
      </c>
      <c r="CI87" s="78">
        <v>-0.40073713744957085</v>
      </c>
      <c r="CJ87" s="78">
        <v>0.65902327040909026</v>
      </c>
      <c r="CK87" s="78">
        <v>0.40099290318380099</v>
      </c>
      <c r="CL87" s="78">
        <v>0.37699729834040913</v>
      </c>
      <c r="CM87" s="78">
        <v>0.99871004729826562</v>
      </c>
      <c r="CN87" s="78">
        <v>0.93578391424272822</v>
      </c>
      <c r="CO87" s="78">
        <v>0.80417263527563421</v>
      </c>
      <c r="CP87" s="78">
        <v>0.84371669323616494</v>
      </c>
      <c r="CQ87" s="78">
        <v>0.16250597228858099</v>
      </c>
      <c r="CR87" s="78">
        <v>0.48066150973592958</v>
      </c>
      <c r="CS87" s="78">
        <v>0.39852992854632774</v>
      </c>
      <c r="CT87" s="78">
        <v>1.0719909620231165</v>
      </c>
      <c r="CU87" s="78">
        <v>0.78563303378455229</v>
      </c>
      <c r="CV87" s="78">
        <v>1.0781273208805684</v>
      </c>
      <c r="CW87" s="78">
        <v>0.45967702000055022</v>
      </c>
      <c r="CX87" s="78">
        <v>0.89118235110101607</v>
      </c>
      <c r="CY87" s="78">
        <v>0.26667914989233216</v>
      </c>
      <c r="CZ87" s="78">
        <v>0.26718619537990534</v>
      </c>
      <c r="DA87" s="78">
        <v>0.66991018948309644</v>
      </c>
      <c r="DB87" s="78">
        <v>0.54839031985985853</v>
      </c>
      <c r="DC87" s="78">
        <v>0.50392845695236876</v>
      </c>
      <c r="DD87" s="78">
        <v>1.3435633654711079</v>
      </c>
      <c r="DE87" s="78">
        <v>0.68501519568318547</v>
      </c>
      <c r="DF87" s="78">
        <v>0.79080156881970831</v>
      </c>
      <c r="DG87" s="78">
        <v>0.56851974755945989</v>
      </c>
      <c r="DH87" s="78">
        <v>1.1306268670927506</v>
      </c>
      <c r="DI87" s="78">
        <v>0.94381833276815696</v>
      </c>
      <c r="DJ87" s="78">
        <v>0.55631514761039147</v>
      </c>
      <c r="DK87" s="78">
        <v>0.71567880022302388</v>
      </c>
      <c r="DL87" s="78">
        <v>0.68732690641978911</v>
      </c>
      <c r="DM87" s="78">
        <v>0.94537005125240403</v>
      </c>
      <c r="DN87" s="78">
        <v>1.1929831082927895</v>
      </c>
      <c r="DO87" s="78">
        <v>0.5676528303505366</v>
      </c>
      <c r="DP87" s="78">
        <v>0.58544950302209142</v>
      </c>
      <c r="DQ87" s="78">
        <v>0.90916291723344145</v>
      </c>
      <c r="DR87" s="78">
        <v>1.2721415112795118</v>
      </c>
      <c r="DS87" s="78">
        <v>0.21569800828119803</v>
      </c>
      <c r="DT87" s="78">
        <v>1.3958508623267869</v>
      </c>
      <c r="DU87" s="78">
        <v>8.8968992926845888E-2</v>
      </c>
      <c r="DV87" s="78">
        <v>0.40970706934172668</v>
      </c>
      <c r="DW87" s="78">
        <v>-0.19628639362890679</v>
      </c>
      <c r="DX87" s="78">
        <v>0.38208524852256837</v>
      </c>
      <c r="DY87" s="78">
        <v>-0.23933862234922543</v>
      </c>
      <c r="DZ87" s="78">
        <v>0.20320973729968517</v>
      </c>
      <c r="EA87" s="78">
        <v>0.69119359330174845</v>
      </c>
      <c r="EB87" s="78">
        <v>0.41592150926677995</v>
      </c>
      <c r="EC87" s="78">
        <v>0.38054651205326118</v>
      </c>
      <c r="ED87" s="78">
        <v>5.7289505395439005E-2</v>
      </c>
      <c r="EE87" s="78">
        <v>0.40531259568796274</v>
      </c>
      <c r="EF87" s="78">
        <v>0.73698364217593781</v>
      </c>
      <c r="EG87" s="78">
        <v>1.3452654629882066</v>
      </c>
      <c r="EH87" s="78">
        <v>0.92126175258707443</v>
      </c>
      <c r="EI87" s="78">
        <v>0.43935667862703948</v>
      </c>
      <c r="EJ87" s="78">
        <v>0.5763321210503487</v>
      </c>
      <c r="EK87" s="78">
        <v>0.71184921273416857</v>
      </c>
      <c r="EL87" s="78">
        <v>0.67403801838660382</v>
      </c>
      <c r="EM87" s="78">
        <v>0.82192291159191844</v>
      </c>
      <c r="EN87" s="78">
        <v>0.4002450502196867</v>
      </c>
      <c r="EO87" s="78">
        <v>0.6472109818792825</v>
      </c>
      <c r="EP87" s="78">
        <v>0.43919002832174714</v>
      </c>
      <c r="EQ87" s="78">
        <v>0.93055912596401036</v>
      </c>
      <c r="ER87" s="78">
        <v>0.22790408018228575</v>
      </c>
      <c r="ES87" s="78">
        <v>7.6253279033029475E-2</v>
      </c>
      <c r="ET87" s="78">
        <v>0.61094151058705115</v>
      </c>
      <c r="EU87" s="78">
        <v>3.8255701529886825E-2</v>
      </c>
      <c r="EV87" s="78">
        <v>0.59581541747463673</v>
      </c>
      <c r="EW87" s="78">
        <v>0.52091205979628774</v>
      </c>
      <c r="EX87" s="78">
        <v>0.27138650761511907</v>
      </c>
      <c r="EY87" s="78">
        <v>-0.52680639823496977</v>
      </c>
      <c r="EZ87" s="78">
        <v>0.39865288647705277</v>
      </c>
      <c r="FA87" s="78">
        <v>-0.38266792682103556</v>
      </c>
      <c r="FB87" s="78">
        <v>-1.688228794718049</v>
      </c>
      <c r="FC87" s="78">
        <v>-1.131855201753964</v>
      </c>
      <c r="FD87" s="78">
        <v>-0.10551380362766705</v>
      </c>
      <c r="FE87" s="78">
        <v>0.27980042397701599</v>
      </c>
      <c r="FF87" s="78">
        <v>0.84390055686487153</v>
      </c>
      <c r="FG87" s="78">
        <v>0.36435657158548723</v>
      </c>
      <c r="FH87" s="78">
        <v>0.83299139710239689</v>
      </c>
      <c r="FI87" s="78">
        <v>0.57695485136278768</v>
      </c>
      <c r="FJ87" s="78">
        <v>0.53040969072301869</v>
      </c>
      <c r="FK87" s="78">
        <v>-0.31360717521765963</v>
      </c>
      <c r="FL87" s="78">
        <v>0.60019555858882823</v>
      </c>
      <c r="FM87" s="78">
        <v>0.16474073307504741</v>
      </c>
      <c r="FN87" s="78">
        <v>0.93752397816142841</v>
      </c>
      <c r="FO87" s="78">
        <v>0.46048665530588584</v>
      </c>
      <c r="FP87" s="78">
        <v>0.31748315733400179</v>
      </c>
      <c r="FQ87" s="78">
        <v>0.49135740336881084</v>
      </c>
      <c r="FR87" s="78">
        <v>1.9611037009263074E-2</v>
      </c>
      <c r="FS87" s="78">
        <v>0.52183193020052043</v>
      </c>
      <c r="FT87" s="78">
        <v>0.34204842931937174</v>
      </c>
      <c r="FU87" s="78">
        <v>0.85087128140945412</v>
      </c>
      <c r="FV87" s="78">
        <v>0.65441285420482087</v>
      </c>
      <c r="FW87" s="78">
        <v>-0.38643600358349484</v>
      </c>
      <c r="FX87" s="78">
        <v>0.77354024876789484</v>
      </c>
      <c r="FY87" s="78">
        <v>0.77354024876789484</v>
      </c>
      <c r="FZ87" s="78">
        <v>0.77354024876789484</v>
      </c>
      <c r="GA87" s="78">
        <v>0.77354024876789484</v>
      </c>
      <c r="GB87" s="78">
        <v>0.77354024876789484</v>
      </c>
      <c r="GC87" s="78">
        <v>0.77354024876789484</v>
      </c>
      <c r="GD87" s="78">
        <v>0.77354024876789484</v>
      </c>
      <c r="GE87" s="78">
        <v>0.77354024876789484</v>
      </c>
      <c r="GF87" s="78">
        <v>0.77354024876789484</v>
      </c>
      <c r="GG87" s="78">
        <v>0.77354024876789484</v>
      </c>
      <c r="GH87" s="78">
        <v>0.77354024876789484</v>
      </c>
      <c r="GI87" s="78">
        <v>0.77354024876789484</v>
      </c>
      <c r="GJ87" s="78">
        <v>0.77354024876789484</v>
      </c>
      <c r="GK87" s="78">
        <v>0.77354024876789484</v>
      </c>
      <c r="GL87" s="78">
        <v>0.77354024876789484</v>
      </c>
      <c r="GM87" s="78">
        <v>0.77354024876789484</v>
      </c>
      <c r="GN87" s="78">
        <v>0.77354024876789484</v>
      </c>
      <c r="GO87" s="78">
        <v>0.77354024876789484</v>
      </c>
      <c r="GP87" s="78">
        <v>0.77354024876789484</v>
      </c>
      <c r="GQ87" s="78">
        <v>0.77354024876789484</v>
      </c>
      <c r="GR87" s="78">
        <v>0.77354024876789484</v>
      </c>
      <c r="GS87" s="78">
        <v>0.77354024876789484</v>
      </c>
      <c r="GT87" s="78">
        <v>0.77354024876789484</v>
      </c>
      <c r="GU87" s="78">
        <v>0.77354024876789484</v>
      </c>
      <c r="GV87" s="78">
        <v>0.77354024876789484</v>
      </c>
    </row>
    <row r="88" spans="1:204">
      <c r="B88" s="28" t="s">
        <v>246</v>
      </c>
      <c r="C88" s="78" t="s">
        <v>309</v>
      </c>
      <c r="D88" s="78" t="s">
        <v>309</v>
      </c>
      <c r="E88" s="78" t="s">
        <v>309</v>
      </c>
      <c r="F88" s="78" t="s">
        <v>309</v>
      </c>
      <c r="G88" s="78" t="s">
        <v>309</v>
      </c>
      <c r="H88" s="78" t="s">
        <v>309</v>
      </c>
      <c r="I88" s="78" t="s">
        <v>309</v>
      </c>
      <c r="J88" s="78" t="s">
        <v>309</v>
      </c>
      <c r="K88" s="78" t="s">
        <v>309</v>
      </c>
      <c r="L88" s="78" t="s">
        <v>309</v>
      </c>
      <c r="M88" s="78" t="s">
        <v>309</v>
      </c>
      <c r="N88" s="78" t="s">
        <v>309</v>
      </c>
      <c r="O88" s="78" t="s">
        <v>309</v>
      </c>
      <c r="P88" s="78" t="s">
        <v>309</v>
      </c>
      <c r="Q88" s="78" t="s">
        <v>309</v>
      </c>
      <c r="R88" s="78" t="s">
        <v>309</v>
      </c>
      <c r="S88" s="78" t="s">
        <v>309</v>
      </c>
      <c r="T88" s="78" t="s">
        <v>309</v>
      </c>
      <c r="U88" s="78" t="s">
        <v>309</v>
      </c>
      <c r="V88" s="78" t="s">
        <v>309</v>
      </c>
      <c r="W88" s="78" t="s">
        <v>309</v>
      </c>
      <c r="X88" s="78" t="s">
        <v>309</v>
      </c>
      <c r="Y88" s="78" t="s">
        <v>309</v>
      </c>
      <c r="Z88" s="78" t="s">
        <v>309</v>
      </c>
      <c r="AA88" s="78" t="s">
        <v>309</v>
      </c>
      <c r="AB88" s="78" t="s">
        <v>309</v>
      </c>
      <c r="AC88" s="78" t="s">
        <v>309</v>
      </c>
      <c r="AD88" s="78" t="s">
        <v>309</v>
      </c>
      <c r="AE88" s="78" t="s">
        <v>309</v>
      </c>
      <c r="AF88" s="78" t="s">
        <v>309</v>
      </c>
      <c r="AG88" s="78" t="s">
        <v>309</v>
      </c>
      <c r="AH88" s="78" t="s">
        <v>309</v>
      </c>
      <c r="AI88" s="78" t="s">
        <v>309</v>
      </c>
      <c r="AJ88" s="78" t="s">
        <v>309</v>
      </c>
      <c r="AK88" s="78" t="s">
        <v>309</v>
      </c>
      <c r="AL88" s="78" t="s">
        <v>309</v>
      </c>
      <c r="AM88" s="78" t="s">
        <v>309</v>
      </c>
      <c r="AN88" s="78" t="s">
        <v>309</v>
      </c>
      <c r="AO88" s="78" t="s">
        <v>309</v>
      </c>
      <c r="AP88" s="78" t="s">
        <v>309</v>
      </c>
      <c r="AQ88" s="78" t="s">
        <v>309</v>
      </c>
      <c r="AR88" s="78" t="s">
        <v>309</v>
      </c>
      <c r="AS88" s="78" t="s">
        <v>309</v>
      </c>
      <c r="AT88" s="78" t="s">
        <v>309</v>
      </c>
      <c r="AU88" s="78" t="s">
        <v>309</v>
      </c>
      <c r="AV88" s="78" t="s">
        <v>309</v>
      </c>
      <c r="AW88" s="78" t="s">
        <v>309</v>
      </c>
      <c r="AX88" s="78" t="s">
        <v>309</v>
      </c>
      <c r="AY88" s="78" t="s">
        <v>309</v>
      </c>
      <c r="AZ88" s="78" t="s">
        <v>309</v>
      </c>
      <c r="BA88" s="78" t="s">
        <v>309</v>
      </c>
      <c r="BB88" s="78" t="s">
        <v>309</v>
      </c>
      <c r="BC88" s="78" t="s">
        <v>309</v>
      </c>
      <c r="BD88" s="78" t="s">
        <v>309</v>
      </c>
      <c r="BE88" s="78" t="s">
        <v>309</v>
      </c>
      <c r="BF88" s="78" t="s">
        <v>309</v>
      </c>
      <c r="BG88" s="78" t="s">
        <v>309</v>
      </c>
      <c r="BH88" s="78" t="s">
        <v>309</v>
      </c>
      <c r="BI88" s="78" t="s">
        <v>309</v>
      </c>
      <c r="BJ88" s="78" t="s">
        <v>309</v>
      </c>
      <c r="BK88" s="78" t="s">
        <v>309</v>
      </c>
      <c r="BL88" s="78" t="s">
        <v>309</v>
      </c>
      <c r="BM88" s="78" t="s">
        <v>309</v>
      </c>
      <c r="BN88" s="78" t="s">
        <v>309</v>
      </c>
      <c r="BO88" s="78" t="s">
        <v>309</v>
      </c>
      <c r="BP88" s="78" t="s">
        <v>309</v>
      </c>
      <c r="BQ88" s="78" t="s">
        <v>309</v>
      </c>
      <c r="BR88" s="78" t="s">
        <v>309</v>
      </c>
      <c r="BS88" s="78" t="s">
        <v>309</v>
      </c>
      <c r="BT88" s="78" t="s">
        <v>309</v>
      </c>
      <c r="BU88" s="78" t="s">
        <v>309</v>
      </c>
      <c r="BV88" s="78" t="s">
        <v>309</v>
      </c>
      <c r="BW88" s="78" t="s">
        <v>309</v>
      </c>
      <c r="BX88" s="78" t="s">
        <v>309</v>
      </c>
      <c r="BY88" s="78" t="s">
        <v>309</v>
      </c>
      <c r="BZ88" s="78" t="s">
        <v>309</v>
      </c>
      <c r="CA88" s="78" t="s">
        <v>309</v>
      </c>
      <c r="CB88" s="78" t="s">
        <v>309</v>
      </c>
      <c r="CC88" s="78" t="s">
        <v>309</v>
      </c>
      <c r="CD88" s="78" t="s">
        <v>309</v>
      </c>
      <c r="CE88" s="78" t="s">
        <v>309</v>
      </c>
      <c r="CF88" s="78" t="s">
        <v>309</v>
      </c>
      <c r="CG88" s="78" t="s">
        <v>309</v>
      </c>
      <c r="CH88" s="78" t="s">
        <v>309</v>
      </c>
      <c r="CI88" s="78" t="s">
        <v>309</v>
      </c>
      <c r="CJ88" s="78" t="s">
        <v>309</v>
      </c>
      <c r="CK88" s="78" t="s">
        <v>309</v>
      </c>
      <c r="CL88" s="78" t="s">
        <v>309</v>
      </c>
      <c r="CM88" s="78" t="s">
        <v>309</v>
      </c>
      <c r="CN88" s="78" t="s">
        <v>309</v>
      </c>
      <c r="CO88" s="78" t="s">
        <v>309</v>
      </c>
      <c r="CP88" s="10">
        <v>1.053529240123156</v>
      </c>
      <c r="CQ88" s="10">
        <v>0.45676088240951829</v>
      </c>
      <c r="CR88" s="10">
        <v>0.33663625891005428</v>
      </c>
      <c r="CS88" s="10">
        <v>4.3919676632678081E-2</v>
      </c>
      <c r="CT88" s="10">
        <v>1.3219035652141269E-2</v>
      </c>
      <c r="CU88" s="10">
        <v>-0.1281754446777798</v>
      </c>
      <c r="CV88" s="10">
        <v>-0.13259441580073444</v>
      </c>
      <c r="CW88" s="10">
        <v>9.2214681197612947E-2</v>
      </c>
      <c r="CX88" s="10">
        <v>-0.11518560753980142</v>
      </c>
      <c r="CY88" s="10">
        <v>0.16130841592604106</v>
      </c>
      <c r="CZ88" s="10">
        <v>0.21329283133005172</v>
      </c>
      <c r="DA88" s="10">
        <v>-7.1308521612053519E-2</v>
      </c>
      <c r="DB88" s="10">
        <v>-0.12821660153488532</v>
      </c>
      <c r="DC88" s="10">
        <v>-0.14153095654473369</v>
      </c>
      <c r="DD88" s="10">
        <v>1.9656379523883494E-2</v>
      </c>
      <c r="DE88" s="10">
        <v>-4.6562851927537258E-3</v>
      </c>
      <c r="DF88" s="10">
        <v>0.31396721412409939</v>
      </c>
      <c r="DG88" s="10">
        <v>0.22262873478181117</v>
      </c>
      <c r="DH88" s="10">
        <v>-3.0778531630601638E-2</v>
      </c>
      <c r="DI88" s="10">
        <v>-5.3737810766043906E-2</v>
      </c>
      <c r="DJ88" s="10">
        <v>-0.25425991775566498</v>
      </c>
      <c r="DK88" s="10">
        <v>-0.42255886441892621</v>
      </c>
      <c r="DL88" s="10">
        <v>-0.18750593617955857</v>
      </c>
      <c r="DM88" s="10">
        <v>-8.6550738475365957E-2</v>
      </c>
      <c r="DN88" s="10">
        <v>6.1410919903337094E-2</v>
      </c>
      <c r="DO88" s="10">
        <v>0.29713878714231573</v>
      </c>
      <c r="DP88" s="10">
        <v>8.864395337209971E-2</v>
      </c>
      <c r="DQ88" s="10">
        <v>0.21712677037450392</v>
      </c>
      <c r="DR88" s="10">
        <v>0.3814720421116593</v>
      </c>
      <c r="DS88" s="10">
        <v>0.16962427367105848</v>
      </c>
      <c r="DT88" s="10">
        <v>0.27861481237861607</v>
      </c>
      <c r="DU88" s="10">
        <v>5.8084916830930131E-2</v>
      </c>
      <c r="DV88" s="10">
        <v>-0.10909086014119544</v>
      </c>
      <c r="DW88" s="10">
        <v>0.39807289149284031</v>
      </c>
      <c r="DX88" s="10">
        <v>0.60897562890421764</v>
      </c>
      <c r="DY88" s="10">
        <v>0.90286269823754395</v>
      </c>
      <c r="DZ88" s="10">
        <v>1.4026937552746488</v>
      </c>
      <c r="EA88" s="10">
        <v>1.6923435155316393</v>
      </c>
      <c r="EB88" s="10">
        <v>1.8927496680718723</v>
      </c>
      <c r="EC88" s="10">
        <v>2.1228433476757447</v>
      </c>
      <c r="ED88" s="10">
        <v>1.9646021797760009</v>
      </c>
      <c r="EE88" s="10">
        <v>1.6356458954083046</v>
      </c>
      <c r="EF88" s="10">
        <v>1.6322907630418595</v>
      </c>
      <c r="EG88" s="10">
        <v>1.417491337262893</v>
      </c>
      <c r="EH88" s="10">
        <v>1.2964161498219684</v>
      </c>
      <c r="EI88" s="10">
        <v>1.2336631747095133</v>
      </c>
      <c r="EJ88" s="10">
        <v>0.87967640499753064</v>
      </c>
      <c r="EK88" s="10">
        <v>0.7359821086025895</v>
      </c>
      <c r="EL88" s="10">
        <v>0.41484676895218137</v>
      </c>
      <c r="EM88" s="10">
        <v>0.23806280502538751</v>
      </c>
      <c r="EN88" s="10">
        <v>7.3672417022979664E-4</v>
      </c>
      <c r="EO88" s="10">
        <v>-1.6793278334036765E-2</v>
      </c>
      <c r="EP88" s="10">
        <v>-0.10771563342628787</v>
      </c>
      <c r="EQ88" s="10">
        <v>-3.1186428058876933E-2</v>
      </c>
      <c r="ER88" s="10">
        <v>-3.9088019573347857E-2</v>
      </c>
      <c r="ES88" s="10">
        <v>-0.11179517990446733</v>
      </c>
      <c r="ET88" s="10">
        <v>9.443918812782584E-2</v>
      </c>
      <c r="EU88" s="10">
        <v>-5.472047356541794E-2</v>
      </c>
      <c r="EV88" s="10">
        <v>7.8233153444252079E-2</v>
      </c>
      <c r="EW88" s="10">
        <v>0.17638540050272905</v>
      </c>
      <c r="EX88" s="10">
        <v>0.207048061624346</v>
      </c>
      <c r="EY88" s="10">
        <v>0.36978653871113598</v>
      </c>
      <c r="EZ88" s="10">
        <v>0.8169611575673692</v>
      </c>
      <c r="FA88" s="10">
        <v>1.1523671540982057</v>
      </c>
      <c r="FB88" s="10">
        <v>1.2705951389026604</v>
      </c>
      <c r="FC88" s="10">
        <v>1.7764746405743885</v>
      </c>
      <c r="FD88" s="10">
        <v>2.2347021945858927</v>
      </c>
      <c r="FE88" s="10">
        <v>2.5497868412066014</v>
      </c>
      <c r="FF88" s="10">
        <v>2.8492425089302764</v>
      </c>
      <c r="FG88" s="10">
        <v>2.600160610545267</v>
      </c>
      <c r="FH88" s="10">
        <v>1.9285207981371832</v>
      </c>
      <c r="FI88" s="10">
        <v>1.3703932633430869</v>
      </c>
      <c r="FJ88" s="10">
        <v>0.82936077520794349</v>
      </c>
      <c r="FK88" s="10">
        <v>4.1607415385935764E-2</v>
      </c>
      <c r="FL88" s="10">
        <v>-0.41633129869191687</v>
      </c>
      <c r="FM88" s="10">
        <v>-0.90302083458009141</v>
      </c>
      <c r="FN88" s="10">
        <v>-1.0869164004917611</v>
      </c>
      <c r="FO88" s="10">
        <v>-0.92178830766741027</v>
      </c>
      <c r="FP88" s="10">
        <v>-0.91735209249620986</v>
      </c>
      <c r="FQ88" s="10">
        <v>-0.54969348901216375</v>
      </c>
      <c r="FR88" s="10">
        <v>-0.71729530047175638</v>
      </c>
      <c r="FS88" s="10">
        <v>-0.81276078293942677</v>
      </c>
      <c r="FT88" s="10">
        <v>-0.87183697350209444</v>
      </c>
      <c r="FU88" s="10">
        <v>-1.0398155624059129</v>
      </c>
      <c r="FV88" s="10">
        <v>-0.96143477352281814</v>
      </c>
      <c r="FW88" s="10">
        <v>-0.71986740464675991</v>
      </c>
      <c r="FX88" s="10">
        <v>-0.53854816848393183</v>
      </c>
      <c r="FY88" s="10">
        <v>-0.53854816848393183</v>
      </c>
      <c r="FZ88" s="10">
        <v>-0.53854816848393183</v>
      </c>
      <c r="GA88" s="10">
        <v>-0.53854816848393183</v>
      </c>
      <c r="GB88" s="10">
        <v>-0.53854816848393183</v>
      </c>
      <c r="GC88" s="10">
        <v>-0.53854816848393183</v>
      </c>
      <c r="GD88" s="10">
        <v>-0.53854816848393183</v>
      </c>
      <c r="GE88" s="10">
        <v>-0.53854816848393183</v>
      </c>
      <c r="GF88" s="10">
        <v>-0.53854816848393183</v>
      </c>
      <c r="GG88" s="10">
        <v>-0.53854816848393183</v>
      </c>
      <c r="GH88" s="10">
        <v>-0.53854816848393183</v>
      </c>
      <c r="GI88" s="10">
        <v>-0.53854816848393183</v>
      </c>
      <c r="GJ88" s="10">
        <v>-0.53854816848393183</v>
      </c>
      <c r="GK88" s="10">
        <v>-0.53854816848393183</v>
      </c>
      <c r="GL88" s="10">
        <v>-0.53854816848393183</v>
      </c>
      <c r="GM88" s="10">
        <v>-0.53854816848393183</v>
      </c>
      <c r="GN88" s="10">
        <v>-0.53854816848393183</v>
      </c>
      <c r="GO88" s="10">
        <v>-0.53854816848393183</v>
      </c>
      <c r="GP88" s="10">
        <v>-0.53854816848393183</v>
      </c>
      <c r="GQ88" s="10">
        <v>-0.53854816848393183</v>
      </c>
      <c r="GR88" s="10">
        <v>-0.53854816848393183</v>
      </c>
      <c r="GS88" s="10">
        <v>-0.53854816848393183</v>
      </c>
      <c r="GT88" s="10">
        <v>-0.53854816848393183</v>
      </c>
      <c r="GU88" s="10">
        <v>-0.53854816848393183</v>
      </c>
      <c r="GV88" s="10">
        <v>-0.53854816848393183</v>
      </c>
    </row>
    <row r="89" spans="1:204">
      <c r="B89" s="26" t="s">
        <v>216</v>
      </c>
      <c r="C89" s="78" t="s">
        <v>309</v>
      </c>
      <c r="D89" s="78" t="s">
        <v>309</v>
      </c>
      <c r="E89" s="78" t="s">
        <v>309</v>
      </c>
      <c r="F89" s="78" t="s">
        <v>309</v>
      </c>
      <c r="G89" s="78" t="s">
        <v>309</v>
      </c>
      <c r="H89" s="78" t="s">
        <v>309</v>
      </c>
      <c r="I89" s="78" t="s">
        <v>309</v>
      </c>
      <c r="J89" s="78" t="s">
        <v>309</v>
      </c>
      <c r="K89" s="78" t="s">
        <v>309</v>
      </c>
      <c r="L89" s="78" t="s">
        <v>309</v>
      </c>
      <c r="M89" s="78" t="s">
        <v>309</v>
      </c>
      <c r="N89" s="78" t="s">
        <v>309</v>
      </c>
      <c r="O89" s="78" t="s">
        <v>309</v>
      </c>
      <c r="P89" s="78" t="s">
        <v>309</v>
      </c>
      <c r="Q89" s="78" t="s">
        <v>309</v>
      </c>
      <c r="R89" s="78" t="s">
        <v>309</v>
      </c>
      <c r="S89" s="78" t="s">
        <v>309</v>
      </c>
      <c r="T89" s="78" t="s">
        <v>309</v>
      </c>
      <c r="U89" s="78" t="s">
        <v>309</v>
      </c>
      <c r="V89" s="78" t="s">
        <v>309</v>
      </c>
      <c r="W89" s="78" t="s">
        <v>309</v>
      </c>
      <c r="X89" s="78" t="s">
        <v>309</v>
      </c>
      <c r="Y89" s="78" t="s">
        <v>309</v>
      </c>
      <c r="Z89" s="78" t="s">
        <v>309</v>
      </c>
      <c r="AA89" s="78" t="s">
        <v>309</v>
      </c>
      <c r="AB89" s="78" t="s">
        <v>309</v>
      </c>
      <c r="AC89" s="78" t="s">
        <v>309</v>
      </c>
      <c r="AD89" s="78" t="s">
        <v>309</v>
      </c>
      <c r="AE89" s="78" t="s">
        <v>309</v>
      </c>
      <c r="AF89" s="78" t="s">
        <v>309</v>
      </c>
      <c r="AG89" s="78" t="s">
        <v>309</v>
      </c>
      <c r="AH89" s="78" t="s">
        <v>309</v>
      </c>
      <c r="AI89" s="78" t="s">
        <v>309</v>
      </c>
      <c r="AJ89" s="78" t="s">
        <v>309</v>
      </c>
      <c r="AK89" s="78" t="s">
        <v>309</v>
      </c>
      <c r="AL89" s="78" t="s">
        <v>309</v>
      </c>
      <c r="AM89" s="78" t="s">
        <v>309</v>
      </c>
      <c r="AN89" s="78" t="s">
        <v>309</v>
      </c>
      <c r="AO89" s="78" t="s">
        <v>309</v>
      </c>
      <c r="AP89" s="78" t="s">
        <v>309</v>
      </c>
      <c r="AQ89" s="78" t="s">
        <v>309</v>
      </c>
      <c r="AR89" s="78" t="s">
        <v>309</v>
      </c>
      <c r="AS89" s="78" t="s">
        <v>309</v>
      </c>
      <c r="AT89" s="78" t="s">
        <v>309</v>
      </c>
      <c r="AU89" s="78" t="s">
        <v>309</v>
      </c>
      <c r="AV89" s="78" t="s">
        <v>309</v>
      </c>
      <c r="AW89" s="78" t="s">
        <v>309</v>
      </c>
      <c r="AX89" s="78" t="s">
        <v>309</v>
      </c>
      <c r="AY89" s="78" t="s">
        <v>309</v>
      </c>
      <c r="AZ89" s="78" t="s">
        <v>309</v>
      </c>
      <c r="BA89" s="78" t="s">
        <v>309</v>
      </c>
      <c r="BB89" s="78" t="s">
        <v>309</v>
      </c>
      <c r="BC89" s="78" t="s">
        <v>309</v>
      </c>
      <c r="BD89" s="78" t="s">
        <v>309</v>
      </c>
      <c r="BE89" s="78" t="s">
        <v>309</v>
      </c>
      <c r="BF89" s="78" t="s">
        <v>309</v>
      </c>
      <c r="BG89" s="78" t="s">
        <v>309</v>
      </c>
      <c r="BH89" s="78" t="s">
        <v>309</v>
      </c>
      <c r="BI89" s="78" t="s">
        <v>309</v>
      </c>
      <c r="BJ89" s="78" t="s">
        <v>309</v>
      </c>
      <c r="BK89" s="78" t="s">
        <v>309</v>
      </c>
      <c r="BL89" s="78" t="s">
        <v>309</v>
      </c>
      <c r="BM89" s="78" t="s">
        <v>309</v>
      </c>
      <c r="BN89" s="78" t="s">
        <v>309</v>
      </c>
      <c r="BO89" s="78" t="s">
        <v>309</v>
      </c>
      <c r="BP89" s="78" t="s">
        <v>309</v>
      </c>
      <c r="BQ89" s="78" t="s">
        <v>309</v>
      </c>
      <c r="BR89" s="78" t="s">
        <v>309</v>
      </c>
      <c r="BS89" s="78" t="s">
        <v>309</v>
      </c>
      <c r="BT89" s="78" t="s">
        <v>309</v>
      </c>
      <c r="BU89" s="78" t="s">
        <v>309</v>
      </c>
      <c r="BV89" s="78" t="s">
        <v>309</v>
      </c>
      <c r="BW89" s="78" t="s">
        <v>309</v>
      </c>
      <c r="BX89" s="78" t="s">
        <v>309</v>
      </c>
      <c r="BY89" s="78" t="s">
        <v>309</v>
      </c>
      <c r="BZ89" s="78" t="s">
        <v>309</v>
      </c>
      <c r="CA89" s="78" t="s">
        <v>309</v>
      </c>
      <c r="CB89" s="78" t="s">
        <v>309</v>
      </c>
      <c r="CC89" s="78" t="s">
        <v>309</v>
      </c>
      <c r="CD89" s="78" t="s">
        <v>309</v>
      </c>
      <c r="CE89" s="78" t="s">
        <v>309</v>
      </c>
      <c r="CF89" s="78" t="s">
        <v>309</v>
      </c>
      <c r="CG89" s="78" t="s">
        <v>309</v>
      </c>
      <c r="CH89" s="78" t="s">
        <v>309</v>
      </c>
      <c r="CI89" s="29">
        <v>-1.1100000000000001</v>
      </c>
      <c r="CJ89" s="29">
        <v>0.31</v>
      </c>
      <c r="CK89" s="29">
        <v>-0.46</v>
      </c>
      <c r="CL89" s="29">
        <v>-0.27</v>
      </c>
      <c r="CM89" s="29">
        <v>0</v>
      </c>
      <c r="CN89" s="29">
        <v>-0.14000000000000001</v>
      </c>
      <c r="CO89" s="29">
        <v>0.31</v>
      </c>
      <c r="CP89" s="29">
        <v>-7.0000000000000007E-2</v>
      </c>
      <c r="CQ89" s="29">
        <v>-1.17</v>
      </c>
      <c r="CR89" s="29">
        <v>0.14000000000000001</v>
      </c>
      <c r="CS89" s="29">
        <v>0</v>
      </c>
      <c r="CT89" s="29">
        <v>0.34</v>
      </c>
      <c r="CU89" s="29">
        <v>-1.47</v>
      </c>
      <c r="CV89" s="29">
        <v>-0.23</v>
      </c>
      <c r="CW89" s="29">
        <v>1.45</v>
      </c>
      <c r="CX89" s="29">
        <v>-0.69</v>
      </c>
      <c r="CY89" s="29">
        <v>0.03</v>
      </c>
      <c r="CZ89" s="29">
        <v>0.04</v>
      </c>
      <c r="DA89" s="29">
        <v>-0.03</v>
      </c>
      <c r="DB89" s="29">
        <v>-0.81</v>
      </c>
      <c r="DC89" s="29">
        <v>0.2</v>
      </c>
      <c r="DD89" s="29">
        <v>0.91</v>
      </c>
      <c r="DE89" s="29">
        <v>0.16</v>
      </c>
      <c r="DF89" s="29">
        <v>0.5</v>
      </c>
      <c r="DG89" s="29">
        <v>0.26</v>
      </c>
      <c r="DH89" s="29">
        <v>0.45</v>
      </c>
      <c r="DI89" s="29">
        <v>7.0000000000000007E-2</v>
      </c>
      <c r="DJ89" s="29">
        <v>-0.13</v>
      </c>
      <c r="DK89" s="29">
        <v>-0.27</v>
      </c>
      <c r="DL89" s="29">
        <v>1.62</v>
      </c>
      <c r="DM89" s="29">
        <v>0.77</v>
      </c>
      <c r="DN89" s="29">
        <v>0.7</v>
      </c>
      <c r="DO89" s="29">
        <v>0.96</v>
      </c>
      <c r="DP89" s="29">
        <v>0.32</v>
      </c>
      <c r="DQ89" s="29">
        <v>0.94</v>
      </c>
      <c r="DR89" s="29">
        <v>1.37</v>
      </c>
      <c r="DS89" s="29">
        <v>-0.56000000000000005</v>
      </c>
      <c r="DT89" s="29">
        <v>1.1299999999999999</v>
      </c>
      <c r="DU89" s="29">
        <v>-7.0000000000000007E-2</v>
      </c>
      <c r="DV89" s="29">
        <v>0.28999999999999998</v>
      </c>
      <c r="DW89" s="29">
        <v>1.2</v>
      </c>
      <c r="DX89" s="29">
        <v>1.67</v>
      </c>
      <c r="DY89" s="29">
        <v>0.98</v>
      </c>
      <c r="DZ89" s="29">
        <v>2.4</v>
      </c>
      <c r="EA89" s="29">
        <v>1.1299999999999999</v>
      </c>
      <c r="EB89" s="29">
        <v>1.23</v>
      </c>
      <c r="EC89" s="29">
        <v>1</v>
      </c>
      <c r="ED89" s="29">
        <v>0.65</v>
      </c>
      <c r="EE89" s="29">
        <v>-0.05</v>
      </c>
      <c r="EF89" s="29">
        <v>1.1200000000000001</v>
      </c>
      <c r="EG89" s="29">
        <v>1.42</v>
      </c>
      <c r="EH89" s="29">
        <v>0.49</v>
      </c>
      <c r="EI89" s="29">
        <v>0.57999999999999996</v>
      </c>
      <c r="EJ89" s="29">
        <v>0.55000000000000004</v>
      </c>
      <c r="EK89" s="29">
        <v>0.27</v>
      </c>
      <c r="EL89" s="29">
        <v>-7.0000000000000007E-2</v>
      </c>
      <c r="EM89" s="29">
        <v>0.1</v>
      </c>
      <c r="EN89" s="29">
        <v>0.14000000000000001</v>
      </c>
      <c r="EO89" s="29">
        <v>0.74</v>
      </c>
      <c r="EP89" s="29">
        <v>-0.08</v>
      </c>
      <c r="EQ89" s="29">
        <v>1.01</v>
      </c>
      <c r="ER89" s="29">
        <v>0.26</v>
      </c>
      <c r="ES89" s="29">
        <v>0.22</v>
      </c>
      <c r="ET89" s="29">
        <v>0.23</v>
      </c>
      <c r="EU89" s="29">
        <v>0.36</v>
      </c>
      <c r="EV89" s="29">
        <v>0.49</v>
      </c>
      <c r="EW89" s="29">
        <v>0.53</v>
      </c>
      <c r="EX89" s="29">
        <v>0.28000000000000003</v>
      </c>
      <c r="EY89" s="29">
        <v>0.6</v>
      </c>
      <c r="EZ89" s="29">
        <v>2.0699999999999998</v>
      </c>
      <c r="FA89" s="29">
        <v>1.39</v>
      </c>
      <c r="FB89" s="29">
        <v>0</v>
      </c>
      <c r="FC89" s="29">
        <v>0.7</v>
      </c>
      <c r="FD89" s="29">
        <v>2.89</v>
      </c>
      <c r="FE89" s="29">
        <v>0.84</v>
      </c>
      <c r="FF89" s="29">
        <v>0.77</v>
      </c>
      <c r="FG89" s="29">
        <v>0.33</v>
      </c>
      <c r="FH89" s="29">
        <v>0.25</v>
      </c>
      <c r="FI89" s="29">
        <v>-0.45</v>
      </c>
      <c r="FJ89" s="29">
        <v>-1.26</v>
      </c>
      <c r="FK89" s="29">
        <v>-1.24</v>
      </c>
      <c r="FL89" s="29">
        <v>7.0000000000000007E-2</v>
      </c>
      <c r="FM89" s="29">
        <v>-0.41</v>
      </c>
      <c r="FN89" s="29">
        <v>-0.26</v>
      </c>
      <c r="FO89" s="29">
        <v>-0.48</v>
      </c>
      <c r="FP89" s="29">
        <v>-0.28999999999999998</v>
      </c>
      <c r="FQ89" s="29">
        <v>0.56999999999999995</v>
      </c>
      <c r="FR89" s="29">
        <v>-0.82</v>
      </c>
      <c r="FS89" s="29">
        <v>-1.87</v>
      </c>
      <c r="FT89" s="29">
        <v>-0.99</v>
      </c>
      <c r="FU89" s="29">
        <v>-0.76</v>
      </c>
      <c r="FV89" s="29">
        <v>-0.67</v>
      </c>
      <c r="FW89" s="29">
        <v>-0.42</v>
      </c>
      <c r="FX89" s="29">
        <v>-0.42</v>
      </c>
      <c r="FY89" s="29">
        <v>-0.42</v>
      </c>
      <c r="FZ89" s="29">
        <v>-0.42</v>
      </c>
      <c r="GA89" s="29">
        <v>-0.42</v>
      </c>
      <c r="GB89" s="29">
        <v>-0.42</v>
      </c>
      <c r="GC89" s="29">
        <v>-0.42</v>
      </c>
      <c r="GD89" s="29">
        <v>-0.42</v>
      </c>
      <c r="GE89" s="29">
        <v>-0.42</v>
      </c>
      <c r="GF89" s="29">
        <v>-0.42</v>
      </c>
      <c r="GG89" s="29">
        <v>-0.42</v>
      </c>
      <c r="GH89" s="29">
        <v>-0.42</v>
      </c>
      <c r="GI89" s="29">
        <v>-0.42</v>
      </c>
      <c r="GJ89" s="29">
        <v>-0.42</v>
      </c>
      <c r="GK89" s="29">
        <v>-0.42</v>
      </c>
      <c r="GL89" s="29">
        <v>-0.42</v>
      </c>
      <c r="GM89" s="29">
        <v>-0.42</v>
      </c>
      <c r="GN89" s="29">
        <v>-0.42</v>
      </c>
      <c r="GO89" s="29">
        <v>-0.42</v>
      </c>
      <c r="GP89" s="29">
        <v>-0.42</v>
      </c>
      <c r="GQ89" s="29">
        <v>-0.42</v>
      </c>
      <c r="GR89" s="29">
        <v>-0.42</v>
      </c>
      <c r="GS89" s="29">
        <v>-0.42</v>
      </c>
      <c r="GT89" s="29">
        <v>-0.42</v>
      </c>
      <c r="GU89" s="29">
        <v>-0.42</v>
      </c>
      <c r="GV89" s="29">
        <v>-0.42</v>
      </c>
    </row>
    <row r="90" spans="1:204">
      <c r="B90" s="26" t="s">
        <v>235</v>
      </c>
      <c r="C90" s="78" t="s">
        <v>309</v>
      </c>
      <c r="D90" s="78" t="s">
        <v>309</v>
      </c>
      <c r="E90" s="78" t="s">
        <v>309</v>
      </c>
      <c r="F90" s="78" t="s">
        <v>309</v>
      </c>
      <c r="G90" s="78" t="s">
        <v>309</v>
      </c>
      <c r="H90" s="78" t="s">
        <v>309</v>
      </c>
      <c r="I90" s="78" t="s">
        <v>309</v>
      </c>
      <c r="J90" s="78" t="s">
        <v>309</v>
      </c>
      <c r="K90" s="78" t="s">
        <v>309</v>
      </c>
      <c r="L90" s="78" t="s">
        <v>309</v>
      </c>
      <c r="M90" s="78" t="s">
        <v>309</v>
      </c>
      <c r="N90" s="78" t="s">
        <v>309</v>
      </c>
      <c r="O90" s="78" t="s">
        <v>309</v>
      </c>
      <c r="P90" s="78" t="s">
        <v>309</v>
      </c>
      <c r="Q90" s="78" t="s">
        <v>309</v>
      </c>
      <c r="R90" s="78" t="s">
        <v>309</v>
      </c>
      <c r="S90" s="78" t="s">
        <v>309</v>
      </c>
      <c r="T90" s="78" t="s">
        <v>309</v>
      </c>
      <c r="U90" s="78" t="s">
        <v>309</v>
      </c>
      <c r="V90" s="78" t="s">
        <v>309</v>
      </c>
      <c r="W90" s="10">
        <v>0.63118173164866997</v>
      </c>
      <c r="X90" s="10">
        <v>0.9215228104014398</v>
      </c>
      <c r="Y90" s="10">
        <v>1.6105236920128281</v>
      </c>
      <c r="Z90" s="10">
        <v>1.92505745713429</v>
      </c>
      <c r="AA90" s="10">
        <v>1.9822243500918699</v>
      </c>
      <c r="AB90" s="10">
        <v>1.3892469210444365</v>
      </c>
      <c r="AC90" s="10">
        <v>0.62372357693981073</v>
      </c>
      <c r="AD90" s="10">
        <v>0.22157673115496629</v>
      </c>
      <c r="AE90" s="10">
        <v>-0.15706946303713501</v>
      </c>
      <c r="AF90" s="10">
        <v>0.19243475141177377</v>
      </c>
      <c r="AG90" s="10">
        <v>0.32162096756898328</v>
      </c>
      <c r="AH90" s="10">
        <v>0.27539448469138911</v>
      </c>
      <c r="AI90" s="10">
        <v>0.21030677957139285</v>
      </c>
      <c r="AJ90" s="10">
        <v>0.57801488117631006</v>
      </c>
      <c r="AK90" s="10">
        <v>0.64038217216507431</v>
      </c>
      <c r="AL90" s="10">
        <v>0.77723181952128317</v>
      </c>
      <c r="AM90" s="10">
        <v>0.47893416739725492</v>
      </c>
      <c r="AN90" s="10">
        <v>4.6471980063004223E-2</v>
      </c>
      <c r="AO90" s="10">
        <v>-0.12653054598871952</v>
      </c>
      <c r="AP90" s="10">
        <v>-0.14729586596154301</v>
      </c>
      <c r="AQ90" s="10">
        <v>0.46432243628792524</v>
      </c>
      <c r="AR90" s="10">
        <v>0.47238945960160206</v>
      </c>
      <c r="AS90" s="10">
        <v>0.37924402989214934</v>
      </c>
      <c r="AT90" s="10">
        <v>0.370029363566097</v>
      </c>
      <c r="AU90" s="10">
        <v>0.16738621960250799</v>
      </c>
      <c r="AV90" s="10">
        <v>0.18006510997258202</v>
      </c>
      <c r="AW90" s="10">
        <v>0.21411093613684473</v>
      </c>
      <c r="AX90" s="10">
        <v>0.35772440527796623</v>
      </c>
      <c r="AY90" s="10">
        <v>0.28889440175170245</v>
      </c>
      <c r="AZ90" s="10">
        <v>0.45850690787566495</v>
      </c>
      <c r="BA90" s="10">
        <v>0.92846960672042578</v>
      </c>
      <c r="BB90" s="10">
        <v>1.3021872449582799</v>
      </c>
      <c r="BC90" s="10">
        <v>1.7182841782221052</v>
      </c>
      <c r="BD90" s="10">
        <v>1.9020992532438674</v>
      </c>
      <c r="BE90" s="10">
        <v>2.1362717562150975</v>
      </c>
      <c r="BF90" s="10">
        <v>1.3824262891321508</v>
      </c>
      <c r="BG90" s="10">
        <v>1.2314799465731081</v>
      </c>
      <c r="BH90" s="10">
        <v>1.2957117942334482</v>
      </c>
      <c r="BI90" s="10">
        <v>0.9717799508211632</v>
      </c>
      <c r="BJ90" s="10">
        <v>1.5734318242295675</v>
      </c>
      <c r="BK90" s="10">
        <v>1.3725594459859094</v>
      </c>
      <c r="BL90" s="10">
        <v>1.5021464014289818</v>
      </c>
      <c r="BM90" s="10">
        <v>1.9112677581603368</v>
      </c>
      <c r="BN90" s="10">
        <v>1.4793409182309563</v>
      </c>
      <c r="BO90" s="10">
        <v>1.6764604348441718</v>
      </c>
      <c r="BP90" s="10">
        <v>1.6411444341848291</v>
      </c>
      <c r="BQ90" s="10">
        <v>1.6623420667628117</v>
      </c>
      <c r="BR90" s="10">
        <v>1.5812186356625977</v>
      </c>
      <c r="BS90" s="10">
        <v>1.5151799091779303</v>
      </c>
      <c r="BT90" s="10">
        <v>0.99294775292904369</v>
      </c>
      <c r="BU90" s="10">
        <v>0.33254503091410015</v>
      </c>
      <c r="BV90" s="10">
        <v>0.7417281601303799</v>
      </c>
      <c r="BW90" s="10">
        <v>0.33961699709405113</v>
      </c>
      <c r="BX90" s="10">
        <v>0.49275556192686065</v>
      </c>
      <c r="BY90" s="10">
        <v>0.61413954322145581</v>
      </c>
      <c r="BZ90" s="10">
        <v>0.81615262532779576</v>
      </c>
      <c r="CA90" s="10">
        <v>0.91275346493175702</v>
      </c>
      <c r="CB90" s="10">
        <v>1.0121896012768814</v>
      </c>
      <c r="CC90" s="10">
        <v>1.1665687617649074</v>
      </c>
      <c r="CD90" s="10">
        <v>0.86373029048961758</v>
      </c>
      <c r="CE90" s="10">
        <v>1.2949209220726701</v>
      </c>
      <c r="CF90" s="10">
        <v>1.15537132555559</v>
      </c>
      <c r="CG90" s="10">
        <v>1.0207754797882229</v>
      </c>
      <c r="CH90" s="10">
        <v>1.1252314908325602</v>
      </c>
      <c r="CI90" s="10">
        <v>1.0999809592750154</v>
      </c>
      <c r="CJ90" s="10">
        <v>1.3060430435024752</v>
      </c>
      <c r="CK90" s="10">
        <v>1.3333608295187691</v>
      </c>
      <c r="CL90" s="10">
        <v>1.2362932001656042</v>
      </c>
      <c r="CM90" s="10">
        <v>1.4418595439509017</v>
      </c>
      <c r="CN90" s="10">
        <v>1.3291482021698817</v>
      </c>
      <c r="CO90" s="10">
        <v>1.5307344918273125</v>
      </c>
      <c r="CP90" s="10">
        <v>1.3549420927270988</v>
      </c>
      <c r="CQ90" s="10">
        <v>0.73306504061338895</v>
      </c>
      <c r="CR90" s="10">
        <v>0.5851306309565445</v>
      </c>
      <c r="CS90" s="10">
        <v>0.27694177849141177</v>
      </c>
      <c r="CT90" s="10">
        <v>0.29533931748280051</v>
      </c>
      <c r="CU90" s="10">
        <v>0.11504136192008624</v>
      </c>
      <c r="CV90" s="10">
        <v>0.16852316686706373</v>
      </c>
      <c r="CW90" s="10">
        <v>0.43351966011649151</v>
      </c>
      <c r="CX90" s="10">
        <v>0.32461745018676336</v>
      </c>
      <c r="CY90" s="10">
        <v>0.71384071811996341</v>
      </c>
      <c r="CZ90" s="10">
        <v>0.65545923186991317</v>
      </c>
      <c r="DA90" s="10">
        <v>0.37509944823659841</v>
      </c>
      <c r="DB90" s="10">
        <v>0.22012196943625753</v>
      </c>
      <c r="DC90" s="10">
        <v>7.460035601362075E-2</v>
      </c>
      <c r="DD90" s="10">
        <v>0.25605302623364545</v>
      </c>
      <c r="DE90" s="10">
        <v>0.14699253692516173</v>
      </c>
      <c r="DF90" s="10">
        <v>0.44590082920633922</v>
      </c>
      <c r="DG90" s="10">
        <v>0.40301737828578221</v>
      </c>
      <c r="DH90" s="10">
        <v>0.22962482277662352</v>
      </c>
      <c r="DI90" s="10">
        <v>0.31072277681610827</v>
      </c>
      <c r="DJ90" s="10">
        <v>0.23392556410555054</v>
      </c>
      <c r="DK90" s="10">
        <v>0.156539936408509</v>
      </c>
      <c r="DL90" s="10">
        <v>0.41096147885829026</v>
      </c>
      <c r="DM90" s="10">
        <v>0.56594345538797031</v>
      </c>
      <c r="DN90" s="10">
        <v>0.70248336207523254</v>
      </c>
      <c r="DO90" s="10">
        <v>0.95844389157974352</v>
      </c>
      <c r="DP90" s="10">
        <v>0.69016762507468132</v>
      </c>
      <c r="DQ90" s="10">
        <v>0.7685123553545925</v>
      </c>
      <c r="DR90" s="10">
        <v>0.90665807348117944</v>
      </c>
      <c r="DS90" s="10">
        <v>0.56841606474835327</v>
      </c>
      <c r="DT90" s="10">
        <v>0.72321394597771549</v>
      </c>
      <c r="DU90" s="10">
        <v>0.52684628726029903</v>
      </c>
      <c r="DV90" s="10">
        <v>0.31071015578324201</v>
      </c>
      <c r="DW90" s="10">
        <v>0.87956125831742649</v>
      </c>
      <c r="DX90" s="10">
        <v>1.1254147270765065</v>
      </c>
      <c r="DY90" s="10">
        <v>1.357953040343973</v>
      </c>
      <c r="DZ90" s="10">
        <v>1.9943078011991724</v>
      </c>
      <c r="EA90" s="10">
        <v>2.4849455677227099</v>
      </c>
      <c r="EB90" s="10">
        <v>2.7338397188532326</v>
      </c>
      <c r="EC90" s="10">
        <v>3.0766964091553772</v>
      </c>
      <c r="ED90" s="10">
        <v>2.8776572965884446</v>
      </c>
      <c r="EE90" s="10">
        <v>2.2966376524284975</v>
      </c>
      <c r="EF90" s="10">
        <v>2.1856532710138676</v>
      </c>
      <c r="EG90" s="10">
        <v>1.85231155340678</v>
      </c>
      <c r="EH90" s="10">
        <v>1.604744153585355</v>
      </c>
      <c r="EI90" s="10">
        <v>1.5506067859832551</v>
      </c>
      <c r="EJ90" s="10">
        <v>1.2123136502013803</v>
      </c>
      <c r="EK90" s="10">
        <v>1.1478783694155346</v>
      </c>
      <c r="EL90" s="10">
        <v>0.89561366679675969</v>
      </c>
      <c r="EM90" s="10">
        <v>0.70270455490695827</v>
      </c>
      <c r="EN90" s="10">
        <v>0.39501680493674018</v>
      </c>
      <c r="EO90" s="10">
        <v>0.31778691527121095</v>
      </c>
      <c r="EP90" s="10">
        <v>0.17027787538657024</v>
      </c>
      <c r="EQ90" s="10">
        <v>0.3232416657851882</v>
      </c>
      <c r="ER90" s="10">
        <v>0.37671983382247626</v>
      </c>
      <c r="ES90" s="10">
        <v>0.306725981599272</v>
      </c>
      <c r="ET90" s="10">
        <v>0.65794655089550502</v>
      </c>
      <c r="EU90" s="10">
        <v>0.50406079758087707</v>
      </c>
      <c r="EV90" s="10">
        <v>0.59788983794691952</v>
      </c>
      <c r="EW90" s="10">
        <v>0.68159972199005558</v>
      </c>
      <c r="EX90" s="10">
        <v>0.62102586724639752</v>
      </c>
      <c r="EY90" s="10">
        <v>0.65858604349496996</v>
      </c>
      <c r="EZ90" s="10">
        <v>1.0441696915988326</v>
      </c>
      <c r="FA90" s="10">
        <v>1.1561817590678205</v>
      </c>
      <c r="FB90" s="10">
        <v>1.3518385227291485</v>
      </c>
      <c r="FC90" s="10">
        <v>2.2746958401703301</v>
      </c>
      <c r="FD90" s="10">
        <v>2.8736112737676027</v>
      </c>
      <c r="FE90" s="10">
        <v>3.2592803733958675</v>
      </c>
      <c r="FF90" s="10">
        <v>3.2532782951267727</v>
      </c>
      <c r="FG90" s="10">
        <v>2.7071902386408002</v>
      </c>
      <c r="FH90" s="10">
        <v>1.8982935753609</v>
      </c>
      <c r="FI90" s="10">
        <v>1.2902046139206225</v>
      </c>
      <c r="FJ90" s="10">
        <v>0.76421862857261424</v>
      </c>
      <c r="FK90" s="10">
        <v>-0.20177394077731575</v>
      </c>
      <c r="FL90" s="10">
        <v>-0.69612948226783389</v>
      </c>
      <c r="FM90" s="10">
        <v>-1.063940366200804</v>
      </c>
      <c r="FN90" s="10">
        <v>-1.1348006711832312</v>
      </c>
      <c r="FO90" s="10">
        <v>-0.92128745323761119</v>
      </c>
      <c r="FP90" s="10">
        <v>-0.82529494934432424</v>
      </c>
      <c r="FQ90" s="10">
        <v>-0.40107635934239222</v>
      </c>
      <c r="FR90" s="10">
        <v>-0.49826515301160174</v>
      </c>
      <c r="FS90" s="10">
        <v>-0.6114963500167867</v>
      </c>
      <c r="FT90" s="10">
        <v>-0.7741626434917942</v>
      </c>
      <c r="FU90" s="10">
        <v>-0.88899383688846356</v>
      </c>
      <c r="FV90" s="10">
        <v>-0.8838917510835036</v>
      </c>
      <c r="FW90" s="10">
        <v>-0.54664438581226349</v>
      </c>
      <c r="FX90" s="10">
        <v>-0.18055813466532772</v>
      </c>
      <c r="FY90" s="10">
        <v>-0.18055813466532772</v>
      </c>
      <c r="FZ90" s="10">
        <v>-0.18055813466532772</v>
      </c>
      <c r="GA90" s="10">
        <v>-0.18055813466532772</v>
      </c>
      <c r="GB90" s="10">
        <v>-0.18055813466532772</v>
      </c>
      <c r="GC90" s="10">
        <v>-0.18055813466532772</v>
      </c>
      <c r="GD90" s="10">
        <v>-0.18055813466532772</v>
      </c>
      <c r="GE90" s="10">
        <v>-0.18055813466532772</v>
      </c>
      <c r="GF90" s="10">
        <v>-0.18055813466532772</v>
      </c>
      <c r="GG90" s="10">
        <v>-0.18055813466532772</v>
      </c>
      <c r="GH90" s="10">
        <v>-0.18055813466532772</v>
      </c>
      <c r="GI90" s="10">
        <v>-0.18055813466532772</v>
      </c>
      <c r="GJ90" s="10">
        <v>-0.18055813466532772</v>
      </c>
      <c r="GK90" s="10">
        <v>-0.18055813466532772</v>
      </c>
      <c r="GL90" s="10">
        <v>-0.18055813466532772</v>
      </c>
      <c r="GM90" s="10">
        <v>-0.18055813466532772</v>
      </c>
      <c r="GN90" s="10">
        <v>-0.18055813466532772</v>
      </c>
      <c r="GO90" s="10">
        <v>-0.18055813466532772</v>
      </c>
      <c r="GP90" s="10">
        <v>-0.18055813466532772</v>
      </c>
      <c r="GQ90" s="10">
        <v>-0.18055813466532772</v>
      </c>
      <c r="GR90" s="10">
        <v>-0.18055813466532772</v>
      </c>
      <c r="GS90" s="10">
        <v>-0.18055813466532772</v>
      </c>
      <c r="GT90" s="10">
        <v>-0.18055813466532772</v>
      </c>
      <c r="GU90" s="10">
        <v>-0.18055813466532772</v>
      </c>
      <c r="GV90" s="10">
        <v>-0.18055813466532772</v>
      </c>
    </row>
    <row r="91" spans="1:204">
      <c r="B91" s="28" t="s">
        <v>340</v>
      </c>
      <c r="C91" s="78" t="e">
        <f>C90-C88</f>
        <v>#VALUE!</v>
      </c>
      <c r="D91" s="78" t="e">
        <f t="shared" ref="D91:BO91" si="134">D90-D88</f>
        <v>#VALUE!</v>
      </c>
      <c r="E91" s="78" t="e">
        <f t="shared" si="134"/>
        <v>#VALUE!</v>
      </c>
      <c r="F91" s="78" t="e">
        <f t="shared" si="134"/>
        <v>#VALUE!</v>
      </c>
      <c r="G91" s="78" t="e">
        <f t="shared" si="134"/>
        <v>#VALUE!</v>
      </c>
      <c r="H91" s="78" t="e">
        <f t="shared" si="134"/>
        <v>#VALUE!</v>
      </c>
      <c r="I91" s="78" t="e">
        <f t="shared" si="134"/>
        <v>#VALUE!</v>
      </c>
      <c r="J91" s="78" t="e">
        <f t="shared" si="134"/>
        <v>#VALUE!</v>
      </c>
      <c r="K91" s="78" t="e">
        <f t="shared" si="134"/>
        <v>#VALUE!</v>
      </c>
      <c r="L91" s="78" t="e">
        <f t="shared" si="134"/>
        <v>#VALUE!</v>
      </c>
      <c r="M91" s="78" t="e">
        <f t="shared" si="134"/>
        <v>#VALUE!</v>
      </c>
      <c r="N91" s="78" t="e">
        <f t="shared" si="134"/>
        <v>#VALUE!</v>
      </c>
      <c r="O91" s="78" t="e">
        <f t="shared" si="134"/>
        <v>#VALUE!</v>
      </c>
      <c r="P91" s="78" t="e">
        <f t="shared" si="134"/>
        <v>#VALUE!</v>
      </c>
      <c r="Q91" s="78" t="e">
        <f t="shared" si="134"/>
        <v>#VALUE!</v>
      </c>
      <c r="R91" s="78" t="e">
        <f t="shared" si="134"/>
        <v>#VALUE!</v>
      </c>
      <c r="S91" s="78" t="e">
        <f t="shared" si="134"/>
        <v>#VALUE!</v>
      </c>
      <c r="T91" s="78" t="e">
        <f t="shared" si="134"/>
        <v>#VALUE!</v>
      </c>
      <c r="U91" s="78" t="e">
        <f t="shared" si="134"/>
        <v>#VALUE!</v>
      </c>
      <c r="V91" s="78" t="e">
        <f t="shared" si="134"/>
        <v>#VALUE!</v>
      </c>
      <c r="W91" s="78" t="e">
        <f t="shared" si="134"/>
        <v>#VALUE!</v>
      </c>
      <c r="X91" s="78" t="e">
        <f t="shared" si="134"/>
        <v>#VALUE!</v>
      </c>
      <c r="Y91" s="78" t="e">
        <f t="shared" si="134"/>
        <v>#VALUE!</v>
      </c>
      <c r="Z91" s="78" t="e">
        <f t="shared" si="134"/>
        <v>#VALUE!</v>
      </c>
      <c r="AA91" s="78" t="e">
        <f t="shared" si="134"/>
        <v>#VALUE!</v>
      </c>
      <c r="AB91" s="78" t="e">
        <f t="shared" si="134"/>
        <v>#VALUE!</v>
      </c>
      <c r="AC91" s="78" t="e">
        <f t="shared" si="134"/>
        <v>#VALUE!</v>
      </c>
      <c r="AD91" s="78" t="e">
        <f t="shared" si="134"/>
        <v>#VALUE!</v>
      </c>
      <c r="AE91" s="78" t="e">
        <f t="shared" si="134"/>
        <v>#VALUE!</v>
      </c>
      <c r="AF91" s="78" t="e">
        <f t="shared" si="134"/>
        <v>#VALUE!</v>
      </c>
      <c r="AG91" s="78" t="e">
        <f t="shared" si="134"/>
        <v>#VALUE!</v>
      </c>
      <c r="AH91" s="78" t="e">
        <f t="shared" si="134"/>
        <v>#VALUE!</v>
      </c>
      <c r="AI91" s="78" t="e">
        <f t="shared" si="134"/>
        <v>#VALUE!</v>
      </c>
      <c r="AJ91" s="78" t="e">
        <f t="shared" si="134"/>
        <v>#VALUE!</v>
      </c>
      <c r="AK91" s="78" t="e">
        <f t="shared" si="134"/>
        <v>#VALUE!</v>
      </c>
      <c r="AL91" s="78" t="e">
        <f t="shared" si="134"/>
        <v>#VALUE!</v>
      </c>
      <c r="AM91" s="78" t="e">
        <f t="shared" si="134"/>
        <v>#VALUE!</v>
      </c>
      <c r="AN91" s="78" t="e">
        <f t="shared" si="134"/>
        <v>#VALUE!</v>
      </c>
      <c r="AO91" s="78" t="e">
        <f t="shared" si="134"/>
        <v>#VALUE!</v>
      </c>
      <c r="AP91" s="78" t="e">
        <f t="shared" si="134"/>
        <v>#VALUE!</v>
      </c>
      <c r="AQ91" s="78" t="e">
        <f t="shared" si="134"/>
        <v>#VALUE!</v>
      </c>
      <c r="AR91" s="78" t="e">
        <f t="shared" si="134"/>
        <v>#VALUE!</v>
      </c>
      <c r="AS91" s="78" t="e">
        <f t="shared" si="134"/>
        <v>#VALUE!</v>
      </c>
      <c r="AT91" s="78" t="e">
        <f t="shared" si="134"/>
        <v>#VALUE!</v>
      </c>
      <c r="AU91" s="78" t="e">
        <f t="shared" si="134"/>
        <v>#VALUE!</v>
      </c>
      <c r="AV91" s="78" t="e">
        <f t="shared" si="134"/>
        <v>#VALUE!</v>
      </c>
      <c r="AW91" s="78" t="e">
        <f t="shared" si="134"/>
        <v>#VALUE!</v>
      </c>
      <c r="AX91" s="78" t="e">
        <f t="shared" si="134"/>
        <v>#VALUE!</v>
      </c>
      <c r="AY91" s="78" t="e">
        <f t="shared" si="134"/>
        <v>#VALUE!</v>
      </c>
      <c r="AZ91" s="78" t="e">
        <f t="shared" si="134"/>
        <v>#VALUE!</v>
      </c>
      <c r="BA91" s="78" t="e">
        <f t="shared" si="134"/>
        <v>#VALUE!</v>
      </c>
      <c r="BB91" s="78" t="e">
        <f t="shared" si="134"/>
        <v>#VALUE!</v>
      </c>
      <c r="BC91" s="78" t="e">
        <f t="shared" si="134"/>
        <v>#VALUE!</v>
      </c>
      <c r="BD91" s="78" t="e">
        <f t="shared" si="134"/>
        <v>#VALUE!</v>
      </c>
      <c r="BE91" s="78" t="e">
        <f t="shared" si="134"/>
        <v>#VALUE!</v>
      </c>
      <c r="BF91" s="78" t="e">
        <f t="shared" si="134"/>
        <v>#VALUE!</v>
      </c>
      <c r="BG91" s="78" t="e">
        <f t="shared" si="134"/>
        <v>#VALUE!</v>
      </c>
      <c r="BH91" s="78" t="e">
        <f t="shared" si="134"/>
        <v>#VALUE!</v>
      </c>
      <c r="BI91" s="78" t="e">
        <f t="shared" si="134"/>
        <v>#VALUE!</v>
      </c>
      <c r="BJ91" s="78" t="e">
        <f t="shared" si="134"/>
        <v>#VALUE!</v>
      </c>
      <c r="BK91" s="78" t="e">
        <f t="shared" si="134"/>
        <v>#VALUE!</v>
      </c>
      <c r="BL91" s="78" t="e">
        <f t="shared" si="134"/>
        <v>#VALUE!</v>
      </c>
      <c r="BM91" s="78" t="e">
        <f t="shared" si="134"/>
        <v>#VALUE!</v>
      </c>
      <c r="BN91" s="78" t="e">
        <f t="shared" si="134"/>
        <v>#VALUE!</v>
      </c>
      <c r="BO91" s="78" t="e">
        <f t="shared" si="134"/>
        <v>#VALUE!</v>
      </c>
      <c r="BP91" s="78" t="e">
        <f t="shared" ref="BP91:EA91" si="135">BP90-BP88</f>
        <v>#VALUE!</v>
      </c>
      <c r="BQ91" s="78" t="e">
        <f t="shared" si="135"/>
        <v>#VALUE!</v>
      </c>
      <c r="BR91" s="78" t="e">
        <f t="shared" si="135"/>
        <v>#VALUE!</v>
      </c>
      <c r="BS91" s="78" t="e">
        <f t="shared" si="135"/>
        <v>#VALUE!</v>
      </c>
      <c r="BT91" s="78" t="e">
        <f t="shared" si="135"/>
        <v>#VALUE!</v>
      </c>
      <c r="BU91" s="78" t="e">
        <f t="shared" si="135"/>
        <v>#VALUE!</v>
      </c>
      <c r="BV91" s="78" t="e">
        <f t="shared" si="135"/>
        <v>#VALUE!</v>
      </c>
      <c r="BW91" s="78" t="e">
        <f t="shared" si="135"/>
        <v>#VALUE!</v>
      </c>
      <c r="BX91" s="78" t="e">
        <f t="shared" si="135"/>
        <v>#VALUE!</v>
      </c>
      <c r="BY91" s="78" t="e">
        <f t="shared" si="135"/>
        <v>#VALUE!</v>
      </c>
      <c r="BZ91" s="78" t="e">
        <f t="shared" si="135"/>
        <v>#VALUE!</v>
      </c>
      <c r="CA91" s="78" t="e">
        <f t="shared" si="135"/>
        <v>#VALUE!</v>
      </c>
      <c r="CB91" s="78" t="e">
        <f t="shared" si="135"/>
        <v>#VALUE!</v>
      </c>
      <c r="CC91" s="78" t="e">
        <f t="shared" si="135"/>
        <v>#VALUE!</v>
      </c>
      <c r="CD91" s="78" t="e">
        <f t="shared" si="135"/>
        <v>#VALUE!</v>
      </c>
      <c r="CE91" s="78" t="e">
        <f t="shared" si="135"/>
        <v>#VALUE!</v>
      </c>
      <c r="CF91" s="78" t="e">
        <f t="shared" si="135"/>
        <v>#VALUE!</v>
      </c>
      <c r="CG91" s="78" t="e">
        <f t="shared" si="135"/>
        <v>#VALUE!</v>
      </c>
      <c r="CH91" s="78" t="e">
        <f t="shared" si="135"/>
        <v>#VALUE!</v>
      </c>
      <c r="CI91" s="78" t="e">
        <f t="shared" si="135"/>
        <v>#VALUE!</v>
      </c>
      <c r="CJ91" s="78" t="e">
        <f t="shared" si="135"/>
        <v>#VALUE!</v>
      </c>
      <c r="CK91" s="78" t="e">
        <f t="shared" si="135"/>
        <v>#VALUE!</v>
      </c>
      <c r="CL91" s="78" t="e">
        <f t="shared" si="135"/>
        <v>#VALUE!</v>
      </c>
      <c r="CM91" s="78" t="e">
        <f t="shared" si="135"/>
        <v>#VALUE!</v>
      </c>
      <c r="CN91" s="78" t="e">
        <f t="shared" si="135"/>
        <v>#VALUE!</v>
      </c>
      <c r="CO91" s="78" t="e">
        <f t="shared" si="135"/>
        <v>#VALUE!</v>
      </c>
      <c r="CP91" s="78">
        <f t="shared" si="135"/>
        <v>0.30141285260394279</v>
      </c>
      <c r="CQ91" s="78">
        <f t="shared" si="135"/>
        <v>0.27630415820387066</v>
      </c>
      <c r="CR91" s="78">
        <f t="shared" si="135"/>
        <v>0.24849437204649022</v>
      </c>
      <c r="CS91" s="78">
        <f t="shared" si="135"/>
        <v>0.23302210185873368</v>
      </c>
      <c r="CT91" s="78">
        <f t="shared" si="135"/>
        <v>0.28212028183065924</v>
      </c>
      <c r="CU91" s="78">
        <f t="shared" si="135"/>
        <v>0.24321680659786604</v>
      </c>
      <c r="CV91" s="78">
        <f t="shared" si="135"/>
        <v>0.3011175826677982</v>
      </c>
      <c r="CW91" s="78">
        <f t="shared" si="135"/>
        <v>0.34130497891887857</v>
      </c>
      <c r="CX91" s="78">
        <f t="shared" si="135"/>
        <v>0.43980305772656481</v>
      </c>
      <c r="CY91" s="78">
        <f t="shared" si="135"/>
        <v>0.55253230219392235</v>
      </c>
      <c r="CZ91" s="78">
        <f t="shared" si="135"/>
        <v>0.44216640053986145</v>
      </c>
      <c r="DA91" s="78">
        <f t="shared" si="135"/>
        <v>0.44640796984865194</v>
      </c>
      <c r="DB91" s="78">
        <f t="shared" si="135"/>
        <v>0.34833857097114285</v>
      </c>
      <c r="DC91" s="78">
        <f t="shared" si="135"/>
        <v>0.21613131255835444</v>
      </c>
      <c r="DD91" s="78">
        <f t="shared" si="135"/>
        <v>0.23639664670976196</v>
      </c>
      <c r="DE91" s="78">
        <f t="shared" si="135"/>
        <v>0.15164882211791547</v>
      </c>
      <c r="DF91" s="78">
        <f t="shared" si="135"/>
        <v>0.13193361508223983</v>
      </c>
      <c r="DG91" s="78">
        <f t="shared" si="135"/>
        <v>0.18038864350397105</v>
      </c>
      <c r="DH91" s="78">
        <f t="shared" si="135"/>
        <v>0.26040335440722517</v>
      </c>
      <c r="DI91" s="78">
        <f t="shared" si="135"/>
        <v>0.36446058758215216</v>
      </c>
      <c r="DJ91" s="78">
        <f t="shared" si="135"/>
        <v>0.48818548186121552</v>
      </c>
      <c r="DK91" s="78">
        <f t="shared" si="135"/>
        <v>0.57909880082743515</v>
      </c>
      <c r="DL91" s="78">
        <f t="shared" si="135"/>
        <v>0.59846741503784884</v>
      </c>
      <c r="DM91" s="78">
        <f t="shared" si="135"/>
        <v>0.65249419386333629</v>
      </c>
      <c r="DN91" s="78">
        <f t="shared" si="135"/>
        <v>0.64107244217189541</v>
      </c>
      <c r="DO91" s="78">
        <f t="shared" si="135"/>
        <v>0.66130510443742785</v>
      </c>
      <c r="DP91" s="78">
        <f t="shared" si="135"/>
        <v>0.60152367170258159</v>
      </c>
      <c r="DQ91" s="78">
        <f t="shared" si="135"/>
        <v>0.55138558498008861</v>
      </c>
      <c r="DR91" s="78">
        <f t="shared" si="135"/>
        <v>0.52518603136952013</v>
      </c>
      <c r="DS91" s="78">
        <f t="shared" si="135"/>
        <v>0.39879179107729479</v>
      </c>
      <c r="DT91" s="78">
        <f t="shared" si="135"/>
        <v>0.44459913359909942</v>
      </c>
      <c r="DU91" s="78">
        <f t="shared" si="135"/>
        <v>0.46876137042936888</v>
      </c>
      <c r="DV91" s="78">
        <f t="shared" si="135"/>
        <v>0.41980101592443747</v>
      </c>
      <c r="DW91" s="78">
        <f t="shared" si="135"/>
        <v>0.48148836682458618</v>
      </c>
      <c r="DX91" s="78">
        <f t="shared" si="135"/>
        <v>0.51643909817228884</v>
      </c>
      <c r="DY91" s="78">
        <f t="shared" si="135"/>
        <v>0.45509034210642907</v>
      </c>
      <c r="DZ91" s="78">
        <f t="shared" si="135"/>
        <v>0.5916140459245236</v>
      </c>
      <c r="EA91" s="78">
        <f t="shared" si="135"/>
        <v>0.79260205219107061</v>
      </c>
      <c r="EB91" s="78">
        <f t="shared" ref="EB91:GM91" si="136">EB90-EB88</f>
        <v>0.84109005078136034</v>
      </c>
      <c r="EC91" s="78">
        <f t="shared" si="136"/>
        <v>0.95385306147963256</v>
      </c>
      <c r="ED91" s="78">
        <f t="shared" si="136"/>
        <v>0.91305511681244367</v>
      </c>
      <c r="EE91" s="78">
        <f t="shared" si="136"/>
        <v>0.66099175702019286</v>
      </c>
      <c r="EF91" s="78">
        <f t="shared" si="136"/>
        <v>0.55336250797200814</v>
      </c>
      <c r="EG91" s="78">
        <f t="shared" si="136"/>
        <v>0.434820216143887</v>
      </c>
      <c r="EH91" s="78">
        <f t="shared" si="136"/>
        <v>0.30832800376338665</v>
      </c>
      <c r="EI91" s="78">
        <f t="shared" si="136"/>
        <v>0.31694361127374182</v>
      </c>
      <c r="EJ91" s="78">
        <f t="shared" si="136"/>
        <v>0.33263724520384963</v>
      </c>
      <c r="EK91" s="78">
        <f t="shared" si="136"/>
        <v>0.41189626081294506</v>
      </c>
      <c r="EL91" s="78">
        <f t="shared" si="136"/>
        <v>0.48076689784457832</v>
      </c>
      <c r="EM91" s="78">
        <f t="shared" si="136"/>
        <v>0.46464174988157075</v>
      </c>
      <c r="EN91" s="78">
        <f t="shared" si="136"/>
        <v>0.39428008076651039</v>
      </c>
      <c r="EO91" s="78">
        <f t="shared" si="136"/>
        <v>0.33458019360524771</v>
      </c>
      <c r="EP91" s="78">
        <f t="shared" si="136"/>
        <v>0.27799350881285811</v>
      </c>
      <c r="EQ91" s="78">
        <f t="shared" si="136"/>
        <v>0.35442809384406515</v>
      </c>
      <c r="ER91" s="78">
        <f t="shared" si="136"/>
        <v>0.4158078533958241</v>
      </c>
      <c r="ES91" s="78">
        <f t="shared" si="136"/>
        <v>0.4185211615037393</v>
      </c>
      <c r="ET91" s="78">
        <f t="shared" si="136"/>
        <v>0.56350736276767921</v>
      </c>
      <c r="EU91" s="78">
        <f t="shared" si="136"/>
        <v>0.55878127114629506</v>
      </c>
      <c r="EV91" s="78">
        <f t="shared" si="136"/>
        <v>0.51965668450266744</v>
      </c>
      <c r="EW91" s="78">
        <f t="shared" si="136"/>
        <v>0.50521432148732659</v>
      </c>
      <c r="EX91" s="78">
        <f t="shared" si="136"/>
        <v>0.41397780562205155</v>
      </c>
      <c r="EY91" s="78">
        <f t="shared" si="136"/>
        <v>0.28879950478383398</v>
      </c>
      <c r="EZ91" s="78">
        <f t="shared" si="136"/>
        <v>0.22720853403146335</v>
      </c>
      <c r="FA91" s="78">
        <f t="shared" si="136"/>
        <v>3.8146049696148321E-3</v>
      </c>
      <c r="FB91" s="78">
        <f t="shared" si="136"/>
        <v>8.1243383826488103E-2</v>
      </c>
      <c r="FC91" s="78">
        <f t="shared" si="136"/>
        <v>0.49822119959594158</v>
      </c>
      <c r="FD91" s="78">
        <f t="shared" si="136"/>
        <v>0.63890907918171003</v>
      </c>
      <c r="FE91" s="78">
        <f t="shared" si="136"/>
        <v>0.70949353218926614</v>
      </c>
      <c r="FF91" s="78">
        <f t="shared" si="136"/>
        <v>0.40403578619649627</v>
      </c>
      <c r="FG91" s="78">
        <f t="shared" si="136"/>
        <v>0.10702962809553318</v>
      </c>
      <c r="FH91" s="78">
        <f t="shared" si="136"/>
        <v>-3.0227222776283202E-2</v>
      </c>
      <c r="FI91" s="78">
        <f t="shared" si="136"/>
        <v>-8.0188649422464398E-2</v>
      </c>
      <c r="FJ91" s="78">
        <f t="shared" si="136"/>
        <v>-6.5142146635329246E-2</v>
      </c>
      <c r="FK91" s="78">
        <f t="shared" si="136"/>
        <v>-0.24338135616325152</v>
      </c>
      <c r="FL91" s="78">
        <f t="shared" si="136"/>
        <v>-0.27979818357591701</v>
      </c>
      <c r="FM91" s="78">
        <f t="shared" si="136"/>
        <v>-0.1609195316207126</v>
      </c>
      <c r="FN91" s="78">
        <f t="shared" si="136"/>
        <v>-4.7884270691470165E-2</v>
      </c>
      <c r="FO91" s="78">
        <f t="shared" si="136"/>
        <v>5.0085442979908024E-4</v>
      </c>
      <c r="FP91" s="78">
        <f t="shared" si="136"/>
        <v>9.2057143151885623E-2</v>
      </c>
      <c r="FQ91" s="78">
        <f t="shared" si="136"/>
        <v>0.14861712966977153</v>
      </c>
      <c r="FR91" s="78">
        <f t="shared" si="136"/>
        <v>0.21903014746015464</v>
      </c>
      <c r="FS91" s="78">
        <f t="shared" si="136"/>
        <v>0.20126443292264007</v>
      </c>
      <c r="FT91" s="78">
        <f t="shared" si="136"/>
        <v>9.7674330010300237E-2</v>
      </c>
      <c r="FU91" s="78">
        <f t="shared" si="136"/>
        <v>0.15082172551744932</v>
      </c>
      <c r="FV91" s="78">
        <f t="shared" si="136"/>
        <v>7.7543022439314546E-2</v>
      </c>
      <c r="FW91" s="78">
        <f t="shared" si="136"/>
        <v>0.17322301883449642</v>
      </c>
      <c r="FX91" s="78">
        <f t="shared" si="136"/>
        <v>0.35799003381860411</v>
      </c>
      <c r="FY91" s="78">
        <f t="shared" si="136"/>
        <v>0.35799003381860411</v>
      </c>
      <c r="FZ91" s="78">
        <f t="shared" si="136"/>
        <v>0.35799003381860411</v>
      </c>
      <c r="GA91" s="78">
        <f t="shared" si="136"/>
        <v>0.35799003381860411</v>
      </c>
      <c r="GB91" s="78">
        <f t="shared" si="136"/>
        <v>0.35799003381860411</v>
      </c>
      <c r="GC91" s="78">
        <f t="shared" si="136"/>
        <v>0.35799003381860411</v>
      </c>
      <c r="GD91" s="78">
        <f t="shared" si="136"/>
        <v>0.35799003381860411</v>
      </c>
      <c r="GE91" s="78">
        <f t="shared" si="136"/>
        <v>0.35799003381860411</v>
      </c>
      <c r="GF91" s="78">
        <f t="shared" si="136"/>
        <v>0.35799003381860411</v>
      </c>
      <c r="GG91" s="78">
        <f t="shared" si="136"/>
        <v>0.35799003381860411</v>
      </c>
      <c r="GH91" s="78">
        <f t="shared" si="136"/>
        <v>0.35799003381860411</v>
      </c>
      <c r="GI91" s="78">
        <f t="shared" si="136"/>
        <v>0.35799003381860411</v>
      </c>
      <c r="GJ91" s="78">
        <f t="shared" si="136"/>
        <v>0.35799003381860411</v>
      </c>
      <c r="GK91" s="78">
        <f t="shared" si="136"/>
        <v>0.35799003381860411</v>
      </c>
      <c r="GL91" s="78">
        <f t="shared" si="136"/>
        <v>0.35799003381860411</v>
      </c>
      <c r="GM91" s="78">
        <f t="shared" si="136"/>
        <v>0.35799003381860411</v>
      </c>
      <c r="GN91" s="78">
        <f t="shared" ref="GN91:GV91" si="137">GN90-GN88</f>
        <v>0.35799003381860411</v>
      </c>
      <c r="GO91" s="78">
        <f t="shared" si="137"/>
        <v>0.35799003381860411</v>
      </c>
      <c r="GP91" s="78">
        <f t="shared" si="137"/>
        <v>0.35799003381860411</v>
      </c>
      <c r="GQ91" s="78">
        <f t="shared" si="137"/>
        <v>0.35799003381860411</v>
      </c>
      <c r="GR91" s="78">
        <f t="shared" si="137"/>
        <v>0.35799003381860411</v>
      </c>
      <c r="GS91" s="78">
        <f t="shared" si="137"/>
        <v>0.35799003381860411</v>
      </c>
      <c r="GT91" s="78">
        <f t="shared" si="137"/>
        <v>0.35799003381860411</v>
      </c>
      <c r="GU91" s="78">
        <f t="shared" si="137"/>
        <v>0.35799003381860411</v>
      </c>
      <c r="GV91" s="78">
        <f t="shared" si="137"/>
        <v>0.35799003381860411</v>
      </c>
    </row>
    <row r="125" spans="5:5">
      <c r="E125" s="78">
        <f>CORREL(CP25:FX25, CP91:FX91)</f>
        <v>0.52877604281209323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Y138"/>
  <sheetViews>
    <sheetView zoomScale="85" zoomScaleNormal="85" workbookViewId="0">
      <pane xSplit="2" ySplit="10" topLeftCell="C17" activePane="bottomRight" state="frozen"/>
      <selection pane="topRight" activeCell="C1" sqref="C1"/>
      <selection pane="bottomLeft" activeCell="A11" sqref="A11"/>
      <selection pane="bottomRight" activeCell="B25" sqref="B25"/>
    </sheetView>
  </sheetViews>
  <sheetFormatPr defaultRowHeight="15"/>
  <cols>
    <col min="1" max="1" width="55.85546875" style="7" customWidth="1"/>
    <col min="2" max="2" width="48.28515625" bestFit="1" customWidth="1"/>
    <col min="3" max="120" width="13.28515625" customWidth="1"/>
    <col min="121" max="134" width="14.140625" customWidth="1"/>
    <col min="135" max="204" width="11" customWidth="1"/>
    <col min="205" max="207" width="11" style="78" customWidth="1"/>
  </cols>
  <sheetData>
    <row r="1" spans="1:207">
      <c r="A1" s="16"/>
      <c r="B1" s="25"/>
      <c r="C1" s="21" t="s">
        <v>161</v>
      </c>
      <c r="D1" s="21" t="s">
        <v>160</v>
      </c>
      <c r="E1" s="21" t="s">
        <v>159</v>
      </c>
      <c r="F1" s="22" t="s">
        <v>158</v>
      </c>
    </row>
    <row r="2" spans="1:207">
      <c r="A2" s="33" t="s">
        <v>233</v>
      </c>
      <c r="B2" s="17" t="s">
        <v>234</v>
      </c>
      <c r="C2" s="34"/>
      <c r="D2" s="34"/>
      <c r="E2" s="34"/>
      <c r="F2" s="35"/>
    </row>
    <row r="3" spans="1:207">
      <c r="A3" s="23" t="s">
        <v>27</v>
      </c>
      <c r="B3" s="17" t="s">
        <v>210</v>
      </c>
      <c r="C3" s="17">
        <v>0.9</v>
      </c>
      <c r="D3" s="17"/>
      <c r="E3" s="17"/>
      <c r="F3" s="18"/>
    </row>
    <row r="4" spans="1:207">
      <c r="A4" s="23" t="s">
        <v>26</v>
      </c>
      <c r="B4" s="17" t="s">
        <v>210</v>
      </c>
      <c r="C4" s="17">
        <v>0.9</v>
      </c>
      <c r="D4" s="17"/>
      <c r="E4" s="17"/>
      <c r="F4" s="18"/>
    </row>
    <row r="5" spans="1:207">
      <c r="A5" s="23" t="s">
        <v>28</v>
      </c>
      <c r="B5" s="17" t="s">
        <v>211</v>
      </c>
      <c r="C5" s="17">
        <v>-0.6</v>
      </c>
      <c r="D5" s="17">
        <v>0.2</v>
      </c>
      <c r="E5" s="17">
        <v>0.2</v>
      </c>
      <c r="F5" s="18">
        <v>0.6</v>
      </c>
    </row>
    <row r="6" spans="1:207" ht="15.75" thickBot="1">
      <c r="A6" s="24" t="s">
        <v>219</v>
      </c>
      <c r="B6" s="19" t="s">
        <v>218</v>
      </c>
      <c r="C6" s="19">
        <v>-0.4</v>
      </c>
      <c r="D6" s="19"/>
      <c r="E6" s="19"/>
      <c r="F6" s="20"/>
    </row>
    <row r="9" spans="1:207">
      <c r="C9" s="4">
        <v>41729</v>
      </c>
      <c r="D9" s="4">
        <v>41820</v>
      </c>
      <c r="E9" s="4">
        <v>41912</v>
      </c>
      <c r="F9" s="4">
        <v>42004</v>
      </c>
      <c r="G9" s="4">
        <v>42094</v>
      </c>
      <c r="H9" s="4">
        <v>42185</v>
      </c>
      <c r="I9" s="4">
        <v>42277</v>
      </c>
      <c r="J9" s="4">
        <v>42369</v>
      </c>
      <c r="K9" s="4">
        <v>42460</v>
      </c>
      <c r="L9" s="4">
        <v>42551</v>
      </c>
      <c r="M9" s="4">
        <v>42643</v>
      </c>
      <c r="N9" s="4">
        <v>42735</v>
      </c>
      <c r="O9" s="4">
        <v>42825</v>
      </c>
      <c r="P9" s="4">
        <v>42916</v>
      </c>
      <c r="Q9" s="4">
        <v>43008</v>
      </c>
      <c r="R9" s="4">
        <v>43100</v>
      </c>
      <c r="S9" s="4">
        <v>43190</v>
      </c>
      <c r="T9" s="4">
        <v>43281</v>
      </c>
      <c r="U9" s="4">
        <v>43373</v>
      </c>
      <c r="V9" s="4">
        <v>43465</v>
      </c>
      <c r="W9" s="4">
        <v>43555</v>
      </c>
      <c r="X9" s="4">
        <v>43646</v>
      </c>
      <c r="Y9" s="4">
        <v>43738</v>
      </c>
      <c r="Z9" s="4">
        <v>43830</v>
      </c>
      <c r="AA9" s="4">
        <v>43921</v>
      </c>
      <c r="AB9" s="4">
        <v>44012</v>
      </c>
      <c r="AC9" s="4">
        <f>DATE(YEAR(AB9), MONTH(AB9)+3,DAY(AB9))</f>
        <v>44104</v>
      </c>
      <c r="AD9" s="4">
        <f t="shared" ref="AD9:AE9" si="0">DATE(YEAR(AC9), MONTH(AC9)+3,DAY(AC9))</f>
        <v>44195</v>
      </c>
      <c r="AE9" s="4">
        <f t="shared" si="0"/>
        <v>44285</v>
      </c>
      <c r="AF9" s="4">
        <f t="shared" ref="AF9:BJ9" si="1">DATE(YEAR(AE9), MONTH(AE9)+3,DAY(AE9))</f>
        <v>44377</v>
      </c>
      <c r="AG9" s="4">
        <f t="shared" si="1"/>
        <v>44469</v>
      </c>
      <c r="AH9" s="4">
        <f t="shared" si="1"/>
        <v>44560</v>
      </c>
      <c r="AI9" s="4">
        <f t="shared" si="1"/>
        <v>44650</v>
      </c>
      <c r="AJ9" s="4">
        <f t="shared" si="1"/>
        <v>44742</v>
      </c>
      <c r="AK9" s="4">
        <f t="shared" si="1"/>
        <v>44834</v>
      </c>
      <c r="AL9" s="4">
        <f t="shared" si="1"/>
        <v>44925</v>
      </c>
      <c r="AM9" s="4">
        <f t="shared" si="1"/>
        <v>45015</v>
      </c>
      <c r="AN9" s="4">
        <f t="shared" si="1"/>
        <v>45107</v>
      </c>
      <c r="AO9" s="4">
        <f t="shared" si="1"/>
        <v>45199</v>
      </c>
      <c r="AP9" s="4">
        <f t="shared" si="1"/>
        <v>45290</v>
      </c>
      <c r="AQ9" s="4">
        <f t="shared" si="1"/>
        <v>45381</v>
      </c>
      <c r="AR9" s="4">
        <f t="shared" si="1"/>
        <v>45473</v>
      </c>
      <c r="AS9" s="4">
        <f t="shared" si="1"/>
        <v>45565</v>
      </c>
      <c r="AT9" s="4">
        <f t="shared" si="1"/>
        <v>45656</v>
      </c>
      <c r="AU9" s="4">
        <f t="shared" si="1"/>
        <v>45746</v>
      </c>
      <c r="AV9" s="4">
        <f t="shared" si="1"/>
        <v>45838</v>
      </c>
      <c r="AW9" s="4">
        <f t="shared" si="1"/>
        <v>45930</v>
      </c>
      <c r="AX9" s="4">
        <f t="shared" si="1"/>
        <v>46021</v>
      </c>
      <c r="AY9" s="4">
        <f t="shared" si="1"/>
        <v>46111</v>
      </c>
      <c r="AZ9" s="4">
        <f t="shared" si="1"/>
        <v>46203</v>
      </c>
      <c r="BA9" s="4">
        <f t="shared" si="1"/>
        <v>46295</v>
      </c>
      <c r="BB9" s="4">
        <f t="shared" si="1"/>
        <v>46386</v>
      </c>
      <c r="BC9" s="4">
        <f t="shared" si="1"/>
        <v>46476</v>
      </c>
      <c r="BD9" s="4">
        <f t="shared" si="1"/>
        <v>46568</v>
      </c>
      <c r="BE9" s="4">
        <f t="shared" si="1"/>
        <v>46660</v>
      </c>
      <c r="BF9" s="4">
        <f t="shared" si="1"/>
        <v>46751</v>
      </c>
      <c r="BG9" s="4">
        <f t="shared" si="1"/>
        <v>46842</v>
      </c>
      <c r="BH9" s="4">
        <f t="shared" si="1"/>
        <v>46934</v>
      </c>
      <c r="BI9" s="4">
        <f t="shared" si="1"/>
        <v>47026</v>
      </c>
      <c r="BJ9" s="4">
        <f t="shared" si="1"/>
        <v>47117</v>
      </c>
      <c r="GW9"/>
      <c r="GX9"/>
      <c r="GY9"/>
    </row>
    <row r="10" spans="1:207" s="3" customFormat="1">
      <c r="A10" s="11" t="s">
        <v>525</v>
      </c>
      <c r="B10" s="3" t="s">
        <v>338</v>
      </c>
    </row>
    <row r="11" spans="1:207">
      <c r="A11" s="7" t="s">
        <v>173</v>
      </c>
      <c r="B11" s="79" t="s">
        <v>13</v>
      </c>
      <c r="C11" s="78">
        <f ca="1">IFERROR(INDEX(current_projections!$A:$XZ,MATCH(Calculations_forecast!$B11,current_projections!$A:$A,0),MATCH(Calculations_forecast!C$9,current_projections!$2:$2,0)),"n/a")</f>
        <v>586.70000000000005</v>
      </c>
      <c r="D11" s="78">
        <f ca="1">IFERROR(INDEX(current_projections!$A:$XZ,MATCH(Calculations_forecast!$B11,current_projections!$A:$A,0),MATCH(Calculations_forecast!D$9,current_projections!$2:$2,0)),"n/a")</f>
        <v>594</v>
      </c>
      <c r="E11" s="78">
        <f ca="1">IFERROR(INDEX(current_projections!$A:$XZ,MATCH(Calculations_forecast!$B11,current_projections!$A:$A,0),MATCH(Calculations_forecast!E$9,current_projections!$2:$2,0)),"n/a")</f>
        <v>602.29999999999995</v>
      </c>
      <c r="F11" s="78">
        <f ca="1">IFERROR(INDEX(current_projections!$A:$XZ,MATCH(Calculations_forecast!$B11,current_projections!$A:$A,0),MATCH(Calculations_forecast!F$9,current_projections!$2:$2,0)),"n/a")</f>
        <v>611.5</v>
      </c>
      <c r="G11" s="78">
        <f ca="1">IFERROR(INDEX(current_projections!$A:$XZ,MATCH(Calculations_forecast!$B11,current_projections!$A:$A,0),MATCH(Calculations_forecast!G$9,current_projections!$2:$2,0)),"n/a")</f>
        <v>621.5</v>
      </c>
      <c r="H11" s="78">
        <f ca="1">IFERROR(INDEX(current_projections!$A:$XZ,MATCH(Calculations_forecast!$B11,current_projections!$A:$A,0),MATCH(Calculations_forecast!H$9,current_projections!$2:$2,0)),"n/a")</f>
        <v>630.6</v>
      </c>
      <c r="I11" s="78">
        <f ca="1">IFERROR(INDEX(current_projections!$A:$XZ,MATCH(Calculations_forecast!$B11,current_projections!$A:$A,0),MATCH(Calculations_forecast!I$9,current_projections!$2:$2,0)),"n/a")</f>
        <v>638.5</v>
      </c>
      <c r="J11" s="78">
        <f ca="1">IFERROR(INDEX(current_projections!$A:$XZ,MATCH(Calculations_forecast!$B11,current_projections!$A:$A,0),MATCH(Calculations_forecast!J$9,current_projections!$2:$2,0)),"n/a")</f>
        <v>645.29999999999995</v>
      </c>
      <c r="K11" s="78">
        <f ca="1">IFERROR(INDEX(current_projections!$A:$XZ,MATCH(Calculations_forecast!$B11,current_projections!$A:$A,0),MATCH(Calculations_forecast!K$9,current_projections!$2:$2,0)),"n/a")</f>
        <v>651.29999999999995</v>
      </c>
      <c r="L11" s="78">
        <f ca="1">IFERROR(INDEX(current_projections!$A:$XZ,MATCH(Calculations_forecast!$B11,current_projections!$A:$A,0),MATCH(Calculations_forecast!L$9,current_projections!$2:$2,0)),"n/a")</f>
        <v>657.9</v>
      </c>
      <c r="M11" s="78">
        <f ca="1">IFERROR(INDEX(current_projections!$A:$XZ,MATCH(Calculations_forecast!$B11,current_projections!$A:$A,0),MATCH(Calculations_forecast!M$9,current_projections!$2:$2,0)),"n/a")</f>
        <v>665.5</v>
      </c>
      <c r="N11" s="78">
        <f ca="1">IFERROR(INDEX(current_projections!$A:$XZ,MATCH(Calculations_forecast!$B11,current_projections!$A:$A,0),MATCH(Calculations_forecast!N$9,current_projections!$2:$2,0)),"n/a")</f>
        <v>673.9</v>
      </c>
      <c r="O11" s="78">
        <f ca="1">IFERROR(INDEX(current_projections!$A:$XZ,MATCH(Calculations_forecast!$B11,current_projections!$A:$A,0),MATCH(Calculations_forecast!O$9,current_projections!$2:$2,0)),"n/a")</f>
        <v>683.1</v>
      </c>
      <c r="P11" s="78">
        <f ca="1">IFERROR(INDEX(current_projections!$A:$XZ,MATCH(Calculations_forecast!$B11,current_projections!$A:$A,0),MATCH(Calculations_forecast!P$9,current_projections!$2:$2,0)),"n/a")</f>
        <v>691.7</v>
      </c>
      <c r="Q11" s="78">
        <f ca="1">IFERROR(INDEX(current_projections!$A:$XZ,MATCH(Calculations_forecast!$B11,current_projections!$A:$A,0),MATCH(Calculations_forecast!Q$9,current_projections!$2:$2,0)),"n/a")</f>
        <v>699.6</v>
      </c>
      <c r="R11" s="78">
        <f ca="1">IFERROR(INDEX(current_projections!$A:$XZ,MATCH(Calculations_forecast!$B11,current_projections!$A:$A,0),MATCH(Calculations_forecast!R$9,current_projections!$2:$2,0)),"n/a")</f>
        <v>706.6</v>
      </c>
      <c r="S11" s="78">
        <f ca="1">IFERROR(INDEX(current_projections!$A:$XZ,MATCH(Calculations_forecast!$B11,current_projections!$A:$A,0),MATCH(Calculations_forecast!S$9,current_projections!$2:$2,0)),"n/a")</f>
        <v>713.7</v>
      </c>
      <c r="T11" s="78">
        <f ca="1">IFERROR(INDEX(current_projections!$A:$XZ,MATCH(Calculations_forecast!$B11,current_projections!$A:$A,0),MATCH(Calculations_forecast!T$9,current_projections!$2:$2,0)),"n/a")</f>
        <v>724.5</v>
      </c>
      <c r="U11" s="78">
        <f ca="1">IFERROR(INDEX(current_projections!$A:$XZ,MATCH(Calculations_forecast!$B11,current_projections!$A:$A,0),MATCH(Calculations_forecast!U$9,current_projections!$2:$2,0)),"n/a")</f>
        <v>729.45184284420543</v>
      </c>
      <c r="V11" s="78">
        <f ca="1">IFERROR(INDEX(current_projections!$A:$XZ,MATCH(Calculations_forecast!$B11,current_projections!$A:$A,0),MATCH(Calculations_forecast!V$9,current_projections!$2:$2,0)),"n/a")</f>
        <v>734.43753075059681</v>
      </c>
      <c r="W11" s="78">
        <f ca="1">IFERROR(INDEX(current_projections!$A:$XZ,MATCH(Calculations_forecast!$B11,current_projections!$A:$A,0),MATCH(Calculations_forecast!W$9,current_projections!$2:$2,0)),"n/a")</f>
        <v>805.64769564359335</v>
      </c>
      <c r="X11" s="78">
        <f ca="1">IFERROR(INDEX(current_projections!$A:$XZ,MATCH(Calculations_forecast!$B11,current_projections!$A:$A,0),MATCH(Calculations_forecast!X$9,current_projections!$2:$2,0)),"n/a")</f>
        <v>883.76231104704414</v>
      </c>
      <c r="Y11" s="78">
        <f ca="1">IFERROR(INDEX(current_projections!$A:$XZ,MATCH(Calculations_forecast!$B11,current_projections!$A:$A,0),MATCH(Calculations_forecast!Y$9,current_projections!$2:$2,0)),"n/a")</f>
        <v>969.45082403950812</v>
      </c>
      <c r="Z11" s="78">
        <f ca="1">IFERROR(INDEX(current_projections!$A:$XZ,MATCH(Calculations_forecast!$B11,current_projections!$A:$A,0),MATCH(Calculations_forecast!Z$9,current_projections!$2:$2,0)),"n/a")</f>
        <v>1063.4475904696646</v>
      </c>
      <c r="AA11" s="78">
        <f ca="1">IFERROR(INDEX(current_projections!$A:$XZ,MATCH(Calculations_forecast!$B11,current_projections!$A:$A,0),MATCH(Calculations_forecast!AA$9,current_projections!$2:$2,0)),"n/a")</f>
        <v>1137.4571218430976</v>
      </c>
      <c r="AB11" s="78">
        <f ca="1">IFERROR(INDEX(current_projections!$A:$XZ,MATCH(Calculations_forecast!$B11,current_projections!$A:$A,0),MATCH(Calculations_forecast!AB$9,current_projections!$2:$2,0)),"n/a")</f>
        <v>1216.6172697426316</v>
      </c>
      <c r="AC11" s="78">
        <f ca="1">IFERROR(INDEX(current_projections!$A:$XZ,MATCH(Calculations_forecast!$B11,current_projections!$A:$A,0),MATCH(Calculations_forecast!AC$9,current_projections!$2:$2,0)),"n/a")</f>
        <v>1301.2864859798997</v>
      </c>
      <c r="AD11" s="78">
        <f ca="1">IFERROR(INDEX(current_projections!$A:$XZ,MATCH(Calculations_forecast!$B11,current_projections!$A:$A,0),MATCH(Calculations_forecast!AD$9,current_projections!$2:$2,0)),"n/a")</f>
        <v>1391.8481684483513</v>
      </c>
      <c r="AE11" s="78">
        <f ca="1">IFERROR(INDEX(current_projections!$A:$XZ,MATCH(Calculations_forecast!$B11,current_projections!$A:$A,0),MATCH(Calculations_forecast!AE$9,current_projections!$2:$2,0)),"n/a")</f>
        <v>1498.4384969765213</v>
      </c>
      <c r="AF11" s="78">
        <f ca="1">IFERROR(INDEX(current_projections!$A:$XZ,MATCH(Calculations_forecast!$B11,current_projections!$A:$A,0),MATCH(Calculations_forecast!AF$9,current_projections!$2:$2,0)),"n/a")</f>
        <v>1613.1917116536949</v>
      </c>
      <c r="AG11" s="78">
        <f ca="1">IFERROR(INDEX(current_projections!$A:$XZ,MATCH(Calculations_forecast!$B11,current_projections!$A:$A,0),MATCH(Calculations_forecast!AG$9,current_projections!$2:$2,0)),"n/a")</f>
        <v>1736.7329415248962</v>
      </c>
      <c r="AH11" s="78">
        <f ca="1">IFERROR(INDEX(current_projections!$A:$XZ,MATCH(Calculations_forecast!$B11,current_projections!$A:$A,0),MATCH(Calculations_forecast!AH$9,current_projections!$2:$2,0)),"n/a")</f>
        <v>1869.7351891832789</v>
      </c>
      <c r="AI11" s="78">
        <f ca="1">IFERROR(INDEX(current_projections!$A:$XZ,MATCH(Calculations_forecast!$B11,current_projections!$A:$A,0),MATCH(Calculations_forecast!AI$9,current_projections!$2:$2,0)),"n/a")</f>
        <v>2085.8476177571629</v>
      </c>
      <c r="AJ11" s="78">
        <f ca="1">IFERROR(INDEX(current_projections!$A:$XZ,MATCH(Calculations_forecast!$B11,current_projections!$A:$A,0),MATCH(Calculations_forecast!AJ$9,current_projections!$2:$2,0)),"n/a")</f>
        <v>2326.9392958281392</v>
      </c>
      <c r="AK11" s="78">
        <f ca="1">IFERROR(INDEX(current_projections!$A:$XZ,MATCH(Calculations_forecast!$B11,current_projections!$A:$A,0),MATCH(Calculations_forecast!AK$9,current_projections!$2:$2,0)),"n/a")</f>
        <v>2595.8974377482718</v>
      </c>
      <c r="AL11" s="78">
        <f ca="1">IFERROR(INDEX(current_projections!$A:$XZ,MATCH(Calculations_forecast!$B11,current_projections!$A:$A,0),MATCH(Calculations_forecast!AL$9,current_projections!$2:$2,0)),"n/a")</f>
        <v>2895.9429751302555</v>
      </c>
      <c r="AM11" s="78">
        <f ca="1">IFERROR(INDEX(current_projections!$A:$XZ,MATCH(Calculations_forecast!$B11,current_projections!$A:$A,0),MATCH(Calculations_forecast!AM$9,current_projections!$2:$2,0)),"n/a")</f>
        <v>2999.4206839248573</v>
      </c>
      <c r="AN11" s="78">
        <f ca="1">IFERROR(INDEX(current_projections!$A:$XZ,MATCH(Calculations_forecast!$B11,current_projections!$A:$A,0),MATCH(Calculations_forecast!AN$9,current_projections!$2:$2,0)),"n/a")</f>
        <v>3106.5958537224328</v>
      </c>
      <c r="AO11" s="78">
        <f ca="1">IFERROR(INDEX(current_projections!$A:$XZ,MATCH(Calculations_forecast!$B11,current_projections!$A:$A,0),MATCH(Calculations_forecast!AO$9,current_projections!$2:$2,0)),"n/a")</f>
        <v>3217.6006020391874</v>
      </c>
      <c r="AP11" s="78">
        <f ca="1">IFERROR(INDEX(current_projections!$A:$XZ,MATCH(Calculations_forecast!$B11,current_projections!$A:$A,0),MATCH(Calculations_forecast!AP$9,current_projections!$2:$2,0)),"n/a")</f>
        <v>3332.5717672086848</v>
      </c>
      <c r="AQ11" s="78">
        <f ca="1">IFERROR(INDEX(current_projections!$A:$XZ,MATCH(Calculations_forecast!$B11,current_projections!$A:$A,0),MATCH(Calculations_forecast!AQ$9,current_projections!$2:$2,0)),"n/a")</f>
        <v>3428.8810678298437</v>
      </c>
      <c r="AR11" s="78">
        <f ca="1">IFERROR(INDEX(current_projections!$A:$XZ,MATCH(Calculations_forecast!$B11,current_projections!$A:$A,0),MATCH(Calculations_forecast!AR$9,current_projections!$2:$2,0)),"n/a")</f>
        <v>3527.9736487624436</v>
      </c>
      <c r="AS11" s="78">
        <f ca="1">IFERROR(INDEX(current_projections!$A:$XZ,MATCH(Calculations_forecast!$B11,current_projections!$A:$A,0),MATCH(Calculations_forecast!AS$9,current_projections!$2:$2,0)),"n/a")</f>
        <v>3629.9299451175498</v>
      </c>
      <c r="AT11" s="78">
        <f ca="1">IFERROR(INDEX(current_projections!$A:$XZ,MATCH(Calculations_forecast!$B11,current_projections!$A:$A,0),MATCH(Calculations_forecast!AT$9,current_projections!$2:$2,0)),"n/a")</f>
        <v>3734.8327165320989</v>
      </c>
      <c r="AU11" s="78">
        <f ca="1">IFERROR(INDEX(current_projections!$A:$XZ,MATCH(Calculations_forecast!$B11,current_projections!$A:$A,0),MATCH(Calculations_forecast!AU$9,current_projections!$2:$2,0)),"n/a")</f>
        <v>4154.292554229899</v>
      </c>
      <c r="AV11" s="78">
        <f ca="1">IFERROR(INDEX(current_projections!$A:$XZ,MATCH(Calculations_forecast!$B11,current_projections!$A:$A,0),MATCH(Calculations_forecast!AV$9,current_projections!$2:$2,0)),"n/a")</f>
        <v>4620.8620133741006</v>
      </c>
      <c r="AW11" s="78">
        <f ca="1">IFERROR(INDEX(current_projections!$A:$XZ,MATCH(Calculations_forecast!$B11,current_projections!$A:$A,0),MATCH(Calculations_forecast!AW$9,current_projections!$2:$2,0)),"n/a")</f>
        <v>5139.8319853287121</v>
      </c>
      <c r="AX11" s="78">
        <f ca="1">IFERROR(INDEX(current_projections!$A:$XZ,MATCH(Calculations_forecast!$B11,current_projections!$A:$A,0),MATCH(Calculations_forecast!AX$9,current_projections!$2:$2,0)),"n/a")</f>
        <v>5717.0875825651547</v>
      </c>
      <c r="AY11" s="78">
        <f ca="1">IFERROR(INDEX(current_projections!$A:$XZ,MATCH(Calculations_forecast!$B11,current_projections!$A:$A,0),MATCH(Calculations_forecast!AY$9,current_projections!$2:$2,0)),"n/a")</f>
        <v>6133.6063483438284</v>
      </c>
      <c r="AZ11" s="78">
        <f ca="1">IFERROR(INDEX(current_projections!$A:$XZ,MATCH(Calculations_forecast!$B11,current_projections!$A:$A,0),MATCH(Calculations_forecast!AZ$9,current_projections!$2:$2,0)),"n/a")</f>
        <v>6580.4706142990008</v>
      </c>
      <c r="BA11" s="78">
        <f ca="1">IFERROR(INDEX(current_projections!$A:$XZ,MATCH(Calculations_forecast!$B11,current_projections!$A:$A,0),MATCH(Calculations_forecast!BA$9,current_projections!$2:$2,0)),"n/a")</f>
        <v>7059.8912037035216</v>
      </c>
      <c r="BB11" s="78">
        <f ca="1">IFERROR(INDEX(current_projections!$A:$XZ,MATCH(Calculations_forecast!$B11,current_projections!$A:$A,0),MATCH(Calculations_forecast!BB$9,current_projections!$2:$2,0)),"n/a")</f>
        <v>7574.2400094951099</v>
      </c>
      <c r="BC11" s="78">
        <f ca="1">IFERROR(INDEX(current_projections!$A:$XZ,MATCH(Calculations_forecast!$B11,current_projections!$A:$A,0),MATCH(Calculations_forecast!BC$9,current_projections!$2:$2,0)),"n/a")</f>
        <v>8116.2588168208531</v>
      </c>
      <c r="BD11" s="78">
        <f ca="1">IFERROR(INDEX(current_projections!$A:$XZ,MATCH(Calculations_forecast!$B11,current_projections!$A:$A,0),MATCH(Calculations_forecast!BD$9,current_projections!$2:$2,0)),"n/a")</f>
        <v>8697.0649331210316</v>
      </c>
      <c r="BE11" s="78">
        <f ca="1">IFERROR(INDEX(current_projections!$A:$XZ,MATCH(Calculations_forecast!$B11,current_projections!$A:$A,0),MATCH(Calculations_forecast!BE$9,current_projections!$2:$2,0)),"n/a")</f>
        <v>9319.4340099360434</v>
      </c>
      <c r="BF11" s="78">
        <f ca="1">IFERROR(INDEX(current_projections!$A:$XZ,MATCH(Calculations_forecast!$B11,current_projections!$A:$A,0),MATCH(Calculations_forecast!BF$9,current_projections!$2:$2,0)),"n/a")</f>
        <v>9986.3403266997248</v>
      </c>
      <c r="BG11" s="78">
        <f ca="1">IFERROR(INDEX(current_projections!$A:$XZ,MATCH(Calculations_forecast!$B11,current_projections!$A:$A,0),MATCH(Calculations_forecast!BG$9,current_projections!$2:$2,0)),"n/a")</f>
        <v>11184.750590342888</v>
      </c>
      <c r="BH11" s="78">
        <f ca="1">IFERROR(INDEX(current_projections!$A:$XZ,MATCH(Calculations_forecast!$B11,current_projections!$A:$A,0),MATCH(Calculations_forecast!BH$9,current_projections!$2:$2,0)),"n/a")</f>
        <v>12526.976016800547</v>
      </c>
      <c r="BI11" s="78">
        <f ca="1">IFERROR(INDEX(current_projections!$A:$XZ,MATCH(Calculations_forecast!$B11,current_projections!$A:$A,0),MATCH(Calculations_forecast!BI$9,current_projections!$2:$2,0)),"n/a")</f>
        <v>14030.275137381072</v>
      </c>
      <c r="BJ11" s="78">
        <f ca="1">IFERROR(INDEX(current_projections!$A:$XZ,MATCH(Calculations_forecast!$B11,current_projections!$A:$A,0),MATCH(Calculations_forecast!BJ$9,current_projections!$2:$2,0)),"n/a")</f>
        <v>15713.977592565838</v>
      </c>
      <c r="GW11"/>
      <c r="GX11"/>
      <c r="GY11"/>
    </row>
    <row r="12" spans="1:207">
      <c r="A12" s="7" t="s">
        <v>174</v>
      </c>
      <c r="B12" s="79" t="s">
        <v>14</v>
      </c>
      <c r="C12" s="78">
        <f ca="1">IFERROR(INDEX(current_projections!$A:$XZ,MATCH(Calculations_forecast!$B12,current_projections!$A:$A,0),MATCH(Calculations_forecast!C$9,current_projections!$2:$2,0)),"n/a")</f>
        <v>459.4</v>
      </c>
      <c r="D12" s="78">
        <f ca="1">IFERROR(INDEX(current_projections!$A:$XZ,MATCH(Calculations_forecast!$B12,current_projections!$A:$A,0),MATCH(Calculations_forecast!D$9,current_projections!$2:$2,0)),"n/a")</f>
        <v>481.5</v>
      </c>
      <c r="E12" s="78">
        <f ca="1">IFERROR(INDEX(current_projections!$A:$XZ,MATCH(Calculations_forecast!$B12,current_projections!$A:$A,0),MATCH(Calculations_forecast!E$9,current_projections!$2:$2,0)),"n/a")</f>
        <v>507.3</v>
      </c>
      <c r="F12" s="78">
        <f ca="1">IFERROR(INDEX(current_projections!$A:$XZ,MATCH(Calculations_forecast!$B12,current_projections!$A:$A,0),MATCH(Calculations_forecast!F$9,current_projections!$2:$2,0)),"n/a")</f>
        <v>515.5</v>
      </c>
      <c r="G12" s="78">
        <f ca="1">IFERROR(INDEX(current_projections!$A:$XZ,MATCH(Calculations_forecast!$B12,current_projections!$A:$A,0),MATCH(Calculations_forecast!G$9,current_projections!$2:$2,0)),"n/a")</f>
        <v>523.70000000000005</v>
      </c>
      <c r="H12" s="78">
        <f ca="1">IFERROR(INDEX(current_projections!$A:$XZ,MATCH(Calculations_forecast!$B12,current_projections!$A:$A,0),MATCH(Calculations_forecast!H$9,current_projections!$2:$2,0)),"n/a")</f>
        <v>538</v>
      </c>
      <c r="I12" s="78">
        <f ca="1">IFERROR(INDEX(current_projections!$A:$XZ,MATCH(Calculations_forecast!$B12,current_projections!$A:$A,0),MATCH(Calculations_forecast!I$9,current_projections!$2:$2,0)),"n/a")</f>
        <v>540.5</v>
      </c>
      <c r="J12" s="78">
        <f ca="1">IFERROR(INDEX(current_projections!$A:$XZ,MATCH(Calculations_forecast!$B12,current_projections!$A:$A,0),MATCH(Calculations_forecast!J$9,current_projections!$2:$2,0)),"n/a")</f>
        <v>541.70000000000005</v>
      </c>
      <c r="K12" s="78">
        <f ca="1">IFERROR(INDEX(current_projections!$A:$XZ,MATCH(Calculations_forecast!$B12,current_projections!$A:$A,0),MATCH(Calculations_forecast!K$9,current_projections!$2:$2,0)),"n/a")</f>
        <v>550.20000000000005</v>
      </c>
      <c r="L12" s="78">
        <f ca="1">IFERROR(INDEX(current_projections!$A:$XZ,MATCH(Calculations_forecast!$B12,current_projections!$A:$A,0),MATCH(Calculations_forecast!L$9,current_projections!$2:$2,0)),"n/a")</f>
        <v>558.6</v>
      </c>
      <c r="M12" s="78">
        <f ca="1">IFERROR(INDEX(current_projections!$A:$XZ,MATCH(Calculations_forecast!$B12,current_projections!$A:$A,0),MATCH(Calculations_forecast!M$9,current_projections!$2:$2,0)),"n/a")</f>
        <v>566.5</v>
      </c>
      <c r="N12" s="78">
        <f ca="1">IFERROR(INDEX(current_projections!$A:$XZ,MATCH(Calculations_forecast!$B12,current_projections!$A:$A,0),MATCH(Calculations_forecast!N$9,current_projections!$2:$2,0)),"n/a")</f>
        <v>575.79999999999995</v>
      </c>
      <c r="O12" s="78">
        <f ca="1">IFERROR(INDEX(current_projections!$A:$XZ,MATCH(Calculations_forecast!$B12,current_projections!$A:$A,0),MATCH(Calculations_forecast!O$9,current_projections!$2:$2,0)),"n/a")</f>
        <v>573.6</v>
      </c>
      <c r="P12" s="78">
        <f ca="1">IFERROR(INDEX(current_projections!$A:$XZ,MATCH(Calculations_forecast!$B12,current_projections!$A:$A,0),MATCH(Calculations_forecast!P$9,current_projections!$2:$2,0)),"n/a")</f>
        <v>569.29999999999995</v>
      </c>
      <c r="Q12" s="78">
        <f ca="1">IFERROR(INDEX(current_projections!$A:$XZ,MATCH(Calculations_forecast!$B12,current_projections!$A:$A,0),MATCH(Calculations_forecast!Q$9,current_projections!$2:$2,0)),"n/a")</f>
        <v>583.6</v>
      </c>
      <c r="R12" s="78">
        <f ca="1">IFERROR(INDEX(current_projections!$A:$XZ,MATCH(Calculations_forecast!$B12,current_projections!$A:$A,0),MATCH(Calculations_forecast!R$9,current_projections!$2:$2,0)),"n/a")</f>
        <v>583.20000000000005</v>
      </c>
      <c r="S12" s="78">
        <f ca="1">IFERROR(INDEX(current_projections!$A:$XZ,MATCH(Calculations_forecast!$B12,current_projections!$A:$A,0),MATCH(Calculations_forecast!S$9,current_projections!$2:$2,0)),"n/a")</f>
        <v>590.29999999999995</v>
      </c>
      <c r="T12" s="78">
        <f ca="1">IFERROR(INDEX(current_projections!$A:$XZ,MATCH(Calculations_forecast!$B12,current_projections!$A:$A,0),MATCH(Calculations_forecast!T$9,current_projections!$2:$2,0)),"n/a")</f>
        <v>602.1</v>
      </c>
      <c r="U12" s="78">
        <f ca="1">IFERROR(INDEX(current_projections!$A:$XZ,MATCH(Calculations_forecast!$B12,current_projections!$A:$A,0),MATCH(Calculations_forecast!U$9,current_projections!$2:$2,0)),"n/a")</f>
        <v>615.84274504780046</v>
      </c>
      <c r="V12" s="78">
        <f ca="1">IFERROR(INDEX(current_projections!$A:$XZ,MATCH(Calculations_forecast!$B12,current_projections!$A:$A,0),MATCH(Calculations_forecast!V$9,current_projections!$2:$2,0)),"n/a")</f>
        <v>629.89916397277887</v>
      </c>
      <c r="W12" s="78">
        <f ca="1">IFERROR(INDEX(current_projections!$A:$XZ,MATCH(Calculations_forecast!$B12,current_projections!$A:$A,0),MATCH(Calculations_forecast!W$9,current_projections!$2:$2,0)),"n/a")</f>
        <v>659.67701028520128</v>
      </c>
      <c r="X12" s="78">
        <f ca="1">IFERROR(INDEX(current_projections!$A:$XZ,MATCH(Calculations_forecast!$B12,current_projections!$A:$A,0),MATCH(Calculations_forecast!X$9,current_projections!$2:$2,0)),"n/a")</f>
        <v>690.86257418437788</v>
      </c>
      <c r="Y12" s="78">
        <f ca="1">IFERROR(INDEX(current_projections!$A:$XZ,MATCH(Calculations_forecast!$B12,current_projections!$A:$A,0),MATCH(Calculations_forecast!Y$9,current_projections!$2:$2,0)),"n/a")</f>
        <v>723.52240409638569</v>
      </c>
      <c r="Z12" s="78">
        <f ca="1">IFERROR(INDEX(current_projections!$A:$XZ,MATCH(Calculations_forecast!$B12,current_projections!$A:$A,0),MATCH(Calculations_forecast!Z$9,current_projections!$2:$2,0)),"n/a")</f>
        <v>757.72619445688156</v>
      </c>
      <c r="AA12" s="78">
        <f ca="1">IFERROR(INDEX(current_projections!$A:$XZ,MATCH(Calculations_forecast!$B12,current_projections!$A:$A,0),MATCH(Calculations_forecast!AA$9,current_projections!$2:$2,0)),"n/a")</f>
        <v>786.99491234388074</v>
      </c>
      <c r="AB12" s="78">
        <f ca="1">IFERROR(INDEX(current_projections!$A:$XZ,MATCH(Calculations_forecast!$B12,current_projections!$A:$A,0),MATCH(Calculations_forecast!AB$9,current_projections!$2:$2,0)),"n/a")</f>
        <v>817.39419408496803</v>
      </c>
      <c r="AC12" s="78">
        <f ca="1">IFERROR(INDEX(current_projections!$A:$XZ,MATCH(Calculations_forecast!$B12,current_projections!$A:$A,0),MATCH(Calculations_forecast!AC$9,current_projections!$2:$2,0)),"n/a")</f>
        <v>848.96771001217201</v>
      </c>
      <c r="AD12" s="78">
        <f ca="1">IFERROR(INDEX(current_projections!$A:$XZ,MATCH(Calculations_forecast!$B12,current_projections!$A:$A,0),MATCH(Calculations_forecast!AD$9,current_projections!$2:$2,0)),"n/a")</f>
        <v>881.76081731305987</v>
      </c>
      <c r="AE12" s="78">
        <f ca="1">IFERROR(INDEX(current_projections!$A:$XZ,MATCH(Calculations_forecast!$B12,current_projections!$A:$A,0),MATCH(Calculations_forecast!AE$9,current_projections!$2:$2,0)),"n/a")</f>
        <v>923.61153188108358</v>
      </c>
      <c r="AF12" s="78">
        <f ca="1">IFERROR(INDEX(current_projections!$A:$XZ,MATCH(Calculations_forecast!$B12,current_projections!$A:$A,0),MATCH(Calculations_forecast!AF$9,current_projections!$2:$2,0)),"n/a")</f>
        <v>967.44859271837265</v>
      </c>
      <c r="AG12" s="78">
        <f ca="1">IFERROR(INDEX(current_projections!$A:$XZ,MATCH(Calculations_forecast!$B12,current_projections!$A:$A,0),MATCH(Calculations_forecast!AG$9,current_projections!$2:$2,0)),"n/a")</f>
        <v>1013.3662771041122</v>
      </c>
      <c r="AH12" s="78">
        <f ca="1">IFERROR(INDEX(current_projections!$A:$XZ,MATCH(Calculations_forecast!$B12,current_projections!$A:$A,0),MATCH(Calculations_forecast!AH$9,current_projections!$2:$2,0)),"n/a")</f>
        <v>1061.4633369680091</v>
      </c>
      <c r="AI12" s="78">
        <f ca="1">IFERROR(INDEX(current_projections!$A:$XZ,MATCH(Calculations_forecast!$B12,current_projections!$A:$A,0),MATCH(Calculations_forecast!AI$9,current_projections!$2:$2,0)),"n/a")</f>
        <v>1129.392381384328</v>
      </c>
      <c r="AJ12" s="78">
        <f ca="1">IFERROR(INDEX(current_projections!$A:$XZ,MATCH(Calculations_forecast!$B12,current_projections!$A:$A,0),MATCH(Calculations_forecast!AJ$9,current_projections!$2:$2,0)),"n/a")</f>
        <v>1201.6685896777287</v>
      </c>
      <c r="AK12" s="78">
        <f ca="1">IFERROR(INDEX(current_projections!$A:$XZ,MATCH(Calculations_forecast!$B12,current_projections!$A:$A,0),MATCH(Calculations_forecast!AK$9,current_projections!$2:$2,0)),"n/a")</f>
        <v>1278.5701614598295</v>
      </c>
      <c r="AL12" s="78">
        <f ca="1">IFERROR(INDEX(current_projections!$A:$XZ,MATCH(Calculations_forecast!$B12,current_projections!$A:$A,0),MATCH(Calculations_forecast!AL$9,current_projections!$2:$2,0)),"n/a")</f>
        <v>1360.393099909377</v>
      </c>
      <c r="AM12" s="78">
        <f ca="1">IFERROR(INDEX(current_projections!$A:$XZ,MATCH(Calculations_forecast!$B12,current_projections!$A:$A,0),MATCH(Calculations_forecast!AM$9,current_projections!$2:$2,0)),"n/a")</f>
        <v>1444.195507506543</v>
      </c>
      <c r="AN12" s="78">
        <f ca="1">IFERROR(INDEX(current_projections!$A:$XZ,MATCH(Calculations_forecast!$B12,current_projections!$A:$A,0),MATCH(Calculations_forecast!AN$9,current_projections!$2:$2,0)),"n/a")</f>
        <v>1533.1602784820216</v>
      </c>
      <c r="AO12" s="78">
        <f ca="1">IFERROR(INDEX(current_projections!$A:$XZ,MATCH(Calculations_forecast!$B12,current_projections!$A:$A,0),MATCH(Calculations_forecast!AO$9,current_projections!$2:$2,0)),"n/a")</f>
        <v>1627.605422740467</v>
      </c>
      <c r="AP12" s="78">
        <f ca="1">IFERROR(INDEX(current_projections!$A:$XZ,MATCH(Calculations_forecast!$B12,current_projections!$A:$A,0),MATCH(Calculations_forecast!AP$9,current_projections!$2:$2,0)),"n/a")</f>
        <v>1727.8685401092189</v>
      </c>
      <c r="AQ12" s="78">
        <f ca="1">IFERROR(INDEX(current_projections!$A:$XZ,MATCH(Calculations_forecast!$B12,current_projections!$A:$A,0),MATCH(Calculations_forecast!AQ$9,current_projections!$2:$2,0)),"n/a")</f>
        <v>1834.4027004945006</v>
      </c>
      <c r="AR12" s="78">
        <f ca="1">IFERROR(INDEX(current_projections!$A:$XZ,MATCH(Calculations_forecast!$B12,current_projections!$A:$A,0),MATCH(Calculations_forecast!AR$9,current_projections!$2:$2,0)),"n/a")</f>
        <v>1947.5053740887092</v>
      </c>
      <c r="AS12" s="78">
        <f ca="1">IFERROR(INDEX(current_projections!$A:$XZ,MATCH(Calculations_forecast!$B12,current_projections!$A:$A,0),MATCH(Calculations_forecast!AS$9,current_projections!$2:$2,0)),"n/a")</f>
        <v>2067.5815517944793</v>
      </c>
      <c r="AT12" s="78">
        <f ca="1">IFERROR(INDEX(current_projections!$A:$XZ,MATCH(Calculations_forecast!$B12,current_projections!$A:$A,0),MATCH(Calculations_forecast!AT$9,current_projections!$2:$2,0)),"n/a")</f>
        <v>2195.0611947970651</v>
      </c>
      <c r="AU12" s="78">
        <f ca="1">IFERROR(INDEX(current_projections!$A:$XZ,MATCH(Calculations_forecast!$B12,current_projections!$A:$A,0),MATCH(Calculations_forecast!AU$9,current_projections!$2:$2,0)),"n/a")</f>
        <v>2324.2009364095693</v>
      </c>
      <c r="AV12" s="78">
        <f ca="1">IFERROR(INDEX(current_projections!$A:$XZ,MATCH(Calculations_forecast!$B12,current_projections!$A:$A,0),MATCH(Calculations_forecast!AV$9,current_projections!$2:$2,0)),"n/a")</f>
        <v>2460.9382214998018</v>
      </c>
      <c r="AW12" s="78">
        <f ca="1">IFERROR(INDEX(current_projections!$A:$XZ,MATCH(Calculations_forecast!$B12,current_projections!$A:$A,0),MATCH(Calculations_forecast!AW$9,current_projections!$2:$2,0)),"n/a")</f>
        <v>2605.7200284043706</v>
      </c>
      <c r="AX12" s="78">
        <f ca="1">IFERROR(INDEX(current_projections!$A:$XZ,MATCH(Calculations_forecast!$B12,current_projections!$A:$A,0),MATCH(Calculations_forecast!AX$9,current_projections!$2:$2,0)),"n/a")</f>
        <v>2759.0196320693053</v>
      </c>
      <c r="AY12" s="78">
        <f ca="1">IFERROR(INDEX(current_projections!$A:$XZ,MATCH(Calculations_forecast!$B12,current_projections!$A:$A,0),MATCH(Calculations_forecast!AY$9,current_projections!$2:$2,0)),"n/a")</f>
        <v>2919.216598197464</v>
      </c>
      <c r="AZ12" s="78">
        <f ca="1">IFERROR(INDEX(current_projections!$A:$XZ,MATCH(Calculations_forecast!$B12,current_projections!$A:$A,0),MATCH(Calculations_forecast!AZ$9,current_projections!$2:$2,0)),"n/a")</f>
        <v>3088.7150813059202</v>
      </c>
      <c r="BA12" s="78">
        <f ca="1">IFERROR(INDEX(current_projections!$A:$XZ,MATCH(Calculations_forecast!$B12,current_projections!$A:$A,0),MATCH(Calculations_forecast!BA$9,current_projections!$2:$2,0)),"n/a")</f>
        <v>3268.0551554062222</v>
      </c>
      <c r="BB12" s="78">
        <f ca="1">IFERROR(INDEX(current_projections!$A:$XZ,MATCH(Calculations_forecast!$B12,current_projections!$A:$A,0),MATCH(Calculations_forecast!BB$9,current_projections!$2:$2,0)),"n/a")</f>
        <v>3457.8082528290583</v>
      </c>
      <c r="BC12" s="78">
        <f ca="1">IFERROR(INDEX(current_projections!$A:$XZ,MATCH(Calculations_forecast!$B12,current_projections!$A:$A,0),MATCH(Calculations_forecast!BC$9,current_projections!$2:$2,0)),"n/a")</f>
        <v>3656.3325163842037</v>
      </c>
      <c r="BD12" s="78">
        <f ca="1">IFERROR(INDEX(current_projections!$A:$XZ,MATCH(Calculations_forecast!$B12,current_projections!$A:$A,0),MATCH(Calculations_forecast!BD$9,current_projections!$2:$2,0)),"n/a")</f>
        <v>3866.2547176901967</v>
      </c>
      <c r="BE12" s="78">
        <f ca="1">IFERROR(INDEX(current_projections!$A:$XZ,MATCH(Calculations_forecast!$B12,current_projections!$A:$A,0),MATCH(Calculations_forecast!BE$9,current_projections!$2:$2,0)),"n/a")</f>
        <v>4088.2292502334844</v>
      </c>
      <c r="BF12" s="78">
        <f ca="1">IFERROR(INDEX(current_projections!$A:$XZ,MATCH(Calculations_forecast!$B12,current_projections!$A:$A,0),MATCH(Calculations_forecast!BF$9,current_projections!$2:$2,0)),"n/a")</f>
        <v>4322.9480784053976</v>
      </c>
      <c r="BG12" s="78">
        <f ca="1">IFERROR(INDEX(current_projections!$A:$XZ,MATCH(Calculations_forecast!$B12,current_projections!$A:$A,0),MATCH(Calculations_forecast!BG$9,current_projections!$2:$2,0)),"n/a")</f>
        <v>4562.2875480179118</v>
      </c>
      <c r="BH12" s="78">
        <f ca="1">IFERROR(INDEX(current_projections!$A:$XZ,MATCH(Calculations_forecast!$B12,current_projections!$A:$A,0),MATCH(Calculations_forecast!BH$9,current_projections!$2:$2,0)),"n/a")</f>
        <v>4814.8780168734074</v>
      </c>
      <c r="BI12" s="78">
        <f ca="1">IFERROR(INDEX(current_projections!$A:$XZ,MATCH(Calculations_forecast!$B12,current_projections!$A:$A,0),MATCH(Calculations_forecast!BI$9,current_projections!$2:$2,0)),"n/a")</f>
        <v>5081.453124856781</v>
      </c>
      <c r="BJ12" s="78">
        <f ca="1">IFERROR(INDEX(current_projections!$A:$XZ,MATCH(Calculations_forecast!$B12,current_projections!$A:$A,0),MATCH(Calculations_forecast!BJ$9,current_projections!$2:$2,0)),"n/a")</f>
        <v>5362.7871297316879</v>
      </c>
      <c r="GW12"/>
      <c r="GX12"/>
      <c r="GY12"/>
    </row>
    <row r="13" spans="1:207">
      <c r="A13" s="7" t="s">
        <v>175</v>
      </c>
      <c r="B13" s="8" t="s">
        <v>18</v>
      </c>
      <c r="C13" s="78">
        <f ca="1">IFERROR(INDEX(current_projections!$A:$XZ,MATCH(Calculations_forecast!$B13,current_projections!$A:$A,0),MATCH(Calculations_forecast!C$9,current_projections!$2:$2,0)),"n/a")</f>
        <v>2433.1</v>
      </c>
      <c r="D13" s="78">
        <f ca="1">IFERROR(INDEX(current_projections!$A:$XZ,MATCH(Calculations_forecast!$B13,current_projections!$A:$A,0),MATCH(Calculations_forecast!D$9,current_projections!$2:$2,0)),"n/a")</f>
        <v>2484.1</v>
      </c>
      <c r="E13" s="78">
        <f ca="1">IFERROR(INDEX(current_projections!$A:$XZ,MATCH(Calculations_forecast!$B13,current_projections!$A:$A,0),MATCH(Calculations_forecast!E$9,current_projections!$2:$2,0)),"n/a")</f>
        <v>2523.6</v>
      </c>
      <c r="F13" s="78">
        <f ca="1">IFERROR(INDEX(current_projections!$A:$XZ,MATCH(Calculations_forecast!$B13,current_projections!$A:$A,0),MATCH(Calculations_forecast!F$9,current_projections!$2:$2,0)),"n/a")</f>
        <v>2548</v>
      </c>
      <c r="G13" s="78">
        <f ca="1">IFERROR(INDEX(current_projections!$A:$XZ,MATCH(Calculations_forecast!$B13,current_projections!$A:$A,0),MATCH(Calculations_forecast!G$9,current_projections!$2:$2,0)),"n/a")</f>
        <v>2596.4</v>
      </c>
      <c r="H13" s="78">
        <f ca="1">IFERROR(INDEX(current_projections!$A:$XZ,MATCH(Calculations_forecast!$B13,current_projections!$A:$A,0),MATCH(Calculations_forecast!H$9,current_projections!$2:$2,0)),"n/a")</f>
        <v>2631.7</v>
      </c>
      <c r="I13" s="78">
        <f ca="1">IFERROR(INDEX(current_projections!$A:$XZ,MATCH(Calculations_forecast!$B13,current_projections!$A:$A,0),MATCH(Calculations_forecast!I$9,current_projections!$2:$2,0)),"n/a")</f>
        <v>2644.8</v>
      </c>
      <c r="J13" s="78">
        <f ca="1">IFERROR(INDEX(current_projections!$A:$XZ,MATCH(Calculations_forecast!$B13,current_projections!$A:$A,0),MATCH(Calculations_forecast!J$9,current_projections!$2:$2,0)),"n/a")</f>
        <v>2656.9</v>
      </c>
      <c r="K13" s="78">
        <f ca="1">IFERROR(INDEX(current_projections!$A:$XZ,MATCH(Calculations_forecast!$B13,current_projections!$A:$A,0),MATCH(Calculations_forecast!K$9,current_projections!$2:$2,0)),"n/a")</f>
        <v>2687.4</v>
      </c>
      <c r="L13" s="78">
        <f ca="1">IFERROR(INDEX(current_projections!$A:$XZ,MATCH(Calculations_forecast!$B13,current_projections!$A:$A,0),MATCH(Calculations_forecast!L$9,current_projections!$2:$2,0)),"n/a")</f>
        <v>2708.3</v>
      </c>
      <c r="M13" s="78">
        <f ca="1">IFERROR(INDEX(current_projections!$A:$XZ,MATCH(Calculations_forecast!$B13,current_projections!$A:$A,0),MATCH(Calculations_forecast!M$9,current_projections!$2:$2,0)),"n/a")</f>
        <v>2726.8</v>
      </c>
      <c r="N13" s="78">
        <f ca="1">IFERROR(INDEX(current_projections!$A:$XZ,MATCH(Calculations_forecast!$B13,current_projections!$A:$A,0),MATCH(Calculations_forecast!N$9,current_projections!$2:$2,0)),"n/a")</f>
        <v>2747.1</v>
      </c>
      <c r="O13" s="78">
        <f ca="1">IFERROR(INDEX(current_projections!$A:$XZ,MATCH(Calculations_forecast!$B13,current_projections!$A:$A,0),MATCH(Calculations_forecast!O$9,current_projections!$2:$2,0)),"n/a")</f>
        <v>2777.4</v>
      </c>
      <c r="P13" s="78">
        <f ca="1">IFERROR(INDEX(current_projections!$A:$XZ,MATCH(Calculations_forecast!$B13,current_projections!$A:$A,0),MATCH(Calculations_forecast!P$9,current_projections!$2:$2,0)),"n/a")</f>
        <v>2786.6</v>
      </c>
      <c r="Q13" s="78">
        <f ca="1">IFERROR(INDEX(current_projections!$A:$XZ,MATCH(Calculations_forecast!$B13,current_projections!$A:$A,0),MATCH(Calculations_forecast!Q$9,current_projections!$2:$2,0)),"n/a")</f>
        <v>2820.5</v>
      </c>
      <c r="R13" s="78">
        <f ca="1">IFERROR(INDEX(current_projections!$A:$XZ,MATCH(Calculations_forecast!$B13,current_projections!$A:$A,0),MATCH(Calculations_forecast!R$9,current_projections!$2:$2,0)),"n/a")</f>
        <v>2831.5</v>
      </c>
      <c r="S13" s="78">
        <f ca="1">IFERROR(INDEX(current_projections!$A:$XZ,MATCH(Calculations_forecast!$B13,current_projections!$A:$A,0),MATCH(Calculations_forecast!S$9,current_projections!$2:$2,0)),"n/a")</f>
        <v>2875.7</v>
      </c>
      <c r="T13" s="78">
        <f ca="1">IFERROR(INDEX(current_projections!$A:$XZ,MATCH(Calculations_forecast!$B13,current_projections!$A:$A,0),MATCH(Calculations_forecast!T$9,current_projections!$2:$2,0)),"n/a")</f>
        <v>2905.2</v>
      </c>
      <c r="U13" s="78">
        <f ca="1">IFERROR(INDEX(current_projections!$A:$XZ,MATCH(Calculations_forecast!$B13,current_projections!$A:$A,0),MATCH(Calculations_forecast!U$9,current_projections!$2:$2,0)),"n/a")</f>
        <v>2373.2082655229856</v>
      </c>
      <c r="V13" s="78">
        <f ca="1">IFERROR(INDEX(current_projections!$A:$XZ,MATCH(Calculations_forecast!$B13,current_projections!$A:$A,0),MATCH(Calculations_forecast!V$9,current_projections!$2:$2,0)),"n/a")</f>
        <v>2492.0585354603763</v>
      </c>
      <c r="W13" s="78">
        <f ca="1">IFERROR(INDEX(current_projections!$A:$XZ,MATCH(Calculations_forecast!$B13,current_projections!$A:$A,0),MATCH(Calculations_forecast!W$9,current_projections!$2:$2,0)),"n/a")</f>
        <v>2764.7307500069569</v>
      </c>
      <c r="X13" s="78">
        <f ca="1">IFERROR(INDEX(current_projections!$A:$XZ,MATCH(Calculations_forecast!$B13,current_projections!$A:$A,0),MATCH(Calculations_forecast!X$9,current_projections!$2:$2,0)),"n/a")</f>
        <v>2894.9772156397848</v>
      </c>
      <c r="Y13" s="78">
        <f ca="1">IFERROR(INDEX(current_projections!$A:$XZ,MATCH(Calculations_forecast!$B13,current_projections!$A:$A,0),MATCH(Calculations_forecast!Y$9,current_projections!$2:$2,0)),"n/a")</f>
        <v>3027.103975761584</v>
      </c>
      <c r="Z13" s="78">
        <f ca="1">IFERROR(INDEX(current_projections!$A:$XZ,MATCH(Calculations_forecast!$B13,current_projections!$A:$A,0),MATCH(Calculations_forecast!Z$9,current_projections!$2:$2,0)),"n/a")</f>
        <v>3161.1138687685493</v>
      </c>
      <c r="AA13" s="78">
        <f ca="1">IFERROR(INDEX(current_projections!$A:$XZ,MATCH(Calculations_forecast!$B13,current_projections!$A:$A,0),MATCH(Calculations_forecast!AA$9,current_projections!$2:$2,0)),"n/a")</f>
        <v>3475.632891636702</v>
      </c>
      <c r="AB13" s="78">
        <f ca="1">IFERROR(INDEX(current_projections!$A:$XZ,MATCH(Calculations_forecast!$B13,current_projections!$A:$A,0),MATCH(Calculations_forecast!AB$9,current_projections!$2:$2,0)),"n/a")</f>
        <v>3609.3404889779658</v>
      </c>
      <c r="AC13" s="78">
        <f ca="1">IFERROR(INDEX(current_projections!$A:$XZ,MATCH(Calculations_forecast!$B13,current_projections!$A:$A,0),MATCH(Calculations_forecast!AC$9,current_projections!$2:$2,0)),"n/a")</f>
        <v>3746.0623067004512</v>
      </c>
      <c r="AD13" s="78">
        <f ca="1">IFERROR(INDEX(current_projections!$A:$XZ,MATCH(Calculations_forecast!$B13,current_projections!$A:$A,0),MATCH(Calculations_forecast!AD$9,current_projections!$2:$2,0)),"n/a")</f>
        <v>3885.4158245097074</v>
      </c>
      <c r="AE13" s="78">
        <f ca="1">IFERROR(INDEX(current_projections!$A:$XZ,MATCH(Calculations_forecast!$B13,current_projections!$A:$A,0),MATCH(Calculations_forecast!AE$9,current_projections!$2:$2,0)),"n/a")</f>
        <v>4279.8098145463455</v>
      </c>
      <c r="AF13" s="78">
        <f ca="1">IFERROR(INDEX(current_projections!$A:$XZ,MATCH(Calculations_forecast!$B13,current_projections!$A:$A,0),MATCH(Calculations_forecast!AF$9,current_projections!$2:$2,0)),"n/a")</f>
        <v>4438.0771814882692</v>
      </c>
      <c r="AG13" s="78">
        <f ca="1">IFERROR(INDEX(current_projections!$A:$XZ,MATCH(Calculations_forecast!$B13,current_projections!$A:$A,0),MATCH(Calculations_forecast!AG$9,current_projections!$2:$2,0)),"n/a")</f>
        <v>4600.6883294179997</v>
      </c>
      <c r="AH13" s="78">
        <f ca="1">IFERROR(INDEX(current_projections!$A:$XZ,MATCH(Calculations_forecast!$B13,current_projections!$A:$A,0),MATCH(Calculations_forecast!AH$9,current_projections!$2:$2,0)),"n/a")</f>
        <v>4769.1655360412879</v>
      </c>
      <c r="AI13" s="78">
        <f ca="1">IFERROR(INDEX(current_projections!$A:$XZ,MATCH(Calculations_forecast!$B13,current_projections!$A:$A,0),MATCH(Calculations_forecast!AI$9,current_projections!$2:$2,0)),"n/a")</f>
        <v>5259.6090234208359</v>
      </c>
      <c r="AJ13" s="78">
        <f ca="1">IFERROR(INDEX(current_projections!$A:$XZ,MATCH(Calculations_forecast!$B13,current_projections!$A:$A,0),MATCH(Calculations_forecast!AJ$9,current_projections!$2:$2,0)),"n/a")</f>
        <v>5453.6885963850646</v>
      </c>
      <c r="AK13" s="78">
        <f ca="1">IFERROR(INDEX(current_projections!$A:$XZ,MATCH(Calculations_forecast!$B13,current_projections!$A:$A,0),MATCH(Calculations_forecast!AK$9,current_projections!$2:$2,0)),"n/a")</f>
        <v>5656.8384966004087</v>
      </c>
      <c r="AL13" s="78">
        <f ca="1">IFERROR(INDEX(current_projections!$A:$XZ,MATCH(Calculations_forecast!$B13,current_projections!$A:$A,0),MATCH(Calculations_forecast!AL$9,current_projections!$2:$2,0)),"n/a")</f>
        <v>5868.7436666830599</v>
      </c>
      <c r="AM13" s="78">
        <f ca="1">IFERROR(INDEX(current_projections!$A:$XZ,MATCH(Calculations_forecast!$B13,current_projections!$A:$A,0),MATCH(Calculations_forecast!AM$9,current_projections!$2:$2,0)),"n/a")</f>
        <v>6464.0088968799209</v>
      </c>
      <c r="AN13" s="78">
        <f ca="1">IFERROR(INDEX(current_projections!$A:$XZ,MATCH(Calculations_forecast!$B13,current_projections!$A:$A,0),MATCH(Calculations_forecast!AN$9,current_projections!$2:$2,0)),"n/a")</f>
        <v>6708.6069935378582</v>
      </c>
      <c r="AO13" s="78">
        <f ca="1">IFERROR(INDEX(current_projections!$A:$XZ,MATCH(Calculations_forecast!$B13,current_projections!$A:$A,0),MATCH(Calculations_forecast!AO$9,current_projections!$2:$2,0)),"n/a")</f>
        <v>6966.8883627890646</v>
      </c>
      <c r="AP13" s="78">
        <f ca="1">IFERROR(INDEX(current_projections!$A:$XZ,MATCH(Calculations_forecast!$B13,current_projections!$A:$A,0),MATCH(Calculations_forecast!AP$9,current_projections!$2:$2,0)),"n/a")</f>
        <v>7236.4372735453735</v>
      </c>
      <c r="AQ13" s="78">
        <f ca="1">IFERROR(INDEX(current_projections!$A:$XZ,MATCH(Calculations_forecast!$B13,current_projections!$A:$A,0),MATCH(Calculations_forecast!AQ$9,current_projections!$2:$2,0)),"n/a")</f>
        <v>7967.9217022757284</v>
      </c>
      <c r="AR13" s="78">
        <f ca="1">IFERROR(INDEX(current_projections!$A:$XZ,MATCH(Calculations_forecast!$B13,current_projections!$A:$A,0),MATCH(Calculations_forecast!AR$9,current_projections!$2:$2,0)),"n/a")</f>
        <v>8275.2444423325032</v>
      </c>
      <c r="AS13" s="78">
        <f ca="1">IFERROR(INDEX(current_projections!$A:$XZ,MATCH(Calculations_forecast!$B13,current_projections!$A:$A,0),MATCH(Calculations_forecast!AS$9,current_projections!$2:$2,0)),"n/a")</f>
        <v>8596.7376889171228</v>
      </c>
      <c r="AT13" s="78">
        <f ca="1">IFERROR(INDEX(current_projections!$A:$XZ,MATCH(Calculations_forecast!$B13,current_projections!$A:$A,0),MATCH(Calculations_forecast!AT$9,current_projections!$2:$2,0)),"n/a")</f>
        <v>8935.2772191066779</v>
      </c>
      <c r="AU13" s="78">
        <f ca="1">IFERROR(INDEX(current_projections!$A:$XZ,MATCH(Calculations_forecast!$B13,current_projections!$A:$A,0),MATCH(Calculations_forecast!AU$9,current_projections!$2:$2,0)),"n/a")</f>
        <v>9835.4430666351018</v>
      </c>
      <c r="AV13" s="78">
        <f ca="1">IFERROR(INDEX(current_projections!$A:$XZ,MATCH(Calculations_forecast!$B13,current_projections!$A:$A,0),MATCH(Calculations_forecast!AV$9,current_projections!$2:$2,0)),"n/a")</f>
        <v>10216.369776605879</v>
      </c>
      <c r="AW13" s="78">
        <f ca="1">IFERROR(INDEX(current_projections!$A:$XZ,MATCH(Calculations_forecast!$B13,current_projections!$A:$A,0),MATCH(Calculations_forecast!AW$9,current_projections!$2:$2,0)),"n/a")</f>
        <v>10599.279315833066</v>
      </c>
      <c r="AX13" s="78">
        <f ca="1">IFERROR(INDEX(current_projections!$A:$XZ,MATCH(Calculations_forecast!$B13,current_projections!$A:$A,0),MATCH(Calculations_forecast!AX$9,current_projections!$2:$2,0)),"n/a")</f>
        <v>10991.876621691525</v>
      </c>
      <c r="AY13" s="78">
        <f ca="1">IFERROR(INDEX(current_projections!$A:$XZ,MATCH(Calculations_forecast!$B13,current_projections!$A:$A,0),MATCH(Calculations_forecast!AY$9,current_projections!$2:$2,0)),"n/a")</f>
        <v>12074.155584869415</v>
      </c>
      <c r="AZ13" s="78">
        <f ca="1">IFERROR(INDEX(current_projections!$A:$XZ,MATCH(Calculations_forecast!$B13,current_projections!$A:$A,0),MATCH(Calculations_forecast!AZ$9,current_projections!$2:$2,0)),"n/a")</f>
        <v>12520.657858397886</v>
      </c>
      <c r="BA13" s="78">
        <f ca="1">IFERROR(INDEX(current_projections!$A:$XZ,MATCH(Calculations_forecast!$B13,current_projections!$A:$A,0),MATCH(Calculations_forecast!BA$9,current_projections!$2:$2,0)),"n/a")</f>
        <v>12989.556495194885</v>
      </c>
      <c r="BB13" s="78">
        <f ca="1">IFERROR(INDEX(current_projections!$A:$XZ,MATCH(Calculations_forecast!$B13,current_projections!$A:$A,0),MATCH(Calculations_forecast!BB$9,current_projections!$2:$2,0)),"n/a")</f>
        <v>13486.147240006187</v>
      </c>
      <c r="BC13" s="78">
        <f ca="1">IFERROR(INDEX(current_projections!$A:$XZ,MATCH(Calculations_forecast!$B13,current_projections!$A:$A,0),MATCH(Calculations_forecast!BC$9,current_projections!$2:$2,0)),"n/a")</f>
        <v>14785.87738069174</v>
      </c>
      <c r="BD13" s="78">
        <f ca="1">IFERROR(INDEX(current_projections!$A:$XZ,MATCH(Calculations_forecast!$B13,current_projections!$A:$A,0),MATCH(Calculations_forecast!BD$9,current_projections!$2:$2,0)),"n/a")</f>
        <v>15369.328102133837</v>
      </c>
      <c r="BE13" s="78">
        <f ca="1">IFERROR(INDEX(current_projections!$A:$XZ,MATCH(Calculations_forecast!$B13,current_projections!$A:$A,0),MATCH(Calculations_forecast!BE$9,current_projections!$2:$2,0)),"n/a")</f>
        <v>15974.264856233825</v>
      </c>
      <c r="BF13" s="78">
        <f ca="1">IFERROR(INDEX(current_projections!$A:$XZ,MATCH(Calculations_forecast!$B13,current_projections!$A:$A,0),MATCH(Calculations_forecast!BF$9,current_projections!$2:$2,0)),"n/a")</f>
        <v>16596.781957681258</v>
      </c>
      <c r="BG13" s="78">
        <f ca="1">IFERROR(INDEX(current_projections!$A:$XZ,MATCH(Calculations_forecast!$B13,current_projections!$A:$A,0),MATCH(Calculations_forecast!BG$9,current_projections!$2:$2,0)),"n/a")</f>
        <v>18297.935936880458</v>
      </c>
      <c r="BH13" s="78">
        <f ca="1">IFERROR(INDEX(current_projections!$A:$XZ,MATCH(Calculations_forecast!$B13,current_projections!$A:$A,0),MATCH(Calculations_forecast!BH$9,current_projections!$2:$2,0)),"n/a")</f>
        <v>18997.649007106767</v>
      </c>
      <c r="BI13" s="78">
        <f ca="1">IFERROR(INDEX(current_projections!$A:$XZ,MATCH(Calculations_forecast!$B13,current_projections!$A:$A,0),MATCH(Calculations_forecast!BI$9,current_projections!$2:$2,0)),"n/a")</f>
        <v>19724.119105138532</v>
      </c>
      <c r="BJ13" s="78">
        <f ca="1">IFERROR(INDEX(current_projections!$A:$XZ,MATCH(Calculations_forecast!$B13,current_projections!$A:$A,0),MATCH(Calculations_forecast!BJ$9,current_projections!$2:$2,0)),"n/a")</f>
        <v>20477.77769614588</v>
      </c>
      <c r="GW13"/>
      <c r="GX13"/>
      <c r="GY13"/>
    </row>
    <row r="14" spans="1:207">
      <c r="A14" s="7" t="s">
        <v>176</v>
      </c>
      <c r="B14" s="8" t="s">
        <v>35</v>
      </c>
      <c r="C14" s="78">
        <f ca="1">IFERROR(INDEX(current_projections!$A:$XZ,MATCH(Calculations_forecast!$B14,current_projections!$A:$A,0),MATCH(Calculations_forecast!C$9,current_projections!$2:$2,0)),"n/a")</f>
        <v>1142.0999999999999</v>
      </c>
      <c r="D14" s="78">
        <f ca="1">IFERROR(INDEX(current_projections!$A:$XZ,MATCH(Calculations_forecast!$B14,current_projections!$A:$A,0),MATCH(Calculations_forecast!D$9,current_projections!$2:$2,0)),"n/a")</f>
        <v>1144.9000000000001</v>
      </c>
      <c r="E14" s="78">
        <f ca="1">IFERROR(INDEX(current_projections!$A:$XZ,MATCH(Calculations_forecast!$B14,current_projections!$A:$A,0),MATCH(Calculations_forecast!E$9,current_projections!$2:$2,0)),"n/a")</f>
        <v>1155.5999999999999</v>
      </c>
      <c r="F14" s="78">
        <f ca="1">IFERROR(INDEX(current_projections!$A:$XZ,MATCH(Calculations_forecast!$B14,current_projections!$A:$A,0),MATCH(Calculations_forecast!F$9,current_projections!$2:$2,0)),"n/a")</f>
        <v>1172.5999999999999</v>
      </c>
      <c r="G14" s="78">
        <f ca="1">IFERROR(INDEX(current_projections!$A:$XZ,MATCH(Calculations_forecast!$B14,current_projections!$A:$A,0),MATCH(Calculations_forecast!G$9,current_projections!$2:$2,0)),"n/a")</f>
        <v>1187.8</v>
      </c>
      <c r="H14" s="78">
        <f ca="1">IFERROR(INDEX(current_projections!$A:$XZ,MATCH(Calculations_forecast!$B14,current_projections!$A:$A,0),MATCH(Calculations_forecast!H$9,current_projections!$2:$2,0)),"n/a")</f>
        <v>1201.4000000000001</v>
      </c>
      <c r="I14" s="78">
        <f ca="1">IFERROR(INDEX(current_projections!$A:$XZ,MATCH(Calculations_forecast!$B14,current_projections!$A:$A,0),MATCH(Calculations_forecast!I$9,current_projections!$2:$2,0)),"n/a")</f>
        <v>1211.8</v>
      </c>
      <c r="J14" s="78">
        <f ca="1">IFERROR(INDEX(current_projections!$A:$XZ,MATCH(Calculations_forecast!$B14,current_projections!$A:$A,0),MATCH(Calculations_forecast!J$9,current_projections!$2:$2,0)),"n/a")</f>
        <v>1220.2</v>
      </c>
      <c r="K14" s="78">
        <f ca="1">IFERROR(INDEX(current_projections!$A:$XZ,MATCH(Calculations_forecast!$B14,current_projections!$A:$A,0),MATCH(Calculations_forecast!K$9,current_projections!$2:$2,0)),"n/a")</f>
        <v>1225.9000000000001</v>
      </c>
      <c r="L14" s="78">
        <f ca="1">IFERROR(INDEX(current_projections!$A:$XZ,MATCH(Calculations_forecast!$B14,current_projections!$A:$A,0),MATCH(Calculations_forecast!L$9,current_projections!$2:$2,0)),"n/a")</f>
        <v>1232.4000000000001</v>
      </c>
      <c r="M14" s="78">
        <f ca="1">IFERROR(INDEX(current_projections!$A:$XZ,MATCH(Calculations_forecast!$B14,current_projections!$A:$A,0),MATCH(Calculations_forecast!M$9,current_projections!$2:$2,0)),"n/a")</f>
        <v>1243.5999999999999</v>
      </c>
      <c r="N14" s="78">
        <f ca="1">IFERROR(INDEX(current_projections!$A:$XZ,MATCH(Calculations_forecast!$B14,current_projections!$A:$A,0),MATCH(Calculations_forecast!N$9,current_projections!$2:$2,0)),"n/a")</f>
        <v>1257.5999999999999</v>
      </c>
      <c r="O14" s="78">
        <f ca="1">IFERROR(INDEX(current_projections!$A:$XZ,MATCH(Calculations_forecast!$B14,current_projections!$A:$A,0),MATCH(Calculations_forecast!O$9,current_projections!$2:$2,0)),"n/a")</f>
        <v>1280.5</v>
      </c>
      <c r="P14" s="78">
        <f ca="1">IFERROR(INDEX(current_projections!$A:$XZ,MATCH(Calculations_forecast!$B14,current_projections!$A:$A,0),MATCH(Calculations_forecast!P$9,current_projections!$2:$2,0)),"n/a")</f>
        <v>1290.5999999999999</v>
      </c>
      <c r="Q14" s="78">
        <f ca="1">IFERROR(INDEX(current_projections!$A:$XZ,MATCH(Calculations_forecast!$B14,current_projections!$A:$A,0),MATCH(Calculations_forecast!Q$9,current_projections!$2:$2,0)),"n/a")</f>
        <v>1306</v>
      </c>
      <c r="R14" s="78">
        <f ca="1">IFERROR(INDEX(current_projections!$A:$XZ,MATCH(Calculations_forecast!$B14,current_projections!$A:$A,0),MATCH(Calculations_forecast!R$9,current_projections!$2:$2,0)),"n/a")</f>
        <v>1317.3</v>
      </c>
      <c r="S14" s="78">
        <f ca="1">IFERROR(INDEX(current_projections!$A:$XZ,MATCH(Calculations_forecast!$B14,current_projections!$A:$A,0),MATCH(Calculations_forecast!S$9,current_projections!$2:$2,0)),"n/a")</f>
        <v>1343.4</v>
      </c>
      <c r="T14" s="78">
        <f ca="1">IFERROR(INDEX(current_projections!$A:$XZ,MATCH(Calculations_forecast!$B14,current_projections!$A:$A,0),MATCH(Calculations_forecast!T$9,current_projections!$2:$2,0)),"n/a")</f>
        <v>1356.7</v>
      </c>
      <c r="U14" s="78">
        <f ca="1">IFERROR(INDEX(current_projections!$A:$XZ,MATCH(Calculations_forecast!$B14,current_projections!$A:$A,0),MATCH(Calculations_forecast!U$9,current_projections!$2:$2,0)),"n/a")</f>
        <v>1357.6272988902092</v>
      </c>
      <c r="V14" s="78">
        <f ca="1">IFERROR(INDEX(current_projections!$A:$XZ,MATCH(Calculations_forecast!$B14,current_projections!$A:$A,0),MATCH(Calculations_forecast!V$9,current_projections!$2:$2,0)),"n/a")</f>
        <v>1358.5552315854097</v>
      </c>
      <c r="W14" s="78">
        <f ca="1">IFERROR(INDEX(current_projections!$A:$XZ,MATCH(Calculations_forecast!$B14,current_projections!$A:$A,0),MATCH(Calculations_forecast!W$9,current_projections!$2:$2,0)),"n/a")</f>
        <v>1359.5167451040859</v>
      </c>
      <c r="X14" s="78">
        <f ca="1">IFERROR(INDEX(current_projections!$A:$XZ,MATCH(Calculations_forecast!$B14,current_projections!$A:$A,0),MATCH(Calculations_forecast!X$9,current_projections!$2:$2,0)),"n/a")</f>
        <v>1360.4789391311617</v>
      </c>
      <c r="Y14" s="78">
        <f ca="1">IFERROR(INDEX(current_projections!$A:$XZ,MATCH(Calculations_forecast!$B14,current_projections!$A:$A,0),MATCH(Calculations_forecast!Y$9,current_projections!$2:$2,0)),"n/a")</f>
        <v>1361.4418141482652</v>
      </c>
      <c r="Z14" s="78">
        <f ca="1">IFERROR(INDEX(current_projections!$A:$XZ,MATCH(Calculations_forecast!$B14,current_projections!$A:$A,0),MATCH(Calculations_forecast!Z$9,current_projections!$2:$2,0)),"n/a")</f>
        <v>1362.4053706373647</v>
      </c>
      <c r="AA14" s="78">
        <f ca="1">IFERROR(INDEX(current_projections!$A:$XZ,MATCH(Calculations_forecast!$B14,current_projections!$A:$A,0),MATCH(Calculations_forecast!AA$9,current_projections!$2:$2,0)),"n/a")</f>
        <v>1363.4138976230081</v>
      </c>
      <c r="AB14" s="78">
        <f ca="1">IFERROR(INDEX(current_projections!$A:$XZ,MATCH(Calculations_forecast!$B14,current_projections!$A:$A,0),MATCH(Calculations_forecast!AB$9,current_projections!$2:$2,0)),"n/a")</f>
        <v>1364.4231711754978</v>
      </c>
      <c r="AC14" s="78">
        <f ca="1">IFERROR(INDEX(current_projections!$A:$XZ,MATCH(Calculations_forecast!$B14,current_projections!$A:$A,0),MATCH(Calculations_forecast!AC$9,current_projections!$2:$2,0)),"n/a")</f>
        <v>1365.4331918474832</v>
      </c>
      <c r="AD14" s="78">
        <f ca="1">IFERROR(INDEX(current_projections!$A:$XZ,MATCH(Calculations_forecast!$B14,current_projections!$A:$A,0),MATCH(Calculations_forecast!AD$9,current_projections!$2:$2,0)),"n/a")</f>
        <v>1366.443960192023</v>
      </c>
      <c r="AE14" s="78">
        <f ca="1">IFERROR(INDEX(current_projections!$A:$XZ,MATCH(Calculations_forecast!$B14,current_projections!$A:$A,0),MATCH(Calculations_forecast!AE$9,current_projections!$2:$2,0)),"n/a")</f>
        <v>1367.4991925696772</v>
      </c>
      <c r="AF14" s="78">
        <f ca="1">IFERROR(INDEX(current_projections!$A:$XZ,MATCH(Calculations_forecast!$B14,current_projections!$A:$A,0),MATCH(Calculations_forecast!AF$9,current_projections!$2:$2,0)),"n/a")</f>
        <v>1368.5552398474688</v>
      </c>
      <c r="AG14" s="78">
        <f ca="1">IFERROR(INDEX(current_projections!$A:$XZ,MATCH(Calculations_forecast!$B14,current_projections!$A:$A,0),MATCH(Calculations_forecast!AG$9,current_projections!$2:$2,0)),"n/a")</f>
        <v>1369.6121026547019</v>
      </c>
      <c r="AH14" s="78">
        <f ca="1">IFERROR(INDEX(current_projections!$A:$XZ,MATCH(Calculations_forecast!$B14,current_projections!$A:$A,0),MATCH(Calculations_forecast!AH$9,current_projections!$2:$2,0)),"n/a")</f>
        <v>1370.669781621167</v>
      </c>
      <c r="AI14" s="78">
        <f ca="1">IFERROR(INDEX(current_projections!$A:$XZ,MATCH(Calculations_forecast!$B14,current_projections!$A:$A,0),MATCH(Calculations_forecast!AI$9,current_projections!$2:$2,0)),"n/a")</f>
        <v>1371.7777878356965</v>
      </c>
      <c r="AJ14" s="78">
        <f ca="1">IFERROR(INDEX(current_projections!$A:$XZ,MATCH(Calculations_forecast!$B14,current_projections!$A:$A,0),MATCH(Calculations_forecast!AJ$9,current_projections!$2:$2,0)),"n/a")</f>
        <v>1372.8866897274984</v>
      </c>
      <c r="AK14" s="78">
        <f ca="1">IFERROR(INDEX(current_projections!$A:$XZ,MATCH(Calculations_forecast!$B14,current_projections!$A:$A,0),MATCH(Calculations_forecast!AK$9,current_projections!$2:$2,0)),"n/a")</f>
        <v>1373.9964880206101</v>
      </c>
      <c r="AL14" s="78">
        <f ca="1">IFERROR(INDEX(current_projections!$A:$XZ,MATCH(Calculations_forecast!$B14,current_projections!$A:$A,0),MATCH(Calculations_forecast!AL$9,current_projections!$2:$2,0)),"n/a")</f>
        <v>1375.1071834396539</v>
      </c>
      <c r="AM14" s="78">
        <f ca="1">IFERROR(INDEX(current_projections!$A:$XZ,MATCH(Calculations_forecast!$B14,current_projections!$A:$A,0),MATCH(Calculations_forecast!AM$9,current_projections!$2:$2,0)),"n/a")</f>
        <v>1376.2705776317941</v>
      </c>
      <c r="AN14" s="78">
        <f ca="1">IFERROR(INDEX(current_projections!$A:$XZ,MATCH(Calculations_forecast!$B14,current_projections!$A:$A,0),MATCH(Calculations_forecast!AN$9,current_projections!$2:$2,0)),"n/a")</f>
        <v>1377.4349561006968</v>
      </c>
      <c r="AO14" s="78">
        <f ca="1">IFERROR(INDEX(current_projections!$A:$XZ,MATCH(Calculations_forecast!$B14,current_projections!$A:$A,0),MATCH(Calculations_forecast!AO$9,current_projections!$2:$2,0)),"n/a")</f>
        <v>1378.600319679098</v>
      </c>
      <c r="AP14" s="78">
        <f ca="1">IFERROR(INDEX(current_projections!$A:$XZ,MATCH(Calculations_forecast!$B14,current_projections!$A:$A,0),MATCH(Calculations_forecast!AP$9,current_projections!$2:$2,0)),"n/a")</f>
        <v>1379.7666692004391</v>
      </c>
      <c r="AQ14" s="78">
        <f ca="1">IFERROR(INDEX(current_projections!$A:$XZ,MATCH(Calculations_forecast!$B14,current_projections!$A:$A,0),MATCH(Calculations_forecast!AQ$9,current_projections!$2:$2,0)),"n/a")</f>
        <v>1380.9866954494926</v>
      </c>
      <c r="AR14" s="78">
        <f ca="1">IFERROR(INDEX(current_projections!$A:$XZ,MATCH(Calculations_forecast!$B14,current_projections!$A:$A,0),MATCH(Calculations_forecast!AR$9,current_projections!$2:$2,0)),"n/a")</f>
        <v>1382.2078004780828</v>
      </c>
      <c r="AS14" s="78">
        <f ca="1">IFERROR(INDEX(current_projections!$A:$XZ,MATCH(Calculations_forecast!$B14,current_projections!$A:$A,0),MATCH(Calculations_forecast!AS$9,current_projections!$2:$2,0)),"n/a")</f>
        <v>1383.4299852400954</v>
      </c>
      <c r="AT14" s="78">
        <f ca="1">IFERROR(INDEX(current_projections!$A:$XZ,MATCH(Calculations_forecast!$B14,current_projections!$A:$A,0),MATCH(Calculations_forecast!AT$9,current_projections!$2:$2,0)),"n/a")</f>
        <v>1384.6532506902593</v>
      </c>
      <c r="AU14" s="78">
        <f ca="1">IFERROR(INDEX(current_projections!$A:$XZ,MATCH(Calculations_forecast!$B14,current_projections!$A:$A,0),MATCH(Calculations_forecast!AU$9,current_projections!$2:$2,0)),"n/a")</f>
        <v>1385.9326195920989</v>
      </c>
      <c r="AV14" s="78">
        <f ca="1">IFERROR(INDEX(current_projections!$A:$XZ,MATCH(Calculations_forecast!$B14,current_projections!$A:$A,0),MATCH(Calculations_forecast!AV$9,current_projections!$2:$2,0)),"n/a")</f>
        <v>1387.2131705839572</v>
      </c>
      <c r="AW14" s="78">
        <f ca="1">IFERROR(INDEX(current_projections!$A:$XZ,MATCH(Calculations_forecast!$B14,current_projections!$A:$A,0),MATCH(Calculations_forecast!AW$9,current_projections!$2:$2,0)),"n/a")</f>
        <v>1388.4949047580421</v>
      </c>
      <c r="AX14" s="78">
        <f ca="1">IFERROR(INDEX(current_projections!$A:$XZ,MATCH(Calculations_forecast!$B14,current_projections!$A:$A,0),MATCH(Calculations_forecast!AX$9,current_projections!$2:$2,0)),"n/a")</f>
        <v>1389.7778232075707</v>
      </c>
      <c r="AY14" s="78">
        <f ca="1">IFERROR(INDEX(current_projections!$A:$XZ,MATCH(Calculations_forecast!$B14,current_projections!$A:$A,0),MATCH(Calculations_forecast!AY$9,current_projections!$2:$2,0)),"n/a")</f>
        <v>1391.1185886053693</v>
      </c>
      <c r="AZ14" s="78">
        <f ca="1">IFERROR(INDEX(current_projections!$A:$XZ,MATCH(Calculations_forecast!$B14,current_projections!$A:$A,0),MATCH(Calculations_forecast!AZ$9,current_projections!$2:$2,0)),"n/a")</f>
        <v>1392.460647484631</v>
      </c>
      <c r="BA14" s="78">
        <f ca="1">IFERROR(INDEX(current_projections!$A:$XZ,MATCH(Calculations_forecast!$B14,current_projections!$A:$A,0),MATCH(Calculations_forecast!BA$9,current_projections!$2:$2,0)),"n/a")</f>
        <v>1393.8040010932204</v>
      </c>
      <c r="BB14" s="78">
        <f ca="1">IFERROR(INDEX(current_projections!$A:$XZ,MATCH(Calculations_forecast!$B14,current_projections!$A:$A,0),MATCH(Calculations_forecast!BB$9,current_projections!$2:$2,0)),"n/a")</f>
        <v>1395.1486506802069</v>
      </c>
      <c r="BC14" s="78">
        <f ca="1">IFERROR(INDEX(current_projections!$A:$XZ,MATCH(Calculations_forecast!$B14,current_projections!$A:$A,0),MATCH(Calculations_forecast!BC$9,current_projections!$2:$2,0)),"n/a")</f>
        <v>1396.5521998221288</v>
      </c>
      <c r="BD14" s="78">
        <f ca="1">IFERROR(INDEX(current_projections!$A:$XZ,MATCH(Calculations_forecast!$B14,current_projections!$A:$A,0),MATCH(Calculations_forecast!BD$9,current_projections!$2:$2,0)),"n/a")</f>
        <v>1397.9571609642651</v>
      </c>
      <c r="BE14" s="78">
        <f ca="1">IFERROR(INDEX(current_projections!$A:$XZ,MATCH(Calculations_forecast!$B14,current_projections!$A:$A,0),MATCH(Calculations_forecast!BE$9,current_projections!$2:$2,0)),"n/a")</f>
        <v>1399.3635355271178</v>
      </c>
      <c r="BF14" s="78">
        <f ca="1">IFERROR(INDEX(current_projections!$A:$XZ,MATCH(Calculations_forecast!$B14,current_projections!$A:$A,0),MATCH(Calculations_forecast!BF$9,current_projections!$2:$2,0)),"n/a")</f>
        <v>1400.7713249326184</v>
      </c>
      <c r="BG14" s="78">
        <f ca="1">IFERROR(INDEX(current_projections!$A:$XZ,MATCH(Calculations_forecast!$B14,current_projections!$A:$A,0),MATCH(Calculations_forecast!BG$9,current_projections!$2:$2,0)),"n/a")</f>
        <v>1402.241981691991</v>
      </c>
      <c r="BH14" s="78">
        <f ca="1">IFERROR(INDEX(current_projections!$A:$XZ,MATCH(Calculations_forecast!$B14,current_projections!$A:$A,0),MATCH(Calculations_forecast!BH$9,current_projections!$2:$2,0)),"n/a")</f>
        <v>1403.7141824801893</v>
      </c>
      <c r="BI14" s="78">
        <f ca="1">IFERROR(INDEX(current_projections!$A:$XZ,MATCH(Calculations_forecast!$B14,current_projections!$A:$A,0),MATCH(Calculations_forecast!BI$9,current_projections!$2:$2,0)),"n/a")</f>
        <v>1405.1879289182746</v>
      </c>
      <c r="BJ14" s="78">
        <f ca="1">IFERROR(INDEX(current_projections!$A:$XZ,MATCH(Calculations_forecast!$B14,current_projections!$A:$A,0),MATCH(Calculations_forecast!BJ$9,current_projections!$2:$2,0)),"n/a")</f>
        <v>1406.6632226290105</v>
      </c>
      <c r="GW14"/>
      <c r="GX14"/>
      <c r="GY14"/>
    </row>
    <row r="15" spans="1:207">
      <c r="A15" s="7" t="s">
        <v>177</v>
      </c>
      <c r="B15" s="8" t="s">
        <v>36</v>
      </c>
      <c r="C15" s="78">
        <f ca="1">IFERROR(INDEX(current_projections!$A:$XZ,MATCH(Calculations_forecast!$B15,current_projections!$A:$A,0),MATCH(Calculations_forecast!C$9,current_projections!$2:$2,0)),"n/a")</f>
        <v>1748.3</v>
      </c>
      <c r="D15" s="78">
        <f ca="1">IFERROR(INDEX(current_projections!$A:$XZ,MATCH(Calculations_forecast!$B15,current_projections!$A:$A,0),MATCH(Calculations_forecast!D$9,current_projections!$2:$2,0)),"n/a")</f>
        <v>1761</v>
      </c>
      <c r="E15" s="78">
        <f ca="1">IFERROR(INDEX(current_projections!$A:$XZ,MATCH(Calculations_forecast!$B15,current_projections!$A:$A,0),MATCH(Calculations_forecast!E$9,current_projections!$2:$2,0)),"n/a")</f>
        <v>1798.1</v>
      </c>
      <c r="F15" s="78">
        <f ca="1">IFERROR(INDEX(current_projections!$A:$XZ,MATCH(Calculations_forecast!$B15,current_projections!$A:$A,0),MATCH(Calculations_forecast!F$9,current_projections!$2:$2,0)),"n/a")</f>
        <v>1834.4</v>
      </c>
      <c r="G15" s="78">
        <f ca="1">IFERROR(INDEX(current_projections!$A:$XZ,MATCH(Calculations_forecast!$B15,current_projections!$A:$A,0),MATCH(Calculations_forecast!G$9,current_projections!$2:$2,0)),"n/a")</f>
        <v>1900.1</v>
      </c>
      <c r="H15" s="78">
        <f ca="1">IFERROR(INDEX(current_projections!$A:$XZ,MATCH(Calculations_forecast!$B15,current_projections!$A:$A,0),MATCH(Calculations_forecast!H$9,current_projections!$2:$2,0)),"n/a")</f>
        <v>1940</v>
      </c>
      <c r="I15" s="78">
        <f ca="1">IFERROR(INDEX(current_projections!$A:$XZ,MATCH(Calculations_forecast!$B15,current_projections!$A:$A,0),MATCH(Calculations_forecast!I$9,current_projections!$2:$2,0)),"n/a")</f>
        <v>1943.7</v>
      </c>
      <c r="J15" s="78">
        <f ca="1">IFERROR(INDEX(current_projections!$A:$XZ,MATCH(Calculations_forecast!$B15,current_projections!$A:$A,0),MATCH(Calculations_forecast!J$9,current_projections!$2:$2,0)),"n/a")</f>
        <v>1957.1</v>
      </c>
      <c r="K15" s="78">
        <f ca="1">IFERROR(INDEX(current_projections!$A:$XZ,MATCH(Calculations_forecast!$B15,current_projections!$A:$A,0),MATCH(Calculations_forecast!K$9,current_projections!$2:$2,0)),"n/a")</f>
        <v>1919.9</v>
      </c>
      <c r="L15" s="78">
        <f ca="1">IFERROR(INDEX(current_projections!$A:$XZ,MATCH(Calculations_forecast!$B15,current_projections!$A:$A,0),MATCH(Calculations_forecast!L$9,current_projections!$2:$2,0)),"n/a")</f>
        <v>1944.2</v>
      </c>
      <c r="M15" s="78">
        <f ca="1">IFERROR(INDEX(current_projections!$A:$XZ,MATCH(Calculations_forecast!$B15,current_projections!$A:$A,0),MATCH(Calculations_forecast!M$9,current_projections!$2:$2,0)),"n/a")</f>
        <v>1968.7</v>
      </c>
      <c r="N15" s="78">
        <f ca="1">IFERROR(INDEX(current_projections!$A:$XZ,MATCH(Calculations_forecast!$B15,current_projections!$A:$A,0),MATCH(Calculations_forecast!N$9,current_projections!$2:$2,0)),"n/a")</f>
        <v>1984.3</v>
      </c>
      <c r="O15" s="78">
        <f ca="1">IFERROR(INDEX(current_projections!$A:$XZ,MATCH(Calculations_forecast!$B15,current_projections!$A:$A,0),MATCH(Calculations_forecast!O$9,current_projections!$2:$2,0)),"n/a")</f>
        <v>2004.9</v>
      </c>
      <c r="P15" s="78">
        <f ca="1">IFERROR(INDEX(current_projections!$A:$XZ,MATCH(Calculations_forecast!$B15,current_projections!$A:$A,0),MATCH(Calculations_forecast!P$9,current_projections!$2:$2,0)),"n/a")</f>
        <v>2014.2</v>
      </c>
      <c r="Q15" s="78">
        <f ca="1">IFERROR(INDEX(current_projections!$A:$XZ,MATCH(Calculations_forecast!$B15,current_projections!$A:$A,0),MATCH(Calculations_forecast!Q$9,current_projections!$2:$2,0)),"n/a")</f>
        <v>2048.5</v>
      </c>
      <c r="R15" s="78">
        <f ca="1">IFERROR(INDEX(current_projections!$A:$XZ,MATCH(Calculations_forecast!$B15,current_projections!$A:$A,0),MATCH(Calculations_forecast!R$9,current_projections!$2:$2,0)),"n/a")</f>
        <v>2070.9</v>
      </c>
      <c r="S15" s="78">
        <f ca="1">IFERROR(INDEX(current_projections!$A:$XZ,MATCH(Calculations_forecast!$B15,current_projections!$A:$A,0),MATCH(Calculations_forecast!S$9,current_projections!$2:$2,0)),"n/a")</f>
        <v>2029.9</v>
      </c>
      <c r="T15" s="78">
        <f ca="1">IFERROR(INDEX(current_projections!$A:$XZ,MATCH(Calculations_forecast!$B15,current_projections!$A:$A,0),MATCH(Calculations_forecast!T$9,current_projections!$2:$2,0)),"n/a")</f>
        <v>2046.3</v>
      </c>
      <c r="U15" s="78">
        <f ca="1">IFERROR(INDEX(current_projections!$A:$XZ,MATCH(Calculations_forecast!$B15,current_projections!$A:$A,0),MATCH(Calculations_forecast!U$9,current_projections!$2:$2,0)),"n/a")</f>
        <v>2048.0027382676849</v>
      </c>
      <c r="V15" s="78">
        <f ca="1">IFERROR(INDEX(current_projections!$A:$XZ,MATCH(Calculations_forecast!$B15,current_projections!$A:$A,0),MATCH(Calculations_forecast!V$9,current_projections!$2:$2,0)),"n/a")</f>
        <v>2049.7068933938986</v>
      </c>
      <c r="W15" s="78">
        <f ca="1">IFERROR(INDEX(current_projections!$A:$XZ,MATCH(Calculations_forecast!$B15,current_projections!$A:$A,0),MATCH(Calculations_forecast!W$9,current_projections!$2:$2,0)),"n/a")</f>
        <v>2051.5055476555481</v>
      </c>
      <c r="X15" s="78">
        <f ca="1">IFERROR(INDEX(current_projections!$A:$XZ,MATCH(Calculations_forecast!$B15,current_projections!$A:$A,0),MATCH(Calculations_forecast!X$9,current_projections!$2:$2,0)),"n/a")</f>
        <v>2053.3057802683088</v>
      </c>
      <c r="Y15" s="78">
        <f ca="1">IFERROR(INDEX(current_projections!$A:$XZ,MATCH(Calculations_forecast!$B15,current_projections!$A:$A,0),MATCH(Calculations_forecast!Y$9,current_projections!$2:$2,0)),"n/a")</f>
        <v>2055.107592617212</v>
      </c>
      <c r="Z15" s="78">
        <f ca="1">IFERROR(INDEX(current_projections!$A:$XZ,MATCH(Calculations_forecast!$B15,current_projections!$A:$A,0),MATCH(Calculations_forecast!Z$9,current_projections!$2:$2,0)),"n/a")</f>
        <v>2056.9109860885042</v>
      </c>
      <c r="AA15" s="78">
        <f ca="1">IFERROR(INDEX(current_projections!$A:$XZ,MATCH(Calculations_forecast!$B15,current_projections!$A:$A,0),MATCH(Calculations_forecast!AA$9,current_projections!$2:$2,0)),"n/a")</f>
        <v>2058.8072504755601</v>
      </c>
      <c r="AB15" s="78">
        <f ca="1">IFERROR(INDEX(current_projections!$A:$XZ,MATCH(Calculations_forecast!$B15,current_projections!$A:$A,0),MATCH(Calculations_forecast!AB$9,current_projections!$2:$2,0)),"n/a")</f>
        <v>2060.7052630270482</v>
      </c>
      <c r="AC15" s="78">
        <f ca="1">IFERROR(INDEX(current_projections!$A:$XZ,MATCH(Calculations_forecast!$B15,current_projections!$A:$A,0),MATCH(Calculations_forecast!AC$9,current_projections!$2:$2,0)),"n/a")</f>
        <v>2062.6050253545995</v>
      </c>
      <c r="AD15" s="78">
        <f ca="1">IFERROR(INDEX(current_projections!$A:$XZ,MATCH(Calculations_forecast!$B15,current_projections!$A:$A,0),MATCH(Calculations_forecast!AD$9,current_projections!$2:$2,0)),"n/a")</f>
        <v>2064.5065390713307</v>
      </c>
      <c r="AE15" s="78">
        <f ca="1">IFERROR(INDEX(current_projections!$A:$XZ,MATCH(Calculations_forecast!$B15,current_projections!$A:$A,0),MATCH(Calculations_forecast!AE$9,current_projections!$2:$2,0)),"n/a")</f>
        <v>2066.4779941928832</v>
      </c>
      <c r="AF15" s="78">
        <f ca="1">IFERROR(INDEX(current_projections!$A:$XZ,MATCH(Calculations_forecast!$B15,current_projections!$A:$A,0),MATCH(Calculations_forecast!AF$9,current_projections!$2:$2,0)),"n/a")</f>
        <v>2068.451331912152</v>
      </c>
      <c r="AG15" s="78">
        <f ca="1">IFERROR(INDEX(current_projections!$A:$XZ,MATCH(Calculations_forecast!$B15,current_projections!$A:$A,0),MATCH(Calculations_forecast!AG$9,current_projections!$2:$2,0)),"n/a")</f>
        <v>2070.4265540268825</v>
      </c>
      <c r="AH15" s="78">
        <f ca="1">IFERROR(INDEX(current_projections!$A:$XZ,MATCH(Calculations_forecast!$B15,current_projections!$A:$A,0),MATCH(Calculations_forecast!AH$9,current_projections!$2:$2,0)),"n/a")</f>
        <v>2072.4036623365373</v>
      </c>
      <c r="AI15" s="78">
        <f ca="1">IFERROR(INDEX(current_projections!$A:$XZ,MATCH(Calculations_forecast!$B15,current_projections!$A:$A,0),MATCH(Calculations_forecast!AI$9,current_projections!$2:$2,0)),"n/a")</f>
        <v>2074.4767791056438</v>
      </c>
      <c r="AJ15" s="78">
        <f ca="1">IFERROR(INDEX(current_projections!$A:$XZ,MATCH(Calculations_forecast!$B15,current_projections!$A:$A,0),MATCH(Calculations_forecast!AJ$9,current_projections!$2:$2,0)),"n/a")</f>
        <v>2076.5519697048717</v>
      </c>
      <c r="AK15" s="78">
        <f ca="1">IFERROR(INDEX(current_projections!$A:$XZ,MATCH(Calculations_forecast!$B15,current_projections!$A:$A,0),MATCH(Calculations_forecast!AK$9,current_projections!$2:$2,0)),"n/a")</f>
        <v>2078.6292362087647</v>
      </c>
      <c r="AL15" s="78">
        <f ca="1">IFERROR(INDEX(current_projections!$A:$XZ,MATCH(Calculations_forecast!$B15,current_projections!$A:$A,0),MATCH(Calculations_forecast!AL$9,current_projections!$2:$2,0)),"n/a")</f>
        <v>2080.7085806939417</v>
      </c>
      <c r="AM15" s="78">
        <f ca="1">IFERROR(INDEX(current_projections!$A:$XZ,MATCH(Calculations_forecast!$B15,current_projections!$A:$A,0),MATCH(Calculations_forecast!AM$9,current_projections!$2:$2,0)),"n/a")</f>
        <v>2082.8973928245196</v>
      </c>
      <c r="AN15" s="78">
        <f ca="1">IFERROR(INDEX(current_projections!$A:$XZ,MATCH(Calculations_forecast!$B15,current_projections!$A:$A,0),MATCH(Calculations_forecast!AN$9,current_projections!$2:$2,0)),"n/a")</f>
        <v>2085.0885074873149</v>
      </c>
      <c r="AO15" s="78">
        <f ca="1">IFERROR(INDEX(current_projections!$A:$XZ,MATCH(Calculations_forecast!$B15,current_projections!$A:$A,0),MATCH(Calculations_forecast!AO$9,current_projections!$2:$2,0)),"n/a")</f>
        <v>2087.2819271044891</v>
      </c>
      <c r="AP15" s="78">
        <f ca="1">IFERROR(INDEX(current_projections!$A:$XZ,MATCH(Calculations_forecast!$B15,current_projections!$A:$A,0),MATCH(Calculations_forecast!AP$9,current_projections!$2:$2,0)),"n/a")</f>
        <v>2089.4776541007504</v>
      </c>
      <c r="AQ15" s="78">
        <f ca="1">IFERROR(INDEX(current_projections!$A:$XZ,MATCH(Calculations_forecast!$B15,current_projections!$A:$A,0),MATCH(Calculations_forecast!AQ$9,current_projections!$2:$2,0)),"n/a")</f>
        <v>2091.7878491002857</v>
      </c>
      <c r="AR15" s="78">
        <f ca="1">IFERROR(INDEX(current_projections!$A:$XZ,MATCH(Calculations_forecast!$B15,current_projections!$A:$A,0),MATCH(Calculations_forecast!AR$9,current_projections!$2:$2,0)),"n/a")</f>
        <v>2094.1005983271539</v>
      </c>
      <c r="AS15" s="78">
        <f ca="1">IFERROR(INDEX(current_projections!$A:$XZ,MATCH(Calculations_forecast!$B15,current_projections!$A:$A,0),MATCH(Calculations_forecast!AS$9,current_projections!$2:$2,0)),"n/a")</f>
        <v>2096.4159046053928</v>
      </c>
      <c r="AT15" s="78">
        <f ca="1">IFERROR(INDEX(current_projections!$A:$XZ,MATCH(Calculations_forecast!$B15,current_projections!$A:$A,0),MATCH(Calculations_forecast!AT$9,current_projections!$2:$2,0)),"n/a")</f>
        <v>2098.7337707621618</v>
      </c>
      <c r="AU15" s="78">
        <f ca="1">IFERROR(INDEX(current_projections!$A:$XZ,MATCH(Calculations_forecast!$B15,current_projections!$A:$A,0),MATCH(Calculations_forecast!AU$9,current_projections!$2:$2,0)),"n/a")</f>
        <v>2101.1766088006802</v>
      </c>
      <c r="AV15" s="78">
        <f ca="1">IFERROR(INDEX(current_projections!$A:$XZ,MATCH(Calculations_forecast!$B15,current_projections!$A:$A,0),MATCH(Calculations_forecast!AV$9,current_projections!$2:$2,0)),"n/a")</f>
        <v>2103.622290200165</v>
      </c>
      <c r="AW15" s="78">
        <f ca="1">IFERROR(INDEX(current_projections!$A:$XZ,MATCH(Calculations_forecast!$B15,current_projections!$A:$A,0),MATCH(Calculations_forecast!AW$9,current_projections!$2:$2,0)),"n/a")</f>
        <v>2106.0708182701692</v>
      </c>
      <c r="AX15" s="78">
        <f ca="1">IFERROR(INDEX(current_projections!$A:$XZ,MATCH(Calculations_forecast!$B15,current_projections!$A:$A,0),MATCH(Calculations_forecast!AX$9,current_projections!$2:$2,0)),"n/a")</f>
        <v>2108.5221963240974</v>
      </c>
      <c r="AY15" s="78">
        <f ca="1">IFERROR(INDEX(current_projections!$A:$XZ,MATCH(Calculations_forecast!$B15,current_projections!$A:$A,0),MATCH(Calculations_forecast!AY$9,current_projections!$2:$2,0)),"n/a")</f>
        <v>2111.2474381613556</v>
      </c>
      <c r="AZ15" s="78">
        <f ca="1">IFERROR(INDEX(current_projections!$A:$XZ,MATCH(Calculations_forecast!$B15,current_projections!$A:$A,0),MATCH(Calculations_forecast!AZ$9,current_projections!$2:$2,0)),"n/a")</f>
        <v>2113.9762023438302</v>
      </c>
      <c r="BA15" s="78">
        <f ca="1">IFERROR(INDEX(current_projections!$A:$XZ,MATCH(Calculations_forecast!$B15,current_projections!$A:$A,0),MATCH(Calculations_forecast!BA$9,current_projections!$2:$2,0)),"n/a")</f>
        <v>2116.7084934241134</v>
      </c>
      <c r="BB15" s="78">
        <f ca="1">IFERROR(INDEX(current_projections!$A:$XZ,MATCH(Calculations_forecast!$B15,current_projections!$A:$A,0),MATCH(Calculations_forecast!BB$9,current_projections!$2:$2,0)),"n/a")</f>
        <v>2119.4443159606822</v>
      </c>
      <c r="BC15" s="78">
        <f ca="1">IFERROR(INDEX(current_projections!$A:$XZ,MATCH(Calculations_forecast!$B15,current_projections!$A:$A,0),MATCH(Calculations_forecast!BC$9,current_projections!$2:$2,0)),"n/a")</f>
        <v>2122.4331371339958</v>
      </c>
      <c r="BD15" s="78">
        <f ca="1">IFERROR(INDEX(current_projections!$A:$XZ,MATCH(Calculations_forecast!$B15,current_projections!$A:$A,0),MATCH(Calculations_forecast!BD$9,current_projections!$2:$2,0)),"n/a")</f>
        <v>2125.4261731158508</v>
      </c>
      <c r="BE15" s="78">
        <f ca="1">IFERROR(INDEX(current_projections!$A:$XZ,MATCH(Calculations_forecast!$B15,current_projections!$A:$A,0),MATCH(Calculations_forecast!BE$9,current_projections!$2:$2,0)),"n/a")</f>
        <v>2128.4234298499323</v>
      </c>
      <c r="BF15" s="78">
        <f ca="1">IFERROR(INDEX(current_projections!$A:$XZ,MATCH(Calculations_forecast!$B15,current_projections!$A:$A,0),MATCH(Calculations_forecast!BF$9,current_projections!$2:$2,0)),"n/a")</f>
        <v>2131.4249132883065</v>
      </c>
      <c r="BG15" s="78">
        <f ca="1">IFERROR(INDEX(current_projections!$A:$XZ,MATCH(Calculations_forecast!$B15,current_projections!$A:$A,0),MATCH(Calculations_forecast!BG$9,current_projections!$2:$2,0)),"n/a")</f>
        <v>2134.5593753129865</v>
      </c>
      <c r="BH15" s="78">
        <f ca="1">IFERROR(INDEX(current_projections!$A:$XZ,MATCH(Calculations_forecast!$B15,current_projections!$A:$A,0),MATCH(Calculations_forecast!BH$9,current_projections!$2:$2,0)),"n/a")</f>
        <v>2137.6984468606779</v>
      </c>
      <c r="BI15" s="78">
        <f ca="1">IFERROR(INDEX(current_projections!$A:$XZ,MATCH(Calculations_forecast!$B15,current_projections!$A:$A,0),MATCH(Calculations_forecast!BI$9,current_projections!$2:$2,0)),"n/a")</f>
        <v>2140.8421347101198</v>
      </c>
      <c r="BJ15" s="78">
        <f ca="1">IFERROR(INDEX(current_projections!$A:$XZ,MATCH(Calculations_forecast!$B15,current_projections!$A:$A,0),MATCH(Calculations_forecast!BJ$9,current_projections!$2:$2,0)),"n/a")</f>
        <v>2143.9904456500212</v>
      </c>
      <c r="GW15"/>
      <c r="GX15"/>
      <c r="GY15"/>
    </row>
    <row r="16" spans="1:207">
      <c r="A16" s="7" t="s">
        <v>178</v>
      </c>
      <c r="B16" s="8" t="s">
        <v>37</v>
      </c>
      <c r="C16" s="78">
        <f ca="1">IFERROR(INDEX(current_projections!$A:$XZ,MATCH(Calculations_forecast!$B16,current_projections!$A:$A,0),MATCH(Calculations_forecast!C$9,current_projections!$2:$2,0)),"n/a")</f>
        <v>1162.0999999999999</v>
      </c>
      <c r="D16" s="78">
        <f ca="1">IFERROR(INDEX(current_projections!$A:$XZ,MATCH(Calculations_forecast!$B16,current_projections!$A:$A,0),MATCH(Calculations_forecast!D$9,current_projections!$2:$2,0)),"n/a")</f>
        <v>1180.2</v>
      </c>
      <c r="E16" s="78">
        <f ca="1">IFERROR(INDEX(current_projections!$A:$XZ,MATCH(Calculations_forecast!$B16,current_projections!$A:$A,0),MATCH(Calculations_forecast!E$9,current_projections!$2:$2,0)),"n/a")</f>
        <v>1190.2</v>
      </c>
      <c r="F16" s="78">
        <f ca="1">IFERROR(INDEX(current_projections!$A:$XZ,MATCH(Calculations_forecast!$B16,current_projections!$A:$A,0),MATCH(Calculations_forecast!F$9,current_projections!$2:$2,0)),"n/a")</f>
        <v>1198.7</v>
      </c>
      <c r="G16" s="78">
        <f ca="1">IFERROR(INDEX(current_projections!$A:$XZ,MATCH(Calculations_forecast!$B16,current_projections!$A:$A,0),MATCH(Calculations_forecast!G$9,current_projections!$2:$2,0)),"n/a")</f>
        <v>1201.2</v>
      </c>
      <c r="H16" s="78">
        <f ca="1">IFERROR(INDEX(current_projections!$A:$XZ,MATCH(Calculations_forecast!$B16,current_projections!$A:$A,0),MATCH(Calculations_forecast!H$9,current_projections!$2:$2,0)),"n/a")</f>
        <v>1211.3</v>
      </c>
      <c r="I16" s="78">
        <f ca="1">IFERROR(INDEX(current_projections!$A:$XZ,MATCH(Calculations_forecast!$B16,current_projections!$A:$A,0),MATCH(Calculations_forecast!I$9,current_projections!$2:$2,0)),"n/a")</f>
        <v>1213.7</v>
      </c>
      <c r="J16" s="78">
        <f ca="1">IFERROR(INDEX(current_projections!$A:$XZ,MATCH(Calculations_forecast!$B16,current_projections!$A:$A,0),MATCH(Calculations_forecast!J$9,current_projections!$2:$2,0)),"n/a")</f>
        <v>1224.4000000000001</v>
      </c>
      <c r="K16" s="78">
        <f ca="1">IFERROR(INDEX(current_projections!$A:$XZ,MATCH(Calculations_forecast!$B16,current_projections!$A:$A,0),MATCH(Calculations_forecast!K$9,current_projections!$2:$2,0)),"n/a")</f>
        <v>1228</v>
      </c>
      <c r="L16" s="78">
        <f ca="1">IFERROR(INDEX(current_projections!$A:$XZ,MATCH(Calculations_forecast!$B16,current_projections!$A:$A,0),MATCH(Calculations_forecast!L$9,current_projections!$2:$2,0)),"n/a")</f>
        <v>1232.0999999999999</v>
      </c>
      <c r="M16" s="78">
        <f ca="1">IFERROR(INDEX(current_projections!$A:$XZ,MATCH(Calculations_forecast!$B16,current_projections!$A:$A,0),MATCH(Calculations_forecast!M$9,current_projections!$2:$2,0)),"n/a")</f>
        <v>1247.5999999999999</v>
      </c>
      <c r="N16" s="78">
        <f ca="1">IFERROR(INDEX(current_projections!$A:$XZ,MATCH(Calculations_forecast!$B16,current_projections!$A:$A,0),MATCH(Calculations_forecast!N$9,current_projections!$2:$2,0)),"n/a")</f>
        <v>1259.8</v>
      </c>
      <c r="O16" s="78">
        <f ca="1">IFERROR(INDEX(current_projections!$A:$XZ,MATCH(Calculations_forecast!$B16,current_projections!$A:$A,0),MATCH(Calculations_forecast!O$9,current_projections!$2:$2,0)),"n/a")</f>
        <v>1266.5</v>
      </c>
      <c r="P16" s="78">
        <f ca="1">IFERROR(INDEX(current_projections!$A:$XZ,MATCH(Calculations_forecast!$B16,current_projections!$A:$A,0),MATCH(Calculations_forecast!P$9,current_projections!$2:$2,0)),"n/a")</f>
        <v>1280.5</v>
      </c>
      <c r="Q16" s="78">
        <f ca="1">IFERROR(INDEX(current_projections!$A:$XZ,MATCH(Calculations_forecast!$B16,current_projections!$A:$A,0),MATCH(Calculations_forecast!Q$9,current_projections!$2:$2,0)),"n/a")</f>
        <v>1290.7</v>
      </c>
      <c r="R16" s="78">
        <f ca="1">IFERROR(INDEX(current_projections!$A:$XZ,MATCH(Calculations_forecast!$B16,current_projections!$A:$A,0),MATCH(Calculations_forecast!R$9,current_projections!$2:$2,0)),"n/a")</f>
        <v>1305.8</v>
      </c>
      <c r="S16" s="78">
        <f ca="1">IFERROR(INDEX(current_projections!$A:$XZ,MATCH(Calculations_forecast!$B16,current_projections!$A:$A,0),MATCH(Calculations_forecast!S$9,current_projections!$2:$2,0)),"n/a")</f>
        <v>1337.4</v>
      </c>
      <c r="T16" s="78">
        <f ca="1">IFERROR(INDEX(current_projections!$A:$XZ,MATCH(Calculations_forecast!$B16,current_projections!$A:$A,0),MATCH(Calculations_forecast!T$9,current_projections!$2:$2,0)),"n/a")</f>
        <v>1353</v>
      </c>
      <c r="U16" s="78">
        <f ca="1">IFERROR(INDEX(current_projections!$A:$XZ,MATCH(Calculations_forecast!$B16,current_projections!$A:$A,0),MATCH(Calculations_forecast!U$9,current_projections!$2:$2,0)),"n/a")</f>
        <v>1353.1004803491662</v>
      </c>
      <c r="V16" s="78">
        <f ca="1">IFERROR(INDEX(current_projections!$A:$XZ,MATCH(Calculations_forecast!$B16,current_projections!$A:$A,0),MATCH(Calculations_forecast!V$9,current_projections!$2:$2,0)),"n/a")</f>
        <v>1353.2009681604911</v>
      </c>
      <c r="W16" s="78">
        <f ca="1">IFERROR(INDEX(current_projections!$A:$XZ,MATCH(Calculations_forecast!$B16,current_projections!$A:$A,0),MATCH(Calculations_forecast!W$9,current_projections!$2:$2,0)),"n/a")</f>
        <v>1353.2930886145743</v>
      </c>
      <c r="X16" s="78">
        <f ca="1">IFERROR(INDEX(current_projections!$A:$XZ,MATCH(Calculations_forecast!$B16,current_projections!$A:$A,0),MATCH(Calculations_forecast!X$9,current_projections!$2:$2,0)),"n/a")</f>
        <v>1353.3852153398459</v>
      </c>
      <c r="Y16" s="78">
        <f ca="1">IFERROR(INDEX(current_projections!$A:$XZ,MATCH(Calculations_forecast!$B16,current_projections!$A:$A,0),MATCH(Calculations_forecast!Y$9,current_projections!$2:$2,0)),"n/a")</f>
        <v>1353.4773483367326</v>
      </c>
      <c r="Z16" s="78">
        <f ca="1">IFERROR(INDEX(current_projections!$A:$XZ,MATCH(Calculations_forecast!$B16,current_projections!$A:$A,0),MATCH(Calculations_forecast!Z$9,current_projections!$2:$2,0)),"n/a")</f>
        <v>1353.5694876056616</v>
      </c>
      <c r="AA16" s="78">
        <f ca="1">IFERROR(INDEX(current_projections!$A:$XZ,MATCH(Calculations_forecast!$B16,current_projections!$A:$A,0),MATCH(Calculations_forecast!AA$9,current_projections!$2:$2,0)),"n/a")</f>
        <v>1353.676991194679</v>
      </c>
      <c r="AB16" s="78">
        <f ca="1">IFERROR(INDEX(current_projections!$A:$XZ,MATCH(Calculations_forecast!$B16,current_projections!$A:$A,0),MATCH(Calculations_forecast!AB$9,current_projections!$2:$2,0)),"n/a")</f>
        <v>1353.7845033218775</v>
      </c>
      <c r="AC16" s="78">
        <f ca="1">IFERROR(INDEX(current_projections!$A:$XZ,MATCH(Calculations_forecast!$B16,current_projections!$A:$A,0),MATCH(Calculations_forecast!AC$9,current_projections!$2:$2,0)),"n/a")</f>
        <v>1353.8920239879355</v>
      </c>
      <c r="AD16" s="78">
        <f ca="1">IFERROR(INDEX(current_projections!$A:$XZ,MATCH(Calculations_forecast!$B16,current_projections!$A:$A,0),MATCH(Calculations_forecast!AD$9,current_projections!$2:$2,0)),"n/a")</f>
        <v>1353.999553193531</v>
      </c>
      <c r="AE16" s="78">
        <f ca="1">IFERROR(INDEX(current_projections!$A:$XZ,MATCH(Calculations_forecast!$B16,current_projections!$A:$A,0),MATCH(Calculations_forecast!AE$9,current_projections!$2:$2,0)),"n/a")</f>
        <v>1354.1112808512908</v>
      </c>
      <c r="AF16" s="78">
        <f ca="1">IFERROR(INDEX(current_projections!$A:$XZ,MATCH(Calculations_forecast!$B16,current_projections!$A:$A,0),MATCH(Calculations_forecast!AF$9,current_projections!$2:$2,0)),"n/a")</f>
        <v>1354.2230177284548</v>
      </c>
      <c r="AG16" s="78">
        <f ca="1">IFERROR(INDEX(current_projections!$A:$XZ,MATCH(Calculations_forecast!$B16,current_projections!$A:$A,0),MATCH(Calculations_forecast!AG$9,current_projections!$2:$2,0)),"n/a")</f>
        <v>1354.3347638257842</v>
      </c>
      <c r="AH16" s="78">
        <f ca="1">IFERROR(INDEX(current_projections!$A:$XZ,MATCH(Calculations_forecast!$B16,current_projections!$A:$A,0),MATCH(Calculations_forecast!AH$9,current_projections!$2:$2,0)),"n/a")</f>
        <v>1354.4465191440395</v>
      </c>
      <c r="AI16" s="78">
        <f ca="1">IFERROR(INDEX(current_projections!$A:$XZ,MATCH(Calculations_forecast!$B16,current_projections!$A:$A,0),MATCH(Calculations_forecast!AI$9,current_projections!$2:$2,0)),"n/a")</f>
        <v>1354.5617764373046</v>
      </c>
      <c r="AJ16" s="78">
        <f ca="1">IFERROR(INDEX(current_projections!$A:$XZ,MATCH(Calculations_forecast!$B16,current_projections!$A:$A,0),MATCH(Calculations_forecast!AJ$9,current_projections!$2:$2,0)),"n/a")</f>
        <v>1354.6770435384458</v>
      </c>
      <c r="AK16" s="78">
        <f ca="1">IFERROR(INDEX(current_projections!$A:$XZ,MATCH(Calculations_forecast!$B16,current_projections!$A:$A,0),MATCH(Calculations_forecast!AK$9,current_projections!$2:$2,0)),"n/a")</f>
        <v>1354.7923204482977</v>
      </c>
      <c r="AL16" s="78">
        <f ca="1">IFERROR(INDEX(current_projections!$A:$XZ,MATCH(Calculations_forecast!$B16,current_projections!$A:$A,0),MATCH(Calculations_forecast!AL$9,current_projections!$2:$2,0)),"n/a")</f>
        <v>1354.907607167695</v>
      </c>
      <c r="AM16" s="78">
        <f ca="1">IFERROR(INDEX(current_projections!$A:$XZ,MATCH(Calculations_forecast!$B16,current_projections!$A:$A,0),MATCH(Calculations_forecast!AM$9,current_projections!$2:$2,0)),"n/a")</f>
        <v>1355.0270964372037</v>
      </c>
      <c r="AN16" s="78">
        <f ca="1">IFERROR(INDEX(current_projections!$A:$XZ,MATCH(Calculations_forecast!$B16,current_projections!$A:$A,0),MATCH(Calculations_forecast!AN$9,current_projections!$2:$2,0)),"n/a")</f>
        <v>1355.1465962444681</v>
      </c>
      <c r="AO16" s="78">
        <f ca="1">IFERROR(INDEX(current_projections!$A:$XZ,MATCH(Calculations_forecast!$B16,current_projections!$A:$A,0),MATCH(Calculations_forecast!AO$9,current_projections!$2:$2,0)),"n/a")</f>
        <v>1355.2661065904178</v>
      </c>
      <c r="AP16" s="78">
        <f ca="1">IFERROR(INDEX(current_projections!$A:$XZ,MATCH(Calculations_forecast!$B16,current_projections!$A:$A,0),MATCH(Calculations_forecast!AP$9,current_projections!$2:$2,0)),"n/a")</f>
        <v>1355.3856274759821</v>
      </c>
      <c r="AQ16" s="78">
        <f ca="1">IFERROR(INDEX(current_projections!$A:$XZ,MATCH(Calculations_forecast!$B16,current_projections!$A:$A,0),MATCH(Calculations_forecast!AQ$9,current_projections!$2:$2,0)),"n/a")</f>
        <v>1355.5079550534711</v>
      </c>
      <c r="AR16" s="78">
        <f ca="1">IFERROR(INDEX(current_projections!$A:$XZ,MATCH(Calculations_forecast!$B16,current_projections!$A:$A,0),MATCH(Calculations_forecast!AR$9,current_projections!$2:$2,0)),"n/a")</f>
        <v>1355.6302936713871</v>
      </c>
      <c r="AS16" s="78">
        <f ca="1">IFERROR(INDEX(current_projections!$A:$XZ,MATCH(Calculations_forecast!$B16,current_projections!$A:$A,0),MATCH(Calculations_forecast!AS$9,current_projections!$2:$2,0)),"n/a")</f>
        <v>1355.7526433307266</v>
      </c>
      <c r="AT16" s="78">
        <f ca="1">IFERROR(INDEX(current_projections!$A:$XZ,MATCH(Calculations_forecast!$B16,current_projections!$A:$A,0),MATCH(Calculations_forecast!AT$9,current_projections!$2:$2,0)),"n/a")</f>
        <v>1355.8750040324862</v>
      </c>
      <c r="AU16" s="78">
        <f ca="1">IFERROR(INDEX(current_projections!$A:$XZ,MATCH(Calculations_forecast!$B16,current_projections!$A:$A,0),MATCH(Calculations_forecast!AU$9,current_projections!$2:$2,0)),"n/a")</f>
        <v>1356.0001729429505</v>
      </c>
      <c r="AV16" s="78">
        <f ca="1">IFERROR(INDEX(current_projections!$A:$XZ,MATCH(Calculations_forecast!$B16,current_projections!$A:$A,0),MATCH(Calculations_forecast!AV$9,current_projections!$2:$2,0)),"n/a")</f>
        <v>1356.1253534085035</v>
      </c>
      <c r="AW16" s="78">
        <f ca="1">IFERROR(INDEX(current_projections!$A:$XZ,MATCH(Calculations_forecast!$B16,current_projections!$A:$A,0),MATCH(Calculations_forecast!AW$9,current_projections!$2:$2,0)),"n/a")</f>
        <v>1356.2505454302122</v>
      </c>
      <c r="AX16" s="78">
        <f ca="1">IFERROR(INDEX(current_projections!$A:$XZ,MATCH(Calculations_forecast!$B16,current_projections!$A:$A,0),MATCH(Calculations_forecast!AX$9,current_projections!$2:$2,0)),"n/a")</f>
        <v>1356.3757490091432</v>
      </c>
      <c r="AY16" s="78">
        <f ca="1">IFERROR(INDEX(current_projections!$A:$XZ,MATCH(Calculations_forecast!$B16,current_projections!$A:$A,0),MATCH(Calculations_forecast!AY$9,current_projections!$2:$2,0)),"n/a")</f>
        <v>1356.504461900355</v>
      </c>
      <c r="AZ16" s="78">
        <f ca="1">IFERROR(INDEX(current_projections!$A:$XZ,MATCH(Calculations_forecast!$B16,current_projections!$A:$A,0),MATCH(Calculations_forecast!AZ$9,current_projections!$2:$2,0)),"n/a")</f>
        <v>1356.63318700574</v>
      </c>
      <c r="BA16" s="78">
        <f ca="1">IFERROR(INDEX(current_projections!$A:$XZ,MATCH(Calculations_forecast!$B16,current_projections!$A:$A,0),MATCH(Calculations_forecast!BA$9,current_projections!$2:$2,0)),"n/a")</f>
        <v>1356.7619243264571</v>
      </c>
      <c r="BB16" s="78">
        <f ca="1">IFERROR(INDEX(current_projections!$A:$XZ,MATCH(Calculations_forecast!$B16,current_projections!$A:$A,0),MATCH(Calculations_forecast!BB$9,current_projections!$2:$2,0)),"n/a")</f>
        <v>1356.8906738636658</v>
      </c>
      <c r="BC16" s="78">
        <f ca="1">IFERROR(INDEX(current_projections!$A:$XZ,MATCH(Calculations_forecast!$B16,current_projections!$A:$A,0),MATCH(Calculations_forecast!BC$9,current_projections!$2:$2,0)),"n/a")</f>
        <v>1357.0208352531606</v>
      </c>
      <c r="BD16" s="78">
        <f ca="1">IFERROR(INDEX(current_projections!$A:$XZ,MATCH(Calculations_forecast!$B16,current_projections!$A:$A,0),MATCH(Calculations_forecast!BD$9,current_projections!$2:$2,0)),"n/a")</f>
        <v>1357.151009128545</v>
      </c>
      <c r="BE16" s="78">
        <f ca="1">IFERROR(INDEX(current_projections!$A:$XZ,MATCH(Calculations_forecast!$B16,current_projections!$A:$A,0),MATCH(Calculations_forecast!BE$9,current_projections!$2:$2,0)),"n/a")</f>
        <v>1357.2811954910169</v>
      </c>
      <c r="BF16" s="78">
        <f ca="1">IFERROR(INDEX(current_projections!$A:$XZ,MATCH(Calculations_forecast!$B16,current_projections!$A:$A,0),MATCH(Calculations_forecast!BF$9,current_projections!$2:$2,0)),"n/a")</f>
        <v>1357.411394341774</v>
      </c>
      <c r="BG16" s="78">
        <f ca="1">IFERROR(INDEX(current_projections!$A:$XZ,MATCH(Calculations_forecast!$B16,current_projections!$A:$A,0),MATCH(Calculations_forecast!BG$9,current_projections!$2:$2,0)),"n/a")</f>
        <v>1357.5416056820143</v>
      </c>
      <c r="BH16" s="78">
        <f ca="1">IFERROR(INDEX(current_projections!$A:$XZ,MATCH(Calculations_forecast!$B16,current_projections!$A:$A,0),MATCH(Calculations_forecast!BH$9,current_projections!$2:$2,0)),"n/a")</f>
        <v>1357.671829512936</v>
      </c>
      <c r="BI16" s="78">
        <f ca="1">IFERROR(INDEX(current_projections!$A:$XZ,MATCH(Calculations_forecast!$B16,current_projections!$A:$A,0),MATCH(Calculations_forecast!BI$9,current_projections!$2:$2,0)),"n/a")</f>
        <v>1357.8020658357373</v>
      </c>
      <c r="BJ16" s="78">
        <f ca="1">IFERROR(INDEX(current_projections!$A:$XZ,MATCH(Calculations_forecast!$B16,current_projections!$A:$A,0),MATCH(Calculations_forecast!BJ$9,current_projections!$2:$2,0)),"n/a")</f>
        <v>1357.9323146516163</v>
      </c>
      <c r="GW16"/>
      <c r="GX16"/>
      <c r="GY16"/>
    </row>
    <row r="17" spans="1:207">
      <c r="A17" s="7" t="s">
        <v>225</v>
      </c>
      <c r="B17" s="8" t="s">
        <v>219</v>
      </c>
      <c r="C17" s="78">
        <f ca="1">IFERROR(INDEX(current_projections!$A:$XZ,MATCH(Calculations_forecast!$B17,current_projections!$A:$A,0),MATCH(Calculations_forecast!C$9,current_projections!$2:$2,0)),"n/a")</f>
        <v>405.7</v>
      </c>
      <c r="D17" s="78">
        <f ca="1">IFERROR(INDEX(current_projections!$A:$XZ,MATCH(Calculations_forecast!$B17,current_projections!$A:$A,0),MATCH(Calculations_forecast!D$9,current_projections!$2:$2,0)),"n/a")</f>
        <v>425.8</v>
      </c>
      <c r="E17" s="78">
        <f ca="1">IFERROR(INDEX(current_projections!$A:$XZ,MATCH(Calculations_forecast!$B17,current_projections!$A:$A,0),MATCH(Calculations_forecast!E$9,current_projections!$2:$2,0)),"n/a")</f>
        <v>396.3</v>
      </c>
      <c r="F17" s="78">
        <f ca="1">IFERROR(INDEX(current_projections!$A:$XZ,MATCH(Calculations_forecast!$B17,current_projections!$A:$A,0),MATCH(Calculations_forecast!F$9,current_projections!$2:$2,0)),"n/a")</f>
        <v>401.7</v>
      </c>
      <c r="G17" s="78">
        <f ca="1">IFERROR(INDEX(current_projections!$A:$XZ,MATCH(Calculations_forecast!$B17,current_projections!$A:$A,0),MATCH(Calculations_forecast!G$9,current_projections!$2:$2,0)),"n/a")</f>
        <v>417.5</v>
      </c>
      <c r="H17" s="78">
        <f ca="1">IFERROR(INDEX(current_projections!$A:$XZ,MATCH(Calculations_forecast!$B17,current_projections!$A:$A,0),MATCH(Calculations_forecast!H$9,current_projections!$2:$2,0)),"n/a")</f>
        <v>421.9</v>
      </c>
      <c r="I17" s="78">
        <f ca="1">IFERROR(INDEX(current_projections!$A:$XZ,MATCH(Calculations_forecast!$B17,current_projections!$A:$A,0),MATCH(Calculations_forecast!I$9,current_projections!$2:$2,0)),"n/a")</f>
        <v>391.5</v>
      </c>
      <c r="J17" s="78">
        <f ca="1">IFERROR(INDEX(current_projections!$A:$XZ,MATCH(Calculations_forecast!$B17,current_projections!$A:$A,0),MATCH(Calculations_forecast!J$9,current_projections!$2:$2,0)),"n/a")</f>
        <v>358</v>
      </c>
      <c r="K17" s="78">
        <f ca="1">IFERROR(INDEX(current_projections!$A:$XZ,MATCH(Calculations_forecast!$B17,current_projections!$A:$A,0),MATCH(Calculations_forecast!K$9,current_projections!$2:$2,0)),"n/a")</f>
        <v>384.4</v>
      </c>
      <c r="L17" s="78">
        <f ca="1">IFERROR(INDEX(current_projections!$A:$XZ,MATCH(Calculations_forecast!$B17,current_projections!$A:$A,0),MATCH(Calculations_forecast!L$9,current_projections!$2:$2,0)),"n/a")</f>
        <v>385.5</v>
      </c>
      <c r="M17" s="78">
        <f ca="1">IFERROR(INDEX(current_projections!$A:$XZ,MATCH(Calculations_forecast!$B17,current_projections!$A:$A,0),MATCH(Calculations_forecast!M$9,current_projections!$2:$2,0)),"n/a")</f>
        <v>413</v>
      </c>
      <c r="N17" s="78">
        <f ca="1">IFERROR(INDEX(current_projections!$A:$XZ,MATCH(Calculations_forecast!$B17,current_projections!$A:$A,0),MATCH(Calculations_forecast!N$9,current_projections!$2:$2,0)),"n/a")</f>
        <v>388.5</v>
      </c>
      <c r="O17" s="78">
        <f ca="1">IFERROR(INDEX(current_projections!$A:$XZ,MATCH(Calculations_forecast!$B17,current_projections!$A:$A,0),MATCH(Calculations_forecast!O$9,current_projections!$2:$2,0)),"n/a")</f>
        <v>348</v>
      </c>
      <c r="P17" s="78">
        <f ca="1">IFERROR(INDEX(current_projections!$A:$XZ,MATCH(Calculations_forecast!$B17,current_projections!$A:$A,0),MATCH(Calculations_forecast!P$9,current_projections!$2:$2,0)),"n/a")</f>
        <v>355.8</v>
      </c>
      <c r="Q17" s="78">
        <f ca="1">IFERROR(INDEX(current_projections!$A:$XZ,MATCH(Calculations_forecast!$B17,current_projections!$A:$A,0),MATCH(Calculations_forecast!Q$9,current_projections!$2:$2,0)),"n/a")</f>
        <v>365.2</v>
      </c>
      <c r="R17" s="78">
        <f ca="1">IFERROR(INDEX(current_projections!$A:$XZ,MATCH(Calculations_forecast!$B17,current_projections!$A:$A,0),MATCH(Calculations_forecast!R$9,current_projections!$2:$2,0)),"n/a")</f>
        <v>333.8</v>
      </c>
      <c r="S17" s="78">
        <f ca="1">IFERROR(INDEX(current_projections!$A:$XZ,MATCH(Calculations_forecast!$B17,current_projections!$A:$A,0),MATCH(Calculations_forecast!S$9,current_projections!$2:$2,0)),"n/a")</f>
        <v>212</v>
      </c>
      <c r="T17" s="78">
        <f ca="1">IFERROR(INDEX(current_projections!$A:$XZ,MATCH(Calculations_forecast!$B17,current_projections!$A:$A,0),MATCH(Calculations_forecast!T$9,current_projections!$2:$2,0)),"n/a")</f>
        <v>212</v>
      </c>
      <c r="U17" s="78">
        <f ca="1">IFERROR(INDEX(current_projections!$A:$XZ,MATCH(Calculations_forecast!$B17,current_projections!$A:$A,0),MATCH(Calculations_forecast!U$9,current_projections!$2:$2,0)),"n/a")</f>
        <v>212.0321452373316</v>
      </c>
      <c r="V17" s="78">
        <f ca="1">IFERROR(INDEX(current_projections!$A:$XZ,MATCH(Calculations_forecast!$B17,current_projections!$A:$A,0),MATCH(Calculations_forecast!V$9,current_projections!$2:$2,0)),"n/a")</f>
        <v>212.06429534879661</v>
      </c>
      <c r="W17" s="78">
        <f ca="1">IFERROR(INDEX(current_projections!$A:$XZ,MATCH(Calculations_forecast!$B17,current_projections!$A:$A,0),MATCH(Calculations_forecast!W$9,current_projections!$2:$2,0)),"n/a")</f>
        <v>212.09634095823512</v>
      </c>
      <c r="X17" s="78">
        <f ca="1">IFERROR(INDEX(current_projections!$A:$XZ,MATCH(Calculations_forecast!$B17,current_projections!$A:$A,0),MATCH(Calculations_forecast!X$9,current_projections!$2:$2,0)),"n/a")</f>
        <v>212.12839141017238</v>
      </c>
      <c r="Y17" s="78">
        <f ca="1">IFERROR(INDEX(current_projections!$A:$XZ,MATCH(Calculations_forecast!$B17,current_projections!$A:$A,0),MATCH(Calculations_forecast!Y$9,current_projections!$2:$2,0)),"n/a")</f>
        <v>212.16044670534015</v>
      </c>
      <c r="Z17" s="78">
        <f ca="1">IFERROR(INDEX(current_projections!$A:$XZ,MATCH(Calculations_forecast!$B17,current_projections!$A:$A,0),MATCH(Calculations_forecast!Z$9,current_projections!$2:$2,0)),"n/a")</f>
        <v>212.1925068444703</v>
      </c>
      <c r="AA17" s="78">
        <f ca="1">IFERROR(INDEX(current_projections!$A:$XZ,MATCH(Calculations_forecast!$B17,current_projections!$A:$A,0),MATCH(Calculations_forecast!AA$9,current_projections!$2:$2,0)),"n/a")</f>
        <v>212.22708902862792</v>
      </c>
      <c r="AB17" s="78">
        <f ca="1">IFERROR(INDEX(current_projections!$A:$XZ,MATCH(Calculations_forecast!$B17,current_projections!$A:$A,0),MATCH(Calculations_forecast!AB$9,current_projections!$2:$2,0)),"n/a")</f>
        <v>212.26167684883498</v>
      </c>
      <c r="AC17" s="78">
        <f ca="1">IFERROR(INDEX(current_projections!$A:$XZ,MATCH(Calculations_forecast!$B17,current_projections!$A:$A,0),MATCH(Calculations_forecast!AC$9,current_projections!$2:$2,0)),"n/a")</f>
        <v>212.29627030601003</v>
      </c>
      <c r="AD17" s="78">
        <f ca="1">IFERROR(INDEX(current_projections!$A:$XZ,MATCH(Calculations_forecast!$B17,current_projections!$A:$A,0),MATCH(Calculations_forecast!AD$9,current_projections!$2:$2,0)),"n/a")</f>
        <v>212.33086940107177</v>
      </c>
      <c r="AE17" s="78">
        <f ca="1">IFERROR(INDEX(current_projections!$A:$XZ,MATCH(Calculations_forecast!$B17,current_projections!$A:$A,0),MATCH(Calculations_forecast!AE$9,current_projections!$2:$2,0)),"n/a")</f>
        <v>212.36832154819285</v>
      </c>
      <c r="AF17" s="78">
        <f ca="1">IFERROR(INDEX(current_projections!$A:$XZ,MATCH(Calculations_forecast!$B17,current_projections!$A:$A,0),MATCH(Calculations_forecast!AF$9,current_projections!$2:$2,0)),"n/a")</f>
        <v>212.40578030134031</v>
      </c>
      <c r="AG17" s="78">
        <f ca="1">IFERROR(INDEX(current_projections!$A:$XZ,MATCH(Calculations_forecast!$B17,current_projections!$A:$A,0),MATCH(Calculations_forecast!AG$9,current_projections!$2:$2,0)),"n/a")</f>
        <v>212.44324566167936</v>
      </c>
      <c r="AH17" s="78">
        <f ca="1">IFERROR(INDEX(current_projections!$A:$XZ,MATCH(Calculations_forecast!$B17,current_projections!$A:$A,0),MATCH(Calculations_forecast!AH$9,current_projections!$2:$2,0)),"n/a")</f>
        <v>212.48071763037541</v>
      </c>
      <c r="AI17" s="78">
        <f ca="1">IFERROR(INDEX(current_projections!$A:$XZ,MATCH(Calculations_forecast!$B17,current_projections!$A:$A,0),MATCH(Calculations_forecast!AI$9,current_projections!$2:$2,0)),"n/a")</f>
        <v>212.52148403968988</v>
      </c>
      <c r="AJ17" s="78">
        <f ca="1">IFERROR(INDEX(current_projections!$A:$XZ,MATCH(Calculations_forecast!$B17,current_projections!$A:$A,0),MATCH(Calculations_forecast!AJ$9,current_projections!$2:$2,0)),"n/a")</f>
        <v>212.56225827042056</v>
      </c>
      <c r="AK17" s="78">
        <f ca="1">IFERROR(INDEX(current_projections!$A:$XZ,MATCH(Calculations_forecast!$B17,current_projections!$A:$A,0),MATCH(Calculations_forecast!AK$9,current_projections!$2:$2,0)),"n/a")</f>
        <v>212.60304032406805</v>
      </c>
      <c r="AL17" s="78">
        <f ca="1">IFERROR(INDEX(current_projections!$A:$XZ,MATCH(Calculations_forecast!$B17,current_projections!$A:$A,0),MATCH(Calculations_forecast!AL$9,current_projections!$2:$2,0)),"n/a")</f>
        <v>212.64383020213324</v>
      </c>
      <c r="AM17" s="78">
        <f ca="1">IFERROR(INDEX(current_projections!$A:$XZ,MATCH(Calculations_forecast!$B17,current_projections!$A:$A,0),MATCH(Calculations_forecast!AM$9,current_projections!$2:$2,0)),"n/a")</f>
        <v>212.68857638254423</v>
      </c>
      <c r="AN17" s="78">
        <f ca="1">IFERROR(INDEX(current_projections!$A:$XZ,MATCH(Calculations_forecast!$B17,current_projections!$A:$A,0),MATCH(Calculations_forecast!AN$9,current_projections!$2:$2,0)),"n/a")</f>
        <v>212.733331978797</v>
      </c>
      <c r="AO17" s="78">
        <f ca="1">IFERROR(INDEX(current_projections!$A:$XZ,MATCH(Calculations_forecast!$B17,current_projections!$A:$A,0),MATCH(Calculations_forecast!AO$9,current_projections!$2:$2,0)),"n/a")</f>
        <v>212.77809699287289</v>
      </c>
      <c r="AP17" s="78">
        <f ca="1">IFERROR(INDEX(current_projections!$A:$XZ,MATCH(Calculations_forecast!$B17,current_projections!$A:$A,0),MATCH(Calculations_forecast!AP$9,current_projections!$2:$2,0)),"n/a")</f>
        <v>212.82287142675369</v>
      </c>
      <c r="AQ17" s="78">
        <f ca="1">IFERROR(INDEX(current_projections!$A:$XZ,MATCH(Calculations_forecast!$B17,current_projections!$A:$A,0),MATCH(Calculations_forecast!AQ$9,current_projections!$2:$2,0)),"n/a")</f>
        <v>212.86974097733059</v>
      </c>
      <c r="AR17" s="78">
        <f ca="1">IFERROR(INDEX(current_projections!$A:$XZ,MATCH(Calculations_forecast!$B17,current_projections!$A:$A,0),MATCH(Calculations_forecast!AR$9,current_projections!$2:$2,0)),"n/a")</f>
        <v>212.91662084989383</v>
      </c>
      <c r="AS17" s="78">
        <f ca="1">IFERROR(INDEX(current_projections!$A:$XZ,MATCH(Calculations_forecast!$B17,current_projections!$A:$A,0),MATCH(Calculations_forecast!AS$9,current_projections!$2:$2,0)),"n/a")</f>
        <v>212.96351104671658</v>
      </c>
      <c r="AT17" s="78">
        <f ca="1">IFERROR(INDEX(current_projections!$A:$XZ,MATCH(Calculations_forecast!$B17,current_projections!$A:$A,0),MATCH(Calculations_forecast!AT$9,current_projections!$2:$2,0)),"n/a")</f>
        <v>213.01041157007256</v>
      </c>
      <c r="AU17" s="78">
        <f ca="1">IFERROR(INDEX(current_projections!$A:$XZ,MATCH(Calculations_forecast!$B17,current_projections!$A:$A,0),MATCH(Calculations_forecast!AU$9,current_projections!$2:$2,0)),"n/a")</f>
        <v>213.059080356517</v>
      </c>
      <c r="AV17" s="78">
        <f ca="1">IFERROR(INDEX(current_projections!$A:$XZ,MATCH(Calculations_forecast!$B17,current_projections!$A:$A,0),MATCH(Calculations_forecast!AV$9,current_projections!$2:$2,0)),"n/a")</f>
        <v>213.10776026284404</v>
      </c>
      <c r="AW17" s="78">
        <f ca="1">IFERROR(INDEX(current_projections!$A:$XZ,MATCH(Calculations_forecast!$B17,current_projections!$A:$A,0),MATCH(Calculations_forecast!AW$9,current_projections!$2:$2,0)),"n/a")</f>
        <v>213.15645129159438</v>
      </c>
      <c r="AX17" s="78">
        <f ca="1">IFERROR(INDEX(current_projections!$A:$XZ,MATCH(Calculations_forecast!$B17,current_projections!$A:$A,0),MATCH(Calculations_forecast!AX$9,current_projections!$2:$2,0)),"n/a")</f>
        <v>213.20515344530929</v>
      </c>
      <c r="AY17" s="78">
        <f ca="1">IFERROR(INDEX(current_projections!$A:$XZ,MATCH(Calculations_forecast!$B17,current_projections!$A:$A,0),MATCH(Calculations_forecast!AY$9,current_projections!$2:$2,0)),"n/a")</f>
        <v>213.25771576141</v>
      </c>
      <c r="AZ17" s="78">
        <f ca="1">IFERROR(INDEX(current_projections!$A:$XZ,MATCH(Calculations_forecast!$B17,current_projections!$A:$A,0),MATCH(Calculations_forecast!AZ$9,current_projections!$2:$2,0)),"n/a")</f>
        <v>213.31029103590794</v>
      </c>
      <c r="BA17" s="78">
        <f ca="1">IFERROR(INDEX(current_projections!$A:$XZ,MATCH(Calculations_forecast!$B17,current_projections!$A:$A,0),MATCH(Calculations_forecast!BA$9,current_projections!$2:$2,0)),"n/a")</f>
        <v>213.3628792719978</v>
      </c>
      <c r="BB17" s="78">
        <f ca="1">IFERROR(INDEX(current_projections!$A:$XZ,MATCH(Calculations_forecast!$B17,current_projections!$A:$A,0),MATCH(Calculations_forecast!BB$9,current_projections!$2:$2,0)),"n/a")</f>
        <v>213.41548047287509</v>
      </c>
      <c r="BC17" s="78">
        <f ca="1">IFERROR(INDEX(current_projections!$A:$XZ,MATCH(Calculations_forecast!$B17,current_projections!$A:$A,0),MATCH(Calculations_forecast!BC$9,current_projections!$2:$2,0)),"n/a")</f>
        <v>213.47161727659267</v>
      </c>
      <c r="BD17" s="78">
        <f ca="1">IFERROR(INDEX(current_projections!$A:$XZ,MATCH(Calculations_forecast!$B17,current_projections!$A:$A,0),MATCH(Calculations_forecast!BD$9,current_projections!$2:$2,0)),"n/a")</f>
        <v>213.52776884653397</v>
      </c>
      <c r="BE17" s="78">
        <f ca="1">IFERROR(INDEX(current_projections!$A:$XZ,MATCH(Calculations_forecast!$B17,current_projections!$A:$A,0),MATCH(Calculations_forecast!BE$9,current_projections!$2:$2,0)),"n/a")</f>
        <v>213.58393518658312</v>
      </c>
      <c r="BF17" s="78">
        <f ca="1">IFERROR(INDEX(current_projections!$A:$XZ,MATCH(Calculations_forecast!$B17,current_projections!$A:$A,0),MATCH(Calculations_forecast!BF$9,current_projections!$2:$2,0)),"n/a")</f>
        <v>213.64011630062521</v>
      </c>
      <c r="BG17" s="78">
        <f ca="1">IFERROR(INDEX(current_projections!$A:$XZ,MATCH(Calculations_forecast!$B17,current_projections!$A:$A,0),MATCH(Calculations_forecast!BG$9,current_projections!$2:$2,0)),"n/a")</f>
        <v>213.69851617889319</v>
      </c>
      <c r="BH17" s="78">
        <f ca="1">IFERROR(INDEX(current_projections!$A:$XZ,MATCH(Calculations_forecast!$B17,current_projections!$A:$A,0),MATCH(Calculations_forecast!BH$9,current_projections!$2:$2,0)),"n/a")</f>
        <v>213.7569320211376</v>
      </c>
      <c r="BI17" s="78">
        <f ca="1">IFERROR(INDEX(current_projections!$A:$XZ,MATCH(Calculations_forecast!$B17,current_projections!$A:$A,0),MATCH(Calculations_forecast!BI$9,current_projections!$2:$2,0)),"n/a")</f>
        <v>213.81536383172229</v>
      </c>
      <c r="BJ17" s="78">
        <f ca="1">IFERROR(INDEX(current_projections!$A:$XZ,MATCH(Calculations_forecast!$B17,current_projections!$A:$A,0),MATCH(Calculations_forecast!BJ$9,current_projections!$2:$2,0)),"n/a")</f>
        <v>213.87381161501233</v>
      </c>
      <c r="GW17"/>
      <c r="GX17"/>
      <c r="GY17"/>
    </row>
    <row r="18" spans="1:207">
      <c r="A18" s="7" t="s">
        <v>226</v>
      </c>
      <c r="B18" s="8" t="s">
        <v>227</v>
      </c>
      <c r="C18" s="78">
        <f ca="1">IFERROR(INDEX(current_projections!$A:$XZ,MATCH(Calculations_forecast!$B18,current_projections!$A:$A,0),MATCH(Calculations_forecast!C$9,current_projections!$2:$2,0)),"n/a")</f>
        <v>101.8</v>
      </c>
      <c r="D18" s="78">
        <f ca="1">IFERROR(INDEX(current_projections!$A:$XZ,MATCH(Calculations_forecast!$B18,current_projections!$A:$A,0),MATCH(Calculations_forecast!D$9,current_projections!$2:$2,0)),"n/a")</f>
        <v>101.9</v>
      </c>
      <c r="E18" s="78">
        <f ca="1">IFERROR(INDEX(current_projections!$A:$XZ,MATCH(Calculations_forecast!$B18,current_projections!$A:$A,0),MATCH(Calculations_forecast!E$9,current_projections!$2:$2,0)),"n/a")</f>
        <v>92.6</v>
      </c>
      <c r="F18" s="78">
        <f ca="1">IFERROR(INDEX(current_projections!$A:$XZ,MATCH(Calculations_forecast!$B18,current_projections!$A:$A,0),MATCH(Calculations_forecast!F$9,current_projections!$2:$2,0)),"n/a")</f>
        <v>91.4</v>
      </c>
      <c r="G18" s="78">
        <f ca="1">IFERROR(INDEX(current_projections!$A:$XZ,MATCH(Calculations_forecast!$B18,current_projections!$A:$A,0),MATCH(Calculations_forecast!G$9,current_projections!$2:$2,0)),"n/a")</f>
        <v>86.4</v>
      </c>
      <c r="H18" s="78">
        <f ca="1">IFERROR(INDEX(current_projections!$A:$XZ,MATCH(Calculations_forecast!$B18,current_projections!$A:$A,0),MATCH(Calculations_forecast!H$9,current_projections!$2:$2,0)),"n/a")</f>
        <v>91.5</v>
      </c>
      <c r="I18" s="78">
        <f ca="1">IFERROR(INDEX(current_projections!$A:$XZ,MATCH(Calculations_forecast!$B18,current_projections!$A:$A,0),MATCH(Calculations_forecast!I$9,current_projections!$2:$2,0)),"n/a")</f>
        <v>94.2</v>
      </c>
      <c r="J18" s="78">
        <f ca="1">IFERROR(INDEX(current_projections!$A:$XZ,MATCH(Calculations_forecast!$B18,current_projections!$A:$A,0),MATCH(Calculations_forecast!J$9,current_projections!$2:$2,0)),"n/a")</f>
        <v>169.8</v>
      </c>
      <c r="K18" s="78">
        <f ca="1">IFERROR(INDEX(current_projections!$A:$XZ,MATCH(Calculations_forecast!$B18,current_projections!$A:$A,0),MATCH(Calculations_forecast!K$9,current_projections!$2:$2,0)),"n/a")</f>
        <v>101</v>
      </c>
      <c r="L18" s="78">
        <f ca="1">IFERROR(INDEX(current_projections!$A:$XZ,MATCH(Calculations_forecast!$B18,current_projections!$A:$A,0),MATCH(Calculations_forecast!L$9,current_projections!$2:$2,0)),"n/a")</f>
        <v>101</v>
      </c>
      <c r="M18" s="78">
        <f ca="1">IFERROR(INDEX(current_projections!$A:$XZ,MATCH(Calculations_forecast!$B18,current_projections!$A:$A,0),MATCH(Calculations_forecast!M$9,current_projections!$2:$2,0)),"n/a")</f>
        <v>90.8</v>
      </c>
      <c r="N18" s="78">
        <f ca="1">IFERROR(INDEX(current_projections!$A:$XZ,MATCH(Calculations_forecast!$B18,current_projections!$A:$A,0),MATCH(Calculations_forecast!N$9,current_projections!$2:$2,0)),"n/a")</f>
        <v>73.099999999999994</v>
      </c>
      <c r="O18" s="78">
        <f ca="1">IFERROR(INDEX(current_projections!$A:$XZ,MATCH(Calculations_forecast!$B18,current_projections!$A:$A,0),MATCH(Calculations_forecast!O$9,current_projections!$2:$2,0)),"n/a")</f>
        <v>92.4</v>
      </c>
      <c r="P18" s="78">
        <f ca="1">IFERROR(INDEX(current_projections!$A:$XZ,MATCH(Calculations_forecast!$B18,current_projections!$A:$A,0),MATCH(Calculations_forecast!P$9,current_projections!$2:$2,0)),"n/a")</f>
        <v>88.6</v>
      </c>
      <c r="Q18" s="78">
        <f ca="1">IFERROR(INDEX(current_projections!$A:$XZ,MATCH(Calculations_forecast!$B18,current_projections!$A:$A,0),MATCH(Calculations_forecast!Q$9,current_projections!$2:$2,0)),"n/a")</f>
        <v>76.5</v>
      </c>
      <c r="R18" s="78">
        <f ca="1">IFERROR(INDEX(current_projections!$A:$XZ,MATCH(Calculations_forecast!$B18,current_projections!$A:$A,0),MATCH(Calculations_forecast!R$9,current_projections!$2:$2,0)),"n/a")</f>
        <v>76.5</v>
      </c>
      <c r="S18" s="78">
        <f ca="1">IFERROR(INDEX(current_projections!$A:$XZ,MATCH(Calculations_forecast!$B18,current_projections!$A:$A,0),MATCH(Calculations_forecast!S$9,current_projections!$2:$2,0)),"n/a")</f>
        <v>89.8</v>
      </c>
      <c r="T18" s="78">
        <f ca="1">IFERROR(INDEX(current_projections!$A:$XZ,MATCH(Calculations_forecast!$B18,current_projections!$A:$A,0),MATCH(Calculations_forecast!T$9,current_projections!$2:$2,0)),"n/a")</f>
        <v>89.8</v>
      </c>
      <c r="U18" s="78">
        <f ca="1">IFERROR(INDEX(current_projections!$A:$XZ,MATCH(Calculations_forecast!$B18,current_projections!$A:$A,0),MATCH(Calculations_forecast!U$9,current_projections!$2:$2,0)),"n/a")</f>
        <v>89.804209752920769</v>
      </c>
      <c r="V18" s="78">
        <f ca="1">IFERROR(INDEX(current_projections!$A:$XZ,MATCH(Calculations_forecast!$B18,current_projections!$A:$A,0),MATCH(Calculations_forecast!V$9,current_projections!$2:$2,0)),"n/a")</f>
        <v>89.808419703191419</v>
      </c>
      <c r="W18" s="78">
        <f ca="1">IFERROR(INDEX(current_projections!$A:$XZ,MATCH(Calculations_forecast!$B18,current_projections!$A:$A,0),MATCH(Calculations_forecast!W$9,current_projections!$2:$2,0)),"n/a")</f>
        <v>89.81262985082121</v>
      </c>
      <c r="X18" s="78">
        <f ca="1">IFERROR(INDEX(current_projections!$A:$XZ,MATCH(Calculations_forecast!$B18,current_projections!$A:$A,0),MATCH(Calculations_forecast!X$9,current_projections!$2:$2,0)),"n/a")</f>
        <v>89.816840195819381</v>
      </c>
      <c r="Y18" s="78">
        <f ca="1">IFERROR(INDEX(current_projections!$A:$XZ,MATCH(Calculations_forecast!$B18,current_projections!$A:$A,0),MATCH(Calculations_forecast!Y$9,current_projections!$2:$2,0)),"n/a")</f>
        <v>89.821050738195197</v>
      </c>
      <c r="Z18" s="78">
        <f ca="1">IFERROR(INDEX(current_projections!$A:$XZ,MATCH(Calculations_forecast!$B18,current_projections!$A:$A,0),MATCH(Calculations_forecast!Z$9,current_projections!$2:$2,0)),"n/a")</f>
        <v>89.825261477957909</v>
      </c>
      <c r="AA18" s="78">
        <f ca="1">IFERROR(INDEX(current_projections!$A:$XZ,MATCH(Calculations_forecast!$B18,current_projections!$A:$A,0),MATCH(Calculations_forecast!AA$9,current_projections!$2:$2,0)),"n/a")</f>
        <v>89.829472415116769</v>
      </c>
      <c r="AB18" s="78">
        <f ca="1">IFERROR(INDEX(current_projections!$A:$XZ,MATCH(Calculations_forecast!$B18,current_projections!$A:$A,0),MATCH(Calculations_forecast!AB$9,current_projections!$2:$2,0)),"n/a")</f>
        <v>89.833683549681027</v>
      </c>
      <c r="AC18" s="78">
        <f ca="1">IFERROR(INDEX(current_projections!$A:$XZ,MATCH(Calculations_forecast!$B18,current_projections!$A:$A,0),MATCH(Calculations_forecast!AC$9,current_projections!$2:$2,0)),"n/a")</f>
        <v>89.837894881659935</v>
      </c>
      <c r="AD18" s="78">
        <f ca="1">IFERROR(INDEX(current_projections!$A:$XZ,MATCH(Calculations_forecast!$B18,current_projections!$A:$A,0),MATCH(Calculations_forecast!AD$9,current_projections!$2:$2,0)),"n/a")</f>
        <v>89.842106411062758</v>
      </c>
      <c r="AE18" s="78">
        <f ca="1">IFERROR(INDEX(current_projections!$A:$XZ,MATCH(Calculations_forecast!$B18,current_projections!$A:$A,0),MATCH(Calculations_forecast!AE$9,current_projections!$2:$2,0)),"n/a")</f>
        <v>89.846318137898749</v>
      </c>
      <c r="AF18" s="78">
        <f ca="1">IFERROR(INDEX(current_projections!$A:$XZ,MATCH(Calculations_forecast!$B18,current_projections!$A:$A,0),MATCH(Calculations_forecast!AF$9,current_projections!$2:$2,0)),"n/a")</f>
        <v>89.850530062177157</v>
      </c>
      <c r="AG18" s="78">
        <f ca="1">IFERROR(INDEX(current_projections!$A:$XZ,MATCH(Calculations_forecast!$B18,current_projections!$A:$A,0),MATCH(Calculations_forecast!AG$9,current_projections!$2:$2,0)),"n/a")</f>
        <v>89.854742183907248</v>
      </c>
      <c r="AH18" s="78">
        <f ca="1">IFERROR(INDEX(current_projections!$A:$XZ,MATCH(Calculations_forecast!$B18,current_projections!$A:$A,0),MATCH(Calculations_forecast!AH$9,current_projections!$2:$2,0)),"n/a")</f>
        <v>89.858954503098261</v>
      </c>
      <c r="AI18" s="78">
        <f ca="1">IFERROR(INDEX(current_projections!$A:$XZ,MATCH(Calculations_forecast!$B18,current_projections!$A:$A,0),MATCH(Calculations_forecast!AI$9,current_projections!$2:$2,0)),"n/a")</f>
        <v>89.863167019759473</v>
      </c>
      <c r="AJ18" s="78">
        <f ca="1">IFERROR(INDEX(current_projections!$A:$XZ,MATCH(Calculations_forecast!$B18,current_projections!$A:$A,0),MATCH(Calculations_forecast!AJ$9,current_projections!$2:$2,0)),"n/a")</f>
        <v>89.867379733900123</v>
      </c>
      <c r="AK18" s="78">
        <f ca="1">IFERROR(INDEX(current_projections!$A:$XZ,MATCH(Calculations_forecast!$B18,current_projections!$A:$A,0),MATCH(Calculations_forecast!AK$9,current_projections!$2:$2,0)),"n/a")</f>
        <v>89.871592645529489</v>
      </c>
      <c r="AL18" s="78">
        <f ca="1">IFERROR(INDEX(current_projections!$A:$XZ,MATCH(Calculations_forecast!$B18,current_projections!$A:$A,0),MATCH(Calculations_forecast!AL$9,current_projections!$2:$2,0)),"n/a")</f>
        <v>89.87580575465681</v>
      </c>
      <c r="AM18" s="78">
        <f ca="1">IFERROR(INDEX(current_projections!$A:$XZ,MATCH(Calculations_forecast!$B18,current_projections!$A:$A,0),MATCH(Calculations_forecast!AM$9,current_projections!$2:$2,0)),"n/a")</f>
        <v>89.88001906129135</v>
      </c>
      <c r="AN18" s="78">
        <f ca="1">IFERROR(INDEX(current_projections!$A:$XZ,MATCH(Calculations_forecast!$B18,current_projections!$A:$A,0),MATCH(Calculations_forecast!AN$9,current_projections!$2:$2,0)),"n/a")</f>
        <v>89.884232565442375</v>
      </c>
      <c r="AO18" s="78">
        <f ca="1">IFERROR(INDEX(current_projections!$A:$XZ,MATCH(Calculations_forecast!$B18,current_projections!$A:$A,0),MATCH(Calculations_forecast!AO$9,current_projections!$2:$2,0)),"n/a")</f>
        <v>89.888446267119136</v>
      </c>
      <c r="AP18" s="78">
        <f ca="1">IFERROR(INDEX(current_projections!$A:$XZ,MATCH(Calculations_forecast!$B18,current_projections!$A:$A,0),MATCH(Calculations_forecast!AP$9,current_projections!$2:$2,0)),"n/a")</f>
        <v>89.892660166330899</v>
      </c>
      <c r="AQ18" s="78">
        <f ca="1">IFERROR(INDEX(current_projections!$A:$XZ,MATCH(Calculations_forecast!$B18,current_projections!$A:$A,0),MATCH(Calculations_forecast!AQ$9,current_projections!$2:$2,0)),"n/a")</f>
        <v>89.896874263086914</v>
      </c>
      <c r="AR18" s="78">
        <f ca="1">IFERROR(INDEX(current_projections!$A:$XZ,MATCH(Calculations_forecast!$B18,current_projections!$A:$A,0),MATCH(Calculations_forecast!AR$9,current_projections!$2:$2,0)),"n/a")</f>
        <v>89.901088557396463</v>
      </c>
      <c r="AS18" s="78">
        <f ca="1">IFERROR(INDEX(current_projections!$A:$XZ,MATCH(Calculations_forecast!$B18,current_projections!$A:$A,0),MATCH(Calculations_forecast!AS$9,current_projections!$2:$2,0)),"n/a")</f>
        <v>89.905303049268781</v>
      </c>
      <c r="AT18" s="78">
        <f ca="1">IFERROR(INDEX(current_projections!$A:$XZ,MATCH(Calculations_forecast!$B18,current_projections!$A:$A,0),MATCH(Calculations_forecast!AT$9,current_projections!$2:$2,0)),"n/a")</f>
        <v>89.909517738713149</v>
      </c>
      <c r="AU18" s="78">
        <f ca="1">IFERROR(INDEX(current_projections!$A:$XZ,MATCH(Calculations_forecast!$B18,current_projections!$A:$A,0),MATCH(Calculations_forecast!AU$9,current_projections!$2:$2,0)),"n/a")</f>
        <v>89.913732625738817</v>
      </c>
      <c r="AV18" s="78">
        <f ca="1">IFERROR(INDEX(current_projections!$A:$XZ,MATCH(Calculations_forecast!$B18,current_projections!$A:$A,0),MATCH(Calculations_forecast!AV$9,current_projections!$2:$2,0)),"n/a")</f>
        <v>89.917947710355051</v>
      </c>
      <c r="AW18" s="78">
        <f ca="1">IFERROR(INDEX(current_projections!$A:$XZ,MATCH(Calculations_forecast!$B18,current_projections!$A:$A,0),MATCH(Calculations_forecast!AW$9,current_projections!$2:$2,0)),"n/a")</f>
        <v>89.922162992571117</v>
      </c>
      <c r="AX18" s="78">
        <f ca="1">IFERROR(INDEX(current_projections!$A:$XZ,MATCH(Calculations_forecast!$B18,current_projections!$A:$A,0),MATCH(Calculations_forecast!AX$9,current_projections!$2:$2,0)),"n/a")</f>
        <v>89.92637847239628</v>
      </c>
      <c r="AY18" s="78">
        <f ca="1">IFERROR(INDEX(current_projections!$A:$XZ,MATCH(Calculations_forecast!$B18,current_projections!$A:$A,0),MATCH(Calculations_forecast!AY$9,current_projections!$2:$2,0)),"n/a")</f>
        <v>89.930594149839806</v>
      </c>
      <c r="AZ18" s="78">
        <f ca="1">IFERROR(INDEX(current_projections!$A:$XZ,MATCH(Calculations_forecast!$B18,current_projections!$A:$A,0),MATCH(Calculations_forecast!AZ$9,current_projections!$2:$2,0)),"n/a")</f>
        <v>89.934810024910945</v>
      </c>
      <c r="BA18" s="78">
        <f ca="1">IFERROR(INDEX(current_projections!$A:$XZ,MATCH(Calculations_forecast!$B18,current_projections!$A:$A,0),MATCH(Calculations_forecast!BA$9,current_projections!$2:$2,0)),"n/a")</f>
        <v>89.939026097618978</v>
      </c>
      <c r="BB18" s="78">
        <f ca="1">IFERROR(INDEX(current_projections!$A:$XZ,MATCH(Calculations_forecast!$B18,current_projections!$A:$A,0),MATCH(Calculations_forecast!BB$9,current_projections!$2:$2,0)),"n/a")</f>
        <v>89.943242367973156</v>
      </c>
      <c r="BC18" s="78">
        <f ca="1">IFERROR(INDEX(current_projections!$A:$XZ,MATCH(Calculations_forecast!$B18,current_projections!$A:$A,0),MATCH(Calculations_forecast!BC$9,current_projections!$2:$2,0)),"n/a")</f>
        <v>89.947458835982758</v>
      </c>
      <c r="BD18" s="78">
        <f ca="1">IFERROR(INDEX(current_projections!$A:$XZ,MATCH(Calculations_forecast!$B18,current_projections!$A:$A,0),MATCH(Calculations_forecast!BD$9,current_projections!$2:$2,0)),"n/a")</f>
        <v>89.951675501657036</v>
      </c>
      <c r="BE18" s="78">
        <f ca="1">IFERROR(INDEX(current_projections!$A:$XZ,MATCH(Calculations_forecast!$B18,current_projections!$A:$A,0),MATCH(Calculations_forecast!BE$9,current_projections!$2:$2,0)),"n/a")</f>
        <v>89.955892365005269</v>
      </c>
      <c r="BF18" s="78">
        <f ca="1">IFERROR(INDEX(current_projections!$A:$XZ,MATCH(Calculations_forecast!$B18,current_projections!$A:$A,0),MATCH(Calculations_forecast!BF$9,current_projections!$2:$2,0)),"n/a")</f>
        <v>89.960109426036709</v>
      </c>
      <c r="BG18" s="78">
        <f ca="1">IFERROR(INDEX(current_projections!$A:$XZ,MATCH(Calculations_forecast!$B18,current_projections!$A:$A,0),MATCH(Calculations_forecast!BG$9,current_projections!$2:$2,0)),"n/a")</f>
        <v>89.964326684760636</v>
      </c>
      <c r="BH18" s="78">
        <f ca="1">IFERROR(INDEX(current_projections!$A:$XZ,MATCH(Calculations_forecast!$B18,current_projections!$A:$A,0),MATCH(Calculations_forecast!BH$9,current_projections!$2:$2,0)),"n/a")</f>
        <v>89.968544141186314</v>
      </c>
      <c r="BI18" s="78">
        <f ca="1">IFERROR(INDEX(current_projections!$A:$XZ,MATCH(Calculations_forecast!$B18,current_projections!$A:$A,0),MATCH(Calculations_forecast!BI$9,current_projections!$2:$2,0)),"n/a")</f>
        <v>89.972761795323009</v>
      </c>
      <c r="BJ18" s="78">
        <f ca="1">IFERROR(INDEX(current_projections!$A:$XZ,MATCH(Calculations_forecast!$B18,current_projections!$A:$A,0),MATCH(Calculations_forecast!BJ$9,current_projections!$2:$2,0)),"n/a")</f>
        <v>89.976979647180002</v>
      </c>
      <c r="GW18"/>
      <c r="GX18"/>
      <c r="GY18"/>
    </row>
    <row r="19" spans="1:207">
      <c r="A19" s="7" t="s">
        <v>179</v>
      </c>
      <c r="B19" s="8" t="s">
        <v>8</v>
      </c>
      <c r="C19" s="78">
        <f ca="1">IFERROR(INDEX(current_projections!$A:$XZ,MATCH(Calculations_forecast!$B19,current_projections!$A:$A,0),MATCH(Calculations_forecast!C$9,current_projections!$2:$2,0)),"n/a")</f>
        <v>16621.7</v>
      </c>
      <c r="D19" s="78">
        <f ca="1">IFERROR(INDEX(current_projections!$A:$XZ,MATCH(Calculations_forecast!$B19,current_projections!$A:$A,0),MATCH(Calculations_forecast!D$9,current_projections!$2:$2,0)),"n/a")</f>
        <v>16830.099999999999</v>
      </c>
      <c r="E19" s="78">
        <f ca="1">IFERROR(INDEX(current_projections!$A:$XZ,MATCH(Calculations_forecast!$B19,current_projections!$A:$A,0),MATCH(Calculations_forecast!E$9,current_projections!$2:$2,0)),"n/a")</f>
        <v>17033.599999999999</v>
      </c>
      <c r="F19" s="78">
        <f ca="1">IFERROR(INDEX(current_projections!$A:$XZ,MATCH(Calculations_forecast!$B19,current_projections!$A:$A,0),MATCH(Calculations_forecast!F$9,current_projections!$2:$2,0)),"n/a")</f>
        <v>17113.900000000001</v>
      </c>
      <c r="G19" s="78">
        <f ca="1">IFERROR(INDEX(current_projections!$A:$XZ,MATCH(Calculations_forecast!$B19,current_projections!$A:$A,0),MATCH(Calculations_forecast!G$9,current_projections!$2:$2,0)),"n/a")</f>
        <v>17254.7</v>
      </c>
      <c r="H19" s="78">
        <f ca="1">IFERROR(INDEX(current_projections!$A:$XZ,MATCH(Calculations_forecast!$B19,current_projections!$A:$A,0),MATCH(Calculations_forecast!H$9,current_projections!$2:$2,0)),"n/a")</f>
        <v>17397</v>
      </c>
      <c r="I19" s="78">
        <f ca="1">IFERROR(INDEX(current_projections!$A:$XZ,MATCH(Calculations_forecast!$B19,current_projections!$A:$A,0),MATCH(Calculations_forecast!I$9,current_projections!$2:$2,0)),"n/a")</f>
        <v>17438.8</v>
      </c>
      <c r="J19" s="78">
        <f ca="1">IFERROR(INDEX(current_projections!$A:$XZ,MATCH(Calculations_forecast!$B19,current_projections!$A:$A,0),MATCH(Calculations_forecast!J$9,current_projections!$2:$2,0)),"n/a")</f>
        <v>17456.2</v>
      </c>
      <c r="K19" s="78">
        <f ca="1">IFERROR(INDEX(current_projections!$A:$XZ,MATCH(Calculations_forecast!$B19,current_projections!$A:$A,0),MATCH(Calculations_forecast!K$9,current_projections!$2:$2,0)),"n/a")</f>
        <v>17523.400000000001</v>
      </c>
      <c r="L19" s="78">
        <f ca="1">IFERROR(INDEX(current_projections!$A:$XZ,MATCH(Calculations_forecast!$B19,current_projections!$A:$A,0),MATCH(Calculations_forecast!L$9,current_projections!$2:$2,0)),"n/a")</f>
        <v>17622.5</v>
      </c>
      <c r="M19" s="78">
        <f ca="1">IFERROR(INDEX(current_projections!$A:$XZ,MATCH(Calculations_forecast!$B19,current_projections!$A:$A,0),MATCH(Calculations_forecast!M$9,current_projections!$2:$2,0)),"n/a")</f>
        <v>17706.7</v>
      </c>
      <c r="N19" s="78">
        <f ca="1">IFERROR(INDEX(current_projections!$A:$XZ,MATCH(Calculations_forecast!$B19,current_projections!$A:$A,0),MATCH(Calculations_forecast!N$9,current_projections!$2:$2,0)),"n/a")</f>
        <v>17784.2</v>
      </c>
      <c r="O19" s="78">
        <f ca="1">IFERROR(INDEX(current_projections!$A:$XZ,MATCH(Calculations_forecast!$B19,current_projections!$A:$A,0),MATCH(Calculations_forecast!O$9,current_projections!$2:$2,0)),"n/a")</f>
        <v>17863</v>
      </c>
      <c r="P19" s="78">
        <f ca="1">IFERROR(INDEX(current_projections!$A:$XZ,MATCH(Calculations_forecast!$B19,current_projections!$A:$A,0),MATCH(Calculations_forecast!P$9,current_projections!$2:$2,0)),"n/a")</f>
        <v>17995.2</v>
      </c>
      <c r="Q19" s="78">
        <f ca="1">IFERROR(INDEX(current_projections!$A:$XZ,MATCH(Calculations_forecast!$B19,current_projections!$A:$A,0),MATCH(Calculations_forecast!Q$9,current_projections!$2:$2,0)),"n/a")</f>
        <v>18120.8</v>
      </c>
      <c r="R19" s="78">
        <f ca="1">IFERROR(INDEX(current_projections!$A:$XZ,MATCH(Calculations_forecast!$B19,current_projections!$A:$A,0),MATCH(Calculations_forecast!R$9,current_projections!$2:$2,0)),"n/a")</f>
        <v>18223.8</v>
      </c>
      <c r="S19" s="78">
        <f ca="1">IFERROR(INDEX(current_projections!$A:$XZ,MATCH(Calculations_forecast!$B19,current_projections!$A:$A,0),MATCH(Calculations_forecast!S$9,current_projections!$2:$2,0)),"n/a")</f>
        <v>18324</v>
      </c>
      <c r="T19" s="78">
        <f ca="1">IFERROR(INDEX(current_projections!$A:$XZ,MATCH(Calculations_forecast!$B19,current_projections!$A:$A,0),MATCH(Calculations_forecast!T$9,current_projections!$2:$2,0)),"n/a")</f>
        <v>18507.2</v>
      </c>
      <c r="U19" s="78">
        <f ca="1">IFERROR(INDEX(current_projections!$A:$XZ,MATCH(Calculations_forecast!$B19,current_projections!$A:$A,0),MATCH(Calculations_forecast!U$9,current_projections!$2:$2,0)),"n/a")</f>
        <v>19077.22176</v>
      </c>
      <c r="V19" s="78">
        <f ca="1">IFERROR(INDEX(current_projections!$A:$XZ,MATCH(Calculations_forecast!$B19,current_projections!$A:$A,0),MATCH(Calculations_forecast!V$9,current_projections!$2:$2,0)),"n/a")</f>
        <v>19647.821462841603</v>
      </c>
      <c r="W19" s="78">
        <f ca="1">IFERROR(INDEX(current_projections!$A:$XZ,MATCH(Calculations_forecast!$B19,current_projections!$A:$A,0),MATCH(Calculations_forecast!W$9,current_projections!$2:$2,0)),"n/a")</f>
        <v>20178.705598767585</v>
      </c>
      <c r="X19" s="78">
        <f ca="1">IFERROR(INDEX(current_projections!$A:$XZ,MATCH(Calculations_forecast!$B19,current_projections!$A:$A,0),MATCH(Calculations_forecast!X$9,current_projections!$2:$2,0)),"n/a")</f>
        <v>20705.975176063381</v>
      </c>
      <c r="Y19" s="78">
        <f ca="1">IFERROR(INDEX(current_projections!$A:$XZ,MATCH(Calculations_forecast!$B19,current_projections!$A:$A,0),MATCH(Calculations_forecast!Y$9,current_projections!$2:$2,0)),"n/a")</f>
        <v>21186.974979403334</v>
      </c>
      <c r="Z19" s="78">
        <f ca="1">IFERROR(INDEX(current_projections!$A:$XZ,MATCH(Calculations_forecast!$B19,current_projections!$A:$A,0),MATCH(Calculations_forecast!Z$9,current_projections!$2:$2,0)),"n/a")</f>
        <v>21636.562588466273</v>
      </c>
      <c r="AA19" s="78">
        <f ca="1">IFERROR(INDEX(current_projections!$A:$XZ,MATCH(Calculations_forecast!$B19,current_projections!$A:$A,0),MATCH(Calculations_forecast!AA$9,current_projections!$2:$2,0)),"n/a")</f>
        <v>22017.582455649161</v>
      </c>
      <c r="AB19" s="78">
        <f ca="1">IFERROR(INDEX(current_projections!$A:$XZ,MATCH(Calculations_forecast!$B19,current_projections!$A:$A,0),MATCH(Calculations_forecast!AB$9,current_projections!$2:$2,0)),"n/a")</f>
        <v>22387.257665079513</v>
      </c>
      <c r="AC19" s="78">
        <f ca="1">IFERROR(INDEX(current_projections!$A:$XZ,MATCH(Calculations_forecast!$B19,current_projections!$A:$A,0),MATCH(Calculations_forecast!AC$9,current_projections!$2:$2,0)),"n/a")</f>
        <v>22754.184818210164</v>
      </c>
      <c r="AD19" s="78">
        <f ca="1">IFERROR(INDEX(current_projections!$A:$XZ,MATCH(Calculations_forecast!$B19,current_projections!$A:$A,0),MATCH(Calculations_forecast!AD$9,current_projections!$2:$2,0)),"n/a")</f>
        <v>23113.473396489702</v>
      </c>
      <c r="AE19" s="78">
        <f ca="1">IFERROR(INDEX(current_projections!$A:$XZ,MATCH(Calculations_forecast!$B19,current_projections!$A:$A,0),MATCH(Calculations_forecast!AE$9,current_projections!$2:$2,0)),"n/a")</f>
        <v>23476.354928814591</v>
      </c>
      <c r="AF19" s="78">
        <f ca="1">IFERROR(INDEX(current_projections!$A:$XZ,MATCH(Calculations_forecast!$B19,current_projections!$A:$A,0),MATCH(Calculations_forecast!AF$9,current_projections!$2:$2,0)),"n/a")</f>
        <v>23842.586065704101</v>
      </c>
      <c r="AG19" s="78">
        <f ca="1">IFERROR(INDEX(current_projections!$A:$XZ,MATCH(Calculations_forecast!$B19,current_projections!$A:$A,0),MATCH(Calculations_forecast!AG$9,current_projections!$2:$2,0)),"n/a")</f>
        <v>24212.146149722517</v>
      </c>
      <c r="AH19" s="78">
        <f ca="1">IFERROR(INDEX(current_projections!$A:$XZ,MATCH(Calculations_forecast!$B19,current_projections!$A:$A,0),MATCH(Calculations_forecast!AH$9,current_projections!$2:$2,0)),"n/a")</f>
        <v>24587.67653650471</v>
      </c>
      <c r="AI19" s="78">
        <f ca="1">IFERROR(INDEX(current_projections!$A:$XZ,MATCH(Calculations_forecast!$B19,current_projections!$A:$A,0),MATCH(Calculations_forecast!AI$9,current_projections!$2:$2,0)),"n/a")</f>
        <v>24976.407702546854</v>
      </c>
      <c r="AJ19" s="78">
        <f ca="1">IFERROR(INDEX(current_projections!$A:$XZ,MATCH(Calculations_forecast!$B19,current_projections!$A:$A,0),MATCH(Calculations_forecast!AJ$9,current_projections!$2:$2,0)),"n/a")</f>
        <v>25371.284708324121</v>
      </c>
      <c r="AK19" s="78">
        <f ca="1">IFERROR(INDEX(current_projections!$A:$XZ,MATCH(Calculations_forecast!$B19,current_projections!$A:$A,0),MATCH(Calculations_forecast!AK$9,current_projections!$2:$2,0)),"n/a")</f>
        <v>25774.941848033559</v>
      </c>
      <c r="AL19" s="78">
        <f ca="1">IFERROR(INDEX(current_projections!$A:$XZ,MATCH(Calculations_forecast!$B19,current_projections!$A:$A,0),MATCH(Calculations_forecast!AL$9,current_projections!$2:$2,0)),"n/a")</f>
        <v>26185.021172835775</v>
      </c>
      <c r="AM19" s="78">
        <f ca="1">IFERROR(INDEX(current_projections!$A:$XZ,MATCH(Calculations_forecast!$B19,current_projections!$A:$A,0),MATCH(Calculations_forecast!AM$9,current_projections!$2:$2,0)),"n/a")</f>
        <v>26612.098868164729</v>
      </c>
      <c r="AN19" s="78">
        <f ca="1">IFERROR(INDEX(current_projections!$A:$XZ,MATCH(Calculations_forecast!$B19,current_projections!$A:$A,0),MATCH(Calculations_forecast!AN$9,current_projections!$2:$2,0)),"n/a")</f>
        <v>27046.142200704497</v>
      </c>
      <c r="AO19" s="78">
        <f ca="1">IFERROR(INDEX(current_projections!$A:$XZ,MATCH(Calculations_forecast!$B19,current_projections!$A:$A,0),MATCH(Calculations_forecast!AO$9,current_projections!$2:$2,0)),"n/a")</f>
        <v>27500.787851098339</v>
      </c>
      <c r="AP19" s="78">
        <f ca="1">IFERROR(INDEX(current_projections!$A:$XZ,MATCH(Calculations_forecast!$B19,current_projections!$A:$A,0),MATCH(Calculations_forecast!AP$9,current_projections!$2:$2,0)),"n/a")</f>
        <v>27971.32633123063</v>
      </c>
      <c r="AQ19" s="78">
        <f ca="1">IFERROR(INDEX(current_projections!$A:$XZ,MATCH(Calculations_forecast!$B19,current_projections!$A:$A,0),MATCH(Calculations_forecast!AQ$9,current_projections!$2:$2,0)),"n/a")</f>
        <v>28447.398305388175</v>
      </c>
      <c r="AR19" s="78">
        <f ca="1">IFERROR(INDEX(current_projections!$A:$XZ,MATCH(Calculations_forecast!$B19,current_projections!$A:$A,0),MATCH(Calculations_forecast!AR$9,current_projections!$2:$2,0)),"n/a")</f>
        <v>28937.262504206959</v>
      </c>
      <c r="AS19" s="78">
        <f ca="1">IFERROR(INDEX(current_projections!$A:$XZ,MATCH(Calculations_forecast!$B19,current_projections!$A:$A,0),MATCH(Calculations_forecast!AS$9,current_projections!$2:$2,0)),"n/a")</f>
        <v>29446.847696906043</v>
      </c>
      <c r="AT19" s="78">
        <f ca="1">IFERROR(INDEX(current_projections!$A:$XZ,MATCH(Calculations_forecast!$B19,current_projections!$A:$A,0),MATCH(Calculations_forecast!AT$9,current_projections!$2:$2,0)),"n/a")</f>
        <v>29983.663730420638</v>
      </c>
      <c r="AU19" s="78">
        <f ca="1">IFERROR(INDEX(current_projections!$A:$XZ,MATCH(Calculations_forecast!$B19,current_projections!$A:$A,0),MATCH(Calculations_forecast!AU$9,current_projections!$2:$2,0)),"n/a")</f>
        <v>30522.770004293605</v>
      </c>
      <c r="AV19" s="78">
        <f ca="1">IFERROR(INDEX(current_projections!$A:$XZ,MATCH(Calculations_forecast!$B19,current_projections!$A:$A,0),MATCH(Calculations_forecast!AV$9,current_projections!$2:$2,0)),"n/a")</f>
        <v>31063.938716469733</v>
      </c>
      <c r="AW19" s="78">
        <f ca="1">IFERROR(INDEX(current_projections!$A:$XZ,MATCH(Calculations_forecast!$B19,current_projections!$A:$A,0),MATCH(Calculations_forecast!AW$9,current_projections!$2:$2,0)),"n/a")</f>
        <v>31578.04690222731</v>
      </c>
      <c r="AX19" s="78">
        <f ca="1">IFERROR(INDEX(current_projections!$A:$XZ,MATCH(Calculations_forecast!$B19,current_projections!$A:$A,0),MATCH(Calculations_forecast!AX$9,current_projections!$2:$2,0)),"n/a")</f>
        <v>32088.979701105349</v>
      </c>
      <c r="AY19" s="78">
        <f ca="1">IFERROR(INDEX(current_projections!$A:$XZ,MATCH(Calculations_forecast!$B19,current_projections!$A:$A,0),MATCH(Calculations_forecast!AY$9,current_projections!$2:$2,0)),"n/a")</f>
        <v>32604.649604902112</v>
      </c>
      <c r="AZ19" s="78">
        <f ca="1">IFERROR(INDEX(current_projections!$A:$XZ,MATCH(Calculations_forecast!$B19,current_projections!$A:$A,0),MATCH(Calculations_forecast!AZ$9,current_projections!$2:$2,0)),"n/a")</f>
        <v>33132.844928501523</v>
      </c>
      <c r="BA19" s="78">
        <f ca="1">IFERROR(INDEX(current_projections!$A:$XZ,MATCH(Calculations_forecast!$B19,current_projections!$A:$A,0),MATCH(Calculations_forecast!BA$9,current_projections!$2:$2,0)),"n/a")</f>
        <v>33687.157424155354</v>
      </c>
      <c r="BB19" s="78">
        <f ca="1">IFERROR(INDEX(current_projections!$A:$XZ,MATCH(Calculations_forecast!$B19,current_projections!$A:$A,0),MATCH(Calculations_forecast!BB$9,current_projections!$2:$2,0)),"n/a")</f>
        <v>34278.367036949276</v>
      </c>
      <c r="BC19" s="78">
        <f ca="1">IFERROR(INDEX(current_projections!$A:$XZ,MATCH(Calculations_forecast!$B19,current_projections!$A:$A,0),MATCH(Calculations_forecast!BC$9,current_projections!$2:$2,0)),"n/a")</f>
        <v>34902.576100692124</v>
      </c>
      <c r="BD19" s="78">
        <f ca="1">IFERROR(INDEX(current_projections!$A:$XZ,MATCH(Calculations_forecast!$B19,current_projections!$A:$A,0),MATCH(Calculations_forecast!BD$9,current_projections!$2:$2,0)),"n/a")</f>
        <v>35557.697454102112</v>
      </c>
      <c r="BE19" s="78">
        <f ca="1">IFERROR(INDEX(current_projections!$A:$XZ,MATCH(Calculations_forecast!$B19,current_projections!$A:$A,0),MATCH(Calculations_forecast!BE$9,current_projections!$2:$2,0)),"n/a")</f>
        <v>36221.915242544739</v>
      </c>
      <c r="BF19" s="78">
        <f ca="1">IFERROR(INDEX(current_projections!$A:$XZ,MATCH(Calculations_forecast!$B19,current_projections!$A:$A,0),MATCH(Calculations_forecast!BF$9,current_projections!$2:$2,0)),"n/a")</f>
        <v>36885.138510635734</v>
      </c>
      <c r="BG19" s="78">
        <f ca="1">IFERROR(INDEX(current_projections!$A:$XZ,MATCH(Calculations_forecast!$B19,current_projections!$A:$A,0),MATCH(Calculations_forecast!BG$9,current_projections!$2:$2,0)),"n/a")</f>
        <v>37533.579245652705</v>
      </c>
      <c r="BH19" s="78">
        <f ca="1">IFERROR(INDEX(current_projections!$A:$XZ,MATCH(Calculations_forecast!$B19,current_projections!$A:$A,0),MATCH(Calculations_forecast!BH$9,current_projections!$2:$2,0)),"n/a")</f>
        <v>38195.296247753562</v>
      </c>
      <c r="BI19" s="78">
        <f ca="1">IFERROR(INDEX(current_projections!$A:$XZ,MATCH(Calculations_forecast!$B19,current_projections!$A:$A,0),MATCH(Calculations_forecast!BI$9,current_projections!$2:$2,0)),"n/a")</f>
        <v>38868.297367638981</v>
      </c>
      <c r="BJ19" s="78">
        <f ca="1">IFERROR(INDEX(current_projections!$A:$XZ,MATCH(Calculations_forecast!$B19,current_projections!$A:$A,0),MATCH(Calculations_forecast!BJ$9,current_projections!$2:$2,0)),"n/a")</f>
        <v>39551.213352388404</v>
      </c>
      <c r="GW19"/>
      <c r="GX19"/>
      <c r="GY19"/>
    </row>
    <row r="20" spans="1:207">
      <c r="A20" s="7" t="s">
        <v>195</v>
      </c>
      <c r="B20" s="8" t="s">
        <v>193</v>
      </c>
      <c r="C20" s="78">
        <f ca="1">IFERROR(INDEX(current_projections!$A:$XZ,MATCH(Calculations_forecast!$B20,current_projections!$A:$A,0),MATCH(Calculations_forecast!C$9,current_projections!$2:$2,0)),"n/a")</f>
        <v>16290.5</v>
      </c>
      <c r="D20" s="78">
        <f ca="1">IFERROR(INDEX(current_projections!$A:$XZ,MATCH(Calculations_forecast!$B20,current_projections!$A:$A,0),MATCH(Calculations_forecast!D$9,current_projections!$2:$2,0)),"n/a")</f>
        <v>16353.5</v>
      </c>
      <c r="E20" s="78">
        <f ca="1">IFERROR(INDEX(current_projections!$A:$XZ,MATCH(Calculations_forecast!$B20,current_projections!$A:$A,0),MATCH(Calculations_forecast!E$9,current_projections!$2:$2,0)),"n/a")</f>
        <v>16417.900000000001</v>
      </c>
      <c r="F20" s="78">
        <f ca="1">IFERROR(INDEX(current_projections!$A:$XZ,MATCH(Calculations_forecast!$B20,current_projections!$A:$A,0),MATCH(Calculations_forecast!F$9,current_projections!$2:$2,0)),"n/a")</f>
        <v>16483.7</v>
      </c>
      <c r="G20" s="78">
        <f ca="1">IFERROR(INDEX(current_projections!$A:$XZ,MATCH(Calculations_forecast!$B20,current_projections!$A:$A,0),MATCH(Calculations_forecast!G$9,current_projections!$2:$2,0)),"n/a")</f>
        <v>16551.599999999999</v>
      </c>
      <c r="H20" s="78">
        <f ca="1">IFERROR(INDEX(current_projections!$A:$XZ,MATCH(Calculations_forecast!$B20,current_projections!$A:$A,0),MATCH(Calculations_forecast!H$9,current_projections!$2:$2,0)),"n/a")</f>
        <v>16622.2</v>
      </c>
      <c r="I20" s="78">
        <f ca="1">IFERROR(INDEX(current_projections!$A:$XZ,MATCH(Calculations_forecast!$B20,current_projections!$A:$A,0),MATCH(Calculations_forecast!I$9,current_projections!$2:$2,0)),"n/a")</f>
        <v>16693.7</v>
      </c>
      <c r="J20" s="78">
        <f ca="1">IFERROR(INDEX(current_projections!$A:$XZ,MATCH(Calculations_forecast!$B20,current_projections!$A:$A,0),MATCH(Calculations_forecast!J$9,current_projections!$2:$2,0)),"n/a")</f>
        <v>16765.599999999999</v>
      </c>
      <c r="K20" s="78">
        <f ca="1">IFERROR(INDEX(current_projections!$A:$XZ,MATCH(Calculations_forecast!$B20,current_projections!$A:$A,0),MATCH(Calculations_forecast!K$9,current_projections!$2:$2,0)),"n/a")</f>
        <v>16837.099999999999</v>
      </c>
      <c r="L20" s="78">
        <f ca="1">IFERROR(INDEX(current_projections!$A:$XZ,MATCH(Calculations_forecast!$B20,current_projections!$A:$A,0),MATCH(Calculations_forecast!L$9,current_projections!$2:$2,0)),"n/a")</f>
        <v>16905.7</v>
      </c>
      <c r="M20" s="78">
        <f ca="1">IFERROR(INDEX(current_projections!$A:$XZ,MATCH(Calculations_forecast!$B20,current_projections!$A:$A,0),MATCH(Calculations_forecast!M$9,current_projections!$2:$2,0)),"n/a")</f>
        <v>16974.099999999999</v>
      </c>
      <c r="N20" s="78">
        <f ca="1">IFERROR(INDEX(current_projections!$A:$XZ,MATCH(Calculations_forecast!$B20,current_projections!$A:$A,0),MATCH(Calculations_forecast!N$9,current_projections!$2:$2,0)),"n/a")</f>
        <v>17042.7</v>
      </c>
      <c r="O20" s="78">
        <f ca="1">IFERROR(INDEX(current_projections!$A:$XZ,MATCH(Calculations_forecast!$B20,current_projections!$A:$A,0),MATCH(Calculations_forecast!O$9,current_projections!$2:$2,0)),"n/a")</f>
        <v>17110.8</v>
      </c>
      <c r="P20" s="78">
        <f ca="1">IFERROR(INDEX(current_projections!$A:$XZ,MATCH(Calculations_forecast!$B20,current_projections!$A:$A,0),MATCH(Calculations_forecast!P$9,current_projections!$2:$2,0)),"n/a")</f>
        <v>17181.3</v>
      </c>
      <c r="Q20" s="78">
        <f ca="1">IFERROR(INDEX(current_projections!$A:$XZ,MATCH(Calculations_forecast!$B20,current_projections!$A:$A,0),MATCH(Calculations_forecast!Q$9,current_projections!$2:$2,0)),"n/a")</f>
        <v>17254.2</v>
      </c>
      <c r="R20" s="78">
        <f ca="1">IFERROR(INDEX(current_projections!$A:$XZ,MATCH(Calculations_forecast!$B20,current_projections!$A:$A,0),MATCH(Calculations_forecast!R$9,current_projections!$2:$2,0)),"n/a")</f>
        <v>17329.900000000001</v>
      </c>
      <c r="S20" s="78">
        <f ca="1">IFERROR(INDEX(current_projections!$A:$XZ,MATCH(Calculations_forecast!$B20,current_projections!$A:$A,0),MATCH(Calculations_forecast!S$9,current_projections!$2:$2,0)),"n/a")</f>
        <v>17411.400000000001</v>
      </c>
      <c r="T20" s="78">
        <f ca="1">IFERROR(INDEX(current_projections!$A:$XZ,MATCH(Calculations_forecast!$B20,current_projections!$A:$A,0),MATCH(Calculations_forecast!T$9,current_projections!$2:$2,0)),"n/a")</f>
        <v>17496.400000000001</v>
      </c>
      <c r="U20" s="78">
        <f ca="1">IFERROR(INDEX(current_projections!$A:$XZ,MATCH(Calculations_forecast!$B20,current_projections!$A:$A,0),MATCH(Calculations_forecast!U$9,current_projections!$2:$2,0)),"n/a")</f>
        <v>17845.978072000002</v>
      </c>
      <c r="V20" s="78">
        <f ca="1">IFERROR(INDEX(current_projections!$A:$XZ,MATCH(Calculations_forecast!$B20,current_projections!$A:$A,0),MATCH(Calculations_forecast!V$9,current_projections!$2:$2,0)),"n/a")</f>
        <v>18211.999082256723</v>
      </c>
      <c r="W20" s="78">
        <f ca="1">IFERROR(INDEX(current_projections!$A:$XZ,MATCH(Calculations_forecast!$B20,current_projections!$A:$A,0),MATCH(Calculations_forecast!W$9,current_projections!$2:$2,0)),"n/a")</f>
        <v>18592.447743085067</v>
      </c>
      <c r="X20" s="78">
        <f ca="1">IFERROR(INDEX(current_projections!$A:$XZ,MATCH(Calculations_forecast!$B20,current_projections!$A:$A,0),MATCH(Calculations_forecast!X$9,current_projections!$2:$2,0)),"n/a")</f>
        <v>18989.396502399934</v>
      </c>
      <c r="Y20" s="78">
        <f ca="1">IFERROR(INDEX(current_projections!$A:$XZ,MATCH(Calculations_forecast!$B20,current_projections!$A:$A,0),MATCH(Calculations_forecast!Y$9,current_projections!$2:$2,0)),"n/a")</f>
        <v>19398.428103061626</v>
      </c>
      <c r="Z20" s="78">
        <f ca="1">IFERROR(INDEX(current_projections!$A:$XZ,MATCH(Calculations_forecast!$B20,current_projections!$A:$A,0),MATCH(Calculations_forecast!Z$9,current_projections!$2:$2,0)),"n/a")</f>
        <v>19816.852197244665</v>
      </c>
      <c r="AA20" s="78">
        <f ca="1">IFERROR(INDEX(current_projections!$A:$XZ,MATCH(Calculations_forecast!$B20,current_projections!$A:$A,0),MATCH(Calculations_forecast!AA$9,current_projections!$2:$2,0)),"n/a")</f>
        <v>20238.356643480056</v>
      </c>
      <c r="AB20" s="78">
        <f ca="1">IFERROR(INDEX(current_projections!$A:$XZ,MATCH(Calculations_forecast!$B20,current_projections!$A:$A,0),MATCH(Calculations_forecast!AB$9,current_projections!$2:$2,0)),"n/a")</f>
        <v>20664.77881795818</v>
      </c>
      <c r="AC20" s="78">
        <f ca="1">IFERROR(INDEX(current_projections!$A:$XZ,MATCH(Calculations_forecast!$B20,current_projections!$A:$A,0),MATCH(Calculations_forecast!AC$9,current_projections!$2:$2,0)),"n/a")</f>
        <v>21096.879343041684</v>
      </c>
      <c r="AD20" s="78">
        <f ca="1">IFERROR(INDEX(current_projections!$A:$XZ,MATCH(Calculations_forecast!$B20,current_projections!$A:$A,0),MATCH(Calculations_forecast!AD$9,current_projections!$2:$2,0)),"n/a")</f>
        <v>21534.428620616367</v>
      </c>
      <c r="AE20" s="78">
        <f ca="1">IFERROR(INDEX(current_projections!$A:$XZ,MATCH(Calculations_forecast!$B20,current_projections!$A:$A,0),MATCH(Calculations_forecast!AE$9,current_projections!$2:$2,0)),"n/a")</f>
        <v>21974.592341621767</v>
      </c>
      <c r="AF20" s="78">
        <f ca="1">IFERROR(INDEX(current_projections!$A:$XZ,MATCH(Calculations_forecast!$B20,current_projections!$A:$A,0),MATCH(Calculations_forecast!AF$9,current_projections!$2:$2,0)),"n/a")</f>
        <v>22420.237074309858</v>
      </c>
      <c r="AG20" s="78">
        <f ca="1">IFERROR(INDEX(current_projections!$A:$XZ,MATCH(Calculations_forecast!$B20,current_projections!$A:$A,0),MATCH(Calculations_forecast!AG$9,current_projections!$2:$2,0)),"n/a")</f>
        <v>22871.556446615716</v>
      </c>
      <c r="AH20" s="78">
        <f ca="1">IFERROR(INDEX(current_projections!$A:$XZ,MATCH(Calculations_forecast!$B20,current_projections!$A:$A,0),MATCH(Calculations_forecast!AH$9,current_projections!$2:$2,0)),"n/a")</f>
        <v>23328.987575548032</v>
      </c>
      <c r="AI20" s="78">
        <f ca="1">IFERROR(INDEX(current_projections!$A:$XZ,MATCH(Calculations_forecast!$B20,current_projections!$A:$A,0),MATCH(Calculations_forecast!AI$9,current_projections!$2:$2,0)),"n/a")</f>
        <v>23793.934297928703</v>
      </c>
      <c r="AJ20" s="78">
        <f ca="1">IFERROR(INDEX(current_projections!$A:$XZ,MATCH(Calculations_forecast!$B20,current_projections!$A:$A,0),MATCH(Calculations_forecast!AJ$9,current_projections!$2:$2,0)),"n/a")</f>
        <v>24265.054197027694</v>
      </c>
      <c r="AK20" s="78">
        <f ca="1">IFERROR(INDEX(current_projections!$A:$XZ,MATCH(Calculations_forecast!$B20,current_projections!$A:$A,0),MATCH(Calculations_forecast!AK$9,current_projections!$2:$2,0)),"n/a")</f>
        <v>24742.590463625198</v>
      </c>
      <c r="AL20" s="78">
        <f ca="1">IFERROR(INDEX(current_projections!$A:$XZ,MATCH(Calculations_forecast!$B20,current_projections!$A:$A,0),MATCH(Calculations_forecast!AL$9,current_projections!$2:$2,0)),"n/a")</f>
        <v>25226.060681284431</v>
      </c>
      <c r="AM20" s="78">
        <f ca="1">IFERROR(INDEX(current_projections!$A:$XZ,MATCH(Calculations_forecast!$B20,current_projections!$A:$A,0),MATCH(Calculations_forecast!AM$9,current_projections!$2:$2,0)),"n/a")</f>
        <v>25715.193997894537</v>
      </c>
      <c r="AN20" s="78">
        <f ca="1">IFERROR(INDEX(current_projections!$A:$XZ,MATCH(Calculations_forecast!$B20,current_projections!$A:$A,0),MATCH(Calculations_forecast!AN$9,current_projections!$2:$2,0)),"n/a")</f>
        <v>26211.497242053905</v>
      </c>
      <c r="AO20" s="78">
        <f ca="1">IFERROR(INDEX(current_projections!$A:$XZ,MATCH(Calculations_forecast!$B20,current_projections!$A:$A,0),MATCH(Calculations_forecast!AO$9,current_projections!$2:$2,0)),"n/a")</f>
        <v>26713.709529211661</v>
      </c>
      <c r="AP20" s="78">
        <f ca="1">IFERROR(INDEX(current_projections!$A:$XZ,MATCH(Calculations_forecast!$B20,current_projections!$A:$A,0),MATCH(Calculations_forecast!AP$9,current_projections!$2:$2,0)),"n/a")</f>
        <v>27221.270010266679</v>
      </c>
      <c r="AQ20" s="78">
        <f ca="1">IFERROR(INDEX(current_projections!$A:$XZ,MATCH(Calculations_forecast!$B20,current_projections!$A:$A,0),MATCH(Calculations_forecast!AQ$9,current_projections!$2:$2,0)),"n/a")</f>
        <v>27733.846524559998</v>
      </c>
      <c r="AR20" s="78">
        <f ca="1">IFERROR(INDEX(current_projections!$A:$XZ,MATCH(Calculations_forecast!$B20,current_projections!$A:$A,0),MATCH(Calculations_forecast!AR$9,current_projections!$2:$2,0)),"n/a")</f>
        <v>28250.250746847309</v>
      </c>
      <c r="AS20" s="78">
        <f ca="1">IFERROR(INDEX(current_projections!$A:$XZ,MATCH(Calculations_forecast!$B20,current_projections!$A:$A,0),MATCH(Calculations_forecast!AS$9,current_projections!$2:$2,0)),"n/a")</f>
        <v>28770.902868111702</v>
      </c>
      <c r="AT20" s="78">
        <f ca="1">IFERROR(INDEX(current_projections!$A:$XZ,MATCH(Calculations_forecast!$B20,current_projections!$A:$A,0),MATCH(Calculations_forecast!AT$9,current_projections!$2:$2,0)),"n/a")</f>
        <v>29295.396427397376</v>
      </c>
      <c r="AU20" s="78">
        <f ca="1">IFERROR(INDEX(current_projections!$A:$XZ,MATCH(Calculations_forecast!$B20,current_projections!$A:$A,0),MATCH(Calculations_forecast!AU$9,current_projections!$2:$2,0)),"n/a")</f>
        <v>29822.127655161985</v>
      </c>
      <c r="AV20" s="78">
        <f ca="1">IFERROR(INDEX(current_projections!$A:$XZ,MATCH(Calculations_forecast!$B20,current_projections!$A:$A,0),MATCH(Calculations_forecast!AV$9,current_projections!$2:$2,0)),"n/a")</f>
        <v>30350.873978488009</v>
      </c>
      <c r="AW20" s="78">
        <f ca="1">IFERROR(INDEX(current_projections!$A:$XZ,MATCH(Calculations_forecast!$B20,current_projections!$A:$A,0),MATCH(Calculations_forecast!AW$9,current_projections!$2:$2,0)),"n/a")</f>
        <v>30883.835325550259</v>
      </c>
      <c r="AX20" s="78">
        <f ca="1">IFERROR(INDEX(current_projections!$A:$XZ,MATCH(Calculations_forecast!$B20,current_projections!$A:$A,0),MATCH(Calculations_forecast!AX$9,current_projections!$2:$2,0)),"n/a")</f>
        <v>31422.140575274603</v>
      </c>
      <c r="AY20" s="78">
        <f ca="1">IFERROR(INDEX(current_projections!$A:$XZ,MATCH(Calculations_forecast!$B20,current_projections!$A:$A,0),MATCH(Calculations_forecast!AY$9,current_projections!$2:$2,0)),"n/a")</f>
        <v>31967.000492849864</v>
      </c>
      <c r="AZ20" s="78">
        <f ca="1">IFERROR(INDEX(current_projections!$A:$XZ,MATCH(Calculations_forecast!$B20,current_projections!$A:$A,0),MATCH(Calculations_forecast!AZ$9,current_projections!$2:$2,0)),"n/a")</f>
        <v>32516.513231321955</v>
      </c>
      <c r="BA20" s="78">
        <f ca="1">IFERROR(INDEX(current_projections!$A:$XZ,MATCH(Calculations_forecast!$B20,current_projections!$A:$A,0),MATCH(Calculations_forecast!BA$9,current_projections!$2:$2,0)),"n/a")</f>
        <v>33073.846268106812</v>
      </c>
      <c r="BB20" s="78">
        <f ca="1">IFERROR(INDEX(current_projections!$A:$XZ,MATCH(Calculations_forecast!$B20,current_projections!$A:$A,0),MATCH(Calculations_forecast!BB$9,current_projections!$2:$2,0)),"n/a")</f>
        <v>33640.731993142159</v>
      </c>
      <c r="BC20" s="78">
        <f ca="1">IFERROR(INDEX(current_projections!$A:$XZ,MATCH(Calculations_forecast!$B20,current_projections!$A:$A,0),MATCH(Calculations_forecast!BC$9,current_projections!$2:$2,0)),"n/a")</f>
        <v>34220.02539806407</v>
      </c>
      <c r="BD20" s="78">
        <f ca="1">IFERROR(INDEX(current_projections!$A:$XZ,MATCH(Calculations_forecast!$B20,current_projections!$A:$A,0),MATCH(Calculations_forecast!BD$9,current_projections!$2:$2,0)),"n/a")</f>
        <v>34813.742838720478</v>
      </c>
      <c r="BE20" s="78">
        <f ca="1">IFERROR(INDEX(current_projections!$A:$XZ,MATCH(Calculations_forecast!$B20,current_projections!$A:$A,0),MATCH(Calculations_forecast!BE$9,current_projections!$2:$2,0)),"n/a")</f>
        <v>35419.850101542601</v>
      </c>
      <c r="BF20" s="78">
        <f ca="1">IFERROR(INDEX(current_projections!$A:$XZ,MATCH(Calculations_forecast!$B20,current_projections!$A:$A,0),MATCH(Calculations_forecast!BF$9,current_projections!$2:$2,0)),"n/a")</f>
        <v>36038.63488281655</v>
      </c>
      <c r="BG20" s="78">
        <f ca="1">IFERROR(INDEX(current_projections!$A:$XZ,MATCH(Calculations_forecast!$B20,current_projections!$A:$A,0),MATCH(Calculations_forecast!BG$9,current_projections!$2:$2,0)),"n/a")</f>
        <v>36672.194084056464</v>
      </c>
      <c r="BH20" s="78">
        <f ca="1">IFERROR(INDEX(current_projections!$A:$XZ,MATCH(Calculations_forecast!$B20,current_projections!$A:$A,0),MATCH(Calculations_forecast!BH$9,current_projections!$2:$2,0)),"n/a")</f>
        <v>37318.724865758384</v>
      </c>
      <c r="BI20" s="78">
        <f ca="1">IFERROR(INDEX(current_projections!$A:$XZ,MATCH(Calculations_forecast!$B20,current_projections!$A:$A,0),MATCH(Calculations_forecast!BI$9,current_projections!$2:$2,0)),"n/a")</f>
        <v>37976.280797893043</v>
      </c>
      <c r="BJ20" s="78">
        <f ca="1">IFERROR(INDEX(current_projections!$A:$XZ,MATCH(Calculations_forecast!$B20,current_projections!$A:$A,0),MATCH(Calculations_forecast!BJ$9,current_projections!$2:$2,0)),"n/a")</f>
        <v>38643.524051512024</v>
      </c>
      <c r="GW20"/>
      <c r="GX20"/>
      <c r="GY20"/>
    </row>
    <row r="21" spans="1:207">
      <c r="A21" s="7" t="s">
        <v>180</v>
      </c>
      <c r="B21" s="8" t="s">
        <v>9</v>
      </c>
      <c r="C21" s="78">
        <f ca="1">IFERROR(INDEX(current_projections!$A:$XZ,MATCH(Calculations_forecast!$B21,current_projections!$A:$A,0),MATCH(Calculations_forecast!C$9,current_projections!$2:$2,0)),"n/a")</f>
        <v>11307.3</v>
      </c>
      <c r="D21" s="78">
        <f ca="1">IFERROR(INDEX(current_projections!$A:$XZ,MATCH(Calculations_forecast!$B21,current_projections!$A:$A,0),MATCH(Calculations_forecast!D$9,current_projections!$2:$2,0)),"n/a")</f>
        <v>11428.7</v>
      </c>
      <c r="E21" s="78">
        <f ca="1">IFERROR(INDEX(current_projections!$A:$XZ,MATCH(Calculations_forecast!$B21,current_projections!$A:$A,0),MATCH(Calculations_forecast!E$9,current_projections!$2:$2,0)),"n/a")</f>
        <v>11554.2</v>
      </c>
      <c r="F21" s="78">
        <f ca="1">IFERROR(INDEX(current_projections!$A:$XZ,MATCH(Calculations_forecast!$B21,current_projections!$A:$A,0),MATCH(Calculations_forecast!F$9,current_projections!$2:$2,0)),"n/a")</f>
        <v>11687.1</v>
      </c>
      <c r="G21" s="78">
        <f ca="1">IFERROR(INDEX(current_projections!$A:$XZ,MATCH(Calculations_forecast!$B21,current_projections!$A:$A,0),MATCH(Calculations_forecast!G$9,current_projections!$2:$2,0)),"n/a")</f>
        <v>11788.4</v>
      </c>
      <c r="H21" s="78">
        <f ca="1">IFERROR(INDEX(current_projections!$A:$XZ,MATCH(Calculations_forecast!$B21,current_projections!$A:$A,0),MATCH(Calculations_forecast!H$9,current_projections!$2:$2,0)),"n/a")</f>
        <v>11887.5</v>
      </c>
      <c r="I21" s="78">
        <f ca="1">IFERROR(INDEX(current_projections!$A:$XZ,MATCH(Calculations_forecast!$B21,current_projections!$A:$A,0),MATCH(Calculations_forecast!I$9,current_projections!$2:$2,0)),"n/a")</f>
        <v>11972</v>
      </c>
      <c r="J21" s="78">
        <f ca="1">IFERROR(INDEX(current_projections!$A:$XZ,MATCH(Calculations_forecast!$B21,current_projections!$A:$A,0),MATCH(Calculations_forecast!J$9,current_projections!$2:$2,0)),"n/a")</f>
        <v>12039.7</v>
      </c>
      <c r="K21" s="78">
        <f ca="1">IFERROR(INDEX(current_projections!$A:$XZ,MATCH(Calculations_forecast!$B21,current_projections!$A:$A,0),MATCH(Calculations_forecast!K$9,current_projections!$2:$2,0)),"n/a")</f>
        <v>12111.8</v>
      </c>
      <c r="L21" s="78">
        <f ca="1">IFERROR(INDEX(current_projections!$A:$XZ,MATCH(Calculations_forecast!$B21,current_projections!$A:$A,0),MATCH(Calculations_forecast!L$9,current_projections!$2:$2,0)),"n/a")</f>
        <v>12214.1</v>
      </c>
      <c r="M21" s="78">
        <f ca="1">IFERROR(INDEX(current_projections!$A:$XZ,MATCH(Calculations_forecast!$B21,current_projections!$A:$A,0),MATCH(Calculations_forecast!M$9,current_projections!$2:$2,0)),"n/a")</f>
        <v>12294.3</v>
      </c>
      <c r="N21" s="78">
        <f ca="1">IFERROR(INDEX(current_projections!$A:$XZ,MATCH(Calculations_forecast!$B21,current_projections!$A:$A,0),MATCH(Calculations_forecast!N$9,current_projections!$2:$2,0)),"n/a")</f>
        <v>12372.7</v>
      </c>
      <c r="O21" s="78">
        <f ca="1">IFERROR(INDEX(current_projections!$A:$XZ,MATCH(Calculations_forecast!$B21,current_projections!$A:$A,0),MATCH(Calculations_forecast!O$9,current_projections!$2:$2,0)),"n/a")</f>
        <v>12427.6</v>
      </c>
      <c r="P21" s="78">
        <f ca="1">IFERROR(INDEX(current_projections!$A:$XZ,MATCH(Calculations_forecast!$B21,current_projections!$A:$A,0),MATCH(Calculations_forecast!P$9,current_projections!$2:$2,0)),"n/a")</f>
        <v>12515.9</v>
      </c>
      <c r="Q21" s="78">
        <f ca="1">IFERROR(INDEX(current_projections!$A:$XZ,MATCH(Calculations_forecast!$B21,current_projections!$A:$A,0),MATCH(Calculations_forecast!Q$9,current_projections!$2:$2,0)),"n/a")</f>
        <v>12584.9</v>
      </c>
      <c r="R21" s="78">
        <f ca="1">IFERROR(INDEX(current_projections!$A:$XZ,MATCH(Calculations_forecast!$B21,current_projections!$A:$A,0),MATCH(Calculations_forecast!R$9,current_projections!$2:$2,0)),"n/a")</f>
        <v>12706.4</v>
      </c>
      <c r="S21" s="78">
        <f ca="1">IFERROR(INDEX(current_projections!$A:$XZ,MATCH(Calculations_forecast!$B21,current_projections!$A:$A,0),MATCH(Calculations_forecast!S$9,current_projections!$2:$2,0)),"n/a")</f>
        <v>12722.8</v>
      </c>
      <c r="T21" s="78">
        <f ca="1">IFERROR(INDEX(current_projections!$A:$XZ,MATCH(Calculations_forecast!$B21,current_projections!$A:$A,0),MATCH(Calculations_forecast!T$9,current_projections!$2:$2,0)),"n/a")</f>
        <v>12847.8</v>
      </c>
      <c r="U21" s="78">
        <f ca="1">IFERROR(INDEX(current_projections!$A:$XZ,MATCH(Calculations_forecast!$B21,current_projections!$A:$A,0),MATCH(Calculations_forecast!U$9,current_projections!$2:$2,0)),"n/a")</f>
        <v>13142.271575999999</v>
      </c>
      <c r="V21" s="78">
        <f ca="1">IFERROR(INDEX(current_projections!$A:$XZ,MATCH(Calculations_forecast!$B21,current_projections!$A:$A,0),MATCH(Calculations_forecast!V$9,current_projections!$2:$2,0)),"n/a")</f>
        <v>13524.18598799856</v>
      </c>
      <c r="W21" s="78">
        <f ca="1">IFERROR(INDEX(current_projections!$A:$XZ,MATCH(Calculations_forecast!$B21,current_projections!$A:$A,0),MATCH(Calculations_forecast!W$9,current_projections!$2:$2,0)),"n/a")</f>
        <v>13932.886888555875</v>
      </c>
      <c r="X21" s="78">
        <f ca="1">IFERROR(INDEX(current_projections!$A:$XZ,MATCH(Calculations_forecast!$B21,current_projections!$A:$A,0),MATCH(Calculations_forecast!X$9,current_projections!$2:$2,0)),"n/a")</f>
        <v>14363.970408887793</v>
      </c>
      <c r="Y21" s="78">
        <f ca="1">IFERROR(INDEX(current_projections!$A:$XZ,MATCH(Calculations_forecast!$B21,current_projections!$A:$A,0),MATCH(Calculations_forecast!Y$9,current_projections!$2:$2,0)),"n/a")</f>
        <v>14774.636322877894</v>
      </c>
      <c r="Z21" s="78">
        <f ca="1">IFERROR(INDEX(current_projections!$A:$XZ,MATCH(Calculations_forecast!$B21,current_projections!$A:$A,0),MATCH(Calculations_forecast!Z$9,current_projections!$2:$2,0)),"n/a")</f>
        <v>15176.358684496945</v>
      </c>
      <c r="AA21" s="78">
        <f ca="1">IFERROR(INDEX(current_projections!$A:$XZ,MATCH(Calculations_forecast!$B21,current_projections!$A:$A,0),MATCH(Calculations_forecast!AA$9,current_projections!$2:$2,0)),"n/a")</f>
        <v>15615.562504826286</v>
      </c>
      <c r="AB21" s="78">
        <f ca="1">IFERROR(INDEX(current_projections!$A:$XZ,MATCH(Calculations_forecast!$B21,current_projections!$A:$A,0),MATCH(Calculations_forecast!AB$9,current_projections!$2:$2,0)),"n/a")</f>
        <v>15963.789548683912</v>
      </c>
      <c r="AC21" s="78">
        <f ca="1">IFERROR(INDEX(current_projections!$A:$XZ,MATCH(Calculations_forecast!$B21,current_projections!$A:$A,0),MATCH(Calculations_forecast!AC$9,current_projections!$2:$2,0)),"n/a")</f>
        <v>16264.547343781116</v>
      </c>
      <c r="AD21" s="78">
        <f ca="1">IFERROR(INDEX(current_projections!$A:$XZ,MATCH(Calculations_forecast!$B21,current_projections!$A:$A,0),MATCH(Calculations_forecast!AD$9,current_projections!$2:$2,0)),"n/a")</f>
        <v>16581.543371511409</v>
      </c>
      <c r="AE21" s="78">
        <f ca="1">IFERROR(INDEX(current_projections!$A:$XZ,MATCH(Calculations_forecast!$B21,current_projections!$A:$A,0),MATCH(Calculations_forecast!AE$9,current_projections!$2:$2,0)),"n/a")</f>
        <v>16882.830014571769</v>
      </c>
      <c r="AF21" s="78">
        <f ca="1">IFERROR(INDEX(current_projections!$A:$XZ,MATCH(Calculations_forecast!$B21,current_projections!$A:$A,0),MATCH(Calculations_forecast!AF$9,current_projections!$2:$2,0)),"n/a")</f>
        <v>17170.513438020072</v>
      </c>
      <c r="AG21" s="78">
        <f ca="1">IFERROR(INDEX(current_projections!$A:$XZ,MATCH(Calculations_forecast!$B21,current_projections!$A:$A,0),MATCH(Calculations_forecast!AG$9,current_projections!$2:$2,0)),"n/a")</f>
        <v>17480.956320979476</v>
      </c>
      <c r="AH21" s="78">
        <f ca="1">IFERROR(INDEX(current_projections!$A:$XZ,MATCH(Calculations_forecast!$B21,current_projections!$A:$A,0),MATCH(Calculations_forecast!AH$9,current_projections!$2:$2,0)),"n/a")</f>
        <v>17791.418105240071</v>
      </c>
      <c r="AI21" s="78">
        <f ca="1">IFERROR(INDEX(current_projections!$A:$XZ,MATCH(Calculations_forecast!$B21,current_projections!$A:$A,0),MATCH(Calculations_forecast!AI$9,current_projections!$2:$2,0)),"n/a")</f>
        <v>18093.160556304945</v>
      </c>
      <c r="AJ21" s="78">
        <f ca="1">IFERROR(INDEX(current_projections!$A:$XZ,MATCH(Calculations_forecast!$B21,current_projections!$A:$A,0),MATCH(Calculations_forecast!AJ$9,current_projections!$2:$2,0)),"n/a")</f>
        <v>18418.475583107309</v>
      </c>
      <c r="AK21" s="78">
        <f ca="1">IFERROR(INDEX(current_projections!$A:$XZ,MATCH(Calculations_forecast!$B21,current_projections!$A:$A,0),MATCH(Calculations_forecast!AK$9,current_projections!$2:$2,0)),"n/a")</f>
        <v>18766.216402116374</v>
      </c>
      <c r="AL21" s="78">
        <f ca="1">IFERROR(INDEX(current_projections!$A:$XZ,MATCH(Calculations_forecast!$B21,current_projections!$A:$A,0),MATCH(Calculations_forecast!AL$9,current_projections!$2:$2,0)),"n/a")</f>
        <v>19097.627783777749</v>
      </c>
      <c r="AM21" s="78">
        <f ca="1">IFERROR(INDEX(current_projections!$A:$XZ,MATCH(Calculations_forecast!$B21,current_projections!$A:$A,0),MATCH(Calculations_forecast!AM$9,current_projections!$2:$2,0)),"n/a")</f>
        <v>19416.940120322513</v>
      </c>
      <c r="AN21" s="78">
        <f ca="1">IFERROR(INDEX(current_projections!$A:$XZ,MATCH(Calculations_forecast!$B21,current_projections!$A:$A,0),MATCH(Calculations_forecast!AN$9,current_projections!$2:$2,0)),"n/a")</f>
        <v>19753.824031410109</v>
      </c>
      <c r="AO21" s="78">
        <f ca="1">IFERROR(INDEX(current_projections!$A:$XZ,MATCH(Calculations_forecast!$B21,current_projections!$A:$A,0),MATCH(Calculations_forecast!AO$9,current_projections!$2:$2,0)),"n/a")</f>
        <v>20118.47962302994</v>
      </c>
      <c r="AP21" s="78">
        <f ca="1">IFERROR(INDEX(current_projections!$A:$XZ,MATCH(Calculations_forecast!$B21,current_projections!$A:$A,0),MATCH(Calculations_forecast!AP$9,current_projections!$2:$2,0)),"n/a")</f>
        <v>20511.997084456405</v>
      </c>
      <c r="AQ21" s="78">
        <f ca="1">IFERROR(INDEX(current_projections!$A:$XZ,MATCH(Calculations_forecast!$B21,current_projections!$A:$A,0),MATCH(Calculations_forecast!AQ$9,current_projections!$2:$2,0)),"n/a")</f>
        <v>20932.082784746075</v>
      </c>
      <c r="AR21" s="78">
        <f ca="1">IFERROR(INDEX(current_projections!$A:$XZ,MATCH(Calculations_forecast!$B21,current_projections!$A:$A,0),MATCH(Calculations_forecast!AR$9,current_projections!$2:$2,0)),"n/a")</f>
        <v>21374.587014815606</v>
      </c>
      <c r="AS21" s="78">
        <f ca="1">IFERROR(INDEX(current_projections!$A:$XZ,MATCH(Calculations_forecast!$B21,current_projections!$A:$A,0),MATCH(Calculations_forecast!AS$9,current_projections!$2:$2,0)),"n/a")</f>
        <v>21836.278094335627</v>
      </c>
      <c r="AT21" s="78">
        <f ca="1">IFERROR(INDEX(current_projections!$A:$XZ,MATCH(Calculations_forecast!$B21,current_projections!$A:$A,0),MATCH(Calculations_forecast!AT$9,current_projections!$2:$2,0)),"n/a")</f>
        <v>22313.18240791592</v>
      </c>
      <c r="AU21" s="78">
        <f ca="1">IFERROR(INDEX(current_projections!$A:$XZ,MATCH(Calculations_forecast!$B21,current_projections!$A:$A,0),MATCH(Calculations_forecast!AU$9,current_projections!$2:$2,0)),"n/a")</f>
        <v>22798.494125288089</v>
      </c>
      <c r="AV21" s="78">
        <f ca="1">IFERROR(INDEX(current_projections!$A:$XZ,MATCH(Calculations_forecast!$B21,current_projections!$A:$A,0),MATCH(Calculations_forecast!AV$9,current_projections!$2:$2,0)),"n/a")</f>
        <v>23278.17444168415</v>
      </c>
      <c r="AW21" s="78">
        <f ca="1">IFERROR(INDEX(current_projections!$A:$XZ,MATCH(Calculations_forecast!$B21,current_projections!$A:$A,0),MATCH(Calculations_forecast!AW$9,current_projections!$2:$2,0)),"n/a")</f>
        <v>23722.554791775903</v>
      </c>
      <c r="AX21" s="78">
        <f ca="1">IFERROR(INDEX(current_projections!$A:$XZ,MATCH(Calculations_forecast!$B21,current_projections!$A:$A,0),MATCH(Calculations_forecast!AX$9,current_projections!$2:$2,0)),"n/a")</f>
        <v>24141.020658302834</v>
      </c>
      <c r="AY21" s="78">
        <f ca="1">IFERROR(INDEX(current_projections!$A:$XZ,MATCH(Calculations_forecast!$B21,current_projections!$A:$A,0),MATCH(Calculations_forecast!AY$9,current_projections!$2:$2,0)),"n/a")</f>
        <v>24589.802232340688</v>
      </c>
      <c r="AZ21" s="78">
        <f ca="1">IFERROR(INDEX(current_projections!$A:$XZ,MATCH(Calculations_forecast!$B21,current_projections!$A:$A,0),MATCH(Calculations_forecast!AZ$9,current_projections!$2:$2,0)),"n/a")</f>
        <v>25026.025323942413</v>
      </c>
      <c r="BA21" s="78">
        <f ca="1">IFERROR(INDEX(current_projections!$A:$XZ,MATCH(Calculations_forecast!$B21,current_projections!$A:$A,0),MATCH(Calculations_forecast!BA$9,current_projections!$2:$2,0)),"n/a")</f>
        <v>25486.504189902953</v>
      </c>
      <c r="BB21" s="78">
        <f ca="1">IFERROR(INDEX(current_projections!$A:$XZ,MATCH(Calculations_forecast!$B21,current_projections!$A:$A,0),MATCH(Calculations_forecast!BB$9,current_projections!$2:$2,0)),"n/a")</f>
        <v>25967.434523966422</v>
      </c>
      <c r="BC21" s="78">
        <f ca="1">IFERROR(INDEX(current_projections!$A:$XZ,MATCH(Calculations_forecast!$B21,current_projections!$A:$A,0),MATCH(Calculations_forecast!BC$9,current_projections!$2:$2,0)),"n/a")</f>
        <v>26501.065303433934</v>
      </c>
      <c r="BD21" s="78">
        <f ca="1">IFERROR(INDEX(current_projections!$A:$XZ,MATCH(Calculations_forecast!$B21,current_projections!$A:$A,0),MATCH(Calculations_forecast!BD$9,current_projections!$2:$2,0)),"n/a")</f>
        <v>27076.138420518451</v>
      </c>
      <c r="BE21" s="78">
        <f ca="1">IFERROR(INDEX(current_projections!$A:$XZ,MATCH(Calculations_forecast!$B21,current_projections!$A:$A,0),MATCH(Calculations_forecast!BE$9,current_projections!$2:$2,0)),"n/a")</f>
        <v>27659.899964864831</v>
      </c>
      <c r="BF21" s="78">
        <f ca="1">IFERROR(INDEX(current_projections!$A:$XZ,MATCH(Calculations_forecast!$B21,current_projections!$A:$A,0),MATCH(Calculations_forecast!BF$9,current_projections!$2:$2,0)),"n/a")</f>
        <v>28244.353651122427</v>
      </c>
      <c r="BG21" s="78">
        <f ca="1">IFERROR(INDEX(current_projections!$A:$XZ,MATCH(Calculations_forecast!$B21,current_projections!$A:$A,0),MATCH(Calculations_forecast!BG$9,current_projections!$2:$2,0)),"n/a")</f>
        <v>28792.01166841769</v>
      </c>
      <c r="BH21" s="78">
        <f ca="1">IFERROR(INDEX(current_projections!$A:$XZ,MATCH(Calculations_forecast!$B21,current_projections!$A:$A,0),MATCH(Calculations_forecast!BH$9,current_projections!$2:$2,0)),"n/a")</f>
        <v>29377.065345519935</v>
      </c>
      <c r="BI21" s="78">
        <f ca="1">IFERROR(INDEX(current_projections!$A:$XZ,MATCH(Calculations_forecast!$B21,current_projections!$A:$A,0),MATCH(Calculations_forecast!BI$9,current_projections!$2:$2,0)),"n/a")</f>
        <v>29967.838129618343</v>
      </c>
      <c r="BJ21" s="78">
        <f ca="1">IFERROR(INDEX(current_projections!$A:$XZ,MATCH(Calculations_forecast!$B21,current_projections!$A:$A,0),MATCH(Calculations_forecast!BJ$9,current_projections!$2:$2,0)),"n/a")</f>
        <v>30565.097143541636</v>
      </c>
      <c r="GW21"/>
      <c r="GX21"/>
      <c r="GY21"/>
    </row>
    <row r="22" spans="1:207">
      <c r="A22" s="7" t="s">
        <v>181</v>
      </c>
      <c r="B22" s="8" t="s">
        <v>10</v>
      </c>
      <c r="C22" s="78">
        <f ca="1">IFERROR(INDEX(current_projections!$A:$XZ,MATCH(Calculations_forecast!$B22,current_projections!$A:$A,0),MATCH(Calculations_forecast!C$9,current_projections!$2:$2,0)),"n/a")</f>
        <v>11573.9</v>
      </c>
      <c r="D22" s="78">
        <f ca="1">IFERROR(INDEX(current_projections!$A:$XZ,MATCH(Calculations_forecast!$B22,current_projections!$A:$A,0),MATCH(Calculations_forecast!D$9,current_projections!$2:$2,0)),"n/a")</f>
        <v>11756</v>
      </c>
      <c r="E22" s="78">
        <f ca="1">IFERROR(INDEX(current_projections!$A:$XZ,MATCH(Calculations_forecast!$B22,current_projections!$A:$A,0),MATCH(Calculations_forecast!E$9,current_projections!$2:$2,0)),"n/a")</f>
        <v>11920.7</v>
      </c>
      <c r="F22" s="78">
        <f ca="1">IFERROR(INDEX(current_projections!$A:$XZ,MATCH(Calculations_forecast!$B22,current_projections!$A:$A,0),MATCH(Calculations_forecast!F$9,current_projections!$2:$2,0)),"n/a")</f>
        <v>12045.5</v>
      </c>
      <c r="G22" s="78">
        <f ca="1">IFERROR(INDEX(current_projections!$A:$XZ,MATCH(Calculations_forecast!$B22,current_projections!$A:$A,0),MATCH(Calculations_forecast!G$9,current_projections!$2:$2,0)),"n/a")</f>
        <v>12095.6</v>
      </c>
      <c r="H22" s="78">
        <f ca="1">IFERROR(INDEX(current_projections!$A:$XZ,MATCH(Calculations_forecast!$B22,current_projections!$A:$A,0),MATCH(Calculations_forecast!H$9,current_projections!$2:$2,0)),"n/a")</f>
        <v>12256.7</v>
      </c>
      <c r="I22" s="78">
        <f ca="1">IFERROR(INDEX(current_projections!$A:$XZ,MATCH(Calculations_forecast!$B22,current_projections!$A:$A,0),MATCH(Calculations_forecast!I$9,current_projections!$2:$2,0)),"n/a")</f>
        <v>12380.7</v>
      </c>
      <c r="J22" s="78">
        <f ca="1">IFERROR(INDEX(current_projections!$A:$XZ,MATCH(Calculations_forecast!$B22,current_projections!$A:$A,0),MATCH(Calculations_forecast!J$9,current_projections!$2:$2,0)),"n/a")</f>
        <v>12445.1</v>
      </c>
      <c r="K22" s="78">
        <f ca="1">IFERROR(INDEX(current_projections!$A:$XZ,MATCH(Calculations_forecast!$B22,current_projections!$A:$A,0),MATCH(Calculations_forecast!K$9,current_projections!$2:$2,0)),"n/a")</f>
        <v>12526.5</v>
      </c>
      <c r="L22" s="78">
        <f ca="1">IFERROR(INDEX(current_projections!$A:$XZ,MATCH(Calculations_forecast!$B22,current_projections!$A:$A,0),MATCH(Calculations_forecast!L$9,current_projections!$2:$2,0)),"n/a")</f>
        <v>12706.5</v>
      </c>
      <c r="M22" s="78">
        <f ca="1">IFERROR(INDEX(current_projections!$A:$XZ,MATCH(Calculations_forecast!$B22,current_projections!$A:$A,0),MATCH(Calculations_forecast!M$9,current_projections!$2:$2,0)),"n/a")</f>
        <v>12845.2</v>
      </c>
      <c r="N22" s="78">
        <f ca="1">IFERROR(INDEX(current_projections!$A:$XZ,MATCH(Calculations_forecast!$B22,current_projections!$A:$A,0),MATCH(Calculations_forecast!N$9,current_projections!$2:$2,0)),"n/a")</f>
        <v>12989.4</v>
      </c>
      <c r="O22" s="78">
        <f ca="1">IFERROR(INDEX(current_projections!$A:$XZ,MATCH(Calculations_forecast!$B22,current_projections!$A:$A,0),MATCH(Calculations_forecast!O$9,current_projections!$2:$2,0)),"n/a")</f>
        <v>13114.1</v>
      </c>
      <c r="P22" s="78">
        <f ca="1">IFERROR(INDEX(current_projections!$A:$XZ,MATCH(Calculations_forecast!$B22,current_projections!$A:$A,0),MATCH(Calculations_forecast!P$9,current_projections!$2:$2,0)),"n/a")</f>
        <v>13233.2</v>
      </c>
      <c r="Q22" s="78">
        <f ca="1">IFERROR(INDEX(current_projections!$A:$XZ,MATCH(Calculations_forecast!$B22,current_projections!$A:$A,0),MATCH(Calculations_forecast!Q$9,current_projections!$2:$2,0)),"n/a")</f>
        <v>13359.1</v>
      </c>
      <c r="R22" s="78">
        <f ca="1">IFERROR(INDEX(current_projections!$A:$XZ,MATCH(Calculations_forecast!$B22,current_projections!$A:$A,0),MATCH(Calculations_forecast!R$9,current_projections!$2:$2,0)),"n/a")</f>
        <v>13579.2</v>
      </c>
      <c r="S22" s="78">
        <f ca="1">IFERROR(INDEX(current_projections!$A:$XZ,MATCH(Calculations_forecast!$B22,current_projections!$A:$A,0),MATCH(Calculations_forecast!S$9,current_projections!$2:$2,0)),"n/a")</f>
        <v>13679.6</v>
      </c>
      <c r="T22" s="78">
        <f ca="1">IFERROR(INDEX(current_projections!$A:$XZ,MATCH(Calculations_forecast!$B22,current_projections!$A:$A,0),MATCH(Calculations_forecast!T$9,current_projections!$2:$2,0)),"n/a")</f>
        <v>13877.2</v>
      </c>
      <c r="U22" s="78">
        <f ca="1">IFERROR(INDEX(current_projections!$A:$XZ,MATCH(Calculations_forecast!$B22,current_projections!$A:$A,0),MATCH(Calculations_forecast!U$9,current_projections!$2:$2,0)),"n/a")</f>
        <v>14513.330848000001</v>
      </c>
      <c r="V22" s="78">
        <f ca="1">IFERROR(INDEX(current_projections!$A:$XZ,MATCH(Calculations_forecast!$B22,current_projections!$A:$A,0),MATCH(Calculations_forecast!V$9,current_projections!$2:$2,0)),"n/a")</f>
        <v>15223.322993084163</v>
      </c>
      <c r="W22" s="78">
        <f ca="1">IFERROR(INDEX(current_projections!$A:$XZ,MATCH(Calculations_forecast!$B22,current_projections!$A:$A,0),MATCH(Calculations_forecast!W$9,current_projections!$2:$2,0)),"n/a")</f>
        <v>15971.701551424181</v>
      </c>
      <c r="X22" s="78">
        <f ca="1">IFERROR(INDEX(current_projections!$A:$XZ,MATCH(Calculations_forecast!$B22,current_projections!$A:$A,0),MATCH(Calculations_forecast!X$9,current_projections!$2:$2,0)),"n/a")</f>
        <v>16773.480969305674</v>
      </c>
      <c r="Y22" s="78">
        <f ca="1">IFERROR(INDEX(current_projections!$A:$XZ,MATCH(Calculations_forecast!$B22,current_projections!$A:$A,0),MATCH(Calculations_forecast!Y$9,current_projections!$2:$2,0)),"n/a")</f>
        <v>17605.445625383236</v>
      </c>
      <c r="Z22" s="78">
        <f ca="1">IFERROR(INDEX(current_projections!$A:$XZ,MATCH(Calculations_forecast!$B22,current_projections!$A:$A,0),MATCH(Calculations_forecast!Z$9,current_projections!$2:$2,0)),"n/a")</f>
        <v>18476.210966014693</v>
      </c>
      <c r="AA22" s="78">
        <f ca="1">IFERROR(INDEX(current_projections!$A:$XZ,MATCH(Calculations_forecast!$B22,current_projections!$A:$A,0),MATCH(Calculations_forecast!AA$9,current_projections!$2:$2,0)),"n/a")</f>
        <v>19405.933901824552</v>
      </c>
      <c r="AB22" s="78">
        <f ca="1">IFERROR(INDEX(current_projections!$A:$XZ,MATCH(Calculations_forecast!$B22,current_projections!$A:$A,0),MATCH(Calculations_forecast!AB$9,current_projections!$2:$2,0)),"n/a")</f>
        <v>20257.272222097596</v>
      </c>
      <c r="AC22" s="78">
        <f ca="1">IFERROR(INDEX(current_projections!$A:$XZ,MATCH(Calculations_forecast!$B22,current_projections!$A:$A,0),MATCH(Calculations_forecast!AC$9,current_projections!$2:$2,0)),"n/a")</f>
        <v>21072.019710870358</v>
      </c>
      <c r="AD22" s="78">
        <f ca="1">IFERROR(INDEX(current_projections!$A:$XZ,MATCH(Calculations_forecast!$B22,current_projections!$A:$A,0),MATCH(Calculations_forecast!AD$9,current_projections!$2:$2,0)),"n/a")</f>
        <v>21935.129638227609</v>
      </c>
      <c r="AE22" s="78">
        <f ca="1">IFERROR(INDEX(current_projections!$A:$XZ,MATCH(Calculations_forecast!$B22,current_projections!$A:$A,0),MATCH(Calculations_forecast!AE$9,current_projections!$2:$2,0)),"n/a")</f>
        <v>22806.831690050778</v>
      </c>
      <c r="AF22" s="78">
        <f ca="1">IFERROR(INDEX(current_projections!$A:$XZ,MATCH(Calculations_forecast!$B22,current_projections!$A:$A,0),MATCH(Calculations_forecast!AF$9,current_projections!$2:$2,0)),"n/a")</f>
        <v>23680.789480413521</v>
      </c>
      <c r="AG22" s="78">
        <f ca="1">IFERROR(INDEX(current_projections!$A:$XZ,MATCH(Calculations_forecast!$B22,current_projections!$A:$A,0),MATCH(Calculations_forecast!AG$9,current_projections!$2:$2,0)),"n/a")</f>
        <v>24609.550043835341</v>
      </c>
      <c r="AH22" s="78">
        <f ca="1">IFERROR(INDEX(current_projections!$A:$XZ,MATCH(Calculations_forecast!$B22,current_projections!$A:$A,0),MATCH(Calculations_forecast!AH$9,current_projections!$2:$2,0)),"n/a")</f>
        <v>25565.631063038345</v>
      </c>
      <c r="AI22" s="78">
        <f ca="1">IFERROR(INDEX(current_projections!$A:$XZ,MATCH(Calculations_forecast!$B22,current_projections!$A:$A,0),MATCH(Calculations_forecast!AI$9,current_projections!$2:$2,0)),"n/a")</f>
        <v>26545.817357995234</v>
      </c>
      <c r="AJ22" s="78">
        <f ca="1">IFERROR(INDEX(current_projections!$A:$XZ,MATCH(Calculations_forecast!$B22,current_projections!$A:$A,0),MATCH(Calculations_forecast!AJ$9,current_projections!$2:$2,0)),"n/a")</f>
        <v>27589.864354685189</v>
      </c>
      <c r="AK22" s="78">
        <f ca="1">IFERROR(INDEX(current_projections!$A:$XZ,MATCH(Calculations_forecast!$B22,current_projections!$A:$A,0),MATCH(Calculations_forecast!AK$9,current_projections!$2:$2,0)),"n/a")</f>
        <v>28700.908192248364</v>
      </c>
      <c r="AL22" s="78">
        <f ca="1">IFERROR(INDEX(current_projections!$A:$XZ,MATCH(Calculations_forecast!$B22,current_projections!$A:$A,0),MATCH(Calculations_forecast!AL$9,current_projections!$2:$2,0)),"n/a")</f>
        <v>29821.678657155662</v>
      </c>
      <c r="AM22" s="78">
        <f ca="1">IFERROR(INDEX(current_projections!$A:$XZ,MATCH(Calculations_forecast!$B22,current_projections!$A:$A,0),MATCH(Calculations_forecast!AM$9,current_projections!$2:$2,0)),"n/a")</f>
        <v>30952.814928621578</v>
      </c>
      <c r="AN22" s="78">
        <f ca="1">IFERROR(INDEX(current_projections!$A:$XZ,MATCH(Calculations_forecast!$B22,current_projections!$A:$A,0),MATCH(Calculations_forecast!AN$9,current_projections!$2:$2,0)),"n/a")</f>
        <v>32142.950662627081</v>
      </c>
      <c r="AO22" s="78">
        <f ca="1">IFERROR(INDEX(current_projections!$A:$XZ,MATCH(Calculations_forecast!$B22,current_projections!$A:$A,0),MATCH(Calculations_forecast!AO$9,current_projections!$2:$2,0)),"n/a")</f>
        <v>33418.061515413501</v>
      </c>
      <c r="AP22" s="78">
        <f ca="1">IFERROR(INDEX(current_projections!$A:$XZ,MATCH(Calculations_forecast!$B22,current_projections!$A:$A,0),MATCH(Calculations_forecast!AP$9,current_projections!$2:$2,0)),"n/a")</f>
        <v>34774.166451708981</v>
      </c>
      <c r="AQ22" s="78">
        <f ca="1">IFERROR(INDEX(current_projections!$A:$XZ,MATCH(Calculations_forecast!$B22,current_projections!$A:$A,0),MATCH(Calculations_forecast!AQ$9,current_projections!$2:$2,0)),"n/a")</f>
        <v>36208.60081784198</v>
      </c>
      <c r="AR22" s="78">
        <f ca="1">IFERROR(INDEX(current_projections!$A:$XZ,MATCH(Calculations_forecast!$B22,current_projections!$A:$A,0),MATCH(Calculations_forecast!AR$9,current_projections!$2:$2,0)),"n/a")</f>
        <v>37723.206590052308</v>
      </c>
      <c r="AS22" s="78">
        <f ca="1">IFERROR(INDEX(current_projections!$A:$XZ,MATCH(Calculations_forecast!$B22,current_projections!$A:$A,0),MATCH(Calculations_forecast!AS$9,current_projections!$2:$2,0)),"n/a")</f>
        <v>39314.371444020719</v>
      </c>
      <c r="AT22" s="78">
        <f ca="1">IFERROR(INDEX(current_projections!$A:$XZ,MATCH(Calculations_forecast!$B22,current_projections!$A:$A,0),MATCH(Calculations_forecast!AT$9,current_projections!$2:$2,0)),"n/a")</f>
        <v>40978.155643531674</v>
      </c>
      <c r="AU22" s="78">
        <f ca="1">IFERROR(INDEX(current_projections!$A:$XZ,MATCH(Calculations_forecast!$B22,current_projections!$A:$A,0),MATCH(Calculations_forecast!AU$9,current_projections!$2:$2,0)),"n/a")</f>
        <v>42705.79468546297</v>
      </c>
      <c r="AV22" s="78">
        <f ca="1">IFERROR(INDEX(current_projections!$A:$XZ,MATCH(Calculations_forecast!$B22,current_projections!$A:$A,0),MATCH(Calculations_forecast!AV$9,current_projections!$2:$2,0)),"n/a")</f>
        <v>44473.814585441141</v>
      </c>
      <c r="AW22" s="78">
        <f ca="1">IFERROR(INDEX(current_projections!$A:$XZ,MATCH(Calculations_forecast!$B22,current_projections!$A:$A,0),MATCH(Calculations_forecast!AW$9,current_projections!$2:$2,0)),"n/a")</f>
        <v>46225.193403815814</v>
      </c>
      <c r="AX22" s="78">
        <f ca="1">IFERROR(INDEX(current_projections!$A:$XZ,MATCH(Calculations_forecast!$B22,current_projections!$A:$A,0),MATCH(Calculations_forecast!AX$9,current_projections!$2:$2,0)),"n/a")</f>
        <v>47975.279226084283</v>
      </c>
      <c r="AY22" s="78">
        <f ca="1">IFERROR(INDEX(current_projections!$A:$XZ,MATCH(Calculations_forecast!$B22,current_projections!$A:$A,0),MATCH(Calculations_forecast!AY$9,current_projections!$2:$2,0)),"n/a")</f>
        <v>49838.6390712254</v>
      </c>
      <c r="AZ22" s="78">
        <f ca="1">IFERROR(INDEX(current_projections!$A:$XZ,MATCH(Calculations_forecast!$B22,current_projections!$A:$A,0),MATCH(Calculations_forecast!AZ$9,current_projections!$2:$2,0)),"n/a")</f>
        <v>51728.021878415559</v>
      </c>
      <c r="BA22" s="78">
        <f ca="1">IFERROR(INDEX(current_projections!$A:$XZ,MATCH(Calculations_forecast!$B22,current_projections!$A:$A,0),MATCH(Calculations_forecast!BA$9,current_projections!$2:$2,0)),"n/a")</f>
        <v>53722.137121828484</v>
      </c>
      <c r="BB22" s="78">
        <f ca="1">IFERROR(INDEX(current_projections!$A:$XZ,MATCH(Calculations_forecast!$B22,current_projections!$A:$A,0),MATCH(Calculations_forecast!BB$9,current_projections!$2:$2,0)),"n/a")</f>
        <v>55818.374912322237</v>
      </c>
      <c r="BC22" s="78">
        <f ca="1">IFERROR(INDEX(current_projections!$A:$XZ,MATCH(Calculations_forecast!$B22,current_projections!$A:$A,0),MATCH(Calculations_forecast!BC$9,current_projections!$2:$2,0)),"n/a")</f>
        <v>58093.531873748485</v>
      </c>
      <c r="BD22" s="78">
        <f ca="1">IFERROR(INDEX(current_projections!$A:$XZ,MATCH(Calculations_forecast!$B22,current_projections!$A:$A,0),MATCH(Calculations_forecast!BD$9,current_projections!$2:$2,0)),"n/a")</f>
        <v>60527.069923939809</v>
      </c>
      <c r="BE22" s="78">
        <f ca="1">IFERROR(INDEX(current_projections!$A:$XZ,MATCH(Calculations_forecast!$B22,current_projections!$A:$A,0),MATCH(Calculations_forecast!BE$9,current_projections!$2:$2,0)),"n/a")</f>
        <v>63055.285634662781</v>
      </c>
      <c r="BF22" s="78">
        <f ca="1">IFERROR(INDEX(current_projections!$A:$XZ,MATCH(Calculations_forecast!$B22,current_projections!$A:$A,0),MATCH(Calculations_forecast!BF$9,current_projections!$2:$2,0)),"n/a")</f>
        <v>65662.621695656082</v>
      </c>
      <c r="BG22" s="78">
        <f ca="1">IFERROR(INDEX(current_projections!$A:$XZ,MATCH(Calculations_forecast!$B22,current_projections!$A:$A,0),MATCH(Calculations_forecast!BG$9,current_projections!$2:$2,0)),"n/a")</f>
        <v>68264.831393454937</v>
      </c>
      <c r="BH22" s="78">
        <f ca="1">IFERROR(INDEX(current_projections!$A:$XZ,MATCH(Calculations_forecast!$B22,current_projections!$A:$A,0),MATCH(Calculations_forecast!BH$9,current_projections!$2:$2,0)),"n/a")</f>
        <v>71032.287658145608</v>
      </c>
      <c r="BI22" s="78">
        <f ca="1">IFERROR(INDEX(current_projections!$A:$XZ,MATCH(Calculations_forecast!$B22,current_projections!$A:$A,0),MATCH(Calculations_forecast!BI$9,current_projections!$2:$2,0)),"n/a")</f>
        <v>73899.150788028361</v>
      </c>
      <c r="BJ22" s="78">
        <f ca="1">IFERROR(INDEX(current_projections!$A:$XZ,MATCH(Calculations_forecast!$B22,current_projections!$A:$A,0),MATCH(Calculations_forecast!BJ$9,current_projections!$2:$2,0)),"n/a")</f>
        <v>76870.635641214991</v>
      </c>
      <c r="GW22"/>
      <c r="GX22"/>
      <c r="GY22"/>
    </row>
    <row r="23" spans="1:207">
      <c r="A23" s="7" t="s">
        <v>182</v>
      </c>
      <c r="B23" s="8" t="s">
        <v>11</v>
      </c>
      <c r="C23" s="78">
        <f ca="1">IFERROR(INDEX(current_projections!$A:$XZ,MATCH(Calculations_forecast!$B23,current_projections!$A:$A,0),MATCH(Calculations_forecast!C$9,current_projections!$2:$2,0)),"n/a")</f>
        <v>102.361</v>
      </c>
      <c r="D23" s="78">
        <f ca="1">IFERROR(INDEX(current_projections!$A:$XZ,MATCH(Calculations_forecast!$B23,current_projections!$A:$A,0),MATCH(Calculations_forecast!D$9,current_projections!$2:$2,0)),"n/a")</f>
        <v>102.867</v>
      </c>
      <c r="E23" s="78">
        <f ca="1">IFERROR(INDEX(current_projections!$A:$XZ,MATCH(Calculations_forecast!$B23,current_projections!$A:$A,0),MATCH(Calculations_forecast!E$9,current_projections!$2:$2,0)),"n/a")</f>
        <v>103.176</v>
      </c>
      <c r="F23" s="78">
        <f ca="1">IFERROR(INDEX(current_projections!$A:$XZ,MATCH(Calculations_forecast!$B23,current_projections!$A:$A,0),MATCH(Calculations_forecast!F$9,current_projections!$2:$2,0)),"n/a")</f>
        <v>103.069</v>
      </c>
      <c r="G23" s="78">
        <f ca="1">IFERROR(INDEX(current_projections!$A:$XZ,MATCH(Calculations_forecast!$B23,current_projections!$A:$A,0),MATCH(Calculations_forecast!G$9,current_projections!$2:$2,0)),"n/a")</f>
        <v>102.608</v>
      </c>
      <c r="H23" s="78">
        <f ca="1">IFERROR(INDEX(current_projections!$A:$XZ,MATCH(Calculations_forecast!$B23,current_projections!$A:$A,0),MATCH(Calculations_forecast!H$9,current_projections!$2:$2,0)),"n/a")</f>
        <v>103.108</v>
      </c>
      <c r="I23" s="78">
        <f ca="1">IFERROR(INDEX(current_projections!$A:$XZ,MATCH(Calculations_forecast!$B23,current_projections!$A:$A,0),MATCH(Calculations_forecast!I$9,current_projections!$2:$2,0)),"n/a")</f>
        <v>103.417</v>
      </c>
      <c r="J23" s="78">
        <f ca="1">IFERROR(INDEX(current_projections!$A:$XZ,MATCH(Calculations_forecast!$B23,current_projections!$A:$A,0),MATCH(Calculations_forecast!J$9,current_projections!$2:$2,0)),"n/a")</f>
        <v>103.37</v>
      </c>
      <c r="K23" s="78">
        <f ca="1">IFERROR(INDEX(current_projections!$A:$XZ,MATCH(Calculations_forecast!$B23,current_projections!$A:$A,0),MATCH(Calculations_forecast!K$9,current_projections!$2:$2,0)),"n/a")</f>
        <v>103.428</v>
      </c>
      <c r="L23" s="78">
        <f ca="1">IFERROR(INDEX(current_projections!$A:$XZ,MATCH(Calculations_forecast!$B23,current_projections!$A:$A,0),MATCH(Calculations_forecast!L$9,current_projections!$2:$2,0)),"n/a")</f>
        <v>104.036</v>
      </c>
      <c r="M23" s="78">
        <f ca="1">IFERROR(INDEX(current_projections!$A:$XZ,MATCH(Calculations_forecast!$B23,current_projections!$A:$A,0),MATCH(Calculations_forecast!M$9,current_projections!$2:$2,0)),"n/a")</f>
        <v>104.485</v>
      </c>
      <c r="N23" s="78">
        <f ca="1">IFERROR(INDEX(current_projections!$A:$XZ,MATCH(Calculations_forecast!$B23,current_projections!$A:$A,0),MATCH(Calculations_forecast!N$9,current_projections!$2:$2,0)),"n/a")</f>
        <v>104.989</v>
      </c>
      <c r="O23" s="78">
        <f ca="1">IFERROR(INDEX(current_projections!$A:$XZ,MATCH(Calculations_forecast!$B23,current_projections!$A:$A,0),MATCH(Calculations_forecast!O$9,current_projections!$2:$2,0)),"n/a")</f>
        <v>105.52800000000001</v>
      </c>
      <c r="P23" s="78">
        <f ca="1">IFERROR(INDEX(current_projections!$A:$XZ,MATCH(Calculations_forecast!$B23,current_projections!$A:$A,0),MATCH(Calculations_forecast!P$9,current_projections!$2:$2,0)),"n/a")</f>
        <v>105.735</v>
      </c>
      <c r="Q23" s="78">
        <f ca="1">IFERROR(INDEX(current_projections!$A:$XZ,MATCH(Calculations_forecast!$B23,current_projections!$A:$A,0),MATCH(Calculations_forecast!Q$9,current_projections!$2:$2,0)),"n/a")</f>
        <v>106.15600000000001</v>
      </c>
      <c r="R23" s="78">
        <f ca="1">IFERROR(INDEX(current_projections!$A:$XZ,MATCH(Calculations_forecast!$B23,current_projections!$A:$A,0),MATCH(Calculations_forecast!R$9,current_projections!$2:$2,0)),"n/a")</f>
        <v>106.873</v>
      </c>
      <c r="S23" s="78">
        <f ca="1">IFERROR(INDEX(current_projections!$A:$XZ,MATCH(Calculations_forecast!$B23,current_projections!$A:$A,0),MATCH(Calculations_forecast!S$9,current_projections!$2:$2,0)),"n/a")</f>
        <v>107.524</v>
      </c>
      <c r="T23" s="78">
        <f ca="1">IFERROR(INDEX(current_projections!$A:$XZ,MATCH(Calculations_forecast!$B23,current_projections!$A:$A,0),MATCH(Calculations_forecast!T$9,current_projections!$2:$2,0)),"n/a")</f>
        <v>108.01600000000001</v>
      </c>
      <c r="U23" s="78">
        <f ca="1">IFERROR(INDEX(current_projections!$A:$XZ,MATCH(Calculations_forecast!$B23,current_projections!$A:$A,0),MATCH(Calculations_forecast!U$9,current_projections!$2:$2,0)),"n/a")</f>
        <v>110.43555840000001</v>
      </c>
      <c r="V23" s="78">
        <f ca="1">IFERROR(INDEX(current_projections!$A:$XZ,MATCH(Calculations_forecast!$B23,current_projections!$A:$A,0),MATCH(Calculations_forecast!V$9,current_projections!$2:$2,0)),"n/a")</f>
        <v>112.56586032153601</v>
      </c>
      <c r="W23" s="78">
        <f ca="1">IFERROR(INDEX(current_projections!$A:$XZ,MATCH(Calculations_forecast!$B23,current_projections!$A:$A,0),MATCH(Calculations_forecast!W$9,current_projections!$2:$2,0)),"n/a")</f>
        <v>114.63369517564263</v>
      </c>
      <c r="X23" s="78">
        <f ca="1">IFERROR(INDEX(current_projections!$A:$XZ,MATCH(Calculations_forecast!$B23,current_projections!$A:$A,0),MATCH(Calculations_forecast!X$9,current_projections!$2:$2,0)),"n/a")</f>
        <v>116.77390626457188</v>
      </c>
      <c r="Y23" s="78">
        <f ca="1">IFERROR(INDEX(current_projections!$A:$XZ,MATCH(Calculations_forecast!$B23,current_projections!$A:$A,0),MATCH(Calculations_forecast!Y$9,current_projections!$2:$2,0)),"n/a")</f>
        <v>119.15959716955707</v>
      </c>
      <c r="Z23" s="78">
        <f ca="1">IFERROR(INDEX(current_projections!$A:$XZ,MATCH(Calculations_forecast!$B23,current_projections!$A:$A,0),MATCH(Calculations_forecast!Z$9,current_projections!$2:$2,0)),"n/a")</f>
        <v>121.74178564022138</v>
      </c>
      <c r="AA23" s="78">
        <f ca="1">IFERROR(INDEX(current_projections!$A:$XZ,MATCH(Calculations_forecast!$B23,current_projections!$A:$A,0),MATCH(Calculations_forecast!AA$9,current_projections!$2:$2,0)),"n/a")</f>
        <v>124.27036252796877</v>
      </c>
      <c r="AB23" s="78">
        <f ca="1">IFERROR(INDEX(current_projections!$A:$XZ,MATCH(Calculations_forecast!$B23,current_projections!$A:$A,0),MATCH(Calculations_forecast!AB$9,current_projections!$2:$2,0)),"n/a")</f>
        <v>126.89122447368364</v>
      </c>
      <c r="AC23" s="78">
        <f ca="1">IFERROR(INDEX(current_projections!$A:$XZ,MATCH(Calculations_forecast!$B23,current_projections!$A:$A,0),MATCH(Calculations_forecast!AC$9,current_projections!$2:$2,0)),"n/a")</f>
        <v>129.55340236314152</v>
      </c>
      <c r="AD23" s="78">
        <f ca="1">IFERROR(INDEX(current_projections!$A:$XZ,MATCH(Calculations_forecast!$B23,current_projections!$A:$A,0),MATCH(Calculations_forecast!AD$9,current_projections!$2:$2,0)),"n/a")</f>
        <v>132.28179701690928</v>
      </c>
      <c r="AE23" s="78">
        <f ca="1">IFERROR(INDEX(current_projections!$A:$XZ,MATCH(Calculations_forecast!$B23,current_projections!$A:$A,0),MATCH(Calculations_forecast!AE$9,current_projections!$2:$2,0)),"n/a")</f>
        <v>135.08352547772742</v>
      </c>
      <c r="AF23" s="78">
        <f ca="1">IFERROR(INDEX(current_projections!$A:$XZ,MATCH(Calculations_forecast!$B23,current_projections!$A:$A,0),MATCH(Calculations_forecast!AF$9,current_projections!$2:$2,0)),"n/a")</f>
        <v>137.90947283072148</v>
      </c>
      <c r="AG23" s="78">
        <f ca="1">IFERROR(INDEX(current_projections!$A:$XZ,MATCH(Calculations_forecast!$B23,current_projections!$A:$A,0),MATCH(Calculations_forecast!AG$9,current_projections!$2:$2,0)),"n/a")</f>
        <v>140.77247348668729</v>
      </c>
      <c r="AH23" s="78">
        <f ca="1">IFERROR(INDEX(current_projections!$A:$XZ,MATCH(Calculations_forecast!$B23,current_projections!$A:$A,0),MATCH(Calculations_forecast!AH$9,current_projections!$2:$2,0)),"n/a")</f>
        <v>143.68787141259659</v>
      </c>
      <c r="AI23" s="78">
        <f ca="1">IFERROR(INDEX(current_projections!$A:$XZ,MATCH(Calculations_forecast!$B23,current_projections!$A:$A,0),MATCH(Calculations_forecast!AI$9,current_projections!$2:$2,0)),"n/a")</f>
        <v>146.70819046968938</v>
      </c>
      <c r="AJ23" s="78">
        <f ca="1">IFERROR(INDEX(current_projections!$A:$XZ,MATCH(Calculations_forecast!$B23,current_projections!$A:$A,0),MATCH(Calculations_forecast!AJ$9,current_projections!$2:$2,0)),"n/a")</f>
        <v>149.78466122383875</v>
      </c>
      <c r="AK23" s="78">
        <f ca="1">IFERROR(INDEX(current_projections!$A:$XZ,MATCH(Calculations_forecast!$B23,current_projections!$A:$A,0),MATCH(Calculations_forecast!AK$9,current_projections!$2:$2,0)),"n/a")</f>
        <v>152.92864126292713</v>
      </c>
      <c r="AL23" s="78">
        <f ca="1">IFERROR(INDEX(current_projections!$A:$XZ,MATCH(Calculations_forecast!$B23,current_projections!$A:$A,0),MATCH(Calculations_forecast!AL$9,current_projections!$2:$2,0)),"n/a")</f>
        <v>156.14167201586122</v>
      </c>
      <c r="AM23" s="78">
        <f ca="1">IFERROR(INDEX(current_projections!$A:$XZ,MATCH(Calculations_forecast!$B23,current_projections!$A:$A,0),MATCH(Calculations_forecast!AM$9,current_projections!$2:$2,0)),"n/a")</f>
        <v>159.39878729411211</v>
      </c>
      <c r="AN23" s="78">
        <f ca="1">IFERROR(INDEX(current_projections!$A:$XZ,MATCH(Calculations_forecast!$B23,current_projections!$A:$A,0),MATCH(Calculations_forecast!AN$9,current_projections!$2:$2,0)),"n/a")</f>
        <v>162.70312415471903</v>
      </c>
      <c r="AO23" s="78">
        <f ca="1">IFERROR(INDEX(current_projections!$A:$XZ,MATCH(Calculations_forecast!$B23,current_projections!$A:$A,0),MATCH(Calculations_forecast!AO$9,current_projections!$2:$2,0)),"n/a")</f>
        <v>166.09060319962029</v>
      </c>
      <c r="AP23" s="78">
        <f ca="1">IFERROR(INDEX(current_projections!$A:$XZ,MATCH(Calculations_forecast!$B23,current_projections!$A:$A,0),MATCH(Calculations_forecast!AP$9,current_projections!$2:$2,0)),"n/a")</f>
        <v>169.51206962553246</v>
      </c>
      <c r="AQ23" s="78">
        <f ca="1">IFERROR(INDEX(current_projections!$A:$XZ,MATCH(Calculations_forecast!$B23,current_projections!$A:$A,0),MATCH(Calculations_forecast!AQ$9,current_projections!$2:$2,0)),"n/a")</f>
        <v>172.96164024241207</v>
      </c>
      <c r="AR23" s="78">
        <f ca="1">IFERROR(INDEX(current_projections!$A:$XZ,MATCH(Calculations_forecast!$B23,current_projections!$A:$A,0),MATCH(Calculations_forecast!AR$9,current_projections!$2:$2,0)),"n/a")</f>
        <v>176.46584307372333</v>
      </c>
      <c r="AS23" s="78">
        <f ca="1">IFERROR(INDEX(current_projections!$A:$XZ,MATCH(Calculations_forecast!$B23,current_projections!$A:$A,0),MATCH(Calculations_forecast!AS$9,current_projections!$2:$2,0)),"n/a")</f>
        <v>180.01986515322812</v>
      </c>
      <c r="AT23" s="78">
        <f ca="1">IFERROR(INDEX(current_projections!$A:$XZ,MATCH(Calculations_forecast!$B23,current_projections!$A:$A,0),MATCH(Calculations_forecast!AT$9,current_projections!$2:$2,0)),"n/a")</f>
        <v>183.62746325089881</v>
      </c>
      <c r="AU23" s="78">
        <f ca="1">IFERROR(INDEX(current_projections!$A:$XZ,MATCH(Calculations_forecast!$B23,current_projections!$A:$A,0),MATCH(Calculations_forecast!AU$9,current_projections!$2:$2,0)),"n/a")</f>
        <v>187.29450369201928</v>
      </c>
      <c r="AV23" s="78">
        <f ca="1">IFERROR(INDEX(current_projections!$A:$XZ,MATCH(Calculations_forecast!$B23,current_projections!$A:$A,0),MATCH(Calculations_forecast!AV$9,current_projections!$2:$2,0)),"n/a")</f>
        <v>191.02915609563814</v>
      </c>
      <c r="AW23" s="78">
        <f ca="1">IFERROR(INDEX(current_projections!$A:$XZ,MATCH(Calculations_forecast!$B23,current_projections!$A:$A,0),MATCH(Calculations_forecast!AW$9,current_projections!$2:$2,0)),"n/a")</f>
        <v>194.83254659350231</v>
      </c>
      <c r="AX23" s="78">
        <f ca="1">IFERROR(INDEX(current_projections!$A:$XZ,MATCH(Calculations_forecast!$B23,current_projections!$A:$A,0),MATCH(Calculations_forecast!AX$9,current_projections!$2:$2,0)),"n/a")</f>
        <v>198.70386929431521</v>
      </c>
      <c r="AY23" s="78">
        <f ca="1">IFERROR(INDEX(current_projections!$A:$XZ,MATCH(Calculations_forecast!$B23,current_projections!$A:$A,0),MATCH(Calculations_forecast!AY$9,current_projections!$2:$2,0)),"n/a")</f>
        <v>202.65211517719325</v>
      </c>
      <c r="AZ23" s="78">
        <f ca="1">IFERROR(INDEX(current_projections!$A:$XZ,MATCH(Calculations_forecast!$B23,current_projections!$A:$A,0),MATCH(Calculations_forecast!AZ$9,current_projections!$2:$2,0)),"n/a")</f>
        <v>206.66665357885347</v>
      </c>
      <c r="BA23" s="78">
        <f ca="1">IFERROR(INDEX(current_projections!$A:$XZ,MATCH(Calculations_forecast!$B23,current_projections!$A:$A,0),MATCH(Calculations_forecast!BA$9,current_projections!$2:$2,0)),"n/a")</f>
        <v>210.75658665317897</v>
      </c>
      <c r="BB23" s="78">
        <f ca="1">IFERROR(INDEX(current_projections!$A:$XZ,MATCH(Calculations_forecast!$B23,current_projections!$A:$A,0),MATCH(Calculations_forecast!BB$9,current_projections!$2:$2,0)),"n/a")</f>
        <v>214.92535193717885</v>
      </c>
      <c r="BC23" s="78">
        <f ca="1">IFERROR(INDEX(current_projections!$A:$XZ,MATCH(Calculations_forecast!$B23,current_projections!$A:$A,0),MATCH(Calculations_forecast!BC$9,current_projections!$2:$2,0)),"n/a")</f>
        <v>219.18087390553501</v>
      </c>
      <c r="BD23" s="78">
        <f ca="1">IFERROR(INDEX(current_projections!$A:$XZ,MATCH(Calculations_forecast!$B23,current_projections!$A:$A,0),MATCH(Calculations_forecast!BD$9,current_projections!$2:$2,0)),"n/a")</f>
        <v>223.50969616516932</v>
      </c>
      <c r="BE23" s="78">
        <f ca="1">IFERROR(INDEX(current_projections!$A:$XZ,MATCH(Calculations_forecast!$B23,current_projections!$A:$A,0),MATCH(Calculations_forecast!BE$9,current_projections!$2:$2,0)),"n/a")</f>
        <v>227.93071795531634</v>
      </c>
      <c r="BF23" s="78">
        <f ca="1">IFERROR(INDEX(current_projections!$A:$XZ,MATCH(Calculations_forecast!$B23,current_projections!$A:$A,0),MATCH(Calculations_forecast!BF$9,current_projections!$2:$2,0)),"n/a")</f>
        <v>232.44146686365204</v>
      </c>
      <c r="BG23" s="78">
        <f ca="1">IFERROR(INDEX(current_projections!$A:$XZ,MATCH(Calculations_forecast!$B23,current_projections!$A:$A,0),MATCH(Calculations_forecast!BG$9,current_projections!$2:$2,0)),"n/a")</f>
        <v>237.05542998089552</v>
      </c>
      <c r="BH23" s="78">
        <f ca="1">IFERROR(INDEX(current_projections!$A:$XZ,MATCH(Calculations_forecast!$B23,current_projections!$A:$A,0),MATCH(Calculations_forecast!BH$9,current_projections!$2:$2,0)),"n/a")</f>
        <v>241.7514980488171</v>
      </c>
      <c r="BI23" s="78">
        <f ca="1">IFERROR(INDEX(current_projections!$A:$XZ,MATCH(Calculations_forecast!$B23,current_projections!$A:$A,0),MATCH(Calculations_forecast!BI$9,current_projections!$2:$2,0)),"n/a")</f>
        <v>246.55026528508611</v>
      </c>
      <c r="BJ23" s="78">
        <f ca="1">IFERROR(INDEX(current_projections!$A:$XZ,MATCH(Calculations_forecast!$B23,current_projections!$A:$A,0),MATCH(Calculations_forecast!BJ$9,current_projections!$2:$2,0)),"n/a")</f>
        <v>251.44921905630079</v>
      </c>
      <c r="GW23"/>
      <c r="GX23"/>
      <c r="GY23"/>
    </row>
    <row r="24" spans="1:207">
      <c r="A24" s="7" t="s">
        <v>183</v>
      </c>
      <c r="B24" s="8" t="s">
        <v>12</v>
      </c>
      <c r="C24" s="78">
        <f ca="1">IFERROR(INDEX(current_projections!$A:$XZ,MATCH(Calculations_forecast!$B24,current_projections!$A:$A,0),MATCH(Calculations_forecast!C$9,current_projections!$2:$2,0)),"n/a")</f>
        <v>17102.900000000001</v>
      </c>
      <c r="D24" s="78">
        <f ca="1">IFERROR(INDEX(current_projections!$A:$XZ,MATCH(Calculations_forecast!$B24,current_projections!$A:$A,0),MATCH(Calculations_forecast!D$9,current_projections!$2:$2,0)),"n/a")</f>
        <v>17425.8</v>
      </c>
      <c r="E24" s="78">
        <f ca="1">IFERROR(INDEX(current_projections!$A:$XZ,MATCH(Calculations_forecast!$B24,current_projections!$A:$A,0),MATCH(Calculations_forecast!E$9,current_projections!$2:$2,0)),"n/a")</f>
        <v>17719.8</v>
      </c>
      <c r="F24" s="78">
        <f ca="1">IFERROR(INDEX(current_projections!$A:$XZ,MATCH(Calculations_forecast!$B24,current_projections!$A:$A,0),MATCH(Calculations_forecast!F$9,current_projections!$2:$2,0)),"n/a")</f>
        <v>17838.5</v>
      </c>
      <c r="G24" s="78">
        <f ca="1">IFERROR(INDEX(current_projections!$A:$XZ,MATCH(Calculations_forecast!$B24,current_projections!$A:$A,0),MATCH(Calculations_forecast!G$9,current_projections!$2:$2,0)),"n/a")</f>
        <v>17970.400000000001</v>
      </c>
      <c r="H24" s="78">
        <f ca="1">IFERROR(INDEX(current_projections!$A:$XZ,MATCH(Calculations_forecast!$B24,current_projections!$A:$A,0),MATCH(Calculations_forecast!H$9,current_projections!$2:$2,0)),"n/a")</f>
        <v>18221.3</v>
      </c>
      <c r="I24" s="78">
        <f ca="1">IFERROR(INDEX(current_projections!$A:$XZ,MATCH(Calculations_forecast!$B24,current_projections!$A:$A,0),MATCH(Calculations_forecast!I$9,current_projections!$2:$2,0)),"n/a")</f>
        <v>18331.099999999999</v>
      </c>
      <c r="J24" s="78">
        <f ca="1">IFERROR(INDEX(current_projections!$A:$XZ,MATCH(Calculations_forecast!$B24,current_projections!$A:$A,0),MATCH(Calculations_forecast!J$9,current_projections!$2:$2,0)),"n/a")</f>
        <v>18354.400000000001</v>
      </c>
      <c r="K24" s="78">
        <f ca="1">IFERROR(INDEX(current_projections!$A:$XZ,MATCH(Calculations_forecast!$B24,current_projections!$A:$A,0),MATCH(Calculations_forecast!K$9,current_projections!$2:$2,0)),"n/a")</f>
        <v>18409.099999999999</v>
      </c>
      <c r="L24" s="78">
        <f ca="1">IFERROR(INDEX(current_projections!$A:$XZ,MATCH(Calculations_forecast!$B24,current_projections!$A:$A,0),MATCH(Calculations_forecast!L$9,current_projections!$2:$2,0)),"n/a")</f>
        <v>18640.7</v>
      </c>
      <c r="M24" s="78">
        <f ca="1">IFERROR(INDEX(current_projections!$A:$XZ,MATCH(Calculations_forecast!$B24,current_projections!$A:$A,0),MATCH(Calculations_forecast!M$9,current_projections!$2:$2,0)),"n/a")</f>
        <v>18799.599999999999</v>
      </c>
      <c r="N24" s="78">
        <f ca="1">IFERROR(INDEX(current_projections!$A:$XZ,MATCH(Calculations_forecast!$B24,current_projections!$A:$A,0),MATCH(Calculations_forecast!N$9,current_projections!$2:$2,0)),"n/a")</f>
        <v>18979.2</v>
      </c>
      <c r="O24" s="78">
        <f ca="1">IFERROR(INDEX(current_projections!$A:$XZ,MATCH(Calculations_forecast!$B24,current_projections!$A:$A,0),MATCH(Calculations_forecast!O$9,current_projections!$2:$2,0)),"n/a")</f>
        <v>19162.599999999999</v>
      </c>
      <c r="P24" s="78">
        <f ca="1">IFERROR(INDEX(current_projections!$A:$XZ,MATCH(Calculations_forecast!$B24,current_projections!$A:$A,0),MATCH(Calculations_forecast!P$9,current_projections!$2:$2,0)),"n/a")</f>
        <v>19359.099999999999</v>
      </c>
      <c r="Q24" s="78">
        <f ca="1">IFERROR(INDEX(current_projections!$A:$XZ,MATCH(Calculations_forecast!$B24,current_projections!$A:$A,0),MATCH(Calculations_forecast!Q$9,current_projections!$2:$2,0)),"n/a")</f>
        <v>19588.099999999999</v>
      </c>
      <c r="R24" s="78">
        <f ca="1">IFERROR(INDEX(current_projections!$A:$XZ,MATCH(Calculations_forecast!$B24,current_projections!$A:$A,0),MATCH(Calculations_forecast!R$9,current_projections!$2:$2,0)),"n/a")</f>
        <v>19831.8</v>
      </c>
      <c r="S24" s="78">
        <f ca="1">IFERROR(INDEX(current_projections!$A:$XZ,MATCH(Calculations_forecast!$B24,current_projections!$A:$A,0),MATCH(Calculations_forecast!S$9,current_projections!$2:$2,0)),"n/a")</f>
        <v>20041</v>
      </c>
      <c r="T24" s="78">
        <f ca="1">IFERROR(INDEX(current_projections!$A:$XZ,MATCH(Calculations_forecast!$B24,current_projections!$A:$A,0),MATCH(Calculations_forecast!T$9,current_projections!$2:$2,0)),"n/a")</f>
        <v>20402.5</v>
      </c>
      <c r="U24" s="78">
        <f ca="1">IFERROR(INDEX(current_projections!$A:$XZ,MATCH(Calculations_forecast!$B24,current_projections!$A:$A,0),MATCH(Calculations_forecast!U$9,current_projections!$2:$2,0)),"n/a")</f>
        <v>21483.628475000001</v>
      </c>
      <c r="V24" s="78">
        <f ca="1">IFERROR(INDEX(current_projections!$A:$XZ,MATCH(Calculations_forecast!$B24,current_projections!$A:$A,0),MATCH(Calculations_forecast!V$9,current_projections!$2:$2,0)),"n/a")</f>
        <v>22559.528589027999</v>
      </c>
      <c r="W24" s="78">
        <f ca="1">IFERROR(INDEX(current_projections!$A:$XZ,MATCH(Calculations_forecast!$B24,current_projections!$A:$A,0),MATCH(Calculations_forecast!W$9,current_projections!$2:$2,0)),"n/a")</f>
        <v>23668.780609750505</v>
      </c>
      <c r="X24" s="78">
        <f ca="1">IFERROR(INDEX(current_projections!$A:$XZ,MATCH(Calculations_forecast!$B24,current_projections!$A:$A,0),MATCH(Calculations_forecast!X$9,current_projections!$2:$2,0)),"n/a")</f>
        <v>24783.81686427585</v>
      </c>
      <c r="Y24" s="78">
        <f ca="1">IFERROR(INDEX(current_projections!$A:$XZ,MATCH(Calculations_forecast!$B24,current_projections!$A:$A,0),MATCH(Calculations_forecast!Y$9,current_projections!$2:$2,0)),"n/a")</f>
        <v>25914.950265961397</v>
      </c>
      <c r="Z24" s="78">
        <f ca="1">IFERROR(INDEX(current_projections!$A:$XZ,MATCH(Calculations_forecast!$B24,current_projections!$A:$A,0),MATCH(Calculations_forecast!Z$9,current_projections!$2:$2,0)),"n/a")</f>
        <v>27062.205114235509</v>
      </c>
      <c r="AA24" s="78">
        <f ca="1">IFERROR(INDEX(current_projections!$A:$XZ,MATCH(Calculations_forecast!$B24,current_projections!$A:$A,0),MATCH(Calculations_forecast!AA$9,current_projections!$2:$2,0)),"n/a")</f>
        <v>28175.002988532873</v>
      </c>
      <c r="AB24" s="78">
        <f ca="1">IFERROR(INDEX(current_projections!$A:$XZ,MATCH(Calculations_forecast!$B24,current_projections!$A:$A,0),MATCH(Calculations_forecast!AB$9,current_projections!$2:$2,0)),"n/a")</f>
        <v>29258.895353501732</v>
      </c>
      <c r="AC24" s="78">
        <f ca="1">IFERROR(INDEX(current_projections!$A:$XZ,MATCH(Calculations_forecast!$B24,current_projections!$A:$A,0),MATCH(Calculations_forecast!AC$9,current_projections!$2:$2,0)),"n/a")</f>
        <v>30367.222309492376</v>
      </c>
      <c r="AD24" s="78">
        <f ca="1">IFERROR(INDEX(current_projections!$A:$XZ,MATCH(Calculations_forecast!$B24,current_projections!$A:$A,0),MATCH(Calculations_forecast!AD$9,current_projections!$2:$2,0)),"n/a")</f>
        <v>31496.882979405487</v>
      </c>
      <c r="AE24" s="78">
        <f ca="1">IFERROR(INDEX(current_projections!$A:$XZ,MATCH(Calculations_forecast!$B24,current_projections!$A:$A,0),MATCH(Calculations_forecast!AE$9,current_projections!$2:$2,0)),"n/a")</f>
        <v>32736.915262304679</v>
      </c>
      <c r="AF24" s="78">
        <f ca="1">IFERROR(INDEX(current_projections!$A:$XZ,MATCH(Calculations_forecast!$B24,current_projections!$A:$A,0),MATCH(Calculations_forecast!AF$9,current_projections!$2:$2,0)),"n/a")</f>
        <v>33947.526388704704</v>
      </c>
      <c r="AG24" s="78">
        <f ca="1">IFERROR(INDEX(current_projections!$A:$XZ,MATCH(Calculations_forecast!$B24,current_projections!$A:$A,0),MATCH(Calculations_forecast!AG$9,current_projections!$2:$2,0)),"n/a")</f>
        <v>35191.363755586848</v>
      </c>
      <c r="AH24" s="78">
        <f ca="1">IFERROR(INDEX(current_projections!$A:$XZ,MATCH(Calculations_forecast!$B24,current_projections!$A:$A,0),MATCH(Calculations_forecast!AH$9,current_projections!$2:$2,0)),"n/a")</f>
        <v>36480.071496316443</v>
      </c>
      <c r="AI24" s="78">
        <f ca="1">IFERROR(INDEX(current_projections!$A:$XZ,MATCH(Calculations_forecast!$B24,current_projections!$A:$A,0),MATCH(Calculations_forecast!AI$9,current_projections!$2:$2,0)),"n/a")</f>
        <v>37913.373505406715</v>
      </c>
      <c r="AJ24" s="78">
        <f ca="1">IFERROR(INDEX(current_projections!$A:$XZ,MATCH(Calculations_forecast!$B24,current_projections!$A:$A,0),MATCH(Calculations_forecast!AJ$9,current_projections!$2:$2,0)),"n/a")</f>
        <v>39312.376987756223</v>
      </c>
      <c r="AK24" s="78">
        <f ca="1">IFERROR(INDEX(current_projections!$A:$XZ,MATCH(Calculations_forecast!$B24,current_projections!$A:$A,0),MATCH(Calculations_forecast!AK$9,current_projections!$2:$2,0)),"n/a")</f>
        <v>40776.763030550144</v>
      </c>
      <c r="AL24" s="78">
        <f ca="1">IFERROR(INDEX(current_projections!$A:$XZ,MATCH(Calculations_forecast!$B24,current_projections!$A:$A,0),MATCH(Calculations_forecast!AL$9,current_projections!$2:$2,0)),"n/a")</f>
        <v>42304.260573674554</v>
      </c>
      <c r="AM24" s="78">
        <f ca="1">IFERROR(INDEX(current_projections!$A:$XZ,MATCH(Calculations_forecast!$B24,current_projections!$A:$A,0),MATCH(Calculations_forecast!AM$9,current_projections!$2:$2,0)),"n/a")</f>
        <v>43994.738826198591</v>
      </c>
      <c r="AN24" s="78">
        <f ca="1">IFERROR(INDEX(current_projections!$A:$XZ,MATCH(Calculations_forecast!$B24,current_projections!$A:$A,0),MATCH(Calculations_forecast!AN$9,current_projections!$2:$2,0)),"n/a")</f>
        <v>45659.499743381952</v>
      </c>
      <c r="AO24" s="78">
        <f ca="1">IFERROR(INDEX(current_projections!$A:$XZ,MATCH(Calculations_forecast!$B24,current_projections!$A:$A,0),MATCH(Calculations_forecast!AO$9,current_projections!$2:$2,0)),"n/a")</f>
        <v>47417.390483502153</v>
      </c>
      <c r="AP24" s="78">
        <f ca="1">IFERROR(INDEX(current_projections!$A:$XZ,MATCH(Calculations_forecast!$B24,current_projections!$A:$A,0),MATCH(Calculations_forecast!AP$9,current_projections!$2:$2,0)),"n/a")</f>
        <v>49251.969321308847</v>
      </c>
      <c r="AQ24" s="78">
        <f ca="1">IFERROR(INDEX(current_projections!$A:$XZ,MATCH(Calculations_forecast!$B24,current_projections!$A:$A,0),MATCH(Calculations_forecast!AQ$9,current_projections!$2:$2,0)),"n/a")</f>
        <v>51244.704000049001</v>
      </c>
      <c r="AR24" s="78">
        <f ca="1">IFERROR(INDEX(current_projections!$A:$XZ,MATCH(Calculations_forecast!$B24,current_projections!$A:$A,0),MATCH(Calculations_forecast!AR$9,current_projections!$2:$2,0)),"n/a")</f>
        <v>53221.212233330894</v>
      </c>
      <c r="AS24" s="78">
        <f ca="1">IFERROR(INDEX(current_projections!$A:$XZ,MATCH(Calculations_forecast!$B24,current_projections!$A:$A,0),MATCH(Calculations_forecast!AS$9,current_projections!$2:$2,0)),"n/a")</f>
        <v>55288.856328595801</v>
      </c>
      <c r="AT24" s="78">
        <f ca="1">IFERROR(INDEX(current_projections!$A:$XZ,MATCH(Calculations_forecast!$B24,current_projections!$A:$A,0),MATCH(Calculations_forecast!AT$9,current_projections!$2:$2,0)),"n/a")</f>
        <v>57466.131490815904</v>
      </c>
      <c r="AU24" s="78">
        <f ca="1">IFERROR(INDEX(current_projections!$A:$XZ,MATCH(Calculations_forecast!$B24,current_projections!$A:$A,0),MATCH(Calculations_forecast!AU$9,current_projections!$2:$2,0)),"n/a")</f>
        <v>59822.817543254263</v>
      </c>
      <c r="AV24" s="78">
        <f ca="1">IFERROR(INDEX(current_projections!$A:$XZ,MATCH(Calculations_forecast!$B24,current_projections!$A:$A,0),MATCH(Calculations_forecast!AV$9,current_projections!$2:$2,0)),"n/a")</f>
        <v>62139.755266704495</v>
      </c>
      <c r="AW24" s="78">
        <f ca="1">IFERROR(INDEX(current_projections!$A:$XZ,MATCH(Calculations_forecast!$B24,current_projections!$A:$A,0),MATCH(Calculations_forecast!AW$9,current_projections!$2:$2,0)),"n/a")</f>
        <v>64468.753294100577</v>
      </c>
      <c r="AX24" s="78">
        <f ca="1">IFERROR(INDEX(current_projections!$A:$XZ,MATCH(Calculations_forecast!$B24,current_projections!$A:$A,0),MATCH(Calculations_forecast!AX$9,current_projections!$2:$2,0)),"n/a")</f>
        <v>66856.675916114065</v>
      </c>
      <c r="AY24" s="78">
        <f ca="1">IFERROR(INDEX(current_projections!$A:$XZ,MATCH(Calculations_forecast!$B24,current_projections!$A:$A,0),MATCH(Calculations_forecast!AY$9,current_projections!$2:$2,0)),"n/a")</f>
        <v>69452.720641936772</v>
      </c>
      <c r="AZ24" s="78">
        <f ca="1">IFERROR(INDEX(current_projections!$A:$XZ,MATCH(Calculations_forecast!$B24,current_projections!$A:$A,0),MATCH(Calculations_forecast!AZ$9,current_projections!$2:$2,0)),"n/a")</f>
        <v>72021.082251275599</v>
      </c>
      <c r="BA24" s="78">
        <f ca="1">IFERROR(INDEX(current_projections!$A:$XZ,MATCH(Calculations_forecast!$B24,current_projections!$A:$A,0),MATCH(Calculations_forecast!BA$9,current_projections!$2:$2,0)),"n/a")</f>
        <v>74718.271781585863</v>
      </c>
      <c r="BB24" s="78">
        <f ca="1">IFERROR(INDEX(current_projections!$A:$XZ,MATCH(Calculations_forecast!$B24,current_projections!$A:$A,0),MATCH(Calculations_forecast!BB$9,current_projections!$2:$2,0)),"n/a")</f>
        <v>77574.751311795888</v>
      </c>
      <c r="BC24" s="78">
        <f ca="1">IFERROR(INDEX(current_projections!$A:$XZ,MATCH(Calculations_forecast!$B24,current_projections!$A:$A,0),MATCH(Calculations_forecast!BC$9,current_projections!$2:$2,0)),"n/a")</f>
        <v>80739.801165317156</v>
      </c>
      <c r="BD24" s="78">
        <f ca="1">IFERROR(INDEX(current_projections!$A:$XZ,MATCH(Calculations_forecast!$B24,current_projections!$A:$A,0),MATCH(Calculations_forecast!BD$9,current_projections!$2:$2,0)),"n/a")</f>
        <v>83925.793719300578</v>
      </c>
      <c r="BE24" s="78">
        <f ca="1">IFERROR(INDEX(current_projections!$A:$XZ,MATCH(Calculations_forecast!$B24,current_projections!$A:$A,0),MATCH(Calculations_forecast!BE$9,current_projections!$2:$2,0)),"n/a")</f>
        <v>87229.112960092258</v>
      </c>
      <c r="BF24" s="78">
        <f ca="1">IFERROR(INDEX(current_projections!$A:$XZ,MATCH(Calculations_forecast!$B24,current_projections!$A:$A,0),MATCH(Calculations_forecast!BF$9,current_projections!$2:$2,0)),"n/a")</f>
        <v>90628.43149214705</v>
      </c>
      <c r="BG24" s="78">
        <f ca="1">IFERROR(INDEX(current_projections!$A:$XZ,MATCH(Calculations_forecast!$B24,current_projections!$A:$A,0),MATCH(Calculations_forecast!BG$9,current_projections!$2:$2,0)),"n/a")</f>
        <v>94263.537879297073</v>
      </c>
      <c r="BH24" s="78">
        <f ca="1">IFERROR(INDEX(current_projections!$A:$XZ,MATCH(Calculations_forecast!$B24,current_projections!$A:$A,0),MATCH(Calculations_forecast!BH$9,current_projections!$2:$2,0)),"n/a")</f>
        <v>97868.175567801401</v>
      </c>
      <c r="BI24" s="78">
        <f ca="1">IFERROR(INDEX(current_projections!$A:$XZ,MATCH(Calculations_forecast!$B24,current_projections!$A:$A,0),MATCH(Calculations_forecast!BI$9,current_projections!$2:$2,0)),"n/a")</f>
        <v>101610.65460151414</v>
      </c>
      <c r="BJ24" s="78">
        <f ca="1">IFERROR(INDEX(current_projections!$A:$XZ,MATCH(Calculations_forecast!$B24,current_projections!$A:$A,0),MATCH(Calculations_forecast!BJ$9,current_projections!$2:$2,0)),"n/a")</f>
        <v>105493.197713838</v>
      </c>
      <c r="GW24"/>
      <c r="GX24"/>
      <c r="GY24"/>
    </row>
    <row r="25" spans="1:207">
      <c r="A25" s="7" t="s">
        <v>184</v>
      </c>
      <c r="B25" t="s">
        <v>162</v>
      </c>
      <c r="C25" s="78">
        <f ca="1">IFERROR(INDEX(current_projections!$A:$XZ,MATCH(Calculations_forecast!$B25,current_projections!$A:$A,0),MATCH(Calculations_forecast!C$9,current_projections!$2:$2,0)),"n/a")</f>
        <v>-0.26</v>
      </c>
      <c r="D25" s="78">
        <f ca="1">IFERROR(INDEX(current_projections!$A:$XZ,MATCH(Calculations_forecast!$B25,current_projections!$A:$A,0),MATCH(Calculations_forecast!D$9,current_projections!$2:$2,0)),"n/a")</f>
        <v>0</v>
      </c>
      <c r="E25" s="78">
        <f ca="1">IFERROR(INDEX(current_projections!$A:$XZ,MATCH(Calculations_forecast!$B25,current_projections!$A:$A,0),MATCH(Calculations_forecast!E$9,current_projections!$2:$2,0)),"n/a")</f>
        <v>0.51</v>
      </c>
      <c r="F25" s="78">
        <f ca="1">IFERROR(INDEX(current_projections!$A:$XZ,MATCH(Calculations_forecast!$B25,current_projections!$A:$A,0),MATCH(Calculations_forecast!F$9,current_projections!$2:$2,0)),"n/a")</f>
        <v>-7.0000000000000007E-2</v>
      </c>
      <c r="G25" s="78">
        <f ca="1">IFERROR(INDEX(current_projections!$A:$XZ,MATCH(Calculations_forecast!$B25,current_projections!$A:$A,0),MATCH(Calculations_forecast!G$9,current_projections!$2:$2,0)),"n/a")</f>
        <v>0.4</v>
      </c>
      <c r="H25" s="78">
        <f ca="1">IFERROR(INDEX(current_projections!$A:$XZ,MATCH(Calculations_forecast!$B25,current_projections!$A:$A,0),MATCH(Calculations_forecast!H$9,current_projections!$2:$2,0)),"n/a")</f>
        <v>0.7</v>
      </c>
      <c r="I25" s="78">
        <f ca="1">IFERROR(INDEX(current_projections!$A:$XZ,MATCH(Calculations_forecast!$B25,current_projections!$A:$A,0),MATCH(Calculations_forecast!I$9,current_projections!$2:$2,0)),"n/a")</f>
        <v>0.33</v>
      </c>
      <c r="J25" s="78">
        <f ca="1">IFERROR(INDEX(current_projections!$A:$XZ,MATCH(Calculations_forecast!$B25,current_projections!$A:$A,0),MATCH(Calculations_forecast!J$9,current_projections!$2:$2,0)),"n/a")</f>
        <v>0.12</v>
      </c>
      <c r="K25" s="78">
        <f ca="1">IFERROR(INDEX(current_projections!$A:$XZ,MATCH(Calculations_forecast!$B25,current_projections!$A:$A,0),MATCH(Calculations_forecast!K$9,current_projections!$2:$2,0)),"n/a")</f>
        <v>0.6</v>
      </c>
      <c r="L25" s="78">
        <f ca="1">IFERROR(INDEX(current_projections!$A:$XZ,MATCH(Calculations_forecast!$B25,current_projections!$A:$A,0),MATCH(Calculations_forecast!L$9,current_projections!$2:$2,0)),"n/a")</f>
        <v>-0.15</v>
      </c>
      <c r="M25" s="78">
        <f ca="1">IFERROR(INDEX(current_projections!$A:$XZ,MATCH(Calculations_forecast!$B25,current_projections!$A:$A,0),MATCH(Calculations_forecast!M$9,current_projections!$2:$2,0)),"n/a")</f>
        <v>0.17</v>
      </c>
      <c r="N25" s="78">
        <f ca="1">IFERROR(INDEX(current_projections!$A:$XZ,MATCH(Calculations_forecast!$B25,current_projections!$A:$A,0),MATCH(Calculations_forecast!N$9,current_projections!$2:$2,0)),"n/a")</f>
        <v>0.03</v>
      </c>
      <c r="O25" s="78">
        <f ca="1">IFERROR(INDEX(current_projections!$A:$XZ,MATCH(Calculations_forecast!$B25,current_projections!$A:$A,0),MATCH(Calculations_forecast!O$9,current_projections!$2:$2,0)),"n/a")</f>
        <v>-0.13</v>
      </c>
      <c r="P25" s="78">
        <f ca="1">IFERROR(INDEX(current_projections!$A:$XZ,MATCH(Calculations_forecast!$B25,current_projections!$A:$A,0),MATCH(Calculations_forecast!P$9,current_projections!$2:$2,0)),"n/a")</f>
        <v>0.01</v>
      </c>
      <c r="Q25" s="78">
        <f ca="1">IFERROR(INDEX(current_projections!$A:$XZ,MATCH(Calculations_forecast!$B25,current_projections!$A:$A,0),MATCH(Calculations_forecast!Q$9,current_projections!$2:$2,0)),"n/a")</f>
        <v>-0.18</v>
      </c>
      <c r="R25" s="78">
        <f ca="1">IFERROR(INDEX(current_projections!$A:$XZ,MATCH(Calculations_forecast!$B25,current_projections!$A:$A,0),MATCH(Calculations_forecast!R$9,current_projections!$2:$2,0)),"n/a")</f>
        <v>0.41</v>
      </c>
      <c r="S25" s="78">
        <f ca="1">IFERROR(INDEX(current_projections!$A:$XZ,MATCH(Calculations_forecast!$B25,current_projections!$A:$A,0),MATCH(Calculations_forecast!S$9,current_projections!$2:$2,0)),"n/a")</f>
        <v>0.27</v>
      </c>
      <c r="T25" s="78">
        <f ca="1">IFERROR(INDEX(current_projections!$A:$XZ,MATCH(Calculations_forecast!$B25,current_projections!$A:$A,0),MATCH(Calculations_forecast!T$9,current_projections!$2:$2,0)),"n/a")</f>
        <v>0.37</v>
      </c>
      <c r="U25" s="78">
        <f ca="1">IFERROR(INDEX(current_projections!$A:$XZ,MATCH(Calculations_forecast!$B25,current_projections!$A:$A,0),MATCH(Calculations_forecast!U$9,current_projections!$2:$2,0)),"n/a")</f>
        <v>0.67708844874203689</v>
      </c>
      <c r="V25" s="78">
        <f ca="1">IFERROR(INDEX(current_projections!$A:$XZ,MATCH(Calculations_forecast!$B25,current_projections!$A:$A,0),MATCH(Calculations_forecast!V$9,current_projections!$2:$2,0)),"n/a")</f>
        <v>0.52309583123398795</v>
      </c>
      <c r="W25" s="78">
        <f ca="1">IFERROR(INDEX(current_projections!$A:$XZ,MATCH(Calculations_forecast!$B25,current_projections!$A:$A,0),MATCH(Calculations_forecast!W$9,current_projections!$2:$2,0)),"n/a")</f>
        <v>0.27472899715074695</v>
      </c>
      <c r="X25" s="78">
        <f ca="1">IFERROR(INDEX(current_projections!$A:$XZ,MATCH(Calculations_forecast!$B25,current_projections!$A:$A,0),MATCH(Calculations_forecast!X$9,current_projections!$2:$2,0)),"n/a")</f>
        <v>0.10009902365983024</v>
      </c>
      <c r="Y25" s="78">
        <f ca="1">IFERROR(INDEX(current_projections!$A:$XZ,MATCH(Calculations_forecast!$B25,current_projections!$A:$A,0),MATCH(Calculations_forecast!Y$9,current_projections!$2:$2,0)),"n/a")</f>
        <v>3.9092256484202538E-2</v>
      </c>
      <c r="Z25" s="78">
        <f ca="1">IFERROR(INDEX(current_projections!$A:$XZ,MATCH(Calculations_forecast!$B25,current_projections!$A:$A,0),MATCH(Calculations_forecast!Z$9,current_projections!$2:$2,0)),"n/a")</f>
        <v>-9.468482812008186E-2</v>
      </c>
      <c r="AA25" s="78">
        <f ca="1">IFERROR(INDEX(current_projections!$A:$XZ,MATCH(Calculations_forecast!$B25,current_projections!$A:$A,0),MATCH(Calculations_forecast!AA$9,current_projections!$2:$2,0)),"n/a")</f>
        <v>-0.36285558193363981</v>
      </c>
      <c r="AB25" s="78">
        <f ca="1">IFERROR(INDEX(current_projections!$A:$XZ,MATCH(Calculations_forecast!$B25,current_projections!$A:$A,0),MATCH(Calculations_forecast!AB$9,current_projections!$2:$2,0)),"n/a")</f>
        <v>-3.9859031188419505E-2</v>
      </c>
      <c r="AC25" s="78">
        <f ca="1">IFERROR(INDEX(current_projections!$A:$XZ,MATCH(Calculations_forecast!$B25,current_projections!$A:$A,0),MATCH(Calculations_forecast!AC$9,current_projections!$2:$2,0)),"n/a")</f>
        <v>5.340233823413968E-2</v>
      </c>
      <c r="AD25" s="78">
        <f ca="1">IFERROR(INDEX(current_projections!$A:$XZ,MATCH(Calculations_forecast!$B25,current_projections!$A:$A,0),MATCH(Calculations_forecast!AD$9,current_projections!$2:$2,0)),"n/a")</f>
        <v>6.7779034114240216E-2</v>
      </c>
      <c r="AE25" s="78">
        <f ca="1">IFERROR(INDEX(current_projections!$A:$XZ,MATCH(Calculations_forecast!$B25,current_projections!$A:$A,0),MATCH(Calculations_forecast!AE$9,current_projections!$2:$2,0)),"n/a")</f>
        <v>0.12308344386211671</v>
      </c>
      <c r="AF25" s="78">
        <f ca="1">IFERROR(INDEX(current_projections!$A:$XZ,MATCH(Calculations_forecast!$B25,current_projections!$A:$A,0),MATCH(Calculations_forecast!AF$9,current_projections!$2:$2,0)),"n/a")</f>
        <v>6.2911044919438663E-2</v>
      </c>
      <c r="AG25" s="78">
        <f ca="1">IFERROR(INDEX(current_projections!$A:$XZ,MATCH(Calculations_forecast!$B25,current_projections!$A:$A,0),MATCH(Calculations_forecast!AG$9,current_projections!$2:$2,0)),"n/a")</f>
        <v>5.9891566529553776E-2</v>
      </c>
      <c r="AH25" s="78">
        <f ca="1">IFERROR(INDEX(current_projections!$A:$XZ,MATCH(Calculations_forecast!$B25,current_projections!$A:$A,0),MATCH(Calculations_forecast!AH$9,current_projections!$2:$2,0)),"n/a")</f>
        <v>3.6769064248362723E-2</v>
      </c>
      <c r="AI25" s="78">
        <f ca="1">IFERROR(INDEX(current_projections!$A:$XZ,MATCH(Calculations_forecast!$B25,current_projections!$A:$A,0),MATCH(Calculations_forecast!AI$9,current_projections!$2:$2,0)),"n/a")</f>
        <v>0.11511025447181468</v>
      </c>
      <c r="AJ25" s="78">
        <f ca="1">IFERROR(INDEX(current_projections!$A:$XZ,MATCH(Calculations_forecast!$B25,current_projections!$A:$A,0),MATCH(Calculations_forecast!AJ$9,current_projections!$2:$2,0)),"n/a")</f>
        <v>2.7001374020220327E-2</v>
      </c>
      <c r="AK25" s="78">
        <f ca="1">IFERROR(INDEX(current_projections!$A:$XZ,MATCH(Calculations_forecast!$B25,current_projections!$A:$A,0),MATCH(Calculations_forecast!AK$9,current_projections!$2:$2,0)),"n/a")</f>
        <v>4.5068357352007496E-2</v>
      </c>
      <c r="AL25" s="78">
        <f ca="1">IFERROR(INDEX(current_projections!$A:$XZ,MATCH(Calculations_forecast!$B25,current_projections!$A:$A,0),MATCH(Calculations_forecast!AL$9,current_projections!$2:$2,0)),"n/a")</f>
        <v>5.5269089141703552E-2</v>
      </c>
      <c r="AM25" s="78">
        <f ca="1">IFERROR(INDEX(current_projections!$A:$XZ,MATCH(Calculations_forecast!$B25,current_projections!$A:$A,0),MATCH(Calculations_forecast!AM$9,current_projections!$2:$2,0)),"n/a")</f>
        <v>0.13699621214377777</v>
      </c>
      <c r="AN25" s="78">
        <f ca="1">IFERROR(INDEX(current_projections!$A:$XZ,MATCH(Calculations_forecast!$B25,current_projections!$A:$A,0),MATCH(Calculations_forecast!AN$9,current_projections!$2:$2,0)),"n/a")</f>
        <v>6.634872049984665E-2</v>
      </c>
      <c r="AO25" s="78">
        <f ca="1">IFERROR(INDEX(current_projections!$A:$XZ,MATCH(Calculations_forecast!$B25,current_projections!$A:$A,0),MATCH(Calculations_forecast!AO$9,current_projections!$2:$2,0)),"n/a")</f>
        <v>6.1309854101798129E-2</v>
      </c>
      <c r="AP25" s="78">
        <f ca="1">IFERROR(INDEX(current_projections!$A:$XZ,MATCH(Calculations_forecast!$B25,current_projections!$A:$A,0),MATCH(Calculations_forecast!AP$9,current_projections!$2:$2,0)),"n/a")</f>
        <v>6.079255338446244E-2</v>
      </c>
      <c r="AQ25" s="78">
        <f ca="1">IFERROR(INDEX(current_projections!$A:$XZ,MATCH(Calculations_forecast!$B25,current_projections!$A:$A,0),MATCH(Calculations_forecast!AQ$9,current_projections!$2:$2,0)),"n/a")</f>
        <v>0.12227902481172774</v>
      </c>
      <c r="AR25" s="78">
        <f ca="1">IFERROR(INDEX(current_projections!$A:$XZ,MATCH(Calculations_forecast!$B25,current_projections!$A:$A,0),MATCH(Calculations_forecast!AR$9,current_projections!$2:$2,0)),"n/a")</f>
        <v>5.8137786621332607E-2</v>
      </c>
      <c r="AS25" s="78">
        <f ca="1">IFERROR(INDEX(current_projections!$A:$XZ,MATCH(Calculations_forecast!$B25,current_projections!$A:$A,0),MATCH(Calculations_forecast!AS$9,current_projections!$2:$2,0)),"n/a")</f>
        <v>5.9536483703734079E-2</v>
      </c>
      <c r="AT25" s="78">
        <f ca="1">IFERROR(INDEX(current_projections!$A:$XZ,MATCH(Calculations_forecast!$B25,current_projections!$A:$A,0),MATCH(Calculations_forecast!AT$9,current_projections!$2:$2,0)),"n/a")</f>
        <v>5.6823776427616539E-2</v>
      </c>
      <c r="AU25" s="78">
        <f ca="1">IFERROR(INDEX(current_projections!$A:$XZ,MATCH(Calculations_forecast!$B25,current_projections!$A:$A,0),MATCH(Calculations_forecast!AU$9,current_projections!$2:$2,0)),"n/a")</f>
        <v>0.11972797132896862</v>
      </c>
      <c r="AV25" s="78">
        <f ca="1">IFERROR(INDEX(current_projections!$A:$XZ,MATCH(Calculations_forecast!$B25,current_projections!$A:$A,0),MATCH(Calculations_forecast!AV$9,current_projections!$2:$2,0)),"n/a")</f>
        <v>5.5660406132759369E-2</v>
      </c>
      <c r="AW25" s="78">
        <f ca="1">IFERROR(INDEX(current_projections!$A:$XZ,MATCH(Calculations_forecast!$B25,current_projections!$A:$A,0),MATCH(Calculations_forecast!AW$9,current_projections!$2:$2,0)),"n/a")</f>
        <v>6.0658543202296626E-2</v>
      </c>
      <c r="AX25" s="78">
        <f ca="1">IFERROR(INDEX(current_projections!$A:$XZ,MATCH(Calculations_forecast!$B25,current_projections!$A:$A,0),MATCH(Calculations_forecast!AX$9,current_projections!$2:$2,0)),"n/a")</f>
        <v>6.2449858145059073E-2</v>
      </c>
      <c r="AY25" s="78">
        <f ca="1">IFERROR(INDEX(current_projections!$A:$XZ,MATCH(Calculations_forecast!$B25,current_projections!$A:$A,0),MATCH(Calculations_forecast!AY$9,current_projections!$2:$2,0)),"n/a")</f>
        <v>0.11795024188962326</v>
      </c>
      <c r="AZ25" s="78">
        <f ca="1">IFERROR(INDEX(current_projections!$A:$XZ,MATCH(Calculations_forecast!$B25,current_projections!$A:$A,0),MATCH(Calculations_forecast!AZ$9,current_projections!$2:$2,0)),"n/a")</f>
        <v>6.2652507132430313E-2</v>
      </c>
      <c r="BA25" s="78">
        <f ca="1">IFERROR(INDEX(current_projections!$A:$XZ,MATCH(Calculations_forecast!$B25,current_projections!$A:$A,0),MATCH(Calculations_forecast!BA$9,current_projections!$2:$2,0)),"n/a")</f>
        <v>6.2280592095137588E-2</v>
      </c>
      <c r="BB25" s="78">
        <f ca="1">IFERROR(INDEX(current_projections!$A:$XZ,MATCH(Calculations_forecast!$B25,current_projections!$A:$A,0),MATCH(Calculations_forecast!BB$9,current_projections!$2:$2,0)),"n/a")</f>
        <v>6.2357296489520181E-2</v>
      </c>
      <c r="BC25" s="78">
        <f ca="1">IFERROR(INDEX(current_projections!$A:$XZ,MATCH(Calculations_forecast!$B25,current_projections!$A:$A,0),MATCH(Calculations_forecast!BC$9,current_projections!$2:$2,0)),"n/a")</f>
        <v>0.12060521691495844</v>
      </c>
      <c r="BD25" s="78">
        <f ca="1">IFERROR(INDEX(current_projections!$A:$XZ,MATCH(Calculations_forecast!$B25,current_projections!$A:$A,0),MATCH(Calculations_forecast!BD$9,current_projections!$2:$2,0)),"n/a")</f>
        <v>6.7759996728274902E-2</v>
      </c>
      <c r="BE25" s="78">
        <f ca="1">IFERROR(INDEX(current_projections!$A:$XZ,MATCH(Calculations_forecast!$B25,current_projections!$A:$A,0),MATCH(Calculations_forecast!BE$9,current_projections!$2:$2,0)),"n/a")</f>
        <v>6.9194302677480002E-2</v>
      </c>
      <c r="BF25" s="78">
        <f ca="1">IFERROR(INDEX(current_projections!$A:$XZ,MATCH(Calculations_forecast!$B25,current_projections!$A:$A,0),MATCH(Calculations_forecast!BF$9,current_projections!$2:$2,0)),"n/a")</f>
        <v>7.0740623502438107E-2</v>
      </c>
      <c r="BG25" s="78">
        <f ca="1">IFERROR(INDEX(current_projections!$A:$XZ,MATCH(Calculations_forecast!$B25,current_projections!$A:$A,0),MATCH(Calculations_forecast!BG$9,current_projections!$2:$2,0)),"n/a")</f>
        <v>0.12720686246288945</v>
      </c>
      <c r="BH25" s="78">
        <f ca="1">IFERROR(INDEX(current_projections!$A:$XZ,MATCH(Calculations_forecast!$B25,current_projections!$A:$A,0),MATCH(Calculations_forecast!BH$9,current_projections!$2:$2,0)),"n/a")</f>
        <v>7.4711235542552351E-2</v>
      </c>
      <c r="BI25" s="78">
        <f ca="1">IFERROR(INDEX(current_projections!$A:$XZ,MATCH(Calculations_forecast!$B25,current_projections!$A:$A,0),MATCH(Calculations_forecast!BI$9,current_projections!$2:$2,0)),"n/a")</f>
        <v>7.525489547511427E-2</v>
      </c>
      <c r="BJ25" s="78">
        <f ca="1">IFERROR(INDEX(current_projections!$A:$XZ,MATCH(Calculations_forecast!$B25,current_projections!$A:$A,0),MATCH(Calculations_forecast!BJ$9,current_projections!$2:$2,0)),"n/a")</f>
        <v>7.1454387581157353E-2</v>
      </c>
      <c r="GW25"/>
      <c r="GX25"/>
      <c r="GY25"/>
    </row>
    <row r="26" spans="1:207">
      <c r="A26" s="7" t="s">
        <v>199</v>
      </c>
      <c r="B26" t="s">
        <v>202</v>
      </c>
      <c r="C26" s="78">
        <f ca="1">IFERROR(INDEX(current_projections!$A:$XZ,MATCH(Calculations_forecast!$B26,current_projections!$A:$A,0),MATCH(Calculations_forecast!C$9,current_projections!$2:$2,0)),"n/a")</f>
        <v>3139.1</v>
      </c>
      <c r="D26" s="78">
        <f ca="1">IFERROR(INDEX(current_projections!$A:$XZ,MATCH(Calculations_forecast!$B26,current_projections!$A:$A,0),MATCH(Calculations_forecast!D$9,current_projections!$2:$2,0)),"n/a")</f>
        <v>3150.9</v>
      </c>
      <c r="E26" s="78">
        <f ca="1">IFERROR(INDEX(current_projections!$A:$XZ,MATCH(Calculations_forecast!$B26,current_projections!$A:$A,0),MATCH(Calculations_forecast!E$9,current_projections!$2:$2,0)),"n/a")</f>
        <v>3189.9</v>
      </c>
      <c r="F26" s="78">
        <f ca="1">IFERROR(INDEX(current_projections!$A:$XZ,MATCH(Calculations_forecast!$B26,current_projections!$A:$A,0),MATCH(Calculations_forecast!F$9,current_projections!$2:$2,0)),"n/a")</f>
        <v>3188.2</v>
      </c>
      <c r="G26" s="78">
        <f ca="1">IFERROR(INDEX(current_projections!$A:$XZ,MATCH(Calculations_forecast!$B26,current_projections!$A:$A,0),MATCH(Calculations_forecast!G$9,current_projections!$2:$2,0)),"n/a")</f>
        <v>3188.5</v>
      </c>
      <c r="H26" s="78">
        <f ca="1">IFERROR(INDEX(current_projections!$A:$XZ,MATCH(Calculations_forecast!$B26,current_projections!$A:$A,0),MATCH(Calculations_forecast!H$9,current_projections!$2:$2,0)),"n/a")</f>
        <v>3237.6</v>
      </c>
      <c r="I26" s="78">
        <f ca="1">IFERROR(INDEX(current_projections!$A:$XZ,MATCH(Calculations_forecast!$B26,current_projections!$A:$A,0),MATCH(Calculations_forecast!I$9,current_projections!$2:$2,0)),"n/a")</f>
        <v>3257</v>
      </c>
      <c r="J26" s="78">
        <f ca="1">IFERROR(INDEX(current_projections!$A:$XZ,MATCH(Calculations_forecast!$B26,current_projections!$A:$A,0),MATCH(Calculations_forecast!J$9,current_projections!$2:$2,0)),"n/a")</f>
        <v>3253.8</v>
      </c>
      <c r="K26" s="78">
        <f ca="1">IFERROR(INDEX(current_projections!$A:$XZ,MATCH(Calculations_forecast!$B26,current_projections!$A:$A,0),MATCH(Calculations_forecast!K$9,current_projections!$2:$2,0)),"n/a")</f>
        <v>3262.7</v>
      </c>
      <c r="L26" s="78">
        <f ca="1">IFERROR(INDEX(current_projections!$A:$XZ,MATCH(Calculations_forecast!$B26,current_projections!$A:$A,0),MATCH(Calculations_forecast!L$9,current_projections!$2:$2,0)),"n/a")</f>
        <v>3278.2</v>
      </c>
      <c r="M26" s="78">
        <f ca="1">IFERROR(INDEX(current_projections!$A:$XZ,MATCH(Calculations_forecast!$B26,current_projections!$A:$A,0),MATCH(Calculations_forecast!M$9,current_projections!$2:$2,0)),"n/a")</f>
        <v>3300.5</v>
      </c>
      <c r="N26" s="78">
        <f ca="1">IFERROR(INDEX(current_projections!$A:$XZ,MATCH(Calculations_forecast!$B26,current_projections!$A:$A,0),MATCH(Calculations_forecast!N$9,current_projections!$2:$2,0)),"n/a")</f>
        <v>3322.4</v>
      </c>
      <c r="O26" s="78">
        <f ca="1">IFERROR(INDEX(current_projections!$A:$XZ,MATCH(Calculations_forecast!$B26,current_projections!$A:$A,0),MATCH(Calculations_forecast!O$9,current_projections!$2:$2,0)),"n/a")</f>
        <v>3346.4</v>
      </c>
      <c r="P26" s="78">
        <f ca="1">IFERROR(INDEX(current_projections!$A:$XZ,MATCH(Calculations_forecast!$B26,current_projections!$A:$A,0),MATCH(Calculations_forecast!P$9,current_projections!$2:$2,0)),"n/a")</f>
        <v>3360</v>
      </c>
      <c r="Q26" s="78">
        <f ca="1">IFERROR(INDEX(current_projections!$A:$XZ,MATCH(Calculations_forecast!$B26,current_projections!$A:$A,0),MATCH(Calculations_forecast!Q$9,current_projections!$2:$2,0)),"n/a")</f>
        <v>3372.3</v>
      </c>
      <c r="R26" s="78">
        <f ca="1">IFERROR(INDEX(current_projections!$A:$XZ,MATCH(Calculations_forecast!$B26,current_projections!$A:$A,0),MATCH(Calculations_forecast!R$9,current_projections!$2:$2,0)),"n/a")</f>
        <v>3419.1</v>
      </c>
      <c r="S26" s="78">
        <f ca="1">IFERROR(INDEX(current_projections!$A:$XZ,MATCH(Calculations_forecast!$B26,current_projections!$A:$A,0),MATCH(Calculations_forecast!S$9,current_projections!$2:$2,0)),"n/a")</f>
        <v>3456.8</v>
      </c>
      <c r="T26" s="78">
        <f ca="1">IFERROR(INDEX(current_projections!$A:$XZ,MATCH(Calculations_forecast!$B26,current_projections!$A:$A,0),MATCH(Calculations_forecast!T$9,current_projections!$2:$2,0)),"n/a")</f>
        <v>3501.8</v>
      </c>
      <c r="U26" s="78">
        <f ca="1">IFERROR(INDEX(current_projections!$A:$XZ,MATCH(Calculations_forecast!$B26,current_projections!$A:$A,0),MATCH(Calculations_forecast!U$9,current_projections!$2:$2,0)),"n/a")</f>
        <v>3638.2301280000006</v>
      </c>
      <c r="V26" s="78">
        <f ca="1">IFERROR(INDEX(current_projections!$A:$XZ,MATCH(Calculations_forecast!$B26,current_projections!$A:$A,0),MATCH(Calculations_forecast!V$9,current_projections!$2:$2,0)),"n/a")</f>
        <v>3747.4497964425605</v>
      </c>
      <c r="W26" s="78">
        <f ca="1">IFERROR(INDEX(current_projections!$A:$XZ,MATCH(Calculations_forecast!$B26,current_projections!$A:$A,0),MATCH(Calculations_forecast!W$9,current_projections!$2:$2,0)),"n/a")</f>
        <v>3806.6969777243175</v>
      </c>
      <c r="X26" s="78">
        <f ca="1">IFERROR(INDEX(current_projections!$A:$XZ,MATCH(Calculations_forecast!$B26,current_projections!$A:$A,0),MATCH(Calculations_forecast!X$9,current_projections!$2:$2,0)),"n/a")</f>
        <v>3829.0422889835595</v>
      </c>
      <c r="Y26" s="78">
        <f ca="1">IFERROR(INDEX(current_projections!$A:$XZ,MATCH(Calculations_forecast!$B26,current_projections!$A:$A,0),MATCH(Calculations_forecast!Y$9,current_projections!$2:$2,0)),"n/a")</f>
        <v>3838.0022479397812</v>
      </c>
      <c r="Z26" s="78">
        <f ca="1">IFERROR(INDEX(current_projections!$A:$XZ,MATCH(Calculations_forecast!$B26,current_projections!$A:$A,0),MATCH(Calculations_forecast!Z$9,current_projections!$2:$2,0)),"n/a")</f>
        <v>3815.6650748567713</v>
      </c>
      <c r="AA26" s="78">
        <f ca="1">IFERROR(INDEX(current_projections!$A:$XZ,MATCH(Calculations_forecast!$B26,current_projections!$A:$A,0),MATCH(Calculations_forecast!AA$9,current_projections!$2:$2,0)),"n/a")</f>
        <v>3727.7139948813228</v>
      </c>
      <c r="AB26" s="78">
        <f ca="1">IFERROR(INDEX(current_projections!$A:$XZ,MATCH(Calculations_forecast!$B26,current_projections!$A:$A,0),MATCH(Calculations_forecast!AB$9,current_projections!$2:$2,0)),"n/a")</f>
        <v>3718.096492774529</v>
      </c>
      <c r="AC26" s="78">
        <f ca="1">IFERROR(INDEX(current_projections!$A:$XZ,MATCH(Calculations_forecast!$B26,current_projections!$A:$A,0),MATCH(Calculations_forecast!AC$9,current_projections!$2:$2,0)),"n/a")</f>
        <v>3731.1098304992402</v>
      </c>
      <c r="AD26" s="78">
        <f ca="1">IFERROR(INDEX(current_projections!$A:$XZ,MATCH(Calculations_forecast!$B26,current_projections!$A:$A,0),MATCH(Calculations_forecast!AD$9,current_projections!$2:$2,0)),"n/a")</f>
        <v>3747.862513638182</v>
      </c>
      <c r="AE26" s="78">
        <f ca="1">IFERROR(INDEX(current_projections!$A:$XZ,MATCH(Calculations_forecast!$B26,current_projections!$A:$A,0),MATCH(Calculations_forecast!AE$9,current_projections!$2:$2,0)),"n/a")</f>
        <v>3778.3326358740605</v>
      </c>
      <c r="AF26" s="78">
        <f ca="1">IFERROR(INDEX(current_projections!$A:$XZ,MATCH(Calculations_forecast!$B26,current_projections!$A:$A,0),MATCH(Calculations_forecast!AF$9,current_projections!$2:$2,0)),"n/a")</f>
        <v>3794.2016329447315</v>
      </c>
      <c r="AG26" s="78">
        <f ca="1">IFERROR(INDEX(current_projections!$A:$XZ,MATCH(Calculations_forecast!$B26,current_projections!$A:$A,0),MATCH(Calculations_forecast!AG$9,current_projections!$2:$2,0)),"n/a")</f>
        <v>3809.5302075418285</v>
      </c>
      <c r="AH26" s="78">
        <f ca="1">IFERROR(INDEX(current_projections!$A:$XZ,MATCH(Calculations_forecast!$B26,current_projections!$A:$A,0),MATCH(Calculations_forecast!AH$9,current_projections!$2:$2,0)),"n/a")</f>
        <v>3819.0921283627586</v>
      </c>
      <c r="AI26" s="78">
        <f ca="1">IFERROR(INDEX(current_projections!$A:$XZ,MATCH(Calculations_forecast!$B26,current_projections!$A:$A,0),MATCH(Calculations_forecast!AI$9,current_projections!$2:$2,0)),"n/a")</f>
        <v>3848.9956197278389</v>
      </c>
      <c r="AJ26" s="78">
        <f ca="1">IFERROR(INDEX(current_projections!$A:$XZ,MATCH(Calculations_forecast!$B26,current_projections!$A:$A,0),MATCH(Calculations_forecast!AJ$9,current_projections!$2:$2,0)),"n/a")</f>
        <v>3856.1547515805323</v>
      </c>
      <c r="AK26" s="78">
        <f ca="1">IFERROR(INDEX(current_projections!$A:$XZ,MATCH(Calculations_forecast!$B26,current_projections!$A:$A,0),MATCH(Calculations_forecast!AK$9,current_projections!$2:$2,0)),"n/a")</f>
        <v>3868.263077500495</v>
      </c>
      <c r="AL26" s="78">
        <f ca="1">IFERROR(INDEX(current_projections!$A:$XZ,MATCH(Calculations_forecast!$B26,current_projections!$A:$A,0),MATCH(Calculations_forecast!AL$9,current_projections!$2:$2,0)),"n/a")</f>
        <v>3883.3106208719719</v>
      </c>
      <c r="AM26" s="78">
        <f ca="1">IFERROR(INDEX(current_projections!$A:$XZ,MATCH(Calculations_forecast!$B26,current_projections!$A:$A,0),MATCH(Calculations_forecast!AM$9,current_projections!$2:$2,0)),"n/a")</f>
        <v>3920.5515697261339</v>
      </c>
      <c r="AN26" s="78">
        <f ca="1">IFERROR(INDEX(current_projections!$A:$XZ,MATCH(Calculations_forecast!$B26,current_projections!$A:$A,0),MATCH(Calculations_forecast!AN$9,current_projections!$2:$2,0)),"n/a")</f>
        <v>3938.9389565881497</v>
      </c>
      <c r="AO26" s="78">
        <f ca="1">IFERROR(INDEX(current_projections!$A:$XZ,MATCH(Calculations_forecast!$B26,current_projections!$A:$A,0),MATCH(Calculations_forecast!AO$9,current_projections!$2:$2,0)),"n/a")</f>
        <v>3956.1915092180061</v>
      </c>
      <c r="AP26" s="78">
        <f ca="1">IFERROR(INDEX(current_projections!$A:$XZ,MATCH(Calculations_forecast!$B26,current_projections!$A:$A,0),MATCH(Calculations_forecast!AP$9,current_projections!$2:$2,0)),"n/a")</f>
        <v>3973.5591899434726</v>
      </c>
      <c r="AQ26" s="78">
        <f ca="1">IFERROR(INDEX(current_projections!$A:$XZ,MATCH(Calculations_forecast!$B26,current_projections!$A:$A,0),MATCH(Calculations_forecast!AQ$9,current_projections!$2:$2,0)),"n/a")</f>
        <v>4008.5265108149747</v>
      </c>
      <c r="AR26" s="78">
        <f ca="1">IFERROR(INDEX(current_projections!$A:$XZ,MATCH(Calculations_forecast!$B26,current_projections!$A:$A,0),MATCH(Calculations_forecast!AR$9,current_projections!$2:$2,0)),"n/a")</f>
        <v>4025.4825779557218</v>
      </c>
      <c r="AS26" s="78">
        <f ca="1">IFERROR(INDEX(current_projections!$A:$XZ,MATCH(Calculations_forecast!$B26,current_projections!$A:$A,0),MATCH(Calculations_forecast!AS$9,current_projections!$2:$2,0)),"n/a")</f>
        <v>4043.1141916471679</v>
      </c>
      <c r="AT26" s="78">
        <f ca="1">IFERROR(INDEX(current_projections!$A:$XZ,MATCH(Calculations_forecast!$B26,current_projections!$A:$A,0),MATCH(Calculations_forecast!AT$9,current_projections!$2:$2,0)),"n/a")</f>
        <v>4060.2165646778353</v>
      </c>
      <c r="AU26" s="78">
        <f ca="1">IFERROR(INDEX(current_projections!$A:$XZ,MATCH(Calculations_forecast!$B26,current_projections!$A:$A,0),MATCH(Calculations_forecast!AU$9,current_projections!$2:$2,0)),"n/a")</f>
        <v>4096.3118899378214</v>
      </c>
      <c r="AV26" s="78">
        <f ca="1">IFERROR(INDEX(current_projections!$A:$XZ,MATCH(Calculations_forecast!$B26,current_projections!$A:$A,0),MATCH(Calculations_forecast!AV$9,current_projections!$2:$2,0)),"n/a")</f>
        <v>4113.4344736377616</v>
      </c>
      <c r="AW26" s="78">
        <f ca="1">IFERROR(INDEX(current_projections!$A:$XZ,MATCH(Calculations_forecast!$B26,current_projections!$A:$A,0),MATCH(Calculations_forecast!AW$9,current_projections!$2:$2,0)),"n/a")</f>
        <v>4132.3562722164952</v>
      </c>
      <c r="AX26" s="78">
        <f ca="1">IFERROR(INDEX(current_projections!$A:$XZ,MATCH(Calculations_forecast!$B26,current_projections!$A:$A,0),MATCH(Calculations_forecast!AX$9,current_projections!$2:$2,0)),"n/a")</f>
        <v>4152.1089351976898</v>
      </c>
      <c r="AY26" s="78">
        <f ca="1">IFERROR(INDEX(current_projections!$A:$XZ,MATCH(Calculations_forecast!$B26,current_projections!$A:$A,0),MATCH(Calculations_forecast!AY$9,current_projections!$2:$2,0)),"n/a")</f>
        <v>4189.4363945251171</v>
      </c>
      <c r="AZ26" s="78">
        <f ca="1">IFERROR(INDEX(current_projections!$A:$XZ,MATCH(Calculations_forecast!$B26,current_projections!$A:$A,0),MATCH(Calculations_forecast!AZ$9,current_projections!$2:$2,0)),"n/a")</f>
        <v>4209.629477946728</v>
      </c>
      <c r="BA26" s="78">
        <f ca="1">IFERROR(INDEX(current_projections!$A:$XZ,MATCH(Calculations_forecast!$B26,current_projections!$A:$A,0),MATCH(Calculations_forecast!BA$9,current_projections!$2:$2,0)),"n/a")</f>
        <v>4230.00408461999</v>
      </c>
      <c r="BB26" s="78">
        <f ca="1">IFERROR(INDEX(current_projections!$A:$XZ,MATCH(Calculations_forecast!$B26,current_projections!$A:$A,0),MATCH(Calculations_forecast!BB$9,current_projections!$2:$2,0)),"n/a")</f>
        <v>4250.7311046346276</v>
      </c>
      <c r="BC26" s="78">
        <f ca="1">IFERROR(INDEX(current_projections!$A:$XZ,MATCH(Calculations_forecast!$B26,current_projections!$A:$A,0),MATCH(Calculations_forecast!BC$9,current_projections!$2:$2,0)),"n/a")</f>
        <v>4290.9430208844715</v>
      </c>
      <c r="BD26" s="78">
        <f ca="1">IFERROR(INDEX(current_projections!$A:$XZ,MATCH(Calculations_forecast!$B26,current_projections!$A:$A,0),MATCH(Calculations_forecast!BD$9,current_projections!$2:$2,0)),"n/a")</f>
        <v>4314.0282943368293</v>
      </c>
      <c r="BE26" s="78">
        <f ca="1">IFERROR(INDEX(current_projections!$A:$XZ,MATCH(Calculations_forecast!$B26,current_projections!$A:$A,0),MATCH(Calculations_forecast!BE$9,current_projections!$2:$2,0)),"n/a")</f>
        <v>4338.0142916533423</v>
      </c>
      <c r="BF26" s="78">
        <f ca="1">IFERROR(INDEX(current_projections!$A:$XZ,MATCH(Calculations_forecast!$B26,current_projections!$A:$A,0),MATCH(Calculations_forecast!BF$9,current_projections!$2:$2,0)),"n/a")</f>
        <v>4362.9578738303489</v>
      </c>
      <c r="BG26" s="78">
        <f ca="1">IFERROR(INDEX(current_projections!$A:$XZ,MATCH(Calculations_forecast!$B26,current_projections!$A:$A,0),MATCH(Calculations_forecast!BG$9,current_projections!$2:$2,0)),"n/a")</f>
        <v>4407.9399695095399</v>
      </c>
      <c r="BH26" s="78">
        <f ca="1">IFERROR(INDEX(current_projections!$A:$XZ,MATCH(Calculations_forecast!$B26,current_projections!$A:$A,0),MATCH(Calculations_forecast!BH$9,current_projections!$2:$2,0)),"n/a")</f>
        <v>4434.9165621229376</v>
      </c>
      <c r="BI26" s="78">
        <f ca="1">IFERROR(INDEX(current_projections!$A:$XZ,MATCH(Calculations_forecast!$B26,current_projections!$A:$A,0),MATCH(Calculations_forecast!BI$9,current_projections!$2:$2,0)),"n/a")</f>
        <v>4462.5460923049632</v>
      </c>
      <c r="BJ26" s="78">
        <f ca="1">IFERROR(INDEX(current_projections!$A:$XZ,MATCH(Calculations_forecast!$B26,current_projections!$A:$A,0),MATCH(Calculations_forecast!BJ$9,current_projections!$2:$2,0)),"n/a")</f>
        <v>4489.2321179369474</v>
      </c>
      <c r="GW26"/>
      <c r="GX26"/>
      <c r="GY26"/>
    </row>
    <row r="27" spans="1:207">
      <c r="B27" t="s">
        <v>336</v>
      </c>
      <c r="C27" s="51">
        <f>IFERROR(INDEX(HaverPull!$B:$XV,MATCH(Calculations_forecast!C$9,HaverPull!$B:$B,0),MATCH(Calculations_forecast!$B27,HaverPull!$B$1:$XV$1,0)),0)</f>
        <v>0</v>
      </c>
      <c r="D27" s="51">
        <f>IFERROR(INDEX(HaverPull!$B:$XV,MATCH(Calculations_forecast!D$9,HaverPull!$B:$B,0),MATCH(Calculations_forecast!$B27,HaverPull!$B$1:$XV$1,0)),0)</f>
        <v>0</v>
      </c>
      <c r="E27" s="51">
        <f>IFERROR(INDEX(HaverPull!$B:$XV,MATCH(Calculations_forecast!E$9,HaverPull!$B:$B,0),MATCH(Calculations_forecast!$B27,HaverPull!$B$1:$XV$1,0)),0)</f>
        <v>0</v>
      </c>
      <c r="F27" s="51">
        <f>IFERROR(INDEX(HaverPull!$B:$XV,MATCH(Calculations_forecast!F$9,HaverPull!$B:$B,0),MATCH(Calculations_forecast!$B27,HaverPull!$B$1:$XV$1,0)),0)</f>
        <v>0</v>
      </c>
      <c r="G27" s="51">
        <f>IFERROR(INDEX(HaverPull!$B:$XV,MATCH(Calculations_forecast!G$9,HaverPull!$B:$B,0),MATCH(Calculations_forecast!$B27,HaverPull!$B$1:$XV$1,0)),0)</f>
        <v>0</v>
      </c>
      <c r="H27" s="51">
        <f>IFERROR(INDEX(HaverPull!$B:$XV,MATCH(Calculations_forecast!H$9,HaverPull!$B:$B,0),MATCH(Calculations_forecast!$B27,HaverPull!$B$1:$XV$1,0)),0)</f>
        <v>0</v>
      </c>
      <c r="I27" s="51">
        <f>IFERROR(INDEX(HaverPull!$B:$XV,MATCH(Calculations_forecast!I$9,HaverPull!$B:$B,0),MATCH(Calculations_forecast!$B27,HaverPull!$B$1:$XV$1,0)),0)</f>
        <v>0</v>
      </c>
      <c r="J27" s="51">
        <f>IFERROR(INDEX(HaverPull!$B:$XV,MATCH(Calculations_forecast!J$9,HaverPull!$B:$B,0),MATCH(Calculations_forecast!$B27,HaverPull!$B$1:$XV$1,0)),0)</f>
        <v>0</v>
      </c>
      <c r="K27" s="51">
        <f>IFERROR(INDEX(HaverPull!$B:$XV,MATCH(Calculations_forecast!K$9,HaverPull!$B:$B,0),MATCH(Calculations_forecast!$B27,HaverPull!$B$1:$XV$1,0)),0)</f>
        <v>0</v>
      </c>
      <c r="L27" s="51">
        <f>IFERROR(INDEX(HaverPull!$B:$XV,MATCH(Calculations_forecast!L$9,HaverPull!$B:$B,0),MATCH(Calculations_forecast!$B27,HaverPull!$B$1:$XV$1,0)),0)</f>
        <v>0</v>
      </c>
      <c r="M27" s="51">
        <f>IFERROR(INDEX(HaverPull!$B:$XV,MATCH(Calculations_forecast!M$9,HaverPull!$B:$B,0),MATCH(Calculations_forecast!$B27,HaverPull!$B$1:$XV$1,0)),0)</f>
        <v>0</v>
      </c>
      <c r="N27" s="51">
        <f>IFERROR(INDEX(HaverPull!$B:$XV,MATCH(Calculations_forecast!N$9,HaverPull!$B:$B,0),MATCH(Calculations_forecast!$B27,HaverPull!$B$1:$XV$1,0)),0)</f>
        <v>0</v>
      </c>
      <c r="O27" s="51">
        <f>IFERROR(INDEX(HaverPull!$B:$XV,MATCH(Calculations_forecast!O$9,HaverPull!$B:$B,0),MATCH(Calculations_forecast!$B27,HaverPull!$B$1:$XV$1,0)),0)</f>
        <v>0</v>
      </c>
      <c r="P27" s="51">
        <f>IFERROR(INDEX(HaverPull!$B:$XV,MATCH(Calculations_forecast!P$9,HaverPull!$B:$B,0),MATCH(Calculations_forecast!$B27,HaverPull!$B$1:$XV$1,0)),0)</f>
        <v>0</v>
      </c>
      <c r="Q27" s="51">
        <f>IFERROR(INDEX(HaverPull!$B:$XV,MATCH(Calculations_forecast!Q$9,HaverPull!$B:$B,0),MATCH(Calculations_forecast!$B27,HaverPull!$B$1:$XV$1,0)),0)</f>
        <v>0</v>
      </c>
      <c r="R27" s="51">
        <f>IFERROR(INDEX(HaverPull!$B:$XV,MATCH(Calculations_forecast!R$9,HaverPull!$B:$B,0),MATCH(Calculations_forecast!$B27,HaverPull!$B$1:$XV$1,0)),0)</f>
        <v>0</v>
      </c>
      <c r="S27" s="51">
        <f>IFERROR(INDEX(HaverPull!$B:$XV,MATCH(Calculations_forecast!S$9,HaverPull!$B:$B,0),MATCH(Calculations_forecast!$B27,HaverPull!$B$1:$XV$1,0)),0)</f>
        <v>0</v>
      </c>
      <c r="T27" s="51">
        <f>IFERROR(INDEX(HaverPull!$B:$XV,MATCH(Calculations_forecast!T$9,HaverPull!$B:$B,0),MATCH(Calculations_forecast!$B27,HaverPull!$B$1:$XV$1,0)),0)</f>
        <v>0</v>
      </c>
      <c r="U27" s="51">
        <f>IFERROR(INDEX(HaverPull!$B:$XV,MATCH(Calculations_forecast!U$9,HaverPull!$B:$B,0),MATCH(Calculations_forecast!$B27,HaverPull!$B$1:$XV$1,0)),0)</f>
        <v>0</v>
      </c>
      <c r="V27" s="51">
        <f>IFERROR(INDEX(HaverPull!$B:$XV,MATCH(Calculations_forecast!V$9,HaverPull!$B:$B,0),MATCH(Calculations_forecast!$B27,HaverPull!$B$1:$XV$1,0)),0)</f>
        <v>0</v>
      </c>
      <c r="W27" s="51">
        <f>IFERROR(INDEX(HaverPull!$B:$XV,MATCH(Calculations_forecast!W$9,HaverPull!$B:$B,0),MATCH(Calculations_forecast!$B27,HaverPull!$B$1:$XV$1,0)),0)</f>
        <v>0</v>
      </c>
      <c r="X27" s="51">
        <f>IFERROR(INDEX(HaverPull!$B:$XV,MATCH(Calculations_forecast!X$9,HaverPull!$B:$B,0),MATCH(Calculations_forecast!$B27,HaverPull!$B$1:$XV$1,0)),0)</f>
        <v>0</v>
      </c>
      <c r="Y27" s="51">
        <f>IFERROR(INDEX(HaverPull!$B:$XV,MATCH(Calculations_forecast!Y$9,HaverPull!$B:$B,0),MATCH(Calculations_forecast!$B27,HaverPull!$B$1:$XV$1,0)),0)</f>
        <v>0</v>
      </c>
      <c r="Z27" s="51">
        <f>IFERROR(INDEX(HaverPull!$B:$XV,MATCH(Calculations_forecast!Z$9,HaverPull!$B:$B,0),MATCH(Calculations_forecast!$B27,HaverPull!$B$1:$XV$1,0)),0)</f>
        <v>0</v>
      </c>
      <c r="AA27" s="51">
        <f>IFERROR(INDEX(HaverPull!$B:$XV,MATCH(Calculations_forecast!AA$9,HaverPull!$B:$B,0),MATCH(Calculations_forecast!$B27,HaverPull!$B$1:$XV$1,0)),0)</f>
        <v>0</v>
      </c>
      <c r="AB27" s="51">
        <f>IFERROR(INDEX(HaverPull!$B:$XV,MATCH(Calculations_forecast!AB$9,HaverPull!$B:$B,0),MATCH(Calculations_forecast!$B27,HaverPull!$B$1:$XV$1,0)),0)</f>
        <v>0</v>
      </c>
      <c r="AC27" s="51">
        <f>IFERROR(INDEX(HaverPull!$B:$XV,MATCH(Calculations_forecast!AC$9,HaverPull!$B:$B,0),MATCH(Calculations_forecast!$B27,HaverPull!$B$1:$XV$1,0)),0)</f>
        <v>0</v>
      </c>
      <c r="AD27" s="51">
        <f>IFERROR(INDEX(HaverPull!$B:$XV,MATCH(Calculations_forecast!AD$9,HaverPull!$B:$B,0),MATCH(Calculations_forecast!$B27,HaverPull!$B$1:$XV$1,0)),0)</f>
        <v>0</v>
      </c>
      <c r="AE27" s="51">
        <f>IFERROR(INDEX(HaverPull!$B:$XV,MATCH(Calculations_forecast!AE$9,HaverPull!$B:$B,0),MATCH(Calculations_forecast!$B27,HaverPull!$B$1:$XV$1,0)),0)</f>
        <v>0</v>
      </c>
      <c r="AF27" s="51">
        <f>IFERROR(INDEX(HaverPull!$B:$XV,MATCH(Calculations_forecast!AF$9,HaverPull!$B:$B,0),MATCH(Calculations_forecast!$B27,HaverPull!$B$1:$XV$1,0)),0)</f>
        <v>0</v>
      </c>
      <c r="AG27" s="51">
        <f>IFERROR(INDEX(HaverPull!$B:$XV,MATCH(Calculations_forecast!AG$9,HaverPull!$B:$B,0),MATCH(Calculations_forecast!$B27,HaverPull!$B$1:$XV$1,0)),0)</f>
        <v>0</v>
      </c>
      <c r="AH27" s="51">
        <f>IFERROR(INDEX(HaverPull!$B:$XV,MATCH(Calculations_forecast!AH$9,HaverPull!$B:$B,0),MATCH(Calculations_forecast!$B27,HaverPull!$B$1:$XV$1,0)),0)</f>
        <v>0</v>
      </c>
      <c r="AI27" s="51">
        <f>IFERROR(INDEX(HaverPull!$B:$XV,MATCH(Calculations_forecast!AI$9,HaverPull!$B:$B,0),MATCH(Calculations_forecast!$B27,HaverPull!$B$1:$XV$1,0)),0)</f>
        <v>0</v>
      </c>
      <c r="AJ27" s="51">
        <f>IFERROR(INDEX(HaverPull!$B:$XV,MATCH(Calculations_forecast!AJ$9,HaverPull!$B:$B,0),MATCH(Calculations_forecast!$B27,HaverPull!$B$1:$XV$1,0)),0)</f>
        <v>0</v>
      </c>
      <c r="AK27" s="51">
        <f>IFERROR(INDEX(HaverPull!$B:$XV,MATCH(Calculations_forecast!AK$9,HaverPull!$B:$B,0),MATCH(Calculations_forecast!$B27,HaverPull!$B$1:$XV$1,0)),0)</f>
        <v>0</v>
      </c>
      <c r="AL27" s="51">
        <f>IFERROR(INDEX(HaverPull!$B:$XV,MATCH(Calculations_forecast!AL$9,HaverPull!$B:$B,0),MATCH(Calculations_forecast!$B27,HaverPull!$B$1:$XV$1,0)),0)</f>
        <v>0</v>
      </c>
      <c r="AM27" s="51">
        <f>IFERROR(INDEX(HaverPull!$B:$XV,MATCH(Calculations_forecast!AM$9,HaverPull!$B:$B,0),MATCH(Calculations_forecast!$B27,HaverPull!$B$1:$XV$1,0)),0)</f>
        <v>0</v>
      </c>
      <c r="AN27" s="51">
        <f>IFERROR(INDEX(HaverPull!$B:$XV,MATCH(Calculations_forecast!AN$9,HaverPull!$B:$B,0),MATCH(Calculations_forecast!$B27,HaverPull!$B$1:$XV$1,0)),0)</f>
        <v>0</v>
      </c>
      <c r="AO27" s="51">
        <f>IFERROR(INDEX(HaverPull!$B:$XV,MATCH(Calculations_forecast!AO$9,HaverPull!$B:$B,0),MATCH(Calculations_forecast!$B27,HaverPull!$B$1:$XV$1,0)),0)</f>
        <v>0</v>
      </c>
      <c r="AP27" s="51">
        <f>IFERROR(INDEX(HaverPull!$B:$XV,MATCH(Calculations_forecast!AP$9,HaverPull!$B:$B,0),MATCH(Calculations_forecast!$B27,HaverPull!$B$1:$XV$1,0)),0)</f>
        <v>0</v>
      </c>
      <c r="AQ27" s="51">
        <f>IFERROR(INDEX(HaverPull!$B:$XV,MATCH(Calculations_forecast!AQ$9,HaverPull!$B:$B,0),MATCH(Calculations_forecast!$B27,HaverPull!$B$1:$XV$1,0)),0)</f>
        <v>0</v>
      </c>
      <c r="AR27" s="51">
        <f>IFERROR(INDEX(HaverPull!$B:$XV,MATCH(Calculations_forecast!AR$9,HaverPull!$B:$B,0),MATCH(Calculations_forecast!$B27,HaverPull!$B$1:$XV$1,0)),0)</f>
        <v>0</v>
      </c>
      <c r="AS27" s="51">
        <f>IFERROR(INDEX(HaverPull!$B:$XV,MATCH(Calculations_forecast!AS$9,HaverPull!$B:$B,0),MATCH(Calculations_forecast!$B27,HaverPull!$B$1:$XV$1,0)),0)</f>
        <v>0</v>
      </c>
      <c r="AT27" s="51">
        <f>IFERROR(INDEX(HaverPull!$B:$XV,MATCH(Calculations_forecast!AT$9,HaverPull!$B:$B,0),MATCH(Calculations_forecast!$B27,HaverPull!$B$1:$XV$1,0)),0)</f>
        <v>0</v>
      </c>
      <c r="AU27" s="51">
        <f>IFERROR(INDEX(HaverPull!$B:$XV,MATCH(Calculations_forecast!AU$9,HaverPull!$B:$B,0),MATCH(Calculations_forecast!$B27,HaverPull!$B$1:$XV$1,0)),0)</f>
        <v>0</v>
      </c>
      <c r="AV27" s="51">
        <f>IFERROR(INDEX(HaverPull!$B:$XV,MATCH(Calculations_forecast!AV$9,HaverPull!$B:$B,0),MATCH(Calculations_forecast!$B27,HaverPull!$B$1:$XV$1,0)),0)</f>
        <v>0</v>
      </c>
      <c r="AW27" s="51">
        <f>IFERROR(INDEX(HaverPull!$B:$XV,MATCH(Calculations_forecast!AW$9,HaverPull!$B:$B,0),MATCH(Calculations_forecast!$B27,HaverPull!$B$1:$XV$1,0)),0)</f>
        <v>0</v>
      </c>
      <c r="AX27" s="51">
        <f>IFERROR(INDEX(HaverPull!$B:$XV,MATCH(Calculations_forecast!AX$9,HaverPull!$B:$B,0),MATCH(Calculations_forecast!$B27,HaverPull!$B$1:$XV$1,0)),0)</f>
        <v>0</v>
      </c>
      <c r="AY27" s="51">
        <f>IFERROR(INDEX(HaverPull!$B:$XV,MATCH(Calculations_forecast!AY$9,HaverPull!$B:$B,0),MATCH(Calculations_forecast!$B27,HaverPull!$B$1:$XV$1,0)),0)</f>
        <v>0</v>
      </c>
      <c r="AZ27" s="51">
        <f>IFERROR(INDEX(HaverPull!$B:$XV,MATCH(Calculations_forecast!AZ$9,HaverPull!$B:$B,0),MATCH(Calculations_forecast!$B27,HaverPull!$B$1:$XV$1,0)),0)</f>
        <v>0</v>
      </c>
      <c r="BA27" s="51">
        <f>IFERROR(INDEX(HaverPull!$B:$XV,MATCH(Calculations_forecast!BA$9,HaverPull!$B:$B,0),MATCH(Calculations_forecast!$B27,HaverPull!$B$1:$XV$1,0)),0)</f>
        <v>0</v>
      </c>
      <c r="BB27" s="51">
        <f>IFERROR(INDEX(HaverPull!$B:$XV,MATCH(Calculations_forecast!BB$9,HaverPull!$B:$B,0),MATCH(Calculations_forecast!$B27,HaverPull!$B$1:$XV$1,0)),0)</f>
        <v>0</v>
      </c>
      <c r="BC27" s="51">
        <f>IFERROR(INDEX(HaverPull!$B:$XV,MATCH(Calculations_forecast!BC$9,HaverPull!$B:$B,0),MATCH(Calculations_forecast!$B27,HaverPull!$B$1:$XV$1,0)),0)</f>
        <v>0</v>
      </c>
      <c r="BD27" s="51">
        <f>IFERROR(INDEX(HaverPull!$B:$XV,MATCH(Calculations_forecast!BD$9,HaverPull!$B:$B,0),MATCH(Calculations_forecast!$B27,HaverPull!$B$1:$XV$1,0)),0)</f>
        <v>0</v>
      </c>
      <c r="BE27" s="51">
        <f>IFERROR(INDEX(HaverPull!$B:$XV,MATCH(Calculations_forecast!BE$9,HaverPull!$B:$B,0),MATCH(Calculations_forecast!$B27,HaverPull!$B$1:$XV$1,0)),0)</f>
        <v>0</v>
      </c>
      <c r="BF27" s="51">
        <f>IFERROR(INDEX(HaverPull!$B:$XV,MATCH(Calculations_forecast!BF$9,HaverPull!$B:$B,0),MATCH(Calculations_forecast!$B27,HaverPull!$B$1:$XV$1,0)),0)</f>
        <v>0</v>
      </c>
      <c r="BG27" s="51">
        <f>IFERROR(INDEX(HaverPull!$B:$XV,MATCH(Calculations_forecast!BG$9,HaverPull!$B:$B,0),MATCH(Calculations_forecast!$B27,HaverPull!$B$1:$XV$1,0)),0)</f>
        <v>0</v>
      </c>
      <c r="BH27" s="51">
        <f>IFERROR(INDEX(HaverPull!$B:$XV,MATCH(Calculations_forecast!BH$9,HaverPull!$B:$B,0),MATCH(Calculations_forecast!$B27,HaverPull!$B$1:$XV$1,0)),0)</f>
        <v>0</v>
      </c>
      <c r="BI27" s="51">
        <f>IFERROR(INDEX(HaverPull!$B:$XV,MATCH(Calculations_forecast!BI$9,HaverPull!$B:$B,0),MATCH(Calculations_forecast!$B27,HaverPull!$B$1:$XV$1,0)),0)</f>
        <v>0</v>
      </c>
      <c r="BJ27" s="51">
        <f>IFERROR(INDEX(HaverPull!$B:$XV,MATCH(Calculations_forecast!BJ$9,HaverPull!$B:$B,0),MATCH(Calculations_forecast!$B27,HaverPull!$B$1:$XV$1,0)),0)</f>
        <v>0</v>
      </c>
      <c r="GW27"/>
      <c r="GX27"/>
      <c r="GY27"/>
    </row>
    <row r="28" spans="1:207">
      <c r="B28" t="s">
        <v>344</v>
      </c>
      <c r="C28" s="78">
        <f t="shared" ref="C28:J28" si="2">5*C27</f>
        <v>0</v>
      </c>
      <c r="D28" s="78">
        <f t="shared" si="2"/>
        <v>0</v>
      </c>
      <c r="E28" s="78">
        <f t="shared" si="2"/>
        <v>0</v>
      </c>
      <c r="F28" s="78">
        <f t="shared" si="2"/>
        <v>0</v>
      </c>
      <c r="G28" s="78">
        <f t="shared" si="2"/>
        <v>0</v>
      </c>
      <c r="H28" s="78">
        <f t="shared" si="2"/>
        <v>0</v>
      </c>
      <c r="I28" s="78">
        <f t="shared" si="2"/>
        <v>0</v>
      </c>
      <c r="J28" s="78">
        <f t="shared" si="2"/>
        <v>0</v>
      </c>
      <c r="K28">
        <f t="shared" ref="K28:S28" si="3">5*K27</f>
        <v>0</v>
      </c>
      <c r="L28">
        <f t="shared" si="3"/>
        <v>0</v>
      </c>
      <c r="M28">
        <f t="shared" si="3"/>
        <v>0</v>
      </c>
      <c r="N28">
        <f t="shared" si="3"/>
        <v>0</v>
      </c>
      <c r="O28">
        <f t="shared" si="3"/>
        <v>0</v>
      </c>
      <c r="P28">
        <f t="shared" si="3"/>
        <v>0</v>
      </c>
      <c r="Q28">
        <f t="shared" si="3"/>
        <v>0</v>
      </c>
      <c r="R28">
        <f t="shared" si="3"/>
        <v>0</v>
      </c>
      <c r="S28">
        <f t="shared" si="3"/>
        <v>0</v>
      </c>
      <c r="T28">
        <f t="shared" ref="T28:AB28" si="4">5*T27</f>
        <v>0</v>
      </c>
      <c r="U28">
        <f t="shared" si="4"/>
        <v>0</v>
      </c>
      <c r="V28">
        <f t="shared" si="4"/>
        <v>0</v>
      </c>
      <c r="W28">
        <f t="shared" si="4"/>
        <v>0</v>
      </c>
      <c r="X28">
        <f t="shared" si="4"/>
        <v>0</v>
      </c>
      <c r="Y28">
        <f t="shared" si="4"/>
        <v>0</v>
      </c>
      <c r="Z28">
        <f t="shared" si="4"/>
        <v>0</v>
      </c>
      <c r="AA28">
        <f t="shared" si="4"/>
        <v>0</v>
      </c>
      <c r="AB28">
        <f t="shared" si="4"/>
        <v>0</v>
      </c>
      <c r="AC28" s="78">
        <f t="shared" ref="AC28:AE28" si="5">5*AC27</f>
        <v>0</v>
      </c>
      <c r="AD28" s="78">
        <f t="shared" si="5"/>
        <v>0</v>
      </c>
      <c r="AE28" s="78">
        <f t="shared" si="5"/>
        <v>0</v>
      </c>
      <c r="AF28" s="78">
        <f t="shared" ref="AF28:BJ28" si="6">5*AF27</f>
        <v>0</v>
      </c>
      <c r="AG28" s="78">
        <f t="shared" si="6"/>
        <v>0</v>
      </c>
      <c r="AH28" s="78">
        <f t="shared" si="6"/>
        <v>0</v>
      </c>
      <c r="AI28" s="78">
        <f t="shared" si="6"/>
        <v>0</v>
      </c>
      <c r="AJ28" s="78">
        <f t="shared" si="6"/>
        <v>0</v>
      </c>
      <c r="AK28" s="78">
        <f t="shared" si="6"/>
        <v>0</v>
      </c>
      <c r="AL28" s="78">
        <f t="shared" si="6"/>
        <v>0</v>
      </c>
      <c r="AM28" s="78">
        <f t="shared" si="6"/>
        <v>0</v>
      </c>
      <c r="AN28" s="78">
        <f t="shared" si="6"/>
        <v>0</v>
      </c>
      <c r="AO28" s="78">
        <f t="shared" si="6"/>
        <v>0</v>
      </c>
      <c r="AP28" s="78">
        <f t="shared" si="6"/>
        <v>0</v>
      </c>
      <c r="AQ28" s="78">
        <f t="shared" si="6"/>
        <v>0</v>
      </c>
      <c r="AR28" s="78">
        <f t="shared" si="6"/>
        <v>0</v>
      </c>
      <c r="AS28" s="78">
        <f t="shared" si="6"/>
        <v>0</v>
      </c>
      <c r="AT28" s="78">
        <f t="shared" si="6"/>
        <v>0</v>
      </c>
      <c r="AU28" s="78">
        <f t="shared" si="6"/>
        <v>0</v>
      </c>
      <c r="AV28" s="78">
        <f t="shared" si="6"/>
        <v>0</v>
      </c>
      <c r="AW28" s="78">
        <f t="shared" si="6"/>
        <v>0</v>
      </c>
      <c r="AX28" s="78">
        <f t="shared" si="6"/>
        <v>0</v>
      </c>
      <c r="AY28" s="78">
        <f t="shared" si="6"/>
        <v>0</v>
      </c>
      <c r="AZ28" s="78">
        <f t="shared" si="6"/>
        <v>0</v>
      </c>
      <c r="BA28" s="78">
        <f t="shared" si="6"/>
        <v>0</v>
      </c>
      <c r="BB28" s="78">
        <f t="shared" si="6"/>
        <v>0</v>
      </c>
      <c r="BC28" s="78">
        <f t="shared" si="6"/>
        <v>0</v>
      </c>
      <c r="BD28" s="78">
        <f t="shared" si="6"/>
        <v>0</v>
      </c>
      <c r="BE28" s="78">
        <f t="shared" si="6"/>
        <v>0</v>
      </c>
      <c r="BF28" s="78">
        <f t="shared" si="6"/>
        <v>0</v>
      </c>
      <c r="BG28" s="78">
        <f t="shared" si="6"/>
        <v>0</v>
      </c>
      <c r="BH28" s="78">
        <f t="shared" si="6"/>
        <v>0</v>
      </c>
      <c r="BI28" s="78">
        <f t="shared" si="6"/>
        <v>0</v>
      </c>
      <c r="BJ28" s="78">
        <f t="shared" si="6"/>
        <v>0</v>
      </c>
      <c r="GW28"/>
      <c r="GX28"/>
      <c r="GY28"/>
    </row>
    <row r="29" spans="1:207">
      <c r="B29" t="s">
        <v>341</v>
      </c>
      <c r="C29" s="78">
        <f t="shared" ref="C29:J29" si="7">-3*C27</f>
        <v>0</v>
      </c>
      <c r="D29" s="78">
        <f t="shared" si="7"/>
        <v>0</v>
      </c>
      <c r="E29" s="78">
        <f t="shared" si="7"/>
        <v>0</v>
      </c>
      <c r="F29" s="78">
        <f t="shared" si="7"/>
        <v>0</v>
      </c>
      <c r="G29" s="78">
        <f t="shared" si="7"/>
        <v>0</v>
      </c>
      <c r="H29" s="78">
        <f t="shared" si="7"/>
        <v>0</v>
      </c>
      <c r="I29" s="78">
        <f t="shared" si="7"/>
        <v>0</v>
      </c>
      <c r="J29" s="78">
        <f t="shared" si="7"/>
        <v>0</v>
      </c>
      <c r="K29">
        <f t="shared" ref="K29:R29" si="8">-3*K27</f>
        <v>0</v>
      </c>
      <c r="L29">
        <f t="shared" si="8"/>
        <v>0</v>
      </c>
      <c r="M29">
        <f t="shared" si="8"/>
        <v>0</v>
      </c>
      <c r="N29">
        <f t="shared" si="8"/>
        <v>0</v>
      </c>
      <c r="O29">
        <f t="shared" si="8"/>
        <v>0</v>
      </c>
      <c r="P29">
        <f t="shared" si="8"/>
        <v>0</v>
      </c>
      <c r="Q29">
        <f t="shared" si="8"/>
        <v>0</v>
      </c>
      <c r="R29">
        <f t="shared" si="8"/>
        <v>0</v>
      </c>
      <c r="S29">
        <f t="shared" ref="S29:AB29" si="9">-3*S27</f>
        <v>0</v>
      </c>
      <c r="T29">
        <f t="shared" si="9"/>
        <v>0</v>
      </c>
      <c r="U29">
        <f t="shared" si="9"/>
        <v>0</v>
      </c>
      <c r="V29">
        <f t="shared" si="9"/>
        <v>0</v>
      </c>
      <c r="W29">
        <f t="shared" si="9"/>
        <v>0</v>
      </c>
      <c r="X29">
        <f t="shared" si="9"/>
        <v>0</v>
      </c>
      <c r="Y29">
        <f t="shared" si="9"/>
        <v>0</v>
      </c>
      <c r="Z29">
        <f t="shared" si="9"/>
        <v>0</v>
      </c>
      <c r="AA29">
        <f t="shared" si="9"/>
        <v>0</v>
      </c>
      <c r="AB29">
        <f t="shared" si="9"/>
        <v>0</v>
      </c>
      <c r="AC29" s="78">
        <f t="shared" ref="AC29:AE29" si="10">-3*AC27</f>
        <v>0</v>
      </c>
      <c r="AD29" s="78">
        <f t="shared" si="10"/>
        <v>0</v>
      </c>
      <c r="AE29" s="78">
        <f t="shared" si="10"/>
        <v>0</v>
      </c>
      <c r="AF29" s="78">
        <f t="shared" ref="AF29:BJ29" si="11">-3*AF27</f>
        <v>0</v>
      </c>
      <c r="AG29" s="78">
        <f t="shared" si="11"/>
        <v>0</v>
      </c>
      <c r="AH29" s="78">
        <f t="shared" si="11"/>
        <v>0</v>
      </c>
      <c r="AI29" s="78">
        <f t="shared" si="11"/>
        <v>0</v>
      </c>
      <c r="AJ29" s="78">
        <f t="shared" si="11"/>
        <v>0</v>
      </c>
      <c r="AK29" s="78">
        <f t="shared" si="11"/>
        <v>0</v>
      </c>
      <c r="AL29" s="78">
        <f t="shared" si="11"/>
        <v>0</v>
      </c>
      <c r="AM29" s="78">
        <f t="shared" si="11"/>
        <v>0</v>
      </c>
      <c r="AN29" s="78">
        <f t="shared" si="11"/>
        <v>0</v>
      </c>
      <c r="AO29" s="78">
        <f t="shared" si="11"/>
        <v>0</v>
      </c>
      <c r="AP29" s="78">
        <f t="shared" si="11"/>
        <v>0</v>
      </c>
      <c r="AQ29" s="78">
        <f t="shared" si="11"/>
        <v>0</v>
      </c>
      <c r="AR29" s="78">
        <f t="shared" si="11"/>
        <v>0</v>
      </c>
      <c r="AS29" s="78">
        <f t="shared" si="11"/>
        <v>0</v>
      </c>
      <c r="AT29" s="78">
        <f t="shared" si="11"/>
        <v>0</v>
      </c>
      <c r="AU29" s="78">
        <f t="shared" si="11"/>
        <v>0</v>
      </c>
      <c r="AV29" s="78">
        <f t="shared" si="11"/>
        <v>0</v>
      </c>
      <c r="AW29" s="78">
        <f t="shared" si="11"/>
        <v>0</v>
      </c>
      <c r="AX29" s="78">
        <f t="shared" si="11"/>
        <v>0</v>
      </c>
      <c r="AY29" s="78">
        <f t="shared" si="11"/>
        <v>0</v>
      </c>
      <c r="AZ29" s="78">
        <f t="shared" si="11"/>
        <v>0</v>
      </c>
      <c r="BA29" s="78">
        <f t="shared" si="11"/>
        <v>0</v>
      </c>
      <c r="BB29" s="78">
        <f t="shared" si="11"/>
        <v>0</v>
      </c>
      <c r="BC29" s="78">
        <f t="shared" si="11"/>
        <v>0</v>
      </c>
      <c r="BD29" s="78">
        <f t="shared" si="11"/>
        <v>0</v>
      </c>
      <c r="BE29" s="78">
        <f t="shared" si="11"/>
        <v>0</v>
      </c>
      <c r="BF29" s="78">
        <f t="shared" si="11"/>
        <v>0</v>
      </c>
      <c r="BG29" s="78">
        <f t="shared" si="11"/>
        <v>0</v>
      </c>
      <c r="BH29" s="78">
        <f t="shared" si="11"/>
        <v>0</v>
      </c>
      <c r="BI29" s="78">
        <f t="shared" si="11"/>
        <v>0</v>
      </c>
      <c r="BJ29" s="78">
        <f t="shared" si="11"/>
        <v>0</v>
      </c>
      <c r="GW29"/>
      <c r="GX29"/>
      <c r="GY29"/>
    </row>
    <row r="30" spans="1:207" s="3" customFormat="1">
      <c r="A30" s="11" t="s">
        <v>156</v>
      </c>
    </row>
    <row r="31" spans="1:207" s="8" customFormat="1">
      <c r="A31" s="12" t="s">
        <v>157</v>
      </c>
      <c r="C31" s="79"/>
      <c r="D31" s="79"/>
      <c r="E31" s="79"/>
      <c r="F31" s="79"/>
      <c r="G31" s="79"/>
      <c r="H31" s="79"/>
      <c r="I31" s="79"/>
      <c r="J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row>
    <row r="32" spans="1:207">
      <c r="A32" s="7" t="s">
        <v>169</v>
      </c>
      <c r="B32" t="s">
        <v>27</v>
      </c>
      <c r="C32" s="78">
        <f t="shared" ref="C32:J32" ca="1" si="12">SUM(C11:C12)</f>
        <v>1046.0999999999999</v>
      </c>
      <c r="D32" s="78">
        <f t="shared" ca="1" si="12"/>
        <v>1075.5</v>
      </c>
      <c r="E32" s="78">
        <f t="shared" ca="1" si="12"/>
        <v>1109.5999999999999</v>
      </c>
      <c r="F32" s="78">
        <f t="shared" ca="1" si="12"/>
        <v>1127</v>
      </c>
      <c r="G32" s="78">
        <f t="shared" ca="1" si="12"/>
        <v>1145.2</v>
      </c>
      <c r="H32" s="78">
        <f t="shared" ca="1" si="12"/>
        <v>1168.5999999999999</v>
      </c>
      <c r="I32" s="78">
        <f t="shared" ca="1" si="12"/>
        <v>1179</v>
      </c>
      <c r="J32" s="78">
        <f t="shared" ca="1" si="12"/>
        <v>1187</v>
      </c>
      <c r="K32">
        <f t="shared" ref="K32:R32" ca="1" si="13">SUM(K11:K12)</f>
        <v>1201.5</v>
      </c>
      <c r="L32">
        <f t="shared" ca="1" si="13"/>
        <v>1216.5</v>
      </c>
      <c r="M32">
        <f t="shared" ca="1" si="13"/>
        <v>1232</v>
      </c>
      <c r="N32">
        <f t="shared" ca="1" si="13"/>
        <v>1249.6999999999998</v>
      </c>
      <c r="O32">
        <f t="shared" ca="1" si="13"/>
        <v>1256.7</v>
      </c>
      <c r="P32">
        <f t="shared" ca="1" si="13"/>
        <v>1261</v>
      </c>
      <c r="Q32">
        <f t="shared" ca="1" si="13"/>
        <v>1283.2</v>
      </c>
      <c r="R32">
        <f t="shared" ca="1" si="13"/>
        <v>1289.8000000000002</v>
      </c>
      <c r="S32">
        <f t="shared" ref="S32:AB32" ca="1" si="14">SUM(S11:S12)</f>
        <v>1304</v>
      </c>
      <c r="T32">
        <f t="shared" ca="1" si="14"/>
        <v>1326.6</v>
      </c>
      <c r="U32">
        <f t="shared" ca="1" si="14"/>
        <v>1345.2945878920059</v>
      </c>
      <c r="V32">
        <f t="shared" ca="1" si="14"/>
        <v>1364.3366947233758</v>
      </c>
      <c r="W32">
        <f t="shared" ca="1" si="14"/>
        <v>1465.3247059287946</v>
      </c>
      <c r="X32">
        <f t="shared" ca="1" si="14"/>
        <v>1574.624885231422</v>
      </c>
      <c r="Y32">
        <f t="shared" ca="1" si="14"/>
        <v>1692.9732281358938</v>
      </c>
      <c r="Z32">
        <f t="shared" ca="1" si="14"/>
        <v>1821.1737849265462</v>
      </c>
      <c r="AA32">
        <f t="shared" ca="1" si="14"/>
        <v>1924.4520341869784</v>
      </c>
      <c r="AB32">
        <f t="shared" ca="1" si="14"/>
        <v>2034.0114638275995</v>
      </c>
      <c r="AC32" s="78">
        <f t="shared" ref="AC32:AE32" ca="1" si="15">SUM(AC11:AC12)</f>
        <v>2150.2541959920718</v>
      </c>
      <c r="AD32" s="78">
        <f t="shared" ca="1" si="15"/>
        <v>2273.6089857614111</v>
      </c>
      <c r="AE32" s="78">
        <f t="shared" ca="1" si="15"/>
        <v>2422.050028857605</v>
      </c>
      <c r="AF32" s="78">
        <f t="shared" ref="AF32:BJ32" ca="1" si="16">SUM(AF11:AF12)</f>
        <v>2580.6403043720675</v>
      </c>
      <c r="AG32" s="78">
        <f t="shared" ca="1" si="16"/>
        <v>2750.0992186290086</v>
      </c>
      <c r="AH32" s="78">
        <f t="shared" ca="1" si="16"/>
        <v>2931.1985261512882</v>
      </c>
      <c r="AI32" s="78">
        <f t="shared" ca="1" si="16"/>
        <v>3215.2399991414909</v>
      </c>
      <c r="AJ32" s="78">
        <f t="shared" ca="1" si="16"/>
        <v>3528.6078855058677</v>
      </c>
      <c r="AK32" s="78">
        <f t="shared" ca="1" si="16"/>
        <v>3874.4675992081011</v>
      </c>
      <c r="AL32" s="78">
        <f t="shared" ca="1" si="16"/>
        <v>4256.3360750396323</v>
      </c>
      <c r="AM32" s="78">
        <f t="shared" ca="1" si="16"/>
        <v>4443.6161914313998</v>
      </c>
      <c r="AN32" s="78">
        <f t="shared" ca="1" si="16"/>
        <v>4639.7561322044548</v>
      </c>
      <c r="AO32" s="78">
        <f t="shared" ca="1" si="16"/>
        <v>4845.2060247796544</v>
      </c>
      <c r="AP32" s="78">
        <f t="shared" ca="1" si="16"/>
        <v>5060.4403073179037</v>
      </c>
      <c r="AQ32" s="78">
        <f t="shared" ca="1" si="16"/>
        <v>5263.2837683243442</v>
      </c>
      <c r="AR32" s="78">
        <f t="shared" ca="1" si="16"/>
        <v>5475.4790228511529</v>
      </c>
      <c r="AS32" s="78">
        <f t="shared" ca="1" si="16"/>
        <v>5697.5114969120295</v>
      </c>
      <c r="AT32" s="78">
        <f t="shared" ca="1" si="16"/>
        <v>5929.8939113291635</v>
      </c>
      <c r="AU32" s="78">
        <f t="shared" ca="1" si="16"/>
        <v>6478.4934906394683</v>
      </c>
      <c r="AV32" s="78">
        <f t="shared" ca="1" si="16"/>
        <v>7081.8002348739028</v>
      </c>
      <c r="AW32" s="78">
        <f t="shared" ca="1" si="16"/>
        <v>7745.5520137330823</v>
      </c>
      <c r="AX32" s="78">
        <f t="shared" ca="1" si="16"/>
        <v>8476.1072146344595</v>
      </c>
      <c r="AY32" s="78">
        <f t="shared" ca="1" si="16"/>
        <v>9052.8229465412915</v>
      </c>
      <c r="AZ32" s="78">
        <f t="shared" ca="1" si="16"/>
        <v>9669.1856956049214</v>
      </c>
      <c r="BA32" s="78">
        <f t="shared" ca="1" si="16"/>
        <v>10327.946359109745</v>
      </c>
      <c r="BB32" s="78">
        <f t="shared" ca="1" si="16"/>
        <v>11032.048262324168</v>
      </c>
      <c r="BC32" s="78">
        <f t="shared" ca="1" si="16"/>
        <v>11772.591333205057</v>
      </c>
      <c r="BD32" s="78">
        <f t="shared" ca="1" si="16"/>
        <v>12563.319650811229</v>
      </c>
      <c r="BE32" s="78">
        <f t="shared" ca="1" si="16"/>
        <v>13407.663260169527</v>
      </c>
      <c r="BF32" s="78">
        <f t="shared" ca="1" si="16"/>
        <v>14309.288405105122</v>
      </c>
      <c r="BG32" s="78">
        <f t="shared" ca="1" si="16"/>
        <v>15747.0381383608</v>
      </c>
      <c r="BH32" s="78">
        <f t="shared" ca="1" si="16"/>
        <v>17341.854033673953</v>
      </c>
      <c r="BI32" s="78">
        <f t="shared" ca="1" si="16"/>
        <v>19111.728262237852</v>
      </c>
      <c r="BJ32" s="78">
        <f t="shared" ca="1" si="16"/>
        <v>21076.764722297525</v>
      </c>
      <c r="GW32"/>
      <c r="GX32"/>
      <c r="GY32"/>
    </row>
    <row r="33" spans="1:207">
      <c r="A33" s="7" t="s">
        <v>170</v>
      </c>
      <c r="B33" t="s">
        <v>26</v>
      </c>
      <c r="C33" s="78">
        <f t="shared" ref="C33:J33" ca="1" si="17">C13-SUM(C11:C12)</f>
        <v>1387</v>
      </c>
      <c r="D33" s="78">
        <f t="shared" ca="1" si="17"/>
        <v>1408.6</v>
      </c>
      <c r="E33" s="78">
        <f t="shared" ca="1" si="17"/>
        <v>1414</v>
      </c>
      <c r="F33" s="78">
        <f t="shared" ca="1" si="17"/>
        <v>1421</v>
      </c>
      <c r="G33" s="78">
        <f t="shared" ca="1" si="17"/>
        <v>1451.2</v>
      </c>
      <c r="H33" s="78">
        <f t="shared" ca="1" si="17"/>
        <v>1463.1</v>
      </c>
      <c r="I33" s="78">
        <f t="shared" ca="1" si="17"/>
        <v>1465.8000000000002</v>
      </c>
      <c r="J33" s="78">
        <f t="shared" ca="1" si="17"/>
        <v>1469.9</v>
      </c>
      <c r="K33">
        <f t="shared" ref="K33:R33" ca="1" si="18">K13-SUM(K11:K12)</f>
        <v>1485.9</v>
      </c>
      <c r="L33">
        <f t="shared" ca="1" si="18"/>
        <v>1491.8000000000002</v>
      </c>
      <c r="M33">
        <f t="shared" ca="1" si="18"/>
        <v>1494.8000000000002</v>
      </c>
      <c r="N33">
        <f t="shared" ca="1" si="18"/>
        <v>1497.4</v>
      </c>
      <c r="O33">
        <f t="shared" ca="1" si="18"/>
        <v>1520.7</v>
      </c>
      <c r="P33">
        <f t="shared" ca="1" si="18"/>
        <v>1525.6</v>
      </c>
      <c r="Q33">
        <f t="shared" ca="1" si="18"/>
        <v>1537.3</v>
      </c>
      <c r="R33">
        <f t="shared" ca="1" si="18"/>
        <v>1541.6999999999998</v>
      </c>
      <c r="S33">
        <f t="shared" ref="S33:AB33" ca="1" si="19">S13-SUM(S11:S12)</f>
        <v>1571.6999999999998</v>
      </c>
      <c r="T33">
        <f t="shared" ca="1" si="19"/>
        <v>1578.6</v>
      </c>
      <c r="U33">
        <f t="shared" ca="1" si="19"/>
        <v>1027.9136776309797</v>
      </c>
      <c r="V33">
        <f t="shared" ca="1" si="19"/>
        <v>1127.7218407370005</v>
      </c>
      <c r="W33">
        <f t="shared" ca="1" si="19"/>
        <v>1299.4060440781623</v>
      </c>
      <c r="X33">
        <f t="shared" ca="1" si="19"/>
        <v>1320.3523304083628</v>
      </c>
      <c r="Y33">
        <f t="shared" ca="1" si="19"/>
        <v>1334.1307476256902</v>
      </c>
      <c r="Z33">
        <f t="shared" ca="1" si="19"/>
        <v>1339.9400838420031</v>
      </c>
      <c r="AA33">
        <f t="shared" ca="1" si="19"/>
        <v>1551.1808574497236</v>
      </c>
      <c r="AB33">
        <f t="shared" ca="1" si="19"/>
        <v>1575.3290251503663</v>
      </c>
      <c r="AC33" s="78">
        <f t="shared" ref="AC33:AE33" ca="1" si="20">AC13-SUM(AC11:AC12)</f>
        <v>1595.8081107083794</v>
      </c>
      <c r="AD33" s="78">
        <f t="shared" ca="1" si="20"/>
        <v>1611.8068387482963</v>
      </c>
      <c r="AE33" s="78">
        <f t="shared" ca="1" si="20"/>
        <v>1857.7597856887405</v>
      </c>
      <c r="AF33" s="78">
        <f t="shared" ref="AF33:BJ33" ca="1" si="21">AF13-SUM(AF11:AF12)</f>
        <v>1857.4368771162017</v>
      </c>
      <c r="AG33" s="78">
        <f t="shared" ca="1" si="21"/>
        <v>1850.5891107889911</v>
      </c>
      <c r="AH33" s="78">
        <f t="shared" ca="1" si="21"/>
        <v>1837.9670098899996</v>
      </c>
      <c r="AI33" s="78">
        <f t="shared" ca="1" si="21"/>
        <v>2044.369024279345</v>
      </c>
      <c r="AJ33" s="78">
        <f t="shared" ca="1" si="21"/>
        <v>1925.0807108791969</v>
      </c>
      <c r="AK33" s="78">
        <f t="shared" ca="1" si="21"/>
        <v>1782.3708973923076</v>
      </c>
      <c r="AL33" s="78">
        <f t="shared" ca="1" si="21"/>
        <v>1612.4075916434276</v>
      </c>
      <c r="AM33" s="78">
        <f t="shared" ca="1" si="21"/>
        <v>2020.3927054485212</v>
      </c>
      <c r="AN33" s="78">
        <f t="shared" ca="1" si="21"/>
        <v>2068.8508613334034</v>
      </c>
      <c r="AO33" s="78">
        <f t="shared" ca="1" si="21"/>
        <v>2121.6823380094102</v>
      </c>
      <c r="AP33" s="78">
        <f t="shared" ca="1" si="21"/>
        <v>2175.9969662274698</v>
      </c>
      <c r="AQ33" s="78">
        <f t="shared" ca="1" si="21"/>
        <v>2704.6379339513842</v>
      </c>
      <c r="AR33" s="78">
        <f t="shared" ca="1" si="21"/>
        <v>2799.7654194813504</v>
      </c>
      <c r="AS33" s="78">
        <f t="shared" ca="1" si="21"/>
        <v>2899.2261920050933</v>
      </c>
      <c r="AT33" s="78">
        <f t="shared" ca="1" si="21"/>
        <v>3005.3833077775143</v>
      </c>
      <c r="AU33" s="78">
        <f t="shared" ca="1" si="21"/>
        <v>3356.9495759956335</v>
      </c>
      <c r="AV33" s="78">
        <f t="shared" ca="1" si="21"/>
        <v>3134.5695417319766</v>
      </c>
      <c r="AW33" s="78">
        <f t="shared" ca="1" si="21"/>
        <v>2853.7273020999837</v>
      </c>
      <c r="AX33" s="78">
        <f t="shared" ca="1" si="21"/>
        <v>2515.7694070570651</v>
      </c>
      <c r="AY33" s="78">
        <f t="shared" ca="1" si="21"/>
        <v>3021.3326383281237</v>
      </c>
      <c r="AZ33" s="78">
        <f t="shared" ca="1" si="21"/>
        <v>2851.4721627929648</v>
      </c>
      <c r="BA33" s="78">
        <f t="shared" ca="1" si="21"/>
        <v>2661.6101360851408</v>
      </c>
      <c r="BB33" s="78">
        <f t="shared" ca="1" si="21"/>
        <v>2454.0989776820188</v>
      </c>
      <c r="BC33" s="78">
        <f t="shared" ca="1" si="21"/>
        <v>3013.2860474866829</v>
      </c>
      <c r="BD33" s="78">
        <f t="shared" ca="1" si="21"/>
        <v>2806.0084513226084</v>
      </c>
      <c r="BE33" s="78">
        <f t="shared" ca="1" si="21"/>
        <v>2566.6015960642981</v>
      </c>
      <c r="BF33" s="78">
        <f t="shared" ca="1" si="21"/>
        <v>2287.4935525761357</v>
      </c>
      <c r="BG33" s="78">
        <f t="shared" ca="1" si="21"/>
        <v>2550.897798519658</v>
      </c>
      <c r="BH33" s="78">
        <f t="shared" ca="1" si="21"/>
        <v>1655.794973432814</v>
      </c>
      <c r="BI33" s="78">
        <f t="shared" ca="1" si="21"/>
        <v>612.39084290068058</v>
      </c>
      <c r="BJ33" s="78">
        <f t="shared" ca="1" si="21"/>
        <v>-598.98702615164439</v>
      </c>
      <c r="GW33"/>
      <c r="GX33"/>
      <c r="GY33"/>
    </row>
    <row r="34" spans="1:207">
      <c r="A34" s="7" t="s">
        <v>171</v>
      </c>
      <c r="B34" t="s">
        <v>28</v>
      </c>
      <c r="C34" s="78">
        <f t="shared" ref="C34:J34" ca="1" si="22">SUM(C14:C16)</f>
        <v>4052.4999999999995</v>
      </c>
      <c r="D34" s="78">
        <f t="shared" ca="1" si="22"/>
        <v>4086.1000000000004</v>
      </c>
      <c r="E34" s="78">
        <f t="shared" ca="1" si="22"/>
        <v>4143.8999999999996</v>
      </c>
      <c r="F34" s="78">
        <f t="shared" ca="1" si="22"/>
        <v>4205.7</v>
      </c>
      <c r="G34" s="78">
        <f t="shared" ca="1" si="22"/>
        <v>4289.0999999999995</v>
      </c>
      <c r="H34" s="78">
        <f t="shared" ca="1" si="22"/>
        <v>4352.7</v>
      </c>
      <c r="I34" s="78">
        <f t="shared" ca="1" si="22"/>
        <v>4369.2</v>
      </c>
      <c r="J34" s="78">
        <f t="shared" ca="1" si="22"/>
        <v>4401.7000000000007</v>
      </c>
      <c r="K34">
        <f t="shared" ref="K34:Q34" ca="1" si="23">SUM(K14:K16)</f>
        <v>4373.8</v>
      </c>
      <c r="L34">
        <f t="shared" ca="1" si="23"/>
        <v>4408.7000000000007</v>
      </c>
      <c r="M34">
        <f t="shared" ca="1" si="23"/>
        <v>4459.8999999999996</v>
      </c>
      <c r="N34">
        <f t="shared" ca="1" si="23"/>
        <v>4501.7</v>
      </c>
      <c r="O34">
        <f t="shared" ca="1" si="23"/>
        <v>4551.8999999999996</v>
      </c>
      <c r="P34">
        <f t="shared" ca="1" si="23"/>
        <v>4585.3</v>
      </c>
      <c r="Q34">
        <f t="shared" ca="1" si="23"/>
        <v>4645.2</v>
      </c>
      <c r="R34">
        <f ca="1">SUM(R14:R16)</f>
        <v>4694</v>
      </c>
      <c r="S34">
        <f ca="1">SUM(S14:S16)</f>
        <v>4710.7000000000007</v>
      </c>
      <c r="T34">
        <f t="shared" ref="T34:AB34" ca="1" si="24">SUM(T14:T16)</f>
        <v>4756</v>
      </c>
      <c r="U34">
        <f t="shared" ca="1" si="24"/>
        <v>4758.7305175070605</v>
      </c>
      <c r="V34">
        <f t="shared" ca="1" si="24"/>
        <v>4761.4630931397996</v>
      </c>
      <c r="W34">
        <f t="shared" ca="1" si="24"/>
        <v>4764.3153813742083</v>
      </c>
      <c r="X34">
        <f t="shared" ca="1" si="24"/>
        <v>4767.169934739316</v>
      </c>
      <c r="Y34">
        <f t="shared" ca="1" si="24"/>
        <v>4770.0267551022098</v>
      </c>
      <c r="Z34">
        <f t="shared" ca="1" si="24"/>
        <v>4772.8858443315303</v>
      </c>
      <c r="AA34">
        <f t="shared" ca="1" si="24"/>
        <v>4775.8981392932474</v>
      </c>
      <c r="AB34">
        <f t="shared" ca="1" si="24"/>
        <v>4778.9129375244238</v>
      </c>
      <c r="AC34" s="78">
        <f t="shared" ref="AC34:AE34" ca="1" si="25">SUM(AC14:AC16)</f>
        <v>4781.930241190018</v>
      </c>
      <c r="AD34" s="78">
        <f t="shared" ca="1" si="25"/>
        <v>4784.9500524568848</v>
      </c>
      <c r="AE34" s="78">
        <f t="shared" ca="1" si="25"/>
        <v>4788.0884676138512</v>
      </c>
      <c r="AF34" s="78">
        <f t="shared" ref="AF34:BJ34" ca="1" si="26">SUM(AF14:AF16)</f>
        <v>4791.2295894880754</v>
      </c>
      <c r="AG34" s="78">
        <f t="shared" ca="1" si="26"/>
        <v>4794.3734205073688</v>
      </c>
      <c r="AH34" s="78">
        <f t="shared" ca="1" si="26"/>
        <v>4797.519963101744</v>
      </c>
      <c r="AI34" s="78">
        <f t="shared" ca="1" si="26"/>
        <v>4800.8163433786449</v>
      </c>
      <c r="AJ34" s="78">
        <f t="shared" ca="1" si="26"/>
        <v>4804.1157029708156</v>
      </c>
      <c r="AK34" s="78">
        <f t="shared" ca="1" si="26"/>
        <v>4807.4180446776727</v>
      </c>
      <c r="AL34" s="78">
        <f t="shared" ca="1" si="26"/>
        <v>4810.7233713012902</v>
      </c>
      <c r="AM34" s="78">
        <f t="shared" ca="1" si="26"/>
        <v>4814.1950668935178</v>
      </c>
      <c r="AN34" s="78">
        <f t="shared" ca="1" si="26"/>
        <v>4817.6700598324796</v>
      </c>
      <c r="AO34" s="78">
        <f t="shared" ca="1" si="26"/>
        <v>4821.1483533740047</v>
      </c>
      <c r="AP34" s="78">
        <f t="shared" ca="1" si="26"/>
        <v>4824.6299507771719</v>
      </c>
      <c r="AQ34" s="78">
        <f t="shared" ca="1" si="26"/>
        <v>4828.2824996032496</v>
      </c>
      <c r="AR34" s="78">
        <f t="shared" ca="1" si="26"/>
        <v>4831.9386924766241</v>
      </c>
      <c r="AS34" s="78">
        <f t="shared" ca="1" si="26"/>
        <v>4835.5985331762149</v>
      </c>
      <c r="AT34" s="78">
        <f t="shared" ca="1" si="26"/>
        <v>4839.262025484908</v>
      </c>
      <c r="AU34" s="78">
        <f t="shared" ca="1" si="26"/>
        <v>4843.1094013357297</v>
      </c>
      <c r="AV34" s="78">
        <f t="shared" ca="1" si="26"/>
        <v>4846.9608141926255</v>
      </c>
      <c r="AW34" s="78">
        <f t="shared" ca="1" si="26"/>
        <v>4850.816268458424</v>
      </c>
      <c r="AX34" s="78">
        <f t="shared" ca="1" si="26"/>
        <v>4854.6757685408111</v>
      </c>
      <c r="AY34" s="78">
        <f t="shared" ca="1" si="26"/>
        <v>4858.8704886670794</v>
      </c>
      <c r="AZ34" s="78">
        <f t="shared" ca="1" si="26"/>
        <v>4863.0700368342013</v>
      </c>
      <c r="BA34" s="78">
        <f t="shared" ca="1" si="26"/>
        <v>4867.274418843791</v>
      </c>
      <c r="BB34" s="78">
        <f t="shared" ca="1" si="26"/>
        <v>4871.4836405045553</v>
      </c>
      <c r="BC34" s="78">
        <f t="shared" ca="1" si="26"/>
        <v>4876.0061722092851</v>
      </c>
      <c r="BD34" s="78">
        <f t="shared" ca="1" si="26"/>
        <v>4880.5343432086611</v>
      </c>
      <c r="BE34" s="78">
        <f t="shared" ca="1" si="26"/>
        <v>4885.068160868067</v>
      </c>
      <c r="BF34" s="78">
        <f t="shared" ca="1" si="26"/>
        <v>4889.6076325626991</v>
      </c>
      <c r="BG34" s="78">
        <f t="shared" ca="1" si="26"/>
        <v>4894.342962686992</v>
      </c>
      <c r="BH34" s="78">
        <f t="shared" ca="1" si="26"/>
        <v>4899.084458853803</v>
      </c>
      <c r="BI34" s="78">
        <f t="shared" ca="1" si="26"/>
        <v>4903.8321294641319</v>
      </c>
      <c r="BJ34" s="78">
        <f t="shared" ca="1" si="26"/>
        <v>4908.5859829306482</v>
      </c>
      <c r="GW34"/>
      <c r="GX34"/>
      <c r="GY34"/>
    </row>
    <row r="35" spans="1:207">
      <c r="A35" s="7" t="s">
        <v>330</v>
      </c>
      <c r="B35" t="s">
        <v>228</v>
      </c>
      <c r="C35" s="78">
        <f t="shared" ref="C35:J35" ca="1" si="27">C17-C18</f>
        <v>303.89999999999998</v>
      </c>
      <c r="D35" s="78">
        <f t="shared" ca="1" si="27"/>
        <v>323.89999999999998</v>
      </c>
      <c r="E35" s="78">
        <f t="shared" ca="1" si="27"/>
        <v>303.70000000000005</v>
      </c>
      <c r="F35" s="78">
        <f t="shared" ca="1" si="27"/>
        <v>310.29999999999995</v>
      </c>
      <c r="G35" s="78">
        <f t="shared" ca="1" si="27"/>
        <v>331.1</v>
      </c>
      <c r="H35" s="78">
        <f t="shared" ca="1" si="27"/>
        <v>330.4</v>
      </c>
      <c r="I35" s="78">
        <f t="shared" ca="1" si="27"/>
        <v>297.3</v>
      </c>
      <c r="J35" s="78">
        <f t="shared" ca="1" si="27"/>
        <v>188.2</v>
      </c>
      <c r="K35">
        <f t="shared" ref="K35:Q35" ca="1" si="28">K17-K18</f>
        <v>283.39999999999998</v>
      </c>
      <c r="L35">
        <f t="shared" ca="1" si="28"/>
        <v>284.5</v>
      </c>
      <c r="M35">
        <f t="shared" ca="1" si="28"/>
        <v>322.2</v>
      </c>
      <c r="N35">
        <f t="shared" ca="1" si="28"/>
        <v>315.39999999999998</v>
      </c>
      <c r="O35">
        <f t="shared" ca="1" si="28"/>
        <v>255.6</v>
      </c>
      <c r="P35">
        <f t="shared" ca="1" si="28"/>
        <v>267.20000000000005</v>
      </c>
      <c r="Q35">
        <f t="shared" ca="1" si="28"/>
        <v>288.7</v>
      </c>
      <c r="R35">
        <f ca="1">R17-R18</f>
        <v>257.3</v>
      </c>
      <c r="S35">
        <f ca="1">S17-S18</f>
        <v>122.2</v>
      </c>
      <c r="T35">
        <f t="shared" ref="T35:AB35" ca="1" si="29">T17-T18</f>
        <v>122.2</v>
      </c>
      <c r="U35">
        <f t="shared" ca="1" si="29"/>
        <v>122.22793548441084</v>
      </c>
      <c r="V35">
        <f t="shared" ca="1" si="29"/>
        <v>122.25587564560519</v>
      </c>
      <c r="W35">
        <f t="shared" ca="1" si="29"/>
        <v>122.28371110741391</v>
      </c>
      <c r="X35">
        <f t="shared" ca="1" si="29"/>
        <v>122.311551214353</v>
      </c>
      <c r="Y35">
        <f t="shared" ca="1" si="29"/>
        <v>122.33939596714495</v>
      </c>
      <c r="Z35">
        <f t="shared" ca="1" si="29"/>
        <v>122.36724536651239</v>
      </c>
      <c r="AA35">
        <f t="shared" ca="1" si="29"/>
        <v>122.39761661351115</v>
      </c>
      <c r="AB35">
        <f t="shared" ca="1" si="29"/>
        <v>122.42799329915395</v>
      </c>
      <c r="AC35" s="78">
        <f t="shared" ref="AC35:AE35" ca="1" si="30">AC17-AC18</f>
        <v>122.45837542435009</v>
      </c>
      <c r="AD35" s="78">
        <f t="shared" ca="1" si="30"/>
        <v>122.48876299000901</v>
      </c>
      <c r="AE35" s="78">
        <f t="shared" ca="1" si="30"/>
        <v>122.5220034102941</v>
      </c>
      <c r="AF35" s="78">
        <f t="shared" ref="AF35:BJ35" ca="1" si="31">AF17-AF18</f>
        <v>122.55525023916316</v>
      </c>
      <c r="AG35" s="78">
        <f t="shared" ca="1" si="31"/>
        <v>122.58850347777211</v>
      </c>
      <c r="AH35" s="78">
        <f t="shared" ca="1" si="31"/>
        <v>122.62176312727715</v>
      </c>
      <c r="AI35" s="78">
        <f t="shared" ca="1" si="31"/>
        <v>122.65831701993041</v>
      </c>
      <c r="AJ35" s="78">
        <f t="shared" ca="1" si="31"/>
        <v>122.69487853652043</v>
      </c>
      <c r="AK35" s="78">
        <f t="shared" ca="1" si="31"/>
        <v>122.73144767853856</v>
      </c>
      <c r="AL35" s="78">
        <f t="shared" ca="1" si="31"/>
        <v>122.76802444747644</v>
      </c>
      <c r="AM35" s="78">
        <f t="shared" ca="1" si="31"/>
        <v>122.80855732125288</v>
      </c>
      <c r="AN35" s="78">
        <f t="shared" ca="1" si="31"/>
        <v>122.84909941335462</v>
      </c>
      <c r="AO35" s="78">
        <f t="shared" ca="1" si="31"/>
        <v>122.88965072575375</v>
      </c>
      <c r="AP35" s="78">
        <f t="shared" ca="1" si="31"/>
        <v>122.93021126042279</v>
      </c>
      <c r="AQ35" s="78">
        <f t="shared" ca="1" si="31"/>
        <v>122.97286671424368</v>
      </c>
      <c r="AR35" s="78">
        <f t="shared" ca="1" si="31"/>
        <v>123.01553229249737</v>
      </c>
      <c r="AS35" s="78">
        <f t="shared" ca="1" si="31"/>
        <v>123.05820799744779</v>
      </c>
      <c r="AT35" s="78">
        <f t="shared" ca="1" si="31"/>
        <v>123.10089383135941</v>
      </c>
      <c r="AU35" s="78">
        <f t="shared" ca="1" si="31"/>
        <v>123.14534773077818</v>
      </c>
      <c r="AV35" s="78">
        <f t="shared" ca="1" si="31"/>
        <v>123.18981255248899</v>
      </c>
      <c r="AW35" s="78">
        <f t="shared" ca="1" si="31"/>
        <v>123.23428829902326</v>
      </c>
      <c r="AX35" s="78">
        <f t="shared" ca="1" si="31"/>
        <v>123.27877497291301</v>
      </c>
      <c r="AY35" s="78">
        <f t="shared" ca="1" si="31"/>
        <v>123.32712161157019</v>
      </c>
      <c r="AZ35" s="78">
        <f t="shared" ca="1" si="31"/>
        <v>123.37548101099699</v>
      </c>
      <c r="BA35" s="78">
        <f t="shared" ca="1" si="31"/>
        <v>123.42385317437882</v>
      </c>
      <c r="BB35" s="78">
        <f t="shared" ca="1" si="31"/>
        <v>123.47223810490193</v>
      </c>
      <c r="BC35" s="78">
        <f t="shared" ca="1" si="31"/>
        <v>123.52415844060991</v>
      </c>
      <c r="BD35" s="78">
        <f t="shared" ca="1" si="31"/>
        <v>123.57609334487694</v>
      </c>
      <c r="BE35" s="78">
        <f t="shared" ca="1" si="31"/>
        <v>123.62804282157785</v>
      </c>
      <c r="BF35" s="78">
        <f t="shared" ca="1" si="31"/>
        <v>123.6800068745885</v>
      </c>
      <c r="BG35" s="78">
        <f t="shared" ca="1" si="31"/>
        <v>123.73418949413255</v>
      </c>
      <c r="BH35" s="78">
        <f t="shared" ca="1" si="31"/>
        <v>123.78838787995129</v>
      </c>
      <c r="BI35" s="78">
        <f t="shared" ca="1" si="31"/>
        <v>123.84260203639928</v>
      </c>
      <c r="BJ35" s="78">
        <f t="shared" ca="1" si="31"/>
        <v>123.89683196783233</v>
      </c>
      <c r="GW35"/>
      <c r="GX35"/>
      <c r="GY35"/>
    </row>
    <row r="36" spans="1:207">
      <c r="C36" s="78"/>
      <c r="D36" s="78"/>
      <c r="E36" s="78"/>
      <c r="F36" s="78"/>
      <c r="G36" s="78"/>
      <c r="H36" s="78"/>
      <c r="I36" s="78"/>
      <c r="J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GW36"/>
      <c r="GX36"/>
      <c r="GY36"/>
    </row>
    <row r="37" spans="1:207">
      <c r="A37" s="12" t="s">
        <v>163</v>
      </c>
      <c r="C37" s="78"/>
      <c r="D37" s="78"/>
      <c r="E37" s="78"/>
      <c r="F37" s="78"/>
      <c r="G37" s="78"/>
      <c r="H37" s="78"/>
      <c r="I37" s="78"/>
      <c r="J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GW37"/>
      <c r="GX37"/>
      <c r="GY37"/>
    </row>
    <row r="38" spans="1:207">
      <c r="A38" s="7" t="s">
        <v>168</v>
      </c>
      <c r="B38" t="s">
        <v>164</v>
      </c>
      <c r="C38" s="78" t="str">
        <f ca="1">IF(ISERROR(INDIRECT(ADDRESS(ROW(C32),COLUMN(C32)-3))),"n/a",IF(ISNUMBER(INDIRECT(ADDRESS(ROW(C32),COLUMN(C32)-3))),Calculations_forecast!$C$3*AVERAGE(C32:C32),"n/a"))</f>
        <v>n/a</v>
      </c>
      <c r="D38" s="78" t="str">
        <f ca="1">IF(ISERROR(INDIRECT(ADDRESS(ROW(D32),COLUMN(D32)-3))),"n/a",IF(ISNUMBER(INDIRECT(ADDRESS(ROW(D32),COLUMN(D32)-3))),Calculations_forecast!$C$3*AVERAGE(D32:D32),"n/a"))</f>
        <v>n/a</v>
      </c>
      <c r="E38" s="78" t="str">
        <f ca="1">IF(ISERROR(INDIRECT(ADDRESS(ROW(E32),COLUMN(E32)-3))),"n/a",IF(ISNUMBER(INDIRECT(ADDRESS(ROW(E32),COLUMN(E32)-3))),Calculations_forecast!$C$3*AVERAGE(E32:E32),"n/a"))</f>
        <v>n/a</v>
      </c>
      <c r="F38" s="78">
        <f ca="1">IF(ISERROR(INDIRECT(ADDRESS(ROW(F32),COLUMN(F32)-3))),"n/a",IF(ISNUMBER(INDIRECT(ADDRESS(ROW(F32),COLUMN(F32)-3))),Calculations_forecast!$C$3*AVERAGE(F32:F32),"n/a"))</f>
        <v>1014.3000000000001</v>
      </c>
      <c r="G38" s="78">
        <f ca="1">IF(ISERROR(INDIRECT(ADDRESS(ROW(G32),COLUMN(G32)-3))),"n/a",IF(ISNUMBER(INDIRECT(ADDRESS(ROW(G32),COLUMN(G32)-3))),Calculations_forecast!$C$3*AVERAGE(G32:G32),"n/a"))</f>
        <v>1030.68</v>
      </c>
      <c r="H38" s="78">
        <f ca="1">IF(ISERROR(INDIRECT(ADDRESS(ROW(H32),COLUMN(H32)-3))),"n/a",IF(ISNUMBER(INDIRECT(ADDRESS(ROW(H32),COLUMN(H32)-3))),Calculations_forecast!$C$3*AVERAGE(H32:H32),"n/a"))</f>
        <v>1051.74</v>
      </c>
      <c r="I38" s="78">
        <f ca="1">IF(ISERROR(INDIRECT(ADDRESS(ROW(I32),COLUMN(I32)-3))),"n/a",IF(ISNUMBER(INDIRECT(ADDRESS(ROW(I32),COLUMN(I32)-3))),Calculations_forecast!$C$3*AVERAGE(I32:I32),"n/a"))</f>
        <v>1061.1000000000001</v>
      </c>
      <c r="J38" s="78">
        <f ca="1">IF(ISERROR(INDIRECT(ADDRESS(ROW(J32),COLUMN(J32)-3))),"n/a",IF(ISNUMBER(INDIRECT(ADDRESS(ROW(J32),COLUMN(J32)-3))),Calculations_forecast!$C$3*AVERAGE(J32:J32),"n/a"))</f>
        <v>1068.3</v>
      </c>
      <c r="K38">
        <f ca="1">IF(ISERROR(INDIRECT(ADDRESS(ROW(K32),COLUMN(K32)-3))),"n/a",IF(ISNUMBER(INDIRECT(ADDRESS(ROW(K32),COLUMN(K32)-3))),Calculations_forecast!$C$3*AVERAGE(K32:K32),"n/a"))</f>
        <v>1081.3500000000001</v>
      </c>
      <c r="L38">
        <f ca="1">IF(ISERROR(INDIRECT(ADDRESS(ROW(L32),COLUMN(L32)-3))),"n/a",IF(ISNUMBER(INDIRECT(ADDRESS(ROW(L32),COLUMN(L32)-3))),Calculations_forecast!$C$3*AVERAGE(K32:L32),"n/a"))</f>
        <v>1088.1000000000001</v>
      </c>
      <c r="M38">
        <f ca="1">IF(ISERROR(INDIRECT(ADDRESS(ROW(M32),COLUMN(M32)-3))),"n/a",IF(ISNUMBER(INDIRECT(ADDRESS(ROW(M32),COLUMN(M32)-3))),Calculations_forecast!$C$3*AVERAGE(K32:M32),"n/a"))</f>
        <v>1095</v>
      </c>
      <c r="N38">
        <f ca="1">IF(ISERROR(INDIRECT(ADDRESS(ROW(N32),COLUMN(N32)-3))),"n/a",IF(ISNUMBER(INDIRECT(ADDRESS(ROW(N32),COLUMN(N32)-3))),Calculations_forecast!$C$3*AVERAGE(K32:N32),"n/a"))</f>
        <v>1102.4324999999999</v>
      </c>
      <c r="O38">
        <f ca="1">IF(ISERROR(INDIRECT(ADDRESS(ROW(O32),COLUMN(O32)-3))),"n/a",IF(ISNUMBER(INDIRECT(ADDRESS(ROW(O32),COLUMN(O32)-3))),Calculations_forecast!$C$3*AVERAGE(L32:O32),"n/a"))</f>
        <v>1114.8525</v>
      </c>
      <c r="P38">
        <f ca="1">IF(ISERROR(INDIRECT(ADDRESS(ROW(P32),COLUMN(P32)-3))),"n/a",IF(ISNUMBER(INDIRECT(ADDRESS(ROW(P32),COLUMN(P32)-3))),Calculations_forecast!$C$3*AVERAGE(M32:P32),"n/a"))</f>
        <v>1124.865</v>
      </c>
      <c r="Q38">
        <f ca="1">IF(ISERROR(INDIRECT(ADDRESS(ROW(Q32),COLUMN(Q32)-3))),"n/a",IF(ISNUMBER(INDIRECT(ADDRESS(ROW(Q32),COLUMN(Q32)-3))),Calculations_forecast!$C$3*AVERAGE(N32:Q32),"n/a"))</f>
        <v>1136.385</v>
      </c>
      <c r="R38">
        <f ca="1">IF(ISERROR(INDIRECT(ADDRESS(ROW(R32),COLUMN(R32)-3))),"n/a",IF(ISNUMBER(INDIRECT(ADDRESS(ROW(R32),COLUMN(R32)-3))),Calculations_forecast!$C$3*AVERAGE(O32:R32),"n/a"))</f>
        <v>1145.4075</v>
      </c>
      <c r="S38">
        <f ca="1">IF(ISERROR(INDIRECT(ADDRESS(ROW(S32),COLUMN(S32)-3))),"n/a",IF(ISNUMBER(INDIRECT(ADDRESS(ROW(S32),COLUMN(S32)-3))),Calculations_forecast!$C$3*AVERAGE(P32:S32),"n/a"))</f>
        <v>1156.05</v>
      </c>
      <c r="T38">
        <f ca="1">IF(ISERROR(INDIRECT(ADDRESS(ROW(T32),COLUMN(T32)-3))),"n/a",IF(ISNUMBER(INDIRECT(ADDRESS(ROW(T32),COLUMN(T32)-3))),Calculations_forecast!$C$3*AVERAGE(Q32:T32),"n/a"))</f>
        <v>1170.8100000000002</v>
      </c>
      <c r="U38">
        <f ca="1">IF(ISERROR(INDIRECT(ADDRESS(ROW(U32),COLUMN(U32)-3))),"n/a",IF(ISNUMBER(INDIRECT(ADDRESS(ROW(U32),COLUMN(U32)-3))),Calculations_forecast!$C$3*AVERAGE(R32:U32),"n/a"))</f>
        <v>1184.7812822757014</v>
      </c>
      <c r="V38">
        <f ca="1">IF(ISERROR(INDIRECT(ADDRESS(ROW(V32),COLUMN(V32)-3))),"n/a",IF(ISNUMBER(INDIRECT(ADDRESS(ROW(V32),COLUMN(V32)-3))),Calculations_forecast!$C$3*AVERAGE(S32:V32),"n/a"))</f>
        <v>1201.5520385884608</v>
      </c>
      <c r="W38">
        <f ca="1">IF(ISERROR(INDIRECT(ADDRESS(ROW(W32),COLUMN(W32)-3))),"n/a",IF(ISNUMBER(INDIRECT(ADDRESS(ROW(W32),COLUMN(W32)-3))),Calculations_forecast!$C$3*AVERAGE(T32:W32),"n/a"))</f>
        <v>1237.8500974224396</v>
      </c>
      <c r="X38">
        <f ca="1">IF(ISERROR(INDIRECT(ADDRESS(ROW(X32),COLUMN(X32)-3))),"n/a",IF(ISNUMBER(INDIRECT(ADDRESS(ROW(X32),COLUMN(X32)-3))),Calculations_forecast!$C$3*AVERAGE(U32:X32),"n/a"))</f>
        <v>1293.6556965995096</v>
      </c>
      <c r="Y38">
        <f ca="1">IF(ISERROR(INDIRECT(ADDRESS(ROW(Y32),COLUMN(Y32)-3))),"n/a",IF(ISNUMBER(INDIRECT(ADDRESS(ROW(Y32),COLUMN(Y32)-3))),Calculations_forecast!$C$3*AVERAGE(V32:Y32),"n/a"))</f>
        <v>1371.8833906543844</v>
      </c>
      <c r="Z38">
        <f ca="1">IF(ISERROR(INDIRECT(ADDRESS(ROW(Z32),COLUMN(Z32)-3))),"n/a",IF(ISNUMBER(INDIRECT(ADDRESS(ROW(Z32),COLUMN(Z32)-3))),Calculations_forecast!$C$3*AVERAGE(W32:Z32),"n/a"))</f>
        <v>1474.6717359500979</v>
      </c>
      <c r="AA38">
        <f ca="1">IF(ISERROR(INDIRECT(ADDRESS(ROW(AA32),COLUMN(AA32)-3))),"n/a",IF(ISNUMBER(INDIRECT(ADDRESS(ROW(AA32),COLUMN(AA32)-3))),Calculations_forecast!$C$3*AVERAGE(X32:AA32),"n/a"))</f>
        <v>1577.9753848081891</v>
      </c>
      <c r="AB38">
        <f ca="1">IF(ISERROR(INDIRECT(ADDRESS(ROW(AB32),COLUMN(AB32)-3))),"n/a",IF(ISNUMBER(INDIRECT(ADDRESS(ROW(AB32),COLUMN(AB32)-3))),Calculations_forecast!$C$3*AVERAGE(Y32:AB32),"n/a"))</f>
        <v>1681.3373649923292</v>
      </c>
      <c r="AC38" s="78">
        <f ca="1">IF(ISERROR(INDIRECT(ADDRESS(ROW(AC32),COLUMN(AC32)-3))),"n/a",IF(ISNUMBER(INDIRECT(ADDRESS(ROW(AC32),COLUMN(AC32)-3))),Calculations_forecast!$C$3*AVERAGE(Z32:AC32),"n/a"))</f>
        <v>1784.2255827599693</v>
      </c>
      <c r="AD38" s="78">
        <f ca="1">IF(ISERROR(INDIRECT(ADDRESS(ROW(AD32),COLUMN(AD32)-3))),"n/a",IF(ISNUMBER(INDIRECT(ADDRESS(ROW(AD32),COLUMN(AD32)-3))),Calculations_forecast!$C$3*AVERAGE(AA32:AD32),"n/a"))</f>
        <v>1886.0235029478138</v>
      </c>
      <c r="AE38" s="78">
        <f ca="1">IF(ISERROR(INDIRECT(ADDRESS(ROW(AE32),COLUMN(AE32)-3))),"n/a",IF(ISNUMBER(INDIRECT(ADDRESS(ROW(AE32),COLUMN(AE32)-3))),Calculations_forecast!$C$3*AVERAGE(AB32:AE32),"n/a"))</f>
        <v>1997.9830517487046</v>
      </c>
      <c r="AF38" s="78">
        <f ca="1">IF(ISERROR(INDIRECT(ADDRESS(ROW(AF32),COLUMN(AF32)-3))),"n/a",IF(ISNUMBER(INDIRECT(ADDRESS(ROW(AF32),COLUMN(AF32)-3))),Calculations_forecast!$C$3*AVERAGE(AC32:AF32),"n/a"))</f>
        <v>2120.9745408712101</v>
      </c>
      <c r="AG38" s="78">
        <f ca="1">IF(ISERROR(INDIRECT(ADDRESS(ROW(AG32),COLUMN(AG32)-3))),"n/a",IF(ISNUMBER(INDIRECT(ADDRESS(ROW(AG32),COLUMN(AG32)-3))),Calculations_forecast!$C$3*AVERAGE(AD32:AG32),"n/a"))</f>
        <v>2255.9396709645207</v>
      </c>
      <c r="AH38" s="78">
        <f ca="1">IF(ISERROR(INDIRECT(ADDRESS(ROW(AH32),COLUMN(AH32)-3))),"n/a",IF(ISNUMBER(INDIRECT(ADDRESS(ROW(AH32),COLUMN(AH32)-3))),Calculations_forecast!$C$3*AVERAGE(AE32:AH32),"n/a"))</f>
        <v>2403.8973175522433</v>
      </c>
      <c r="AI38" s="78">
        <f ca="1">IF(ISERROR(INDIRECT(ADDRESS(ROW(AI32),COLUMN(AI32)-3))),"n/a",IF(ISNUMBER(INDIRECT(ADDRESS(ROW(AI32),COLUMN(AI32)-3))),Calculations_forecast!$C$3*AVERAGE(AF32:AI32),"n/a"))</f>
        <v>2582.3650608661178</v>
      </c>
      <c r="AJ38" s="78">
        <f ca="1">IF(ISERROR(INDIRECT(ADDRESS(ROW(AJ32),COLUMN(AJ32)-3))),"n/a",IF(ISNUMBER(INDIRECT(ADDRESS(ROW(AJ32),COLUMN(AJ32)-3))),Calculations_forecast!$C$3*AVERAGE(AG32:AJ32),"n/a"))</f>
        <v>2795.6577666212224</v>
      </c>
      <c r="AK38" s="78">
        <f ca="1">IF(ISERROR(INDIRECT(ADDRESS(ROW(AK32),COLUMN(AK32)-3))),"n/a",IF(ISNUMBER(INDIRECT(ADDRESS(ROW(AK32),COLUMN(AK32)-3))),Calculations_forecast!$C$3*AVERAGE(AH32:AK32),"n/a"))</f>
        <v>3048.6406522515181</v>
      </c>
      <c r="AL38" s="78">
        <f ca="1">IF(ISERROR(INDIRECT(ADDRESS(ROW(AL32),COLUMN(AL32)-3))),"n/a",IF(ISNUMBER(INDIRECT(ADDRESS(ROW(AL32),COLUMN(AL32)-3))),Calculations_forecast!$C$3*AVERAGE(AI32:AL32),"n/a"))</f>
        <v>3346.796600751396</v>
      </c>
      <c r="AM38" s="78">
        <f ca="1">IF(ISERROR(INDIRECT(ADDRESS(ROW(AM32),COLUMN(AM32)-3))),"n/a",IF(ISNUMBER(INDIRECT(ADDRESS(ROW(AM32),COLUMN(AM32)-3))),Calculations_forecast!$C$3*AVERAGE(AJ32:AM32),"n/a"))</f>
        <v>3623.181244016625</v>
      </c>
      <c r="AN38" s="78">
        <f ca="1">IF(ISERROR(INDIRECT(ADDRESS(ROW(AN32),COLUMN(AN32)-3))),"n/a",IF(ISNUMBER(INDIRECT(ADDRESS(ROW(AN32),COLUMN(AN32)-3))),Calculations_forecast!$C$3*AVERAGE(AK32:AN32),"n/a"))</f>
        <v>3873.1895995238078</v>
      </c>
      <c r="AO38" s="78">
        <f ca="1">IF(ISERROR(INDIRECT(ADDRESS(ROW(AO32),COLUMN(AO32)-3))),"n/a",IF(ISNUMBER(INDIRECT(ADDRESS(ROW(AO32),COLUMN(AO32)-3))),Calculations_forecast!$C$3*AVERAGE(AL32:AO32),"n/a"))</f>
        <v>4091.6057452774071</v>
      </c>
      <c r="AP38" s="78">
        <f ca="1">IF(ISERROR(INDIRECT(ADDRESS(ROW(AP32),COLUMN(AP32)-3))),"n/a",IF(ISNUMBER(INDIRECT(ADDRESS(ROW(AP32),COLUMN(AP32)-3))),Calculations_forecast!$C$3*AVERAGE(AM32:AP32),"n/a"))</f>
        <v>4272.5291975400178</v>
      </c>
      <c r="AQ38" s="78">
        <f ca="1">IF(ISERROR(INDIRECT(ADDRESS(ROW(AQ32),COLUMN(AQ32)-3))),"n/a",IF(ISNUMBER(INDIRECT(ADDRESS(ROW(AQ32),COLUMN(AQ32)-3))),Calculations_forecast!$C$3*AVERAGE(AN32:AQ32),"n/a"))</f>
        <v>4456.9544023409308</v>
      </c>
      <c r="AR38" s="78">
        <f ca="1">IF(ISERROR(INDIRECT(ADDRESS(ROW(AR32),COLUMN(AR32)-3))),"n/a",IF(ISNUMBER(INDIRECT(ADDRESS(ROW(AR32),COLUMN(AR32)-3))),Calculations_forecast!$C$3*AVERAGE(AO32:AR32),"n/a"))</f>
        <v>4644.9920527364375</v>
      </c>
      <c r="AS38" s="78">
        <f ca="1">IF(ISERROR(INDIRECT(ADDRESS(ROW(AS32),COLUMN(AS32)-3))),"n/a",IF(ISNUMBER(INDIRECT(ADDRESS(ROW(AS32),COLUMN(AS32)-3))),Calculations_forecast!$C$3*AVERAGE(AP32:AS32),"n/a"))</f>
        <v>4836.7607839662214</v>
      </c>
      <c r="AT38" s="78">
        <f ca="1">IF(ISERROR(INDIRECT(ADDRESS(ROW(AT32),COLUMN(AT32)-3))),"n/a",IF(ISNUMBER(INDIRECT(ADDRESS(ROW(AT32),COLUMN(AT32)-3))),Calculations_forecast!$C$3*AVERAGE(AQ32:AT32),"n/a"))</f>
        <v>5032.3878448687556</v>
      </c>
      <c r="AU38" s="78">
        <f ca="1">IF(ISERROR(INDIRECT(ADDRESS(ROW(AU32),COLUMN(AU32)-3))),"n/a",IF(ISNUMBER(INDIRECT(ADDRESS(ROW(AU32),COLUMN(AU32)-3))),Calculations_forecast!$C$3*AVERAGE(AR32:AU32),"n/a"))</f>
        <v>5305.8100323896588</v>
      </c>
      <c r="AV38" s="78">
        <f ca="1">IF(ISERROR(INDIRECT(ADDRESS(ROW(AV32),COLUMN(AV32)-3))),"n/a",IF(ISNUMBER(INDIRECT(ADDRESS(ROW(AV32),COLUMN(AV32)-3))),Calculations_forecast!$C$3*AVERAGE(AS32:AV32),"n/a"))</f>
        <v>5667.2323050947771</v>
      </c>
      <c r="AW38" s="78">
        <f ca="1">IF(ISERROR(INDIRECT(ADDRESS(ROW(AW32),COLUMN(AW32)-3))),"n/a",IF(ISNUMBER(INDIRECT(ADDRESS(ROW(AW32),COLUMN(AW32)-3))),Calculations_forecast!$C$3*AVERAGE(AT32:AW32),"n/a"))</f>
        <v>6128.0414213795148</v>
      </c>
      <c r="AX38" s="78">
        <f ca="1">IF(ISERROR(INDIRECT(ADDRESS(ROW(AX32),COLUMN(AX32)-3))),"n/a",IF(ISNUMBER(INDIRECT(ADDRESS(ROW(AX32),COLUMN(AX32)-3))),Calculations_forecast!$C$3*AVERAGE(AU32:AX32),"n/a"))</f>
        <v>6700.9394146232062</v>
      </c>
      <c r="AY38" s="78">
        <f ca="1">IF(ISERROR(INDIRECT(ADDRESS(ROW(AY32),COLUMN(AY32)-3))),"n/a",IF(ISNUMBER(INDIRECT(ADDRESS(ROW(AY32),COLUMN(AY32)-3))),Calculations_forecast!$C$3*AVERAGE(AV32:AY32),"n/a"))</f>
        <v>7280.1635422011159</v>
      </c>
      <c r="AZ38" s="78">
        <f ca="1">IF(ISERROR(INDIRECT(ADDRESS(ROW(AZ32),COLUMN(AZ32)-3))),"n/a",IF(ISNUMBER(INDIRECT(ADDRESS(ROW(AZ32),COLUMN(AZ32)-3))),Calculations_forecast!$C$3*AVERAGE(AW32:AZ32),"n/a"))</f>
        <v>7862.3252708655946</v>
      </c>
      <c r="BA38" s="78">
        <f ca="1">IF(ISERROR(INDIRECT(ADDRESS(ROW(BA32),COLUMN(BA32)-3))),"n/a",IF(ISNUMBER(INDIRECT(ADDRESS(ROW(BA32),COLUMN(BA32)-3))),Calculations_forecast!$C$3*AVERAGE(AX32:BA32),"n/a"))</f>
        <v>8443.3639985753434</v>
      </c>
      <c r="BB38" s="78">
        <f ca="1">IF(ISERROR(INDIRECT(ADDRESS(ROW(BB32),COLUMN(BB32)-3))),"n/a",IF(ISNUMBER(INDIRECT(ADDRESS(ROW(BB32),COLUMN(BB32)-3))),Calculations_forecast!$C$3*AVERAGE(AY32:BB32),"n/a"))</f>
        <v>9018.4507343055284</v>
      </c>
      <c r="BC38" s="78">
        <f ca="1">IF(ISERROR(INDIRECT(ADDRESS(ROW(BC32),COLUMN(BC32)-3))),"n/a",IF(ISNUMBER(INDIRECT(ADDRESS(ROW(BC32),COLUMN(BC32)-3))),Calculations_forecast!$C$3*AVERAGE(AZ32:BC32),"n/a"))</f>
        <v>9630.3986213048756</v>
      </c>
      <c r="BD38" s="78">
        <f ca="1">IF(ISERROR(INDIRECT(ADDRESS(ROW(BD32),COLUMN(BD32)-3))),"n/a",IF(ISNUMBER(INDIRECT(ADDRESS(ROW(BD32),COLUMN(BD32)-3))),Calculations_forecast!$C$3*AVERAGE(BA32:BD32),"n/a"))</f>
        <v>10281.578761226296</v>
      </c>
      <c r="BE38" s="78">
        <f ca="1">IF(ISERROR(INDIRECT(ADDRESS(ROW(BE32),COLUMN(BE32)-3))),"n/a",IF(ISNUMBER(INDIRECT(ADDRESS(ROW(BE32),COLUMN(BE32)-3))),Calculations_forecast!$C$3*AVERAGE(BB32:BE32),"n/a"))</f>
        <v>10974.515063964747</v>
      </c>
      <c r="BF38" s="78">
        <f ca="1">IF(ISERROR(INDIRECT(ADDRESS(ROW(BF32),COLUMN(BF32)-3))),"n/a",IF(ISNUMBER(INDIRECT(ADDRESS(ROW(BF32),COLUMN(BF32)-3))),Calculations_forecast!$C$3*AVERAGE(BC32:BF32),"n/a"))</f>
        <v>11711.894096090462</v>
      </c>
      <c r="BG38" s="78">
        <f ca="1">IF(ISERROR(INDIRECT(ADDRESS(ROW(BG32),COLUMN(BG32)-3))),"n/a",IF(ISNUMBER(INDIRECT(ADDRESS(ROW(BG32),COLUMN(BG32)-3))),Calculations_forecast!$C$3*AVERAGE(BD32:BG32),"n/a"))</f>
        <v>12606.144627250502</v>
      </c>
      <c r="BH38" s="78">
        <f ca="1">IF(ISERROR(INDIRECT(ADDRESS(ROW(BH32),COLUMN(BH32)-3))),"n/a",IF(ISNUMBER(INDIRECT(ADDRESS(ROW(BH32),COLUMN(BH32)-3))),Calculations_forecast!$C$3*AVERAGE(BE32:BH32),"n/a"))</f>
        <v>13681.314863394617</v>
      </c>
      <c r="BI38" s="78">
        <f ca="1">IF(ISERROR(INDIRECT(ADDRESS(ROW(BI32),COLUMN(BI32)-3))),"n/a",IF(ISNUMBER(INDIRECT(ADDRESS(ROW(BI32),COLUMN(BI32)-3))),Calculations_forecast!$C$3*AVERAGE(BF32:BI32),"n/a"))</f>
        <v>14964.72948885999</v>
      </c>
      <c r="BJ38" s="78">
        <f ca="1">IF(ISERROR(INDIRECT(ADDRESS(ROW(BJ32),COLUMN(BJ32)-3))),"n/a",IF(ISNUMBER(INDIRECT(ADDRESS(ROW(BJ32),COLUMN(BJ32)-3))),Calculations_forecast!$C$3*AVERAGE(BG32:BJ32),"n/a"))</f>
        <v>16487.411660228281</v>
      </c>
      <c r="GW38"/>
      <c r="GX38"/>
      <c r="GY38"/>
    </row>
    <row r="39" spans="1:207">
      <c r="A39" s="7" t="s">
        <v>167</v>
      </c>
      <c r="B39" t="s">
        <v>165</v>
      </c>
      <c r="C39" s="78" t="str">
        <f ca="1">IF(ISERROR(INDIRECT(ADDRESS(ROW(C33),COLUMN(C33)-3))),"n/a",IF(ISNUMBER(INDIRECT(ADDRESS(ROW(C33),COLUMN(C33)-3))),Calculations_forecast!$C$4*AVERAGE(C33:C33),"n/a"))</f>
        <v>n/a</v>
      </c>
      <c r="D39" s="78" t="str">
        <f ca="1">IF(ISERROR(INDIRECT(ADDRESS(ROW(D33),COLUMN(D33)-3))),"n/a",IF(ISNUMBER(INDIRECT(ADDRESS(ROW(D33),COLUMN(D33)-3))),Calculations_forecast!$C$4*AVERAGE(D33:D33),"n/a"))</f>
        <v>n/a</v>
      </c>
      <c r="E39" s="78" t="str">
        <f ca="1">IF(ISERROR(INDIRECT(ADDRESS(ROW(E33),COLUMN(E33)-3))),"n/a",IF(ISNUMBER(INDIRECT(ADDRESS(ROW(E33),COLUMN(E33)-3))),Calculations_forecast!$C$4*AVERAGE(E33:E33),"n/a"))</f>
        <v>n/a</v>
      </c>
      <c r="F39" s="78">
        <f ca="1">IF(ISERROR(INDIRECT(ADDRESS(ROW(F33),COLUMN(F33)-3))),"n/a",IF(ISNUMBER(INDIRECT(ADDRESS(ROW(F33),COLUMN(F33)-3))),Calculations_forecast!$C$4*AVERAGE(F33:F33),"n/a"))</f>
        <v>1278.9000000000001</v>
      </c>
      <c r="G39" s="78">
        <f ca="1">IF(ISERROR(INDIRECT(ADDRESS(ROW(G33),COLUMN(G33)-3))),"n/a",IF(ISNUMBER(INDIRECT(ADDRESS(ROW(G33),COLUMN(G33)-3))),Calculations_forecast!$C$4*AVERAGE(G33:G33),"n/a"))</f>
        <v>1306.0800000000002</v>
      </c>
      <c r="H39" s="78">
        <f ca="1">IF(ISERROR(INDIRECT(ADDRESS(ROW(H33),COLUMN(H33)-3))),"n/a",IF(ISNUMBER(INDIRECT(ADDRESS(ROW(H33),COLUMN(H33)-3))),Calculations_forecast!$C$4*AVERAGE(H33:H33),"n/a"))</f>
        <v>1316.79</v>
      </c>
      <c r="I39" s="78">
        <f ca="1">IF(ISERROR(INDIRECT(ADDRESS(ROW(I33),COLUMN(I33)-3))),"n/a",IF(ISNUMBER(INDIRECT(ADDRESS(ROW(I33),COLUMN(I33)-3))),Calculations_forecast!$C$4*AVERAGE(I33:I33),"n/a"))</f>
        <v>1319.2200000000003</v>
      </c>
      <c r="J39" s="78">
        <f ca="1">IF(ISERROR(INDIRECT(ADDRESS(ROW(J33),COLUMN(J33)-3))),"n/a",IF(ISNUMBER(INDIRECT(ADDRESS(ROW(J33),COLUMN(J33)-3))),Calculations_forecast!$C$4*AVERAGE(J33:J33),"n/a"))</f>
        <v>1322.91</v>
      </c>
      <c r="K39">
        <f ca="1">IF(ISERROR(INDIRECT(ADDRESS(ROW(K33),COLUMN(K33)-3))),"n/a",IF(ISNUMBER(INDIRECT(ADDRESS(ROW(K33),COLUMN(K33)-3))),Calculations_forecast!$C$4*AVERAGE(K33:K33),"n/a"))</f>
        <v>1337.3100000000002</v>
      </c>
      <c r="L39">
        <f ca="1">IF(ISERROR(INDIRECT(ADDRESS(ROW(L33),COLUMN(L33)-3))),"n/a",IF(ISNUMBER(INDIRECT(ADDRESS(ROW(L33),COLUMN(L33)-3))),Calculations_forecast!$C$4*AVERAGE(K33:L33),"n/a"))</f>
        <v>1339.9650000000001</v>
      </c>
      <c r="M39">
        <f ca="1">IF(ISERROR(INDIRECT(ADDRESS(ROW(M33),COLUMN(M33)-3))),"n/a",IF(ISNUMBER(INDIRECT(ADDRESS(ROW(M33),COLUMN(M33)-3))),Calculations_forecast!$C$4*AVERAGE(K33:M33),"n/a"))</f>
        <v>1341.75</v>
      </c>
      <c r="N39">
        <f ca="1">IF(ISERROR(INDIRECT(ADDRESS(ROW(N33),COLUMN(N33)-3))),"n/a",IF(ISNUMBER(INDIRECT(ADDRESS(ROW(N33),COLUMN(N33)-3))),Calculations_forecast!$C$4*AVERAGE(K33:N33),"n/a"))</f>
        <v>1343.2275</v>
      </c>
      <c r="O39">
        <f ca="1">IF(ISERROR(INDIRECT(ADDRESS(ROW(O33),COLUMN(O33)-3))),"n/a",IF(ISNUMBER(INDIRECT(ADDRESS(ROW(O33),COLUMN(O33)-3))),Calculations_forecast!$C$4*AVERAGE(L33:O33),"n/a"))</f>
        <v>1351.0574999999999</v>
      </c>
      <c r="P39">
        <f ca="1">IF(ISERROR(INDIRECT(ADDRESS(ROW(P33),COLUMN(P33)-3))),"n/a",IF(ISNUMBER(INDIRECT(ADDRESS(ROW(P33),COLUMN(P33)-3))),Calculations_forecast!$C$4*AVERAGE(M33:P33),"n/a"))</f>
        <v>1358.6625000000001</v>
      </c>
      <c r="Q39">
        <f ca="1">IF(ISERROR(INDIRECT(ADDRESS(ROW(Q33),COLUMN(Q33)-3))),"n/a",IF(ISNUMBER(INDIRECT(ADDRESS(ROW(Q33),COLUMN(Q33)-3))),Calculations_forecast!$C$4*AVERAGE(N33:Q33),"n/a"))</f>
        <v>1368.2250000000001</v>
      </c>
      <c r="R39">
        <f ca="1">IF(ISERROR(INDIRECT(ADDRESS(ROW(R33),COLUMN(R33)-3))),"n/a",IF(ISNUMBER(INDIRECT(ADDRESS(ROW(R33),COLUMN(R33)-3))),Calculations_forecast!$C$4*AVERAGE(O33:R33),"n/a"))</f>
        <v>1378.1925000000001</v>
      </c>
      <c r="S39">
        <f ca="1">IF(ISERROR(INDIRECT(ADDRESS(ROW(S33),COLUMN(S33)-3))),"n/a",IF(ISNUMBER(INDIRECT(ADDRESS(ROW(S33),COLUMN(S33)-3))),Calculations_forecast!$C$4*AVERAGE(P33:S33),"n/a"))</f>
        <v>1389.6674999999998</v>
      </c>
      <c r="T39">
        <f ca="1">IF(ISERROR(INDIRECT(ADDRESS(ROW(T33),COLUMN(T33)-3))),"n/a",IF(ISNUMBER(INDIRECT(ADDRESS(ROW(T33),COLUMN(T33)-3))),Calculations_forecast!$C$4*AVERAGE(Q33:T33),"n/a"))</f>
        <v>1401.5925</v>
      </c>
      <c r="U39">
        <f ca="1">IF(ISERROR(INDIRECT(ADDRESS(ROW(U33),COLUMN(U33)-3))),"n/a",IF(ISNUMBER(INDIRECT(ADDRESS(ROW(U33),COLUMN(U33)-3))),Calculations_forecast!$C$4*AVERAGE(R33:U33),"n/a"))</f>
        <v>1286.9805774669705</v>
      </c>
      <c r="V39">
        <f ca="1">IF(ISERROR(INDIRECT(ADDRESS(ROW(V33),COLUMN(V33)-3))),"n/a",IF(ISNUMBER(INDIRECT(ADDRESS(ROW(V33),COLUMN(V33)-3))),Calculations_forecast!$C$4*AVERAGE(S33:V33),"n/a"))</f>
        <v>1193.8354916327955</v>
      </c>
      <c r="W39">
        <f ca="1">IF(ISERROR(INDIRECT(ADDRESS(ROW(W33),COLUMN(W33)-3))),"n/a",IF(ISNUMBER(INDIRECT(ADDRESS(ROW(W33),COLUMN(W33)-3))),Calculations_forecast!$C$4*AVERAGE(T33:W33),"n/a"))</f>
        <v>1132.5693515503822</v>
      </c>
      <c r="X39">
        <f ca="1">IF(ISERROR(INDIRECT(ADDRESS(ROW(X33),COLUMN(X33)-3))),"n/a",IF(ISNUMBER(INDIRECT(ADDRESS(ROW(X33),COLUMN(X33)-3))),Calculations_forecast!$C$4*AVERAGE(U33:X33),"n/a"))</f>
        <v>1074.4636258922637</v>
      </c>
      <c r="Y39">
        <f ca="1">IF(ISERROR(INDIRECT(ADDRESS(ROW(Y33),COLUMN(Y33)-3))),"n/a",IF(ISNUMBER(INDIRECT(ADDRESS(ROW(Y33),COLUMN(Y33)-3))),Calculations_forecast!$C$4*AVERAGE(V33:Y33),"n/a"))</f>
        <v>1143.3624666410735</v>
      </c>
      <c r="Z39">
        <f ca="1">IF(ISERROR(INDIRECT(ADDRESS(ROW(Z33),COLUMN(Z33)-3))),"n/a",IF(ISNUMBER(INDIRECT(ADDRESS(ROW(Z33),COLUMN(Z33)-3))),Calculations_forecast!$C$4*AVERAGE(W33:Z33),"n/a"))</f>
        <v>1191.1115713396991</v>
      </c>
      <c r="AA39">
        <f ca="1">IF(ISERROR(INDIRECT(ADDRESS(ROW(AA33),COLUMN(AA33)-3))),"n/a",IF(ISNUMBER(INDIRECT(ADDRESS(ROW(AA33),COLUMN(AA33)-3))),Calculations_forecast!$C$4*AVERAGE(X33:AA33),"n/a"))</f>
        <v>1247.7609043483005</v>
      </c>
      <c r="AB39">
        <f ca="1">IF(ISERROR(INDIRECT(ADDRESS(ROW(AB33),COLUMN(AB33)-3))),"n/a",IF(ISNUMBER(INDIRECT(ADDRESS(ROW(AB33),COLUMN(AB33)-3))),Calculations_forecast!$C$4*AVERAGE(Y33:AB33),"n/a"))</f>
        <v>1305.1306606652511</v>
      </c>
      <c r="AC39" s="78">
        <f ca="1">IF(ISERROR(INDIRECT(ADDRESS(ROW(AC33),COLUMN(AC33)-3))),"n/a",IF(ISNUMBER(INDIRECT(ADDRESS(ROW(AC33),COLUMN(AC33)-3))),Calculations_forecast!$C$4*AVERAGE(Z33:AC33),"n/a"))</f>
        <v>1364.0080673588564</v>
      </c>
      <c r="AD39" s="78">
        <f ca="1">IF(ISERROR(INDIRECT(ADDRESS(ROW(AD33),COLUMN(AD33)-3))),"n/a",IF(ISNUMBER(INDIRECT(ADDRESS(ROW(AD33),COLUMN(AD33)-3))),Calculations_forecast!$C$4*AVERAGE(AA33:AD33),"n/a"))</f>
        <v>1425.1780872127722</v>
      </c>
      <c r="AE39" s="78">
        <f ca="1">IF(ISERROR(INDIRECT(ADDRESS(ROW(AE33),COLUMN(AE33)-3))),"n/a",IF(ISNUMBER(INDIRECT(ADDRESS(ROW(AE33),COLUMN(AE33)-3))),Calculations_forecast!$C$4*AVERAGE(AB33:AE33),"n/a"))</f>
        <v>1494.1583460665511</v>
      </c>
      <c r="AF39" s="78">
        <f ca="1">IF(ISERROR(INDIRECT(ADDRESS(ROW(AF33),COLUMN(AF33)-3))),"n/a",IF(ISNUMBER(INDIRECT(ADDRESS(ROW(AF33),COLUMN(AF33)-3))),Calculations_forecast!$C$4*AVERAGE(AC33:AF33),"n/a"))</f>
        <v>1557.6326127588641</v>
      </c>
      <c r="AG39" s="78">
        <f ca="1">IF(ISERROR(INDIRECT(ADDRESS(ROW(AG33),COLUMN(AG33)-3))),"n/a",IF(ISNUMBER(INDIRECT(ADDRESS(ROW(AG33),COLUMN(AG33)-3))),Calculations_forecast!$C$4*AVERAGE(AD33:AG33),"n/a"))</f>
        <v>1614.9583377770016</v>
      </c>
      <c r="AH39" s="78">
        <f ca="1">IF(ISERROR(INDIRECT(ADDRESS(ROW(AH33),COLUMN(AH33)-3))),"n/a",IF(ISNUMBER(INDIRECT(ADDRESS(ROW(AH33),COLUMN(AH33)-3))),Calculations_forecast!$C$4*AVERAGE(AE33:AH33),"n/a"))</f>
        <v>1665.8443762838849</v>
      </c>
      <c r="AI39" s="78">
        <f ca="1">IF(ISERROR(INDIRECT(ADDRESS(ROW(AI33),COLUMN(AI33)-3))),"n/a",IF(ISNUMBER(INDIRECT(ADDRESS(ROW(AI33),COLUMN(AI33)-3))),Calculations_forecast!$C$4*AVERAGE(AF33:AI33),"n/a"))</f>
        <v>1707.8314549667712</v>
      </c>
      <c r="AJ39" s="78">
        <f ca="1">IF(ISERROR(INDIRECT(ADDRESS(ROW(AJ33),COLUMN(AJ33)-3))),"n/a",IF(ISNUMBER(INDIRECT(ADDRESS(ROW(AJ33),COLUMN(AJ33)-3))),Calculations_forecast!$C$4*AVERAGE(AG33:AJ33),"n/a"))</f>
        <v>1723.0513175634449</v>
      </c>
      <c r="AK39" s="78">
        <f ca="1">IF(ISERROR(INDIRECT(ADDRESS(ROW(AK33),COLUMN(AK33)-3))),"n/a",IF(ISNUMBER(INDIRECT(ADDRESS(ROW(AK33),COLUMN(AK33)-3))),Calculations_forecast!$C$4*AVERAGE(AH33:AK33),"n/a"))</f>
        <v>1707.7022195491911</v>
      </c>
      <c r="AL39" s="78">
        <f ca="1">IF(ISERROR(INDIRECT(ADDRESS(ROW(AL33),COLUMN(AL33)-3))),"n/a",IF(ISNUMBER(INDIRECT(ADDRESS(ROW(AL33),COLUMN(AL33)-3))),Calculations_forecast!$C$4*AVERAGE(AI33:AL33),"n/a"))</f>
        <v>1656.9513504437123</v>
      </c>
      <c r="AM39" s="78">
        <f ca="1">IF(ISERROR(INDIRECT(ADDRESS(ROW(AM33),COLUMN(AM33)-3))),"n/a",IF(ISNUMBER(INDIRECT(ADDRESS(ROW(AM33),COLUMN(AM33)-3))),Calculations_forecast!$C$4*AVERAGE(AJ33:AM33),"n/a"))</f>
        <v>1651.5566787067771</v>
      </c>
      <c r="AN39" s="78">
        <f ca="1">IF(ISERROR(INDIRECT(ADDRESS(ROW(AN33),COLUMN(AN33)-3))),"n/a",IF(ISNUMBER(INDIRECT(ADDRESS(ROW(AN33),COLUMN(AN33)-3))),Calculations_forecast!$C$4*AVERAGE(AK33:AN33),"n/a"))</f>
        <v>1683.9049625589735</v>
      </c>
      <c r="AO39" s="78">
        <f ca="1">IF(ISERROR(INDIRECT(ADDRESS(ROW(AO33),COLUMN(AO33)-3))),"n/a",IF(ISNUMBER(INDIRECT(ADDRESS(ROW(AO33),COLUMN(AO33)-3))),Calculations_forecast!$C$4*AVERAGE(AL33:AO33),"n/a"))</f>
        <v>1760.2500366978215</v>
      </c>
      <c r="AP39" s="78">
        <f ca="1">IF(ISERROR(INDIRECT(ADDRESS(ROW(AP33),COLUMN(AP33)-3))),"n/a",IF(ISNUMBER(INDIRECT(ADDRESS(ROW(AP33),COLUMN(AP33)-3))),Calculations_forecast!$C$4*AVERAGE(AM33:AP33),"n/a"))</f>
        <v>1887.0576459792308</v>
      </c>
      <c r="AQ39" s="78">
        <f ca="1">IF(ISERROR(INDIRECT(ADDRESS(ROW(AQ33),COLUMN(AQ33)-3))),"n/a",IF(ISNUMBER(INDIRECT(ADDRESS(ROW(AQ33),COLUMN(AQ33)-3))),Calculations_forecast!$C$4*AVERAGE(AN33:AQ33),"n/a"))</f>
        <v>2041.012822392375</v>
      </c>
      <c r="AR39" s="78">
        <f ca="1">IF(ISERROR(INDIRECT(ADDRESS(ROW(AR33),COLUMN(AR33)-3))),"n/a",IF(ISNUMBER(INDIRECT(ADDRESS(ROW(AR33),COLUMN(AR33)-3))),Calculations_forecast!$C$4*AVERAGE(AO33:AR33),"n/a"))</f>
        <v>2205.4685979756632</v>
      </c>
      <c r="AS39" s="78">
        <f ca="1">IF(ISERROR(INDIRECT(ADDRESS(ROW(AS33),COLUMN(AS33)-3))),"n/a",IF(ISNUMBER(INDIRECT(ADDRESS(ROW(AS33),COLUMN(AS33)-3))),Calculations_forecast!$C$4*AVERAGE(AP33:AS33),"n/a"))</f>
        <v>2380.4159651246919</v>
      </c>
      <c r="AT39" s="78">
        <f ca="1">IF(ISERROR(INDIRECT(ADDRESS(ROW(AT33),COLUMN(AT33)-3))),"n/a",IF(ISNUMBER(INDIRECT(ADDRESS(ROW(AT33),COLUMN(AT33)-3))),Calculations_forecast!$C$4*AVERAGE(AQ33:AT33),"n/a"))</f>
        <v>2567.0278919734519</v>
      </c>
      <c r="AU39" s="78">
        <f ca="1">IF(ISERROR(INDIRECT(ADDRESS(ROW(AU33),COLUMN(AU33)-3))),"n/a",IF(ISNUMBER(INDIRECT(ADDRESS(ROW(AU33),COLUMN(AU33)-3))),Calculations_forecast!$C$4*AVERAGE(AR33:AU33),"n/a"))</f>
        <v>2713.7980114334082</v>
      </c>
      <c r="AV39" s="78">
        <f ca="1">IF(ISERROR(INDIRECT(ADDRESS(ROW(AV33),COLUMN(AV33)-3))),"n/a",IF(ISNUMBER(INDIRECT(ADDRESS(ROW(AV33),COLUMN(AV33)-3))),Calculations_forecast!$C$4*AVERAGE(AS33:AV33),"n/a"))</f>
        <v>2789.1289389397989</v>
      </c>
      <c r="AW39" s="78">
        <f ca="1">IF(ISERROR(INDIRECT(ADDRESS(ROW(AW33),COLUMN(AW33)-3))),"n/a",IF(ISNUMBER(INDIRECT(ADDRESS(ROW(AW33),COLUMN(AW33)-3))),Calculations_forecast!$C$4*AVERAGE(AT33:AW33),"n/a"))</f>
        <v>2778.8916887111495</v>
      </c>
      <c r="AX39" s="78">
        <f ca="1">IF(ISERROR(INDIRECT(ADDRESS(ROW(AX33),COLUMN(AX33)-3))),"n/a",IF(ISNUMBER(INDIRECT(ADDRESS(ROW(AX33),COLUMN(AX33)-3))),Calculations_forecast!$C$4*AVERAGE(AU33:AX33),"n/a"))</f>
        <v>2668.7285610490485</v>
      </c>
      <c r="AY39" s="78">
        <f ca="1">IF(ISERROR(INDIRECT(ADDRESS(ROW(AY33),COLUMN(AY33)-3))),"n/a",IF(ISNUMBER(INDIRECT(ADDRESS(ROW(AY33),COLUMN(AY33)-3))),Calculations_forecast!$C$4*AVERAGE(AV33:AY33),"n/a"))</f>
        <v>2593.2147500738588</v>
      </c>
      <c r="AZ39" s="78">
        <f ca="1">IF(ISERROR(INDIRECT(ADDRESS(ROW(AZ33),COLUMN(AZ33)-3))),"n/a",IF(ISNUMBER(INDIRECT(ADDRESS(ROW(AZ33),COLUMN(AZ33)-3))),Calculations_forecast!$C$4*AVERAGE(AW33:AZ33),"n/a"))</f>
        <v>2529.5178398125809</v>
      </c>
      <c r="BA39" s="78">
        <f ca="1">IF(ISERROR(INDIRECT(ADDRESS(ROW(BA33),COLUMN(BA33)-3))),"n/a",IF(ISNUMBER(INDIRECT(ADDRESS(ROW(BA33),COLUMN(BA33)-3))),Calculations_forecast!$C$4*AVERAGE(AX33:BA33),"n/a"))</f>
        <v>2486.2914774592414</v>
      </c>
      <c r="BB39" s="78">
        <f ca="1">IF(ISERROR(INDIRECT(ADDRESS(ROW(BB33),COLUMN(BB33)-3))),"n/a",IF(ISNUMBER(INDIRECT(ADDRESS(ROW(BB33),COLUMN(BB33)-3))),Calculations_forecast!$C$4*AVERAGE(AY33:BB33),"n/a"))</f>
        <v>2472.4156308498559</v>
      </c>
      <c r="BC39" s="78">
        <f ca="1">IF(ISERROR(INDIRECT(ADDRESS(ROW(BC33),COLUMN(BC33)-3))),"n/a",IF(ISNUMBER(INDIRECT(ADDRESS(ROW(BC33),COLUMN(BC33)-3))),Calculations_forecast!$C$4*AVERAGE(AZ33:BC33),"n/a"))</f>
        <v>2470.6051479105317</v>
      </c>
      <c r="BD39" s="78">
        <f ca="1">IF(ISERROR(INDIRECT(ADDRESS(ROW(BD33),COLUMN(BD33)-3))),"n/a",IF(ISNUMBER(INDIRECT(ADDRESS(ROW(BD33),COLUMN(BD33)-3))),Calculations_forecast!$C$4*AVERAGE(BA33:BD33),"n/a"))</f>
        <v>2460.3758128297013</v>
      </c>
      <c r="BE39" s="78">
        <f ca="1">IF(ISERROR(INDIRECT(ADDRESS(ROW(BE33),COLUMN(BE33)-3))),"n/a",IF(ISNUMBER(INDIRECT(ADDRESS(ROW(BE33),COLUMN(BE33)-3))),Calculations_forecast!$C$4*AVERAGE(BB33:BE33),"n/a"))</f>
        <v>2438.9988913250118</v>
      </c>
      <c r="BF39" s="78">
        <f ca="1">IF(ISERROR(INDIRECT(ADDRESS(ROW(BF33),COLUMN(BF33)-3))),"n/a",IF(ISNUMBER(INDIRECT(ADDRESS(ROW(BF33),COLUMN(BF33)-3))),Calculations_forecast!$C$4*AVERAGE(BC33:BF33),"n/a"))</f>
        <v>2401.512670676188</v>
      </c>
      <c r="BG39" s="78">
        <f ca="1">IF(ISERROR(INDIRECT(ADDRESS(ROW(BG33),COLUMN(BG33)-3))),"n/a",IF(ISNUMBER(INDIRECT(ADDRESS(ROW(BG33),COLUMN(BG33)-3))),Calculations_forecast!$C$4*AVERAGE(BD33:BG33),"n/a"))</f>
        <v>2297.4753146586077</v>
      </c>
      <c r="BH39" s="78">
        <f ca="1">IF(ISERROR(INDIRECT(ADDRESS(ROW(BH33),COLUMN(BH33)-3))),"n/a",IF(ISNUMBER(INDIRECT(ADDRESS(ROW(BH33),COLUMN(BH33)-3))),Calculations_forecast!$C$4*AVERAGE(BE33:BH33),"n/a"))</f>
        <v>2038.6772821334039</v>
      </c>
      <c r="BI39" s="78">
        <f ca="1">IF(ISERROR(INDIRECT(ADDRESS(ROW(BI33),COLUMN(BI33)-3))),"n/a",IF(ISNUMBER(INDIRECT(ADDRESS(ROW(BI33),COLUMN(BI33)-3))),Calculations_forecast!$C$4*AVERAGE(BF33:BI33),"n/a"))</f>
        <v>1598.9798626715899</v>
      </c>
      <c r="BJ39" s="78">
        <f ca="1">IF(ISERROR(INDIRECT(ADDRESS(ROW(BJ33),COLUMN(BJ33)-3))),"n/a",IF(ISNUMBER(INDIRECT(ADDRESS(ROW(BJ33),COLUMN(BJ33)-3))),Calculations_forecast!$C$4*AVERAGE(BG33:BJ33),"n/a"))</f>
        <v>949.52173245783933</v>
      </c>
      <c r="GW39"/>
      <c r="GX39"/>
      <c r="GY39"/>
    </row>
    <row r="40" spans="1:207">
      <c r="A40" s="7" t="s">
        <v>229</v>
      </c>
      <c r="B40" t="s">
        <v>166</v>
      </c>
      <c r="C40" s="78" t="str">
        <f ca="1">IF(ISERROR(INDIRECT(ADDRESS(ROW(C34),COLUMN(C34)-7))),"n/a",IF(ISNUMBER(INDIRECT(ADDRESS(ROW(C34),COLUMN(C34)-7))),$C$5*($D$5*C34+$E$5*#REF!+$F$5*AVERAGE(#REF!)),"n/a"))</f>
        <v>n/a</v>
      </c>
      <c r="D40" s="78" t="str">
        <f ca="1">IF(ISERROR(INDIRECT(ADDRESS(ROW(D34),COLUMN(D34)-7))),"n/a",IF(ISNUMBER(INDIRECT(ADDRESS(ROW(D34),COLUMN(D34)-7))),$C$5*($D$5*D34+$E$5*#REF!+$F$5*AVERAGE(#REF!)),"n/a"))</f>
        <v>n/a</v>
      </c>
      <c r="E40" s="78" t="str">
        <f ca="1">IF(ISERROR(INDIRECT(ADDRESS(ROW(E34),COLUMN(E34)-7))),"n/a",IF(ISNUMBER(INDIRECT(ADDRESS(ROW(E34),COLUMN(E34)-7))),$C$5*($D$5*E34+$E$5*#REF!+$F$5*AVERAGE(#REF!)),"n/a"))</f>
        <v>n/a</v>
      </c>
      <c r="F40" s="78" t="str">
        <f ca="1">IF(ISERROR(INDIRECT(ADDRESS(ROW(F34),COLUMN(F34)-7))),"n/a",IF(ISNUMBER(INDIRECT(ADDRESS(ROW(F34),COLUMN(F34)-7))),$C$5*($D$5*F34+$E$5*#REF!+$F$5*AVERAGE(#REF!)),"n/a"))</f>
        <v>n/a</v>
      </c>
      <c r="G40" s="78" t="str">
        <f ca="1">IF(ISERROR(INDIRECT(ADDRESS(ROW(G34),COLUMN(G34)-7))),"n/a",IF(ISNUMBER(INDIRECT(ADDRESS(ROW(G34),COLUMN(G34)-7))),$C$5*($D$5*G34+$E$5*#REF!+$F$5*AVERAGE(#REF!)),"n/a"))</f>
        <v>n/a</v>
      </c>
      <c r="H40" s="78" t="str">
        <f ca="1">IF(ISERROR(INDIRECT(ADDRESS(ROW(H34),COLUMN(H34)-7))),"n/a",IF(ISNUMBER(INDIRECT(ADDRESS(ROW(H34),COLUMN(H34)-7))),$C$5*($D$5*H34+$E$5*#REF!+$F$5*AVERAGE(#REF!)),"n/a"))</f>
        <v>n/a</v>
      </c>
      <c r="I40" s="78" t="str">
        <f ca="1">IF(ISERROR(INDIRECT(ADDRESS(ROW(I34),COLUMN(I34)-7))),"n/a",IF(ISNUMBER(INDIRECT(ADDRESS(ROW(I34),COLUMN(I34)-7))),$C$5*($D$5*I34+$E$5*#REF!+$F$5*AVERAGE(#REF!)),"n/a"))</f>
        <v>n/a</v>
      </c>
      <c r="J40" s="78" t="e">
        <f ca="1">IF(ISERROR(INDIRECT(ADDRESS(ROW(J34),COLUMN(J34)-7))),"n/a",IF(ISNUMBER(INDIRECT(ADDRESS(ROW(J34),COLUMN(J34)-7))),$C$5*($D$5*J34+$E$5*#REF!+$F$5*AVERAGE(#REF!)),"n/a"))</f>
        <v>#REF!</v>
      </c>
      <c r="K40" t="e">
        <f ca="1">IF(ISERROR(INDIRECT(ADDRESS(ROW(K34),COLUMN(K34)-7))),"n/a",IF(ISNUMBER(INDIRECT(ADDRESS(ROW(K34),COLUMN(K34)-7))),$C$5*($D$5*K34+$E$5*#REF!+$F$5*AVERAGE(#REF!)),"n/a"))</f>
        <v>#REF!</v>
      </c>
      <c r="L40" t="e">
        <f ca="1">IF(ISERROR(INDIRECT(ADDRESS(ROW(L34),COLUMN(L34)-7))),"n/a",IF(ISNUMBER(INDIRECT(ADDRESS(ROW(L34),COLUMN(L34)-7))),$C$5*($D$5*L34+$E$5*K34+$F$5*AVERAGE(#REF!)),"n/a"))</f>
        <v>#REF!</v>
      </c>
      <c r="M40">
        <f ca="1">IF(ISERROR(INDIRECT(ADDRESS(ROW(M34),COLUMN(M34)-7))),"n/a",IF(ISNUMBER(INDIRECT(ADDRESS(ROW(M34),COLUMN(M34)-7))),$C$5*($D$5*M34+$E$5*L34+$F$5*AVERAGE(K34:K34)),"n/a"))</f>
        <v>-2638.7999999999997</v>
      </c>
      <c r="N40">
        <f ca="1">IF(ISERROR(INDIRECT(ADDRESS(ROW(N34),COLUMN(N34)-7))),"n/a",IF(ISNUMBER(INDIRECT(ADDRESS(ROW(N34),COLUMN(N34)-7))),$C$5*($D$5*N34+$E$5*M34+$F$5*AVERAGE(K34:L34)),"n/a"))</f>
        <v>-2656.2419999999997</v>
      </c>
      <c r="O40">
        <f ca="1">IF(ISERROR(INDIRECT(ADDRESS(ROW(O34),COLUMN(O34)-7))),"n/a",IF(ISNUMBER(INDIRECT(ADDRESS(ROW(O34),COLUMN(O34)-7))),$C$5*($D$5*O34+$E$5*N34+$F$5*AVERAGE(K34:M34)),"n/a"))</f>
        <v>-2675.52</v>
      </c>
      <c r="P40">
        <f ca="1">IF(ISERROR(INDIRECT(ADDRESS(ROW(P34),COLUMN(P34)-7))),"n/a",IF(ISNUMBER(INDIRECT(ADDRESS(ROW(P34),COLUMN(P34)-7))),$C$5*($D$5*P34+$E$5*O34+$F$5*AVERAGE(K34:N34)),"n/a"))</f>
        <v>-2693.433</v>
      </c>
      <c r="Q40">
        <f ca="1">IF(ISERROR(INDIRECT(ADDRESS(ROW(Q34),COLUMN(Q34)-7))),"n/a",IF(ISNUMBER(INDIRECT(ADDRESS(ROW(Q34),COLUMN(Q34)-7))),$C$5*($D$5*Q34+$E$5*P34+$F$5*AVERAGE(K34:O34)),"n/a"))</f>
        <v>-2712.9719999999998</v>
      </c>
      <c r="R40">
        <f t="shared" ref="R40" ca="1" si="32">IF(ISERROR(INDIRECT(ADDRESS(ROW(R34),COLUMN(R34)-7))),"n/a",IF(ISNUMBER(INDIRECT(ADDRESS(ROW(R34),COLUMN(R34)-7))),$C$5*($D$5*R34+$E$5*Q34+$F$5*AVERAGE(K34:P34)),"n/a"))</f>
        <v>-2733.5819999999994</v>
      </c>
      <c r="S40">
        <f t="shared" ref="S40" ca="1" si="33">IF(ISERROR(INDIRECT(ADDRESS(ROW(S34),COLUMN(S34)-7))),"n/a",IF(ISNUMBER(INDIRECT(ADDRESS(ROW(S34),COLUMN(S34)-7))),$C$5*($D$5*S34+$E$5*R34+$F$5*AVERAGE(L34:Q34)),"n/a"))</f>
        <v>-2757.7260000000001</v>
      </c>
      <c r="T40">
        <f t="shared" ref="T40" ca="1" si="34">IF(ISERROR(INDIRECT(ADDRESS(ROW(T34),COLUMN(T34)-7))),"n/a",IF(ISNUMBER(INDIRECT(ADDRESS(ROW(T34),COLUMN(T34)-7))),$C$5*($D$5*T34+$E$5*S34+$F$5*AVERAGE(M34:R34)),"n/a"))</f>
        <v>-2782.2839999999997</v>
      </c>
      <c r="U40">
        <f t="shared" ref="U40" ca="1" si="35">IF(ISERROR(INDIRECT(ADDRESS(ROW(U34),COLUMN(U34)-7))),"n/a",IF(ISNUMBER(INDIRECT(ADDRESS(ROW(U34),COLUMN(U34)-7))),$C$5*($D$5*U34+$E$5*T34+$F$5*AVERAGE(N34:S34)),"n/a"))</f>
        <v>-2803.0956621008472</v>
      </c>
      <c r="V40">
        <f t="shared" ref="V40" ca="1" si="36">IF(ISERROR(INDIRECT(ADDRESS(ROW(V34),COLUMN(V34)-7))),"n/a",IF(ISNUMBER(INDIRECT(ADDRESS(ROW(V34),COLUMN(V34)-7))),$C$5*($D$5*V34+$E$5*U34+$F$5*AVERAGE(O34:T34)),"n/a"))</f>
        <v>-2819.0092332776235</v>
      </c>
      <c r="W40">
        <f t="shared" ref="W40" ca="1" si="37">IF(ISERROR(INDIRECT(ADDRESS(ROW(W34),COLUMN(W34)-7))),"n/a",IF(ISNUMBER(INDIRECT(ADDRESS(ROW(W34),COLUMN(W34)-7))),$C$5*($D$5*W34+$E$5*V34+$F$5*AVERAGE(P34:U34)),"n/a"))</f>
        <v>-2832.0892479921044</v>
      </c>
      <c r="X40">
        <f t="shared" ref="X40" ca="1" si="38">IF(ISERROR(INDIRECT(ADDRESS(ROW(X34),COLUMN(X34)-7))),"n/a",IF(ISNUMBER(INDIRECT(ADDRESS(ROW(X34),COLUMN(X34)-7))),$C$5*($D$5*X34+$E$5*W34+$F$5*AVERAGE(Q34:V34)),"n/a"))</f>
        <v>-2843.3438545724339</v>
      </c>
      <c r="Y40">
        <f t="shared" ref="Y40" ca="1" si="39">IF(ISERROR(INDIRECT(ADDRESS(ROW(Y34),COLUMN(Y34)-7))),"n/a",IF(ISNUMBER(INDIRECT(ADDRESS(ROW(Y34),COLUMN(Y34)-7))),$C$5*($D$5*Y34+$E$5*X34+$F$5*AVERAGE(R34:W34)),"n/a"))</f>
        <v>-2851.1761423022467</v>
      </c>
      <c r="Z40">
        <f t="shared" ref="Z40" ca="1" si="40">IF(ISERROR(INDIRECT(ADDRESS(ROW(Z34),COLUMN(Z34)-7))),"n/a",IF(ISNUMBER(INDIRECT(ADDRESS(ROW(Z34),COLUMN(Z34)-7))),$C$5*($D$5*Z34+$E$5*Y34+$F$5*AVERAGE(S34:X34)),"n/a"))</f>
        <v>-2856.2522475376722</v>
      </c>
      <c r="AA40">
        <f t="shared" ref="AA40" ca="1" si="41">IF(ISERROR(INDIRECT(ADDRESS(ROW(AA34),COLUMN(AA34)-7))),"n/a",IF(ISNUMBER(INDIRECT(ADDRESS(ROW(AA34),COLUMN(AA34)-7))),$C$5*($D$5*AA34+$E$5*Z34+$F$5*AVERAGE(T34:Y34)),"n/a"))</f>
        <v>-2860.5164189467291</v>
      </c>
      <c r="AB40">
        <f t="shared" ref="AB40:AE40" ca="1" si="42">IF(ISERROR(INDIRECT(ADDRESS(ROW(AB34),COLUMN(AB34)-7))),"n/a",IF(ISNUMBER(INDIRECT(ADDRESS(ROW(AB34),COLUMN(AB34)-7))),$C$5*($D$5*AB34+$E$5*AA34+$F$5*AVERAGE(U34:Z34)),"n/a"))</f>
        <v>-2862.2528207897676</v>
      </c>
      <c r="AC40" s="78">
        <f t="shared" ca="1" si="42"/>
        <v>-2864.0067303245519</v>
      </c>
      <c r="AD40" s="78">
        <f t="shared" ca="1" si="42"/>
        <v>-2865.7781747795243</v>
      </c>
      <c r="AE40" s="78">
        <f t="shared" ca="1" si="42"/>
        <v>-2867.5740535393329</v>
      </c>
      <c r="AF40" s="78">
        <f t="shared" ref="AF40" ca="1" si="43">IF(ISERROR(INDIRECT(ADDRESS(ROW(AF34),COLUMN(AF34)-7))),"n/a",IF(ISNUMBER(INDIRECT(ADDRESS(ROW(AF34),COLUMN(AF34)-7))),$C$5*($D$5*AF34+$E$5*AE34+$F$5*AVERAGE(Y34:AD34)),"n/a"))</f>
        <v>-2869.39440504613</v>
      </c>
      <c r="AG40" s="78">
        <f t="shared" ref="AG40" ca="1" si="44">IF(ISERROR(INDIRECT(ADDRESS(ROW(AG34),COLUMN(AG34)-7))),"n/a",IF(ISNUMBER(INDIRECT(ADDRESS(ROW(AG34),COLUMN(AG34)-7))),$C$5*($D$5*AG34+$E$5*AF34+$F$5*AVERAGE(Z34:AE34)),"n/a"))</f>
        <v>-2871.2323021440502</v>
      </c>
      <c r="AH40" s="78">
        <f t="shared" ref="AH40" ca="1" si="45">IF(ISERROR(INDIRECT(ADDRESS(ROW(AH34),COLUMN(AH34)-7))),"n/a",IF(ISNUMBER(INDIRECT(ADDRESS(ROW(AH34),COLUMN(AH34)-7))),$C$5*($D$5*AH34+$E$5*AG34+$F$5*AVERAGE(AA34:AF34)),"n/a"))</f>
        <v>-2873.0877716870832</v>
      </c>
      <c r="AI40" s="78">
        <f t="shared" ref="AI40" ca="1" si="46">IF(ISERROR(INDIRECT(ADDRESS(ROW(AI34),COLUMN(AI34)-7))),"n/a",IF(ISNUMBER(INDIRECT(ADDRESS(ROW(AI34),COLUMN(AI34)-7))),$C$5*($D$5*AI34+$E$5*AH34+$F$5*AVERAGE(AB34:AG34)),"n/a"))</f>
        <v>-2874.9694393044842</v>
      </c>
      <c r="AJ40" s="78">
        <f t="shared" ref="AJ40" ca="1" si="47">IF(ISERROR(INDIRECT(ADDRESS(ROW(AJ34),COLUMN(AJ34)-7))),"n/a",IF(ISNUMBER(INDIRECT(ADDRESS(ROW(AJ34),COLUMN(AJ34)-7))),$C$5*($D$5*AJ34+$E$5*AI34+$F$5*AVERAGE(AC34:AH34)),"n/a"))</f>
        <v>-2876.8773496234121</v>
      </c>
      <c r="AK40" s="78">
        <f t="shared" ref="AK40" ca="1" si="48">IF(ISERROR(INDIRECT(ADDRESS(ROW(AK34),COLUMN(AK34)-7))),"n/a",IF(ISNUMBER(INDIRECT(ADDRESS(ROW(AK34),COLUMN(AK34)-7))),$C$5*($D$5*AK34+$E$5*AJ34+$F$5*AVERAGE(AD34:AI34)),"n/a"))</f>
        <v>-2878.8027199106123</v>
      </c>
      <c r="AL40" s="78">
        <f t="shared" ref="AL40" ca="1" si="49">IF(ISERROR(INDIRECT(ADDRESS(ROW(AL34),COLUMN(AL34)-7))),"n/a",IF(ISNUMBER(INDIRECT(ADDRESS(ROW(AL34),COLUMN(AL34)-7))),$C$5*($D$5*AL34+$E$5*AK34+$F$5*AVERAGE(AE34:AJ34)),"n/a"))</f>
        <v>-2880.7455791411053</v>
      </c>
      <c r="AM40" s="78">
        <f t="shared" ref="AM40" ca="1" si="50">IF(ISERROR(INDIRECT(ADDRESS(ROW(AM34),COLUMN(AM34)-7))),"n/a",IF(ISNUMBER(INDIRECT(ADDRESS(ROW(AM34),COLUMN(AM34)-7))),$C$5*($D$5*AM34+$E$5*AL34+$F$5*AVERAGE(AF34:AK34)),"n/a"))</f>
        <v>-2882.7185964308364</v>
      </c>
      <c r="AN40" s="78">
        <f t="shared" ref="AN40" ca="1" si="51">IF(ISERROR(INDIRECT(ADDRESS(ROW(AN34),COLUMN(AN34)-7))),"n/a",IF(ISNUMBER(INDIRECT(ADDRESS(ROW(AN34),COLUMN(AN34)-7))),$C$5*($D$5*AN34+$E$5*AM34+$F$5*AVERAGE(AG34:AL34)),"n/a"))</f>
        <v>-2884.7218259633723</v>
      </c>
      <c r="AO40" s="78">
        <f t="shared" ref="AO40" ca="1" si="52">IF(ISERROR(INDIRECT(ADDRESS(ROW(AO34),COLUMN(AO34)-7))),"n/a",IF(ISNUMBER(INDIRECT(ADDRESS(ROW(AO34),COLUMN(AO34)-7))),$C$5*($D$5*AO34+$E$5*AN34+$F$5*AVERAGE(AH34:AM34)),"n/a"))</f>
        <v>-2886.7455191241993</v>
      </c>
      <c r="AP40" s="78">
        <f t="shared" ref="AP40" ca="1" si="53">IF(ISERROR(INDIRECT(ADDRESS(ROW(AP34),COLUMN(AP34)-7))),"n/a",IF(ISNUMBER(INDIRECT(ADDRESS(ROW(AP34),COLUMN(AP34)-7))),$C$5*($D$5*AP34+$E$5*AO34+$F$5*AVERAGE(AI34:AN34)),"n/a"))</f>
        <v>-2888.7897118414062</v>
      </c>
      <c r="AQ40" s="78">
        <f t="shared" ref="AQ40" ca="1" si="54">IF(ISERROR(INDIRECT(ADDRESS(ROW(AQ34),COLUMN(AQ34)-7))),"n/a",IF(ISNUMBER(INDIRECT(ADDRESS(ROW(AQ34),COLUMN(AQ34)-7))),$C$5*($D$5*AQ34+$E$5*AP34+$F$5*AVERAGE(AJ34:AO34)),"n/a"))</f>
        <v>-2890.8657299886368</v>
      </c>
      <c r="AR40" s="78">
        <f t="shared" ref="AR40" ca="1" si="55">IF(ISERROR(INDIRECT(ADDRESS(ROW(AR34),COLUMN(AR34)-7))),"n/a",IF(ISNUMBER(INDIRECT(ADDRESS(ROW(AR34),COLUMN(AR34)-7))),$C$5*($D$5*AR34+$E$5*AQ34+$F$5*AVERAGE(AK34:AP34)),"n/a"))</f>
        <v>-2892.9736338609532</v>
      </c>
      <c r="AS40" s="78">
        <f t="shared" ref="AS40" ca="1" si="56">IF(ISERROR(INDIRECT(ADDRESS(ROW(AS34),COLUMN(AS34)-7))),"n/a",IF(ISNUMBER(INDIRECT(ADDRESS(ROW(AS34),COLUMN(AS34)-7))),$C$5*($D$5*AS34+$E$5*AR34+$F$5*AVERAGE(AL34:AQ34)),"n/a"))</f>
        <v>-2895.1034251852434</v>
      </c>
      <c r="AT40" s="78">
        <f t="shared" ref="AT40" ca="1" si="57">IF(ISERROR(INDIRECT(ADDRESS(ROW(AT34),COLUMN(AT34)-7))),"n/a",IF(ISNUMBER(INDIRECT(ADDRESS(ROW(AT34),COLUMN(AT34)-7))),$C$5*($D$5*AT34+$E$5*AS34+$F$5*AVERAGE(AM34:AR34)),"n/a"))</f>
        <v>-2897.255144416758</v>
      </c>
      <c r="AU40" s="78">
        <f t="shared" ref="AU40" ca="1" si="58">IF(ISERROR(INDIRECT(ADDRESS(ROW(AU34),COLUMN(AU34)-7))),"n/a",IF(ISNUMBER(INDIRECT(ADDRESS(ROW(AU34),COLUMN(AU34)-7))),$C$5*($D$5*AU34+$E$5*AT34+$F$5*AVERAGE(AN34:AS34)),"n/a"))</f>
        <v>-2899.4406565728618</v>
      </c>
      <c r="AV40" s="78">
        <f t="shared" ref="AV40" ca="1" si="59">IF(ISERROR(INDIRECT(ADDRESS(ROW(AV34),COLUMN(AV34)-7))),"n/a",IF(ISNUMBER(INDIRECT(ADDRESS(ROW(AV34),COLUMN(AV34)-7))),$C$5*($D$5*AV34+$E$5*AU34+$F$5*AVERAGE(AO34:AT34)),"n/a"))</f>
        <v>-2901.6600291569325</v>
      </c>
      <c r="AW40" s="78">
        <f t="shared" ref="AW40" ca="1" si="60">IF(ISERROR(INDIRECT(ADDRESS(ROW(AW34),COLUMN(AW34)-7))),"n/a",IF(ISNUMBER(INDIRECT(ADDRESS(ROW(AW34),COLUMN(AW34)-7))),$C$5*($D$5*AW34+$E$5*AV34+$F$5*AVERAGE(AP34:AU34)),"n/a"))</f>
        <v>-2903.9025160893598</v>
      </c>
      <c r="AX40" s="78">
        <f t="shared" ref="AX40" ca="1" si="61">IF(ISERROR(INDIRECT(ADDRESS(ROW(AX34),COLUMN(AX34)-7))),"n/a",IF(ISNUMBER(INDIRECT(ADDRESS(ROW(AX34),COLUMN(AX34)-7))),$C$5*($D$5*AX34+$E$5*AW34+$F$5*AVERAGE(AQ34:AV34)),"n/a"))</f>
        <v>-2906.1681624160688</v>
      </c>
      <c r="AY40" s="78">
        <f t="shared" ref="AY40" ca="1" si="62">IF(ISERROR(INDIRECT(ADDRESS(ROW(AY34),COLUMN(AY34)-7))),"n/a",IF(ISNUMBER(INDIRECT(ADDRESS(ROW(AY34),COLUMN(AY34)-7))),$C$5*($D$5*AY34+$E$5*AX34+$F$5*AVERAGE(AR34:AW34)),"n/a"))</f>
        <v>-2908.4866949724183</v>
      </c>
      <c r="AZ40" s="78">
        <f t="shared" ref="AZ40" ca="1" si="63">IF(ISERROR(INDIRECT(ADDRESS(ROW(AZ34),COLUMN(AZ34)-7))),"n/a",IF(ISNUMBER(INDIRECT(ADDRESS(ROW(AZ34),COLUMN(AZ34)-7))),$C$5*($D$5*AZ34+$E$5*AY34+$F$5*AVERAGE(AS34:AX34)),"n/a"))</f>
        <v>-2910.8582317314767</v>
      </c>
      <c r="BA40" s="78">
        <f t="shared" ref="BA40" ca="1" si="64">IF(ISERROR(INDIRECT(ADDRESS(ROW(BA34),COLUMN(BA34)-7))),"n/a",IF(ISNUMBER(INDIRECT(ADDRESS(ROW(BA34),COLUMN(BA34)-7))),$C$5*($D$5*BA34+$E$5*AZ34+$F$5*AVERAGE(AT34:AY34)),"n/a"))</f>
        <v>-2913.2630206821336</v>
      </c>
      <c r="BB40" s="78">
        <f t="shared" ref="BB40" ca="1" si="65">IF(ISERROR(INDIRECT(ADDRESS(ROW(BB34),COLUMN(BB34)-7))),"n/a",IF(ISNUMBER(INDIRECT(ADDRESS(ROW(BB34),COLUMN(BB34)-7))),$C$5*($D$5*BB34+$E$5*BA34+$F$5*AVERAGE(AU34:AZ34)),"n/a"))</f>
        <v>-2915.7011338035336</v>
      </c>
      <c r="BC40" s="78">
        <f t="shared" ref="BC40" ca="1" si="66">IF(ISERROR(INDIRECT(ADDRESS(ROW(BC34),COLUMN(BC34)-7))),"n/a",IF(ISNUMBER(INDIRECT(ADDRESS(ROW(BC34),COLUMN(BC34)-7))),$C$5*($D$5*BC34+$E$5*BB34+$F$5*AVERAGE(AV34:BA34)),"n/a"))</f>
        <v>-2918.1988452578771</v>
      </c>
      <c r="BD40" s="78">
        <f t="shared" ref="BD40" ca="1" si="67">IF(ISERROR(INDIRECT(ADDRESS(ROW(BD34),COLUMN(BD34)-7))),"n/a",IF(ISNUMBER(INDIRECT(ADDRESS(ROW(BD34),COLUMN(BD34)-7))),$C$5*($D$5*BD34+$E$5*BC34+$F$5*AVERAGE(AW34:BB34)),"n/a"))</f>
        <v>-2920.7562991610848</v>
      </c>
      <c r="BE40" s="78">
        <f t="shared" ref="BE40" ca="1" si="68">IF(ISERROR(INDIRECT(ADDRESS(ROW(BE34),COLUMN(BE34)-7))),"n/a",IF(ISNUMBER(INDIRECT(ADDRESS(ROW(BE34),COLUMN(BE34)-7))),$C$5*($D$5*BE34+$E$5*BD34+$F$5*AVERAGE(AX34:BC34)),"n/a"))</f>
        <v>-2923.3551320251904</v>
      </c>
      <c r="BF40" s="78">
        <f t="shared" ref="BF40" ca="1" si="69">IF(ISERROR(INDIRECT(ADDRESS(ROW(BF34),COLUMN(BF34)-7))),"n/a",IF(ISNUMBER(INDIRECT(ADDRESS(ROW(BF34),COLUMN(BF34)-7))),$C$5*($D$5*BF34+$E$5*BE34+$F$5*AVERAGE(AY34:BD34)),"n/a"))</f>
        <v>-2925.9954412277461</v>
      </c>
      <c r="BG40" s="78">
        <f t="shared" ref="BG40" ca="1" si="70">IF(ISERROR(INDIRECT(ADDRESS(ROW(BG34),COLUMN(BG34)-7))),"n/a",IF(ISNUMBER(INDIRECT(ADDRESS(ROW(BG34),COLUMN(BG34)-7))),$C$5*($D$5*BG34+$E$5*BF34+$F$5*AVERAGE(AZ34:BE34)),"n/a"))</f>
        <v>-2928.6802777780763</v>
      </c>
      <c r="BH40" s="78">
        <f t="shared" ref="BH40" ca="1" si="71">IF(ISERROR(INDIRECT(ADDRESS(ROW(BH34),COLUMN(BH34)-7))),"n/a",IF(ISNUMBER(INDIRECT(ADDRESS(ROW(BH34),COLUMN(BH34)-7))),$C$5*($D$5*BH34+$E$5*BG34+$F$5*AVERAGE(BA34:BF34)),"n/a"))</f>
        <v>-2931.4097526767191</v>
      </c>
      <c r="BI40" s="78">
        <f t="shared" ref="BI40" ca="1" si="72">IF(ISERROR(INDIRECT(ADDRESS(ROW(BI34),COLUMN(BI34)-7))),"n/a",IF(ISNUMBER(INDIRECT(ADDRESS(ROW(BI34),COLUMN(BI34)-7))),$C$5*($D$5*BI34+$E$5*BH34+$F$5*AVERAGE(BB34:BG34)),"n/a"))</f>
        <v>-2934.1725653205676</v>
      </c>
      <c r="BJ40" s="78">
        <f t="shared" ref="BJ40" ca="1" si="73">IF(ISERROR(INDIRECT(ADDRESS(ROW(BJ34),COLUMN(BJ34)-7))),"n/a",IF(ISNUMBER(INDIRECT(ADDRESS(ROW(BJ34),COLUMN(BJ34)-7))),$C$5*($D$5*BJ34+$E$5*BI34+$F$5*AVERAGE(BC34:BH34)),"n/a"))</f>
        <v>-2936.9687973107439</v>
      </c>
      <c r="GW40"/>
      <c r="GX40"/>
      <c r="GY40"/>
    </row>
    <row r="41" spans="1:207">
      <c r="A41" s="7" t="s">
        <v>230</v>
      </c>
      <c r="B41" t="s">
        <v>232</v>
      </c>
      <c r="C41" s="78" t="str">
        <f ca="1">IF(ISERROR(INDIRECT(ADDRESS(ROW(C35),COLUMN(C35)-11))),"n/a",IF(ISNUMBER(INDIRECT(ADDRESS(ROW(C35),COLUMN(C35)-11))),Calculations_forecast!$C$6*AVERAGE(C35:C35),"n/a"))</f>
        <v>n/a</v>
      </c>
      <c r="D41" s="78" t="str">
        <f ca="1">IF(ISERROR(INDIRECT(ADDRESS(ROW(D35),COLUMN(D35)-11))),"n/a",IF(ISNUMBER(INDIRECT(ADDRESS(ROW(D35),COLUMN(D35)-11))),Calculations_forecast!$C$6*AVERAGE(D35:D35),"n/a"))</f>
        <v>n/a</v>
      </c>
      <c r="E41" s="78" t="str">
        <f ca="1">IF(ISERROR(INDIRECT(ADDRESS(ROW(E35),COLUMN(E35)-11))),"n/a",IF(ISNUMBER(INDIRECT(ADDRESS(ROW(E35),COLUMN(E35)-11))),Calculations_forecast!$C$6*AVERAGE(E35:E35),"n/a"))</f>
        <v>n/a</v>
      </c>
      <c r="F41" s="78" t="str">
        <f ca="1">IF(ISERROR(INDIRECT(ADDRESS(ROW(F35),COLUMN(F35)-11))),"n/a",IF(ISNUMBER(INDIRECT(ADDRESS(ROW(F35),COLUMN(F35)-11))),Calculations_forecast!$C$6*AVERAGE(F35:F35),"n/a"))</f>
        <v>n/a</v>
      </c>
      <c r="G41" s="78" t="str">
        <f ca="1">IF(ISERROR(INDIRECT(ADDRESS(ROW(G35),COLUMN(G35)-11))),"n/a",IF(ISNUMBER(INDIRECT(ADDRESS(ROW(G35),COLUMN(G35)-11))),Calculations_forecast!$C$6*AVERAGE(G35:G35),"n/a"))</f>
        <v>n/a</v>
      </c>
      <c r="H41" s="78" t="str">
        <f ca="1">IF(ISERROR(INDIRECT(ADDRESS(ROW(H35),COLUMN(H35)-11))),"n/a",IF(ISNUMBER(INDIRECT(ADDRESS(ROW(H35),COLUMN(H35)-11))),Calculations_forecast!$C$6*AVERAGE(H35:H35),"n/a"))</f>
        <v>n/a</v>
      </c>
      <c r="I41" s="78" t="str">
        <f ca="1">IF(ISERROR(INDIRECT(ADDRESS(ROW(I35),COLUMN(I35)-11))),"n/a",IF(ISNUMBER(INDIRECT(ADDRESS(ROW(I35),COLUMN(I35)-11))),Calculations_forecast!$C$6*AVERAGE(I35:I35),"n/a"))</f>
        <v>n/a</v>
      </c>
      <c r="J41" s="78" t="str">
        <f ca="1">IF(ISERROR(INDIRECT(ADDRESS(ROW(J35),COLUMN(J35)-11))),"n/a",IF(ISNUMBER(INDIRECT(ADDRESS(ROW(J35),COLUMN(J35)-11))),Calculations_forecast!$C$6*AVERAGE(J35:J35),"n/a"))</f>
        <v>n/a</v>
      </c>
      <c r="K41" t="str">
        <f ca="1">IF(ISERROR(INDIRECT(ADDRESS(ROW(K35),COLUMN(K35)-11))),"n/a",IF(ISNUMBER(INDIRECT(ADDRESS(ROW(K35),COLUMN(K35)-11))),Calculations_forecast!$C$6*AVERAGE(K35:K35),"n/a"))</f>
        <v>n/a</v>
      </c>
      <c r="L41" t="str">
        <f ca="1">IF(ISERROR(INDIRECT(ADDRESS(ROW(L35),COLUMN(L35)-11))),"n/a",IF(ISNUMBER(INDIRECT(ADDRESS(ROW(L35),COLUMN(L35)-11))),Calculations_forecast!$C$6*AVERAGE(K35:L35),"n/a"))</f>
        <v>n/a</v>
      </c>
      <c r="M41" t="str">
        <f ca="1">IF(ISERROR(INDIRECT(ADDRESS(ROW(M35),COLUMN(M35)-11))),"n/a",IF(ISNUMBER(INDIRECT(ADDRESS(ROW(M35),COLUMN(M35)-11))),Calculations_forecast!$C$6*AVERAGE(K35:M35),"n/a"))</f>
        <v>n/a</v>
      </c>
      <c r="N41">
        <f ca="1">IF(ISERROR(INDIRECT(ADDRESS(ROW(N35),COLUMN(N35)-11))),"n/a",IF(ISNUMBER(INDIRECT(ADDRESS(ROW(N35),COLUMN(N35)-11))),Calculations_forecast!$C$6*AVERAGE(K35:N35),"n/a"))</f>
        <v>-120.55000000000001</v>
      </c>
      <c r="O41">
        <f ca="1">IF(ISERROR(INDIRECT(ADDRESS(ROW(O35),COLUMN(O35)-11))),"n/a",IF(ISNUMBER(INDIRECT(ADDRESS(ROW(O35),COLUMN(O35)-11))),Calculations_forecast!$C$6*AVERAGE(K35:O35),"n/a"))</f>
        <v>-116.88799999999999</v>
      </c>
      <c r="P41">
        <f ca="1">IF(ISERROR(INDIRECT(ADDRESS(ROW(P35),COLUMN(P35)-11))),"n/a",IF(ISNUMBER(INDIRECT(ADDRESS(ROW(P35),COLUMN(P35)-11))),Calculations_forecast!$C$6*AVERAGE(K35:P35),"n/a"))</f>
        <v>-115.22000000000001</v>
      </c>
      <c r="Q41">
        <f ca="1">IF(ISERROR(INDIRECT(ADDRESS(ROW(Q35),COLUMN(Q35)-11))),"n/a",IF(ISNUMBER(INDIRECT(ADDRESS(ROW(Q35),COLUMN(Q35)-11))),Calculations_forecast!$C$6*AVERAGE(K35:Q35),"n/a"))</f>
        <v>-115.25714285714287</v>
      </c>
      <c r="R41">
        <f ca="1">IF(ISERROR(INDIRECT(ADDRESS(ROW(R35),COLUMN(R35)-11))),"n/a",IF(ISNUMBER(INDIRECT(ADDRESS(ROW(R35),COLUMN(R35)-11))),Calculations_forecast!$C$6*AVERAGE(K35:R35),"n/a"))</f>
        <v>-113.71500000000002</v>
      </c>
      <c r="S41">
        <f ca="1">IF(ISERROR(INDIRECT(ADDRESS(ROW(S35),COLUMN(S35)-11))),"n/a",IF(ISNUMBER(INDIRECT(ADDRESS(ROW(S35),COLUMN(S35)-11))),Calculations_forecast!$C$6*AVERAGE(K35:S35),"n/a"))</f>
        <v>-106.51111111111112</v>
      </c>
      <c r="T41">
        <f ca="1">IF(ISERROR(INDIRECT(ADDRESS(ROW(T35),COLUMN(T35)-11))),"n/a",IF(ISNUMBER(INDIRECT(ADDRESS(ROW(T35),COLUMN(T35)-11))),Calculations_forecast!$C$6*AVERAGE(K35:T35),"n/a"))</f>
        <v>-100.74799999999999</v>
      </c>
      <c r="U41">
        <f ca="1">IF(ISERROR(INDIRECT(ADDRESS(ROW(U35),COLUMN(U35)-11))),"n/a",IF(ISNUMBER(INDIRECT(ADDRESS(ROW(U35),COLUMN(U35)-11))),Calculations_forecast!$C$6*AVERAGE(K35:U35),"n/a"))</f>
        <v>-96.033743108524035</v>
      </c>
      <c r="V41">
        <f ca="1">IF(ISERROR(INDIRECT(ADDRESS(ROW(V35),COLUMN(V35)-11))),"n/a",IF(ISNUMBER(INDIRECT(ADDRESS(ROW(V35),COLUMN(V35)-11))),Calculations_forecast!$C$6*AVERAGE(K35:V35),"n/a"))</f>
        <v>-92.106127037667193</v>
      </c>
      <c r="W41">
        <f ca="1">IF(ISERROR(INDIRECT(ADDRESS(ROW(W35),COLUMN(W35)-11))),"n/a",IF(ISNUMBER(INDIRECT(ADDRESS(ROW(W35),COLUMN(W35)-11))),Calculations_forecast!$C$6*AVERAGE(L35:W35),"n/a"))</f>
        <v>-86.735584074580999</v>
      </c>
      <c r="X41">
        <f ca="1">IF(ISERROR(INDIRECT(ADDRESS(ROW(X35),COLUMN(X35)-11))),"n/a",IF(ISNUMBER(INDIRECT(ADDRESS(ROW(X35),COLUMN(X35)-11))),Calculations_forecast!$C$6*AVERAGE(M35:X35),"n/a"))</f>
        <v>-81.329302448392781</v>
      </c>
      <c r="Y41">
        <f ca="1">IF(ISERROR(INDIRECT(ADDRESS(ROW(Y35),COLUMN(Y35)-11))),"n/a",IF(ISNUMBER(INDIRECT(ADDRESS(ROW(Y35),COLUMN(Y35)-11))),Calculations_forecast!$C$6*AVERAGE(N35:Y35),"n/a"))</f>
        <v>-74.667282313964265</v>
      </c>
      <c r="Z41">
        <f ca="1">IF(ISERROR(INDIRECT(ADDRESS(ROW(Z35),COLUMN(Z35)-11))),"n/a",IF(ISNUMBER(INDIRECT(ADDRESS(ROW(Z35),COLUMN(Z35)-11))),Calculations_forecast!$C$6*AVERAGE(O35:Z35),"n/a"))</f>
        <v>-68.23285715951468</v>
      </c>
      <c r="AA41">
        <f ca="1">IF(ISERROR(INDIRECT(ADDRESS(ROW(AA35),COLUMN(AA35)-11))),"n/a",IF(ISNUMBER(INDIRECT(ADDRESS(ROW(AA35),COLUMN(AA35)-11))),Calculations_forecast!$C$6*AVERAGE(P35:AA35),"n/a"))</f>
        <v>-63.792777713298385</v>
      </c>
      <c r="AB41">
        <f ca="1">IF(ISERROR(INDIRECT(ADDRESS(ROW(AB35),COLUMN(AB35)-11))),"n/a",IF(ISNUMBER(INDIRECT(ADDRESS(ROW(AB35),COLUMN(AB35)-11))),Calculations_forecast!$C$6*AVERAGE(Q35:AB35),"n/a"))</f>
        <v>-58.967044156603521</v>
      </c>
      <c r="AC41" s="78">
        <f ca="1">IF(ISERROR(INDIRECT(ADDRESS(ROW(AC35),COLUMN(AC35)-11))),"n/a",IF(ISNUMBER(INDIRECT(ADDRESS(ROW(AC35),COLUMN(AC35)-11))),Calculations_forecast!$C$6*AVERAGE(R35:AC35),"n/a"))</f>
        <v>-53.425656670748516</v>
      </c>
      <c r="AD41" s="78">
        <f ca="1">IF(ISERROR(INDIRECT(ADDRESS(ROW(AD35),COLUMN(AD35)-11))),"n/a",IF(ISNUMBER(INDIRECT(ADDRESS(ROW(AD35),COLUMN(AD35)-11))),Calculations_forecast!$C$6*AVERAGE(S35:AD35),"n/a"))</f>
        <v>-48.931948770415488</v>
      </c>
      <c r="AE41" s="78">
        <f ca="1">IF(ISERROR(INDIRECT(ADDRESS(ROW(AE35),COLUMN(AE35)-11))),"n/a",IF(ISNUMBER(INDIRECT(ADDRESS(ROW(AE35),COLUMN(AE35)-11))),Calculations_forecast!$C$6*AVERAGE(T35:AE35),"n/a"))</f>
        <v>-48.942682217425279</v>
      </c>
      <c r="AF41" s="78">
        <f ca="1">IF(ISERROR(INDIRECT(ADDRESS(ROW(AF35),COLUMN(AF35)-11))),"n/a",IF(ISNUMBER(INDIRECT(ADDRESS(ROW(AF35),COLUMN(AF35)-11))),Calculations_forecast!$C$6*AVERAGE(U35:AF35),"n/a"))</f>
        <v>-48.95452389206406</v>
      </c>
      <c r="AG41" s="78">
        <f ca="1">IF(ISERROR(INDIRECT(ADDRESS(ROW(AG35),COLUMN(AG35)-11))),"n/a",IF(ISNUMBER(INDIRECT(ADDRESS(ROW(AG35),COLUMN(AG35)-11))),Calculations_forecast!$C$6*AVERAGE(V35:AG35),"n/a"))</f>
        <v>-48.966542825176099</v>
      </c>
      <c r="AH41" s="78">
        <f ca="1">IF(ISERROR(INDIRECT(ADDRESS(ROW(AH35),COLUMN(AH35)-11))),"n/a",IF(ISNUMBER(INDIRECT(ADDRESS(ROW(AH35),COLUMN(AH35)-11))),Calculations_forecast!$C$6*AVERAGE(W35:AH35),"n/a"))</f>
        <v>-48.978739074565169</v>
      </c>
      <c r="AI41" s="78">
        <f ca="1">IF(ISERROR(INDIRECT(ADDRESS(ROW(AI35),COLUMN(AI35)-11))),"n/a",IF(ISNUMBER(INDIRECT(ADDRESS(ROW(AI35),COLUMN(AI35)-11))),Calculations_forecast!$C$6*AVERAGE(X35:AI35),"n/a"))</f>
        <v>-48.991225938315715</v>
      </c>
      <c r="AJ41" s="78">
        <f ca="1">IF(ISERROR(INDIRECT(ADDRESS(ROW(AJ35),COLUMN(AJ35)-11))),"n/a",IF(ISNUMBER(INDIRECT(ADDRESS(ROW(AJ35),COLUMN(AJ35)-11))),Calculations_forecast!$C$6*AVERAGE(Y35:AJ35),"n/a"))</f>
        <v>-49.004003515721301</v>
      </c>
      <c r="AK41" s="78">
        <f ca="1">IF(ISERROR(INDIRECT(ADDRESS(ROW(AK35),COLUMN(AK35)-11))),"n/a",IF(ISNUMBER(INDIRECT(ADDRESS(ROW(AK35),COLUMN(AK35)-11))),Calculations_forecast!$C$6*AVERAGE(Z35:AK35),"n/a"))</f>
        <v>-49.017071906101087</v>
      </c>
      <c r="AL41" s="78">
        <f ca="1">IF(ISERROR(INDIRECT(ADDRESS(ROW(AL35),COLUMN(AL35)-11))),"n/a",IF(ISNUMBER(INDIRECT(ADDRESS(ROW(AL35),COLUMN(AL35)-11))),Calculations_forecast!$C$6*AVERAGE(AA35:AL35),"n/a"))</f>
        <v>-49.030431208799889</v>
      </c>
      <c r="AM41" s="78">
        <f ca="1">IF(ISERROR(INDIRECT(ADDRESS(ROW(AM35),COLUMN(AM35)-11))),"n/a",IF(ISNUMBER(INDIRECT(ADDRESS(ROW(AM35),COLUMN(AM35)-11))),Calculations_forecast!$C$6*AVERAGE(AB35:AM35),"n/a"))</f>
        <v>-49.044129232391285</v>
      </c>
      <c r="AN41" s="78">
        <f ca="1">IF(ISERROR(INDIRECT(ADDRESS(ROW(AN35),COLUMN(AN35)-11))),"n/a",IF(ISNUMBER(INDIRECT(ADDRESS(ROW(AN35),COLUMN(AN35)-11))),Calculations_forecast!$C$6*AVERAGE(AC35:AN35),"n/a"))</f>
        <v>-49.058166102864639</v>
      </c>
      <c r="AO41" s="78">
        <f ca="1">IF(ISERROR(INDIRECT(ADDRESS(ROW(AO35),COLUMN(AO35)-11))),"n/a",IF(ISNUMBER(INDIRECT(ADDRESS(ROW(AO35),COLUMN(AO35)-11))),Calculations_forecast!$C$6*AVERAGE(AD35:AO35),"n/a"))</f>
        <v>-49.072541946244755</v>
      </c>
      <c r="AP41" s="78">
        <f ca="1">IF(ISERROR(INDIRECT(ADDRESS(ROW(AP35),COLUMN(AP35)-11))),"n/a",IF(ISNUMBER(INDIRECT(ADDRESS(ROW(AP35),COLUMN(AP35)-11))),Calculations_forecast!$C$6*AVERAGE(AE35:AP35),"n/a"))</f>
        <v>-49.087256888591881</v>
      </c>
      <c r="AQ41" s="78">
        <f ca="1">IF(ISERROR(INDIRECT(ADDRESS(ROW(AQ35),COLUMN(AQ35)-11))),"n/a",IF(ISNUMBER(INDIRECT(ADDRESS(ROW(AQ35),COLUMN(AQ35)-11))),Calculations_forecast!$C$6*AVERAGE(AF35:AQ35),"n/a"))</f>
        <v>-49.102285665390205</v>
      </c>
      <c r="AR41" s="78">
        <f ca="1">IF(ISERROR(INDIRECT(ADDRESS(ROW(AR35),COLUMN(AR35)-11))),"n/a",IF(ISNUMBER(INDIRECT(ADDRESS(ROW(AR35),COLUMN(AR35)-11))),Calculations_forecast!$C$6*AVERAGE(AG35:AR35),"n/a"))</f>
        <v>-49.117628400501346</v>
      </c>
      <c r="AS41" s="78">
        <f ca="1">IF(ISERROR(INDIRECT(ADDRESS(ROW(AS35),COLUMN(AS35)-11))),"n/a",IF(ISNUMBER(INDIRECT(ADDRESS(ROW(AS35),COLUMN(AS35)-11))),Calculations_forecast!$C$6*AVERAGE(AH35:AS35),"n/a"))</f>
        <v>-49.133285217823868</v>
      </c>
      <c r="AT41" s="78">
        <f ca="1">IF(ISERROR(INDIRECT(ADDRESS(ROW(AT35),COLUMN(AT35)-11))),"n/a",IF(ISNUMBER(INDIRECT(ADDRESS(ROW(AT35),COLUMN(AT35)-11))),Calculations_forecast!$C$6*AVERAGE(AI35:AT35),"n/a"))</f>
        <v>-49.149256241293266</v>
      </c>
      <c r="AU41" s="78">
        <f ca="1">IF(ISERROR(INDIRECT(ADDRESS(ROW(AU35),COLUMN(AU35)-11))),"n/a",IF(ISNUMBER(INDIRECT(ADDRESS(ROW(AU35),COLUMN(AU35)-11))),Calculations_forecast!$C$6*AVERAGE(AJ35:AU35),"n/a"))</f>
        <v>-49.165490598321533</v>
      </c>
      <c r="AV41" s="78">
        <f ca="1">IF(ISERROR(INDIRECT(ADDRESS(ROW(AV35),COLUMN(AV35)-11))),"n/a",IF(ISNUMBER(INDIRECT(ADDRESS(ROW(AV35),COLUMN(AV35)-11))),Calculations_forecast!$C$6*AVERAGE(AK35:AV35),"n/a"))</f>
        <v>-49.181988398853818</v>
      </c>
      <c r="AW41" s="78">
        <f ca="1">IF(ISERROR(INDIRECT(ADDRESS(ROW(AW35),COLUMN(AW35)-11))),"n/a",IF(ISNUMBER(INDIRECT(ADDRESS(ROW(AW35),COLUMN(AW35)-11))),Calculations_forecast!$C$6*AVERAGE(AL35:AW35),"n/a"))</f>
        <v>-49.198749752869979</v>
      </c>
      <c r="AX41" s="78">
        <f ca="1">IF(ISERROR(INDIRECT(ADDRESS(ROW(AX35),COLUMN(AX35)-11))),"n/a",IF(ISNUMBER(INDIRECT(ADDRESS(ROW(AX35),COLUMN(AX35)-11))),Calculations_forecast!$C$6*AVERAGE(AM35:AX35),"n/a"))</f>
        <v>-49.21577477038452</v>
      </c>
      <c r="AY41" s="78">
        <f ca="1">IF(ISERROR(INDIRECT(ADDRESS(ROW(AY35),COLUMN(AY35)-11))),"n/a",IF(ISNUMBER(INDIRECT(ADDRESS(ROW(AY35),COLUMN(AY35)-11))),Calculations_forecast!$C$6*AVERAGE(AN35:AY35),"n/a"))</f>
        <v>-49.233060246728435</v>
      </c>
      <c r="AZ41" s="78">
        <f ca="1">IF(ISERROR(INDIRECT(ADDRESS(ROW(AZ35),COLUMN(AZ35)-11))),"n/a",IF(ISNUMBER(INDIRECT(ADDRESS(ROW(AZ35),COLUMN(AZ35)-11))),Calculations_forecast!$C$6*AVERAGE(AO35:AZ35),"n/a"))</f>
        <v>-49.250606299983183</v>
      </c>
      <c r="BA41" s="78">
        <f ca="1">IF(ISERROR(INDIRECT(ADDRESS(ROW(BA35),COLUMN(BA35)-11))),"n/a",IF(ISNUMBER(INDIRECT(ADDRESS(ROW(BA35),COLUMN(BA35)-11))),Calculations_forecast!$C$6*AVERAGE(AP35:BA35),"n/a"))</f>
        <v>-49.268413048270688</v>
      </c>
      <c r="BB41" s="78">
        <f ca="1">IF(ISERROR(INDIRECT(ADDRESS(ROW(BB35),COLUMN(BB35)-11))),"n/a",IF(ISNUMBER(INDIRECT(ADDRESS(ROW(BB35),COLUMN(BB35)-11))),Calculations_forecast!$C$6*AVERAGE(AQ35:BB35),"n/a"))</f>
        <v>-49.286480609753319</v>
      </c>
      <c r="BC41" s="78">
        <f ca="1">IF(ISERROR(INDIRECT(ADDRESS(ROW(BC35),COLUMN(BC35)-11))),"n/a",IF(ISNUMBER(INDIRECT(ADDRESS(ROW(BC35),COLUMN(BC35)-11))),Calculations_forecast!$C$6*AVERAGE(AR35:BC35),"n/a"))</f>
        <v>-49.30485700063219</v>
      </c>
      <c r="BD41" s="78">
        <f ca="1">IF(ISERROR(INDIRECT(ADDRESS(ROW(BD35),COLUMN(BD35)-11))),"n/a",IF(ISNUMBER(INDIRECT(ADDRESS(ROW(BD35),COLUMN(BD35)-11))),Calculations_forecast!$C$6*AVERAGE(AS35:BD35),"n/a"))</f>
        <v>-49.323542369044844</v>
      </c>
      <c r="BE41" s="78">
        <f ca="1">IF(ISERROR(INDIRECT(ADDRESS(ROW(BE35),COLUMN(BE35)-11))),"n/a",IF(ISNUMBER(INDIRECT(ADDRESS(ROW(BE35),COLUMN(BE35)-11))),Calculations_forecast!$C$6*AVERAGE(AT35:BE35),"n/a"))</f>
        <v>-49.342536863182509</v>
      </c>
      <c r="BF41" s="78">
        <f ca="1">IF(ISERROR(INDIRECT(ADDRESS(ROW(BF35),COLUMN(BF35)-11))),"n/a",IF(ISNUMBER(INDIRECT(ADDRESS(ROW(BF35),COLUMN(BF35)-11))),Calculations_forecast!$C$6*AVERAGE(AU35:BF35),"n/a"))</f>
        <v>-49.361840631290157</v>
      </c>
      <c r="BG41" s="78">
        <f ca="1">IF(ISERROR(INDIRECT(ADDRESS(ROW(BG35),COLUMN(BG35)-11))),"n/a",IF(ISNUMBER(INDIRECT(ADDRESS(ROW(BG35),COLUMN(BG35)-11))),Calculations_forecast!$C$6*AVERAGE(AV35:BG35),"n/a"))</f>
        <v>-49.381468690068637</v>
      </c>
      <c r="BH41" s="78">
        <f ca="1">IF(ISERROR(INDIRECT(ADDRESS(ROW(BH35),COLUMN(BH35)-11))),"n/a",IF(ISNUMBER(INDIRECT(ADDRESS(ROW(BH35),COLUMN(BH35)-11))),Calculations_forecast!$C$6*AVERAGE(AW35:BH35),"n/a"))</f>
        <v>-49.401421200984039</v>
      </c>
      <c r="BI41" s="78">
        <f ca="1">IF(ISERROR(INDIRECT(ADDRESS(ROW(BI35),COLUMN(BI35)-11))),"n/a",IF(ISNUMBER(INDIRECT(ADDRESS(ROW(BI35),COLUMN(BI35)-11))),Calculations_forecast!$C$6*AVERAGE(AX35:BI35),"n/a"))</f>
        <v>-49.421698325563241</v>
      </c>
      <c r="BJ41" s="78">
        <f ca="1">IF(ISERROR(INDIRECT(ADDRESS(ROW(BJ35),COLUMN(BJ35)-11))),"n/a",IF(ISNUMBER(INDIRECT(ADDRESS(ROW(BJ35),COLUMN(BJ35)-11))),Calculations_forecast!$C$6*AVERAGE(AY35:BJ35),"n/a"))</f>
        <v>-49.442300225393886</v>
      </c>
      <c r="GW41"/>
      <c r="GX41"/>
      <c r="GY41"/>
    </row>
    <row r="42" spans="1:207">
      <c r="C42" s="78"/>
      <c r="D42" s="78"/>
      <c r="E42" s="78"/>
      <c r="F42" s="78"/>
      <c r="G42" s="78"/>
      <c r="H42" s="78"/>
      <c r="I42" s="78"/>
      <c r="J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GW42"/>
      <c r="GX42"/>
      <c r="GY42"/>
    </row>
    <row r="43" spans="1:207">
      <c r="A43" s="13" t="s">
        <v>247</v>
      </c>
      <c r="C43" s="78"/>
      <c r="D43" s="78"/>
      <c r="E43" s="78"/>
      <c r="F43" s="78"/>
      <c r="G43" s="78"/>
      <c r="H43" s="78"/>
      <c r="I43" s="78"/>
      <c r="J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GW43"/>
      <c r="GX43"/>
      <c r="GY43"/>
    </row>
    <row r="44" spans="1:207">
      <c r="C44" s="78"/>
      <c r="D44" s="78"/>
      <c r="E44" s="78"/>
      <c r="F44" s="78"/>
      <c r="G44" s="78"/>
      <c r="H44" s="78"/>
      <c r="I44" s="78"/>
      <c r="J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GW44"/>
      <c r="GX44"/>
      <c r="GY44"/>
    </row>
    <row r="45" spans="1:207">
      <c r="A45" s="7" t="s">
        <v>231</v>
      </c>
      <c r="B45" t="s">
        <v>239</v>
      </c>
      <c r="C45" s="78" t="str">
        <f ca="1">IF(C38="n/a", "n/a", IF(C39="n/a", "n/a", IF(C40="n/a", "n/a", IF(C41="n/a", "n/a", SUM(C38:C41)))))</f>
        <v>n/a</v>
      </c>
      <c r="D45" s="78" t="str">
        <f ca="1">IF(D38="n/a", "n/a", IF(D39="n/a", "n/a", IF(D40="n/a", "n/a", IF(D41="n/a", "n/a", SUM(D38:D41)))))</f>
        <v>n/a</v>
      </c>
      <c r="E45" s="78" t="str">
        <f ca="1">IF(E38="n/a", "n/a", IF(E39="n/a", "n/a", IF(E40="n/a", "n/a", IF(E41="n/a", "n/a", SUM(E38:E41)))))</f>
        <v>n/a</v>
      </c>
      <c r="F45" s="78" t="str">
        <f ca="1">IF(F38="n/a", "n/a", IF(F39="n/a", "n/a", IF(F40="n/a", "n/a", IF(F41="n/a", "n/a", SUM(F38:F41)))))</f>
        <v>n/a</v>
      </c>
      <c r="G45" s="78" t="str">
        <f ca="1">IF(G38="n/a", "n/a", IF(G39="n/a", "n/a", IF(G40="n/a", "n/a", IF(G41="n/a", "n/a", SUM(G38:G41)))))</f>
        <v>n/a</v>
      </c>
      <c r="H45" s="78" t="str">
        <f ca="1">IF(H38="n/a", "n/a", IF(H39="n/a", "n/a", IF(H40="n/a", "n/a", IF(H41="n/a", "n/a", SUM(H38:H41)))))</f>
        <v>n/a</v>
      </c>
      <c r="I45" s="78" t="str">
        <f ca="1">IF(I38="n/a", "n/a", IF(I39="n/a", "n/a", IF(I40="n/a", "n/a", IF(I41="n/a", "n/a", SUM(I38:I41)))))</f>
        <v>n/a</v>
      </c>
      <c r="J45" s="78" t="e">
        <f ca="1">IF(J38="n/a", "n/a", IF(J39="n/a", "n/a", IF(J40="n/a", "n/a", IF(J41="n/a", "n/a", SUM(J38:J41)))))</f>
        <v>#REF!</v>
      </c>
      <c r="K45" t="e">
        <f ca="1">IF(K38="n/a", "n/a", IF(K39="n/a", "n/a", IF(K40="n/a", "n/a", IF(K41="n/a", "n/a", SUM(K38:K41)))))</f>
        <v>#REF!</v>
      </c>
      <c r="L45" t="e">
        <f t="shared" ref="L45:AB45" ca="1" si="74">IF(L38="n/a", "n/a", IF(L39="n/a", "n/a", IF(L40="n/a", "n/a", IF(L41="n/a", "n/a", SUM(L38:L41)))))</f>
        <v>#REF!</v>
      </c>
      <c r="M45" t="str">
        <f t="shared" ca="1" si="74"/>
        <v>n/a</v>
      </c>
      <c r="N45">
        <f t="shared" ca="1" si="74"/>
        <v>-331.13199999999989</v>
      </c>
      <c r="O45">
        <f t="shared" ca="1" si="74"/>
        <v>-326.4980000000001</v>
      </c>
      <c r="P45">
        <f t="shared" ca="1" si="74"/>
        <v>-325.12549999999987</v>
      </c>
      <c r="Q45">
        <f t="shared" ca="1" si="74"/>
        <v>-323.61914285714249</v>
      </c>
      <c r="R45">
        <f t="shared" ca="1" si="74"/>
        <v>-323.69699999999909</v>
      </c>
      <c r="S45">
        <f ca="1">IF(S38="n/a", "n/a", IF(S39="n/a", "n/a", IF(S40="n/a", "n/a", IF(S41="n/a", "n/a", SUM(S38:S41)))))</f>
        <v>-318.51961111111149</v>
      </c>
      <c r="T45">
        <f ca="1">IF(T38="n/a", "n/a", IF(T39="n/a", "n/a", IF(T40="n/a", "n/a", IF(T41="n/a", "n/a", SUM(T38:T41)))))</f>
        <v>-310.6294999999995</v>
      </c>
      <c r="U45">
        <f ca="1">IF(U38="n/a", "n/a", IF(U39="n/a", "n/a", IF(U40="n/a", "n/a", IF(U41="n/a", "n/a", SUM(U38:U41)))))</f>
        <v>-427.36754546669954</v>
      </c>
      <c r="V45">
        <f t="shared" ca="1" si="74"/>
        <v>-515.72783009403429</v>
      </c>
      <c r="W45">
        <f t="shared" ca="1" si="74"/>
        <v>-548.40538309386386</v>
      </c>
      <c r="X45">
        <f t="shared" ca="1" si="74"/>
        <v>-556.55383452905335</v>
      </c>
      <c r="Y45">
        <f t="shared" ca="1" si="74"/>
        <v>-410.59756732075311</v>
      </c>
      <c r="Z45">
        <f t="shared" ca="1" si="74"/>
        <v>-258.7017974073899</v>
      </c>
      <c r="AA45">
        <f t="shared" ca="1" si="74"/>
        <v>-98.572907503537635</v>
      </c>
      <c r="AB45">
        <f t="shared" ca="1" si="74"/>
        <v>65.248160711209124</v>
      </c>
      <c r="AC45" s="78">
        <f t="shared" ref="AC45:AE45" ca="1" si="75">IF(AC38="n/a", "n/a", IF(AC39="n/a", "n/a", IF(AC40="n/a", "n/a", IF(AC41="n/a", "n/a", SUM(AC38:AC41)))))</f>
        <v>230.80126312352522</v>
      </c>
      <c r="AD45" s="78">
        <f t="shared" ca="1" si="75"/>
        <v>396.49146661064617</v>
      </c>
      <c r="AE45" s="78">
        <f t="shared" ca="1" si="75"/>
        <v>575.62466205849773</v>
      </c>
      <c r="AF45" s="78">
        <f t="shared" ref="AF45:BJ45" ca="1" si="76">IF(AF38="n/a", "n/a", IF(AF39="n/a", "n/a", IF(AF40="n/a", "n/a", IF(AF41="n/a", "n/a", SUM(AF38:AF41)))))</f>
        <v>760.25822469188006</v>
      </c>
      <c r="AG45" s="78">
        <f t="shared" ca="1" si="76"/>
        <v>950.69916377229572</v>
      </c>
      <c r="AH45" s="78">
        <f t="shared" ca="1" si="76"/>
        <v>1147.6751830744802</v>
      </c>
      <c r="AI45" s="78">
        <f t="shared" ca="1" si="76"/>
        <v>1366.2358505900895</v>
      </c>
      <c r="AJ45" s="78">
        <f t="shared" ca="1" si="76"/>
        <v>1592.8277310455342</v>
      </c>
      <c r="AK45" s="78">
        <f t="shared" ca="1" si="76"/>
        <v>1828.5230799839956</v>
      </c>
      <c r="AL45" s="78">
        <f t="shared" ca="1" si="76"/>
        <v>2073.9719408452024</v>
      </c>
      <c r="AM45" s="78">
        <f t="shared" ca="1" si="76"/>
        <v>2342.9751970601747</v>
      </c>
      <c r="AN45" s="78">
        <f t="shared" ca="1" si="76"/>
        <v>2623.3145700165446</v>
      </c>
      <c r="AO45" s="78">
        <f t="shared" ca="1" si="76"/>
        <v>2916.0377209047847</v>
      </c>
      <c r="AP45" s="78">
        <f t="shared" ca="1" si="76"/>
        <v>3221.7098747892505</v>
      </c>
      <c r="AQ45" s="78">
        <f t="shared" ca="1" si="76"/>
        <v>3557.9992090792784</v>
      </c>
      <c r="AR45" s="78">
        <f t="shared" ca="1" si="76"/>
        <v>3908.3693884506461</v>
      </c>
      <c r="AS45" s="78">
        <f t="shared" ca="1" si="76"/>
        <v>4272.940038687846</v>
      </c>
      <c r="AT45" s="78">
        <f t="shared" ca="1" si="76"/>
        <v>4653.0113361841559</v>
      </c>
      <c r="AU45" s="78">
        <f t="shared" ca="1" si="76"/>
        <v>5071.0018966518837</v>
      </c>
      <c r="AV45" s="78">
        <f t="shared" ca="1" si="76"/>
        <v>5505.5192264787893</v>
      </c>
      <c r="AW45" s="78">
        <f t="shared" ca="1" si="76"/>
        <v>5953.8318442484342</v>
      </c>
      <c r="AX45" s="78">
        <f t="shared" ca="1" si="76"/>
        <v>6414.2840384858027</v>
      </c>
      <c r="AY45" s="78">
        <f t="shared" ca="1" si="76"/>
        <v>6915.6585370558278</v>
      </c>
      <c r="AZ45" s="78">
        <f t="shared" ca="1" si="76"/>
        <v>7431.7342726467159</v>
      </c>
      <c r="BA45" s="78">
        <f t="shared" ca="1" si="76"/>
        <v>7967.12404230418</v>
      </c>
      <c r="BB45" s="78">
        <f t="shared" ca="1" si="76"/>
        <v>8525.8787507420966</v>
      </c>
      <c r="BC45" s="78">
        <f t="shared" ca="1" si="76"/>
        <v>9133.5000669568981</v>
      </c>
      <c r="BD45" s="78">
        <f t="shared" ca="1" si="76"/>
        <v>9771.8747325258664</v>
      </c>
      <c r="BE45" s="78">
        <f t="shared" ca="1" si="76"/>
        <v>10440.816286401387</v>
      </c>
      <c r="BF45" s="78">
        <f t="shared" ca="1" si="76"/>
        <v>11138.049484907613</v>
      </c>
      <c r="BG45" s="78">
        <f t="shared" ca="1" si="76"/>
        <v>11925.558195440966</v>
      </c>
      <c r="BH45" s="78">
        <f t="shared" ca="1" si="76"/>
        <v>12739.180971650318</v>
      </c>
      <c r="BI45" s="78">
        <f t="shared" ca="1" si="76"/>
        <v>13580.115087885448</v>
      </c>
      <c r="BJ45" s="78">
        <f t="shared" ca="1" si="76"/>
        <v>14450.522295149985</v>
      </c>
      <c r="GW45"/>
      <c r="GX45"/>
      <c r="GY45"/>
    </row>
    <row r="46" spans="1:207">
      <c r="A46" s="7" t="s">
        <v>172</v>
      </c>
      <c r="B46" t="s">
        <v>240</v>
      </c>
      <c r="C46" s="78" t="str">
        <f t="shared" ref="C46:J46" ca="1" si="77">IFERROR(C45/C23, "n/a")</f>
        <v>n/a</v>
      </c>
      <c r="D46" s="78" t="str">
        <f t="shared" ca="1" si="77"/>
        <v>n/a</v>
      </c>
      <c r="E46" s="78" t="str">
        <f t="shared" ca="1" si="77"/>
        <v>n/a</v>
      </c>
      <c r="F46" s="78" t="str">
        <f t="shared" ca="1" si="77"/>
        <v>n/a</v>
      </c>
      <c r="G46" s="78" t="str">
        <f t="shared" ca="1" si="77"/>
        <v>n/a</v>
      </c>
      <c r="H46" s="78" t="str">
        <f t="shared" ca="1" si="77"/>
        <v>n/a</v>
      </c>
      <c r="I46" s="78" t="str">
        <f t="shared" ca="1" si="77"/>
        <v>n/a</v>
      </c>
      <c r="J46" s="78" t="str">
        <f t="shared" ca="1" si="77"/>
        <v>n/a</v>
      </c>
      <c r="K46" t="str">
        <f t="shared" ref="K46:R46" ca="1" si="78">IFERROR(K45/K23, "n/a")</f>
        <v>n/a</v>
      </c>
      <c r="L46" t="str">
        <f t="shared" ca="1" si="78"/>
        <v>n/a</v>
      </c>
      <c r="M46" t="str">
        <f t="shared" ca="1" si="78"/>
        <v>n/a</v>
      </c>
      <c r="N46">
        <f t="shared" ca="1" si="78"/>
        <v>-3.1539685109868643</v>
      </c>
      <c r="O46">
        <f t="shared" ca="1" si="78"/>
        <v>-3.093946630278221</v>
      </c>
      <c r="P46">
        <f t="shared" ca="1" si="78"/>
        <v>-3.0749089705395551</v>
      </c>
      <c r="Q46">
        <f t="shared" ca="1" si="78"/>
        <v>-3.0485242742486762</v>
      </c>
      <c r="R46">
        <f t="shared" ca="1" si="78"/>
        <v>-3.0288005389574457</v>
      </c>
      <c r="S46">
        <f t="shared" ref="S46:AB46" ca="1" si="79">IFERROR(S45/S23, "n/a")</f>
        <v>-2.9623117732888611</v>
      </c>
      <c r="T46">
        <f ca="1">IFERROR(T45/T23, "n/a")</f>
        <v>-2.8757730336246432</v>
      </c>
      <c r="U46">
        <f t="shared" ca="1" si="79"/>
        <v>-3.8698364155389604</v>
      </c>
      <c r="V46">
        <f t="shared" ca="1" si="79"/>
        <v>-4.5815652154294035</v>
      </c>
      <c r="W46">
        <f t="shared" ca="1" si="79"/>
        <v>-4.7839806808425127</v>
      </c>
      <c r="X46">
        <f t="shared" ca="1" si="79"/>
        <v>-4.7660804740751113</v>
      </c>
      <c r="Y46">
        <f t="shared" ca="1" si="79"/>
        <v>-3.4457784104162168</v>
      </c>
      <c r="Z46">
        <f t="shared" ca="1" si="79"/>
        <v>-2.1250041310542378</v>
      </c>
      <c r="AA46">
        <f t="shared" ca="1" si="79"/>
        <v>-0.79321332535223299</v>
      </c>
      <c r="AB46">
        <f t="shared" ca="1" si="79"/>
        <v>0.51420546205495199</v>
      </c>
      <c r="AC46" s="78">
        <f t="shared" ref="AC46:AE46" ca="1" si="80">IFERROR(AC45/AC23, "n/a")</f>
        <v>1.7815144867950541</v>
      </c>
      <c r="AD46" s="78">
        <f t="shared" ca="1" si="80"/>
        <v>2.9973244660409595</v>
      </c>
      <c r="AE46" s="78">
        <f t="shared" ca="1" si="80"/>
        <v>4.2612499194315649</v>
      </c>
      <c r="AF46" s="78">
        <f t="shared" ref="AF46:BJ46" ca="1" si="81">IFERROR(AF45/AF23, "n/a")</f>
        <v>5.5127338904780494</v>
      </c>
      <c r="AG46" s="78">
        <f t="shared" ca="1" si="81"/>
        <v>6.7534450466426046</v>
      </c>
      <c r="AH46" s="78">
        <f t="shared" ca="1" si="81"/>
        <v>7.9872794536635308</v>
      </c>
      <c r="AI46" s="78">
        <f t="shared" ca="1" si="81"/>
        <v>9.3126078797377048</v>
      </c>
      <c r="AJ46" s="78">
        <f t="shared" ca="1" si="81"/>
        <v>10.634117793044286</v>
      </c>
      <c r="AK46" s="78">
        <f t="shared" ca="1" si="81"/>
        <v>11.956707814072923</v>
      </c>
      <c r="AL46" s="78">
        <f t="shared" ca="1" si="81"/>
        <v>13.28262925629824</v>
      </c>
      <c r="AM46" s="78">
        <f t="shared" ca="1" si="81"/>
        <v>14.698826991306223</v>
      </c>
      <c r="AN46" s="78">
        <f t="shared" ca="1" si="81"/>
        <v>16.123320210630744</v>
      </c>
      <c r="AO46" s="78">
        <f t="shared" ca="1" si="81"/>
        <v>17.556909691032125</v>
      </c>
      <c r="AP46" s="78">
        <f t="shared" ca="1" si="81"/>
        <v>19.005784555083896</v>
      </c>
      <c r="AQ46" s="78">
        <f t="shared" ca="1" si="81"/>
        <v>20.571030686877229</v>
      </c>
      <c r="AR46" s="78">
        <f t="shared" ca="1" si="81"/>
        <v>22.148022078231989</v>
      </c>
      <c r="AS46" s="78">
        <f t="shared" ca="1" si="81"/>
        <v>23.735936225987242</v>
      </c>
      <c r="AT46" s="78">
        <f t="shared" ca="1" si="81"/>
        <v>25.339408679988832</v>
      </c>
      <c r="AU46" s="78">
        <f t="shared" ca="1" si="81"/>
        <v>27.075017134461497</v>
      </c>
      <c r="AV46" s="78">
        <f t="shared" ca="1" si="81"/>
        <v>28.820308580133538</v>
      </c>
      <c r="AW46" s="78">
        <f t="shared" ca="1" si="81"/>
        <v>30.558712845192545</v>
      </c>
      <c r="AX46" s="78">
        <f t="shared" ca="1" si="81"/>
        <v>32.280619704416146</v>
      </c>
      <c r="AY46" s="78">
        <f t="shared" ca="1" si="81"/>
        <v>34.125765383741353</v>
      </c>
      <c r="AZ46" s="78">
        <f t="shared" ca="1" si="81"/>
        <v>35.960006822344681</v>
      </c>
      <c r="BA46" s="78">
        <f t="shared" ca="1" si="81"/>
        <v>37.802491342369663</v>
      </c>
      <c r="BB46" s="78">
        <f t="shared" ca="1" si="81"/>
        <v>39.669023099862834</v>
      </c>
      <c r="BC46" s="78">
        <f t="shared" ca="1" si="81"/>
        <v>41.67106328307348</v>
      </c>
      <c r="BD46" s="78">
        <f t="shared" ca="1" si="81"/>
        <v>43.720137874039438</v>
      </c>
      <c r="BE46" s="78">
        <f t="shared" ca="1" si="81"/>
        <v>45.80697318931891</v>
      </c>
      <c r="BF46" s="78">
        <f t="shared" ca="1" si="81"/>
        <v>47.917652711429014</v>
      </c>
      <c r="BG46" s="78">
        <f t="shared" ca="1" si="81"/>
        <v>50.307045050189551</v>
      </c>
      <c r="BH46" s="78">
        <f t="shared" ca="1" si="81"/>
        <v>52.69535483531061</v>
      </c>
      <c r="BI46" s="78">
        <f t="shared" ca="1" si="81"/>
        <v>55.080512982546416</v>
      </c>
      <c r="BJ46" s="78">
        <f t="shared" ca="1" si="81"/>
        <v>57.468948797627554</v>
      </c>
      <c r="GW46"/>
      <c r="GX46"/>
      <c r="GY46"/>
    </row>
    <row r="47" spans="1:207">
      <c r="A47" s="7" t="s">
        <v>186</v>
      </c>
      <c r="B47" s="15" t="s">
        <v>185</v>
      </c>
      <c r="C47" s="78" t="str">
        <f t="shared" ref="C47:J47" ca="1" si="82">IFERROR(C21-C46, "n/a")</f>
        <v>n/a</v>
      </c>
      <c r="D47" s="78" t="str">
        <f t="shared" ca="1" si="82"/>
        <v>n/a</v>
      </c>
      <c r="E47" s="78" t="str">
        <f t="shared" ca="1" si="82"/>
        <v>n/a</v>
      </c>
      <c r="F47" s="78" t="str">
        <f t="shared" ca="1" si="82"/>
        <v>n/a</v>
      </c>
      <c r="G47" s="78" t="str">
        <f t="shared" ca="1" si="82"/>
        <v>n/a</v>
      </c>
      <c r="H47" s="78" t="str">
        <f t="shared" ca="1" si="82"/>
        <v>n/a</v>
      </c>
      <c r="I47" s="78" t="str">
        <f t="shared" ca="1" si="82"/>
        <v>n/a</v>
      </c>
      <c r="J47" s="78" t="str">
        <f t="shared" ca="1" si="82"/>
        <v>n/a</v>
      </c>
      <c r="K47" t="str">
        <f t="shared" ref="K47:Q47" ca="1" si="83">IFERROR(K21-K46, "n/a")</f>
        <v>n/a</v>
      </c>
      <c r="L47" t="str">
        <f ca="1">IFERROR(L21-L46, "n/a")</f>
        <v>n/a</v>
      </c>
      <c r="M47" t="str">
        <f t="shared" ca="1" si="83"/>
        <v>n/a</v>
      </c>
      <c r="N47">
        <f t="shared" ca="1" si="83"/>
        <v>12375.853968510988</v>
      </c>
      <c r="O47">
        <f t="shared" ca="1" si="83"/>
        <v>12430.693946630279</v>
      </c>
      <c r="P47">
        <f t="shared" ca="1" si="83"/>
        <v>12518.974908970538</v>
      </c>
      <c r="Q47">
        <f t="shared" ca="1" si="83"/>
        <v>12587.948524274248</v>
      </c>
      <c r="R47">
        <f ca="1">IFERROR(R21-R46, "n/a")</f>
        <v>12709.428800538957</v>
      </c>
      <c r="S47">
        <f ca="1">IFERROR(S21-S46, "n/a")</f>
        <v>12725.762311773287</v>
      </c>
      <c r="T47">
        <f ca="1">IFERROR(T21-T46, "n/a")</f>
        <v>12850.675773033623</v>
      </c>
      <c r="U47">
        <f t="shared" ref="U47:AB47" ca="1" si="84">IFERROR(U21-U46, "n/a")</f>
        <v>13146.141412415538</v>
      </c>
      <c r="V47">
        <f ca="1">IFERROR(V21-V46, "n/a")</f>
        <v>13528.767553213989</v>
      </c>
      <c r="W47">
        <f t="shared" ca="1" si="84"/>
        <v>13937.670869236717</v>
      </c>
      <c r="X47">
        <f t="shared" ca="1" si="84"/>
        <v>14368.736489361869</v>
      </c>
      <c r="Y47">
        <f t="shared" ca="1" si="84"/>
        <v>14778.08210128831</v>
      </c>
      <c r="Z47">
        <f t="shared" ca="1" si="84"/>
        <v>15178.483688627999</v>
      </c>
      <c r="AA47">
        <f t="shared" ca="1" si="84"/>
        <v>15616.355718151639</v>
      </c>
      <c r="AB47">
        <f t="shared" ca="1" si="84"/>
        <v>15963.275343221856</v>
      </c>
      <c r="AC47" s="78">
        <f t="shared" ref="AC47:AE47" ca="1" si="85">IFERROR(AC21-AC46, "n/a")</f>
        <v>16262.765829294322</v>
      </c>
      <c r="AD47" s="78">
        <f t="shared" ca="1" si="85"/>
        <v>16578.546047045369</v>
      </c>
      <c r="AE47" s="78">
        <f t="shared" ca="1" si="85"/>
        <v>16878.568764652337</v>
      </c>
      <c r="AF47" s="78">
        <f t="shared" ref="AF47:BJ47" ca="1" si="86">IFERROR(AF21-AF46, "n/a")</f>
        <v>17165.000704129594</v>
      </c>
      <c r="AG47" s="78">
        <f t="shared" ca="1" si="86"/>
        <v>17474.202875932835</v>
      </c>
      <c r="AH47" s="78">
        <f t="shared" ca="1" si="86"/>
        <v>17783.430825786407</v>
      </c>
      <c r="AI47" s="78">
        <f t="shared" ca="1" si="86"/>
        <v>18083.847948425206</v>
      </c>
      <c r="AJ47" s="78">
        <f t="shared" ca="1" si="86"/>
        <v>18407.841465314264</v>
      </c>
      <c r="AK47" s="78">
        <f t="shared" ca="1" si="86"/>
        <v>18754.259694302302</v>
      </c>
      <c r="AL47" s="78">
        <f t="shared" ca="1" si="86"/>
        <v>19084.345154521452</v>
      </c>
      <c r="AM47" s="78">
        <f t="shared" ca="1" si="86"/>
        <v>19402.241293331208</v>
      </c>
      <c r="AN47" s="78">
        <f t="shared" ca="1" si="86"/>
        <v>19737.700711199479</v>
      </c>
      <c r="AO47" s="78">
        <f t="shared" ca="1" si="86"/>
        <v>20100.922713338907</v>
      </c>
      <c r="AP47" s="78">
        <f t="shared" ca="1" si="86"/>
        <v>20492.991299901321</v>
      </c>
      <c r="AQ47" s="78">
        <f t="shared" ca="1" si="86"/>
        <v>20911.511754059196</v>
      </c>
      <c r="AR47" s="78">
        <f t="shared" ca="1" si="86"/>
        <v>21352.438992737374</v>
      </c>
      <c r="AS47" s="78">
        <f t="shared" ca="1" si="86"/>
        <v>21812.542158109638</v>
      </c>
      <c r="AT47" s="78">
        <f t="shared" ca="1" si="86"/>
        <v>22287.842999235931</v>
      </c>
      <c r="AU47" s="78">
        <f t="shared" ca="1" si="86"/>
        <v>22771.419108153626</v>
      </c>
      <c r="AV47" s="78">
        <f t="shared" ca="1" si="86"/>
        <v>23249.354133104018</v>
      </c>
      <c r="AW47" s="78">
        <f t="shared" ca="1" si="86"/>
        <v>23691.996078930712</v>
      </c>
      <c r="AX47" s="78">
        <f t="shared" ca="1" si="86"/>
        <v>24108.740038598418</v>
      </c>
      <c r="AY47" s="78">
        <f t="shared" ca="1" si="86"/>
        <v>24555.676466956946</v>
      </c>
      <c r="AZ47" s="78">
        <f t="shared" ca="1" si="86"/>
        <v>24990.065317120068</v>
      </c>
      <c r="BA47" s="78">
        <f t="shared" ca="1" si="86"/>
        <v>25448.701698560584</v>
      </c>
      <c r="BB47" s="78">
        <f t="shared" ca="1" si="86"/>
        <v>25927.765500866561</v>
      </c>
      <c r="BC47" s="78">
        <f t="shared" ca="1" si="86"/>
        <v>26459.394240150861</v>
      </c>
      <c r="BD47" s="78">
        <f t="shared" ca="1" si="86"/>
        <v>27032.418282644412</v>
      </c>
      <c r="BE47" s="78">
        <f t="shared" ca="1" si="86"/>
        <v>27614.092991675512</v>
      </c>
      <c r="BF47" s="78">
        <f t="shared" ca="1" si="86"/>
        <v>28196.435998410998</v>
      </c>
      <c r="BG47" s="78">
        <f t="shared" ca="1" si="86"/>
        <v>28741.704623367499</v>
      </c>
      <c r="BH47" s="78">
        <f t="shared" ca="1" si="86"/>
        <v>29324.369990684623</v>
      </c>
      <c r="BI47" s="78">
        <f t="shared" ca="1" si="86"/>
        <v>29912.757616635798</v>
      </c>
      <c r="BJ47" s="78">
        <f t="shared" ca="1" si="86"/>
        <v>30507.628194744007</v>
      </c>
      <c r="GW47"/>
      <c r="GX47"/>
      <c r="GY47"/>
    </row>
    <row r="48" spans="1:207">
      <c r="B48" s="15"/>
      <c r="C48" s="78"/>
      <c r="D48" s="78"/>
      <c r="E48" s="78"/>
      <c r="F48" s="78"/>
      <c r="G48" s="78"/>
      <c r="H48" s="78"/>
      <c r="I48" s="78"/>
      <c r="J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GW48"/>
      <c r="GX48"/>
      <c r="GY48"/>
    </row>
    <row r="49" spans="1:207">
      <c r="A49" s="13" t="s">
        <v>187</v>
      </c>
      <c r="C49" s="78"/>
      <c r="D49" s="78"/>
      <c r="E49" s="78"/>
      <c r="F49" s="78"/>
      <c r="G49" s="78"/>
      <c r="H49" s="78"/>
      <c r="I49" s="78"/>
      <c r="J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GW49"/>
      <c r="GX49"/>
      <c r="GY49"/>
    </row>
    <row r="50" spans="1:207">
      <c r="A50" s="7" t="s">
        <v>188</v>
      </c>
      <c r="B50" t="s">
        <v>189</v>
      </c>
      <c r="C50" s="78" t="str">
        <f ca="1">IFERROR(((C21/#REF!)^4-1)*100, "n/a")</f>
        <v>n/a</v>
      </c>
      <c r="D50" s="78" t="str">
        <f ca="1">IFERROR(((D21/#REF!)^4-1)*100, "n/a")</f>
        <v>n/a</v>
      </c>
      <c r="E50" s="78" t="str">
        <f ca="1">IFERROR(((E21/#REF!)^4-1)*100, "n/a")</f>
        <v>n/a</v>
      </c>
      <c r="F50" s="78" t="str">
        <f ca="1">IFERROR(((F21/#REF!)^4-1)*100, "n/a")</f>
        <v>n/a</v>
      </c>
      <c r="G50" s="78" t="str">
        <f ca="1">IFERROR(((G21/#REF!)^4-1)*100, "n/a")</f>
        <v>n/a</v>
      </c>
      <c r="H50" s="78" t="str">
        <f ca="1">IFERROR(((H21/#REF!)^4-1)*100, "n/a")</f>
        <v>n/a</v>
      </c>
      <c r="I50" s="78" t="str">
        <f ca="1">IFERROR(((I21/#REF!)^4-1)*100, "n/a")</f>
        <v>n/a</v>
      </c>
      <c r="J50" s="78" t="str">
        <f ca="1">IFERROR(((J21/#REF!)^4-1)*100, "n/a")</f>
        <v>n/a</v>
      </c>
      <c r="K50" t="str">
        <f ca="1">IFERROR(((K21/#REF!)^4-1)*100, "n/a")</f>
        <v>n/a</v>
      </c>
      <c r="L50">
        <f ca="1">IFERROR(((L21/K21)^4-1)*100, "n/a")</f>
        <v>3.4215690336342863</v>
      </c>
      <c r="M50">
        <f t="shared" ref="M50:R50" ca="1" si="87">IFERROR(((M21/L21)^4-1)*100, "n/a")</f>
        <v>2.6524549541248055</v>
      </c>
      <c r="N50">
        <f t="shared" ca="1" si="87"/>
        <v>2.5752786660982574</v>
      </c>
      <c r="O50">
        <f t="shared" ca="1" si="87"/>
        <v>1.7867234981543412</v>
      </c>
      <c r="P50">
        <f ca="1">IFERROR(((P21/O21)^4-1)*100, "n/a")</f>
        <v>2.8724948696657648</v>
      </c>
      <c r="Q50">
        <f t="shared" ca="1" si="87"/>
        <v>2.2234979254757814</v>
      </c>
      <c r="R50">
        <f t="shared" ca="1" si="87"/>
        <v>3.9180564468745294</v>
      </c>
      <c r="S50">
        <f t="shared" ref="S50:AE50" ca="1" si="88">IFERROR(((S21/R21)^4-1)*100, "n/a")</f>
        <v>0.51727564873906839</v>
      </c>
      <c r="T50">
        <f t="shared" ca="1" si="88"/>
        <v>3.988249785270459</v>
      </c>
      <c r="U50">
        <f t="shared" ca="1" si="88"/>
        <v>9.4880396292178695</v>
      </c>
      <c r="V50">
        <f t="shared" ca="1" si="88"/>
        <v>12.140577752621518</v>
      </c>
      <c r="W50">
        <f t="shared" ca="1" si="88"/>
        <v>12.647071788923192</v>
      </c>
      <c r="X50">
        <f t="shared" ca="1" si="88"/>
        <v>12.962309141022676</v>
      </c>
      <c r="Y50">
        <f t="shared" ca="1" si="88"/>
        <v>11.935847322642147</v>
      </c>
      <c r="Z50">
        <f t="shared" ca="1" si="88"/>
        <v>11.327672900255937</v>
      </c>
      <c r="AA50">
        <f t="shared" ca="1" si="88"/>
        <v>12.088279477771646</v>
      </c>
      <c r="AB50">
        <f t="shared" ca="1" si="88"/>
        <v>9.2228345565344085</v>
      </c>
      <c r="AC50" s="78">
        <f t="shared" ca="1" si="88"/>
        <v>7.7516548286794995</v>
      </c>
      <c r="AD50" s="78">
        <f t="shared" ca="1" si="88"/>
        <v>8.0268918787091756</v>
      </c>
      <c r="AE50" s="78">
        <f t="shared" ca="1" si="88"/>
        <v>7.4684997620348303</v>
      </c>
      <c r="AF50" s="78">
        <f t="shared" ref="AF50" ca="1" si="89">IFERROR(((AF21/AE21)^4-1)*100, "n/a")</f>
        <v>6.9922044956514551</v>
      </c>
      <c r="AG50" s="78">
        <f t="shared" ref="AG50" ca="1" si="90">IFERROR(((AG21/AF21)^4-1)*100, "n/a")</f>
        <v>7.4305065679166615</v>
      </c>
      <c r="AH50" s="78">
        <f t="shared" ref="AH50" ca="1" si="91">IFERROR(((AH21/AG21)^4-1)*100, "n/a")</f>
        <v>7.2955012354566362</v>
      </c>
      <c r="AI50" s="78">
        <f t="shared" ref="AI50" ca="1" si="92">IFERROR(((AI21/AH21)^4-1)*100, "n/a")</f>
        <v>6.9585445943834312</v>
      </c>
      <c r="AJ50" s="78">
        <f t="shared" ref="AJ50" ca="1" si="93">IFERROR(((AJ21/AI21)^4-1)*100, "n/a")</f>
        <v>7.3883037236585292</v>
      </c>
      <c r="AK50" s="78">
        <f t="shared" ref="AK50" ca="1" si="94">IFERROR(((AK21/AJ21)^4-1)*100, "n/a")</f>
        <v>7.7685772896027405</v>
      </c>
      <c r="AL50" s="78">
        <f t="shared" ref="AL50" ca="1" si="95">IFERROR(((AL21/AK21)^4-1)*100, "n/a")</f>
        <v>7.2533381758773885</v>
      </c>
      <c r="AM50" s="78">
        <f t="shared" ref="AM50" ca="1" si="96">IFERROR(((AM21/AL21)^4-1)*100, "n/a")</f>
        <v>6.8576125418691181</v>
      </c>
      <c r="AN50" s="78">
        <f t="shared" ref="AN50" ca="1" si="97">IFERROR(((AN21/AM21)^4-1)*100, "n/a")</f>
        <v>7.1227116576045413</v>
      </c>
      <c r="AO50" s="78">
        <f t="shared" ref="AO50" ca="1" si="98">IFERROR(((AO21/AN21)^4-1)*100, "n/a")</f>
        <v>7.5909908300226814</v>
      </c>
      <c r="AP50" s="78">
        <f t="shared" ref="AP50" ca="1" si="99">IFERROR(((AP21/AO21)^4-1)*100, "n/a")</f>
        <v>8.056564210112672</v>
      </c>
      <c r="AQ50" s="78">
        <f t="shared" ref="AQ50" ca="1" si="100">IFERROR(((AQ21/AP21)^4-1)*100, "n/a")</f>
        <v>8.4471118060228676</v>
      </c>
      <c r="AR50" s="78">
        <f t="shared" ref="AR50" ca="1" si="101">IFERROR(((AR21/AQ21)^4-1)*100, "n/a")</f>
        <v>8.7279387149428178</v>
      </c>
      <c r="AS50" s="78">
        <f t="shared" ref="AS50" ca="1" si="102">IFERROR(((AS21/AR21)^4-1)*100, "n/a")</f>
        <v>8.9239888462233843</v>
      </c>
      <c r="AT50" s="78">
        <f t="shared" ref="AT50" ca="1" si="103">IFERROR(((AT21/AS21)^4-1)*100, "n/a")</f>
        <v>9.0263810577278836</v>
      </c>
      <c r="AU50" s="78">
        <f t="shared" ref="AU50" ca="1" si="104">IFERROR(((AU21/AT21)^4-1)*100, "n/a")</f>
        <v>8.9879755225628735</v>
      </c>
      <c r="AV50" s="78">
        <f t="shared" ref="AV50" ca="1" si="105">IFERROR(((AV21/AU21)^4-1)*100, "n/a")</f>
        <v>8.685354165045478</v>
      </c>
      <c r="AW50" s="78">
        <f t="shared" ref="AW50" ca="1" si="106">IFERROR(((AW21/AV21)^4-1)*100, "n/a")</f>
        <v>7.8574529137556137</v>
      </c>
      <c r="AX50" s="78">
        <f t="shared" ref="AX50" ca="1" si="107">IFERROR(((AX21/AW21)^4-1)*100, "n/a")</f>
        <v>7.2449070553496364</v>
      </c>
      <c r="AY50" s="78">
        <f t="shared" ref="AY50" ca="1" si="108">IFERROR(((AY21/AX21)^4-1)*100, "n/a")</f>
        <v>7.6459345962251346</v>
      </c>
      <c r="AZ50" s="78">
        <f t="shared" ref="AZ50" ca="1" si="109">IFERROR(((AZ21/AY21)^4-1)*100, "n/a")</f>
        <v>7.2870676292170034</v>
      </c>
      <c r="BA50" s="78">
        <f t="shared" ref="BA50" ca="1" si="110">IFERROR(((BA21/AZ21)^4-1)*100, "n/a")</f>
        <v>7.5656392638873582</v>
      </c>
      <c r="BB50" s="78">
        <f t="shared" ref="BB50" ca="1" si="111">IFERROR(((BB21/BA21)^4-1)*100, "n/a")</f>
        <v>7.7643464875170265</v>
      </c>
      <c r="BC50" s="78">
        <f t="shared" ref="BC50" ca="1" si="112">IFERROR(((BC21/BB21)^4-1)*100, "n/a")</f>
        <v>8.4768706604901887</v>
      </c>
      <c r="BD50" s="78">
        <f t="shared" ref="BD50" ca="1" si="113">IFERROR(((BD21/BC21)^4-1)*100, "n/a")</f>
        <v>8.9666434989392521</v>
      </c>
      <c r="BE50" s="78">
        <f t="shared" ref="BE50" ca="1" si="114">IFERROR(((BE21/BD21)^4-1)*100, "n/a")</f>
        <v>8.9069304919939576</v>
      </c>
      <c r="BF50" s="78">
        <f t="shared" ref="BF50" ca="1" si="115">IFERROR(((BF21/BE21)^4-1)*100, "n/a")</f>
        <v>8.7236796969210939</v>
      </c>
      <c r="BG50" s="78">
        <f t="shared" ref="BG50" ca="1" si="116">IFERROR(((BG21/BF21)^4-1)*100, "n/a")</f>
        <v>7.9845134351096192</v>
      </c>
      <c r="BH50" s="78">
        <f t="shared" ref="BH50" ca="1" si="117">IFERROR(((BH21/BG21)^4-1)*100, "n/a")</f>
        <v>8.3791145595463412</v>
      </c>
      <c r="BI50" s="78">
        <f t="shared" ref="BI50" ca="1" si="118">IFERROR(((BI21/BH21)^4-1)*100, "n/a")</f>
        <v>8.2899167058470891</v>
      </c>
      <c r="BJ50" s="78">
        <f t="shared" ref="BJ50" ca="1" si="119">IFERROR(((BJ21/BI21)^4-1)*100, "n/a")</f>
        <v>8.2135052346360649</v>
      </c>
      <c r="GW50"/>
      <c r="GX50"/>
      <c r="GY50"/>
    </row>
    <row r="51" spans="1:207">
      <c r="A51" s="7" t="s">
        <v>248</v>
      </c>
      <c r="B51" t="s">
        <v>238</v>
      </c>
      <c r="C51" s="78" t="str">
        <f ca="1">IFERROR(((C47/#REF!)^4-1)*100, "n/a")</f>
        <v>n/a</v>
      </c>
      <c r="D51" s="78" t="str">
        <f ca="1">IFERROR(((D47/#REF!)^4-1)*100, "n/a")</f>
        <v>n/a</v>
      </c>
      <c r="E51" s="78" t="str">
        <f ca="1">IFERROR(((E47/#REF!)^4-1)*100, "n/a")</f>
        <v>n/a</v>
      </c>
      <c r="F51" s="78" t="str">
        <f ca="1">IFERROR(((F47/#REF!)^4-1)*100, "n/a")</f>
        <v>n/a</v>
      </c>
      <c r="G51" s="78" t="str">
        <f ca="1">IFERROR(((G47/#REF!)^4-1)*100, "n/a")</f>
        <v>n/a</v>
      </c>
      <c r="H51" s="78" t="str">
        <f ca="1">IFERROR(((H47/#REF!)^4-1)*100, "n/a")</f>
        <v>n/a</v>
      </c>
      <c r="I51" s="78" t="str">
        <f ca="1">IFERROR(((I47/#REF!)^4-1)*100, "n/a")</f>
        <v>n/a</v>
      </c>
      <c r="J51" s="78" t="str">
        <f ca="1">IFERROR(((J47/#REF!)^4-1)*100, "n/a")</f>
        <v>n/a</v>
      </c>
      <c r="K51" t="str">
        <f ca="1">IFERROR(((K47/#REF!)^4-1)*100, "n/a")</f>
        <v>n/a</v>
      </c>
      <c r="L51" t="str">
        <f ca="1">IFERROR(((L47/K47)^4-1)*100, "n/a")</f>
        <v>n/a</v>
      </c>
      <c r="M51" t="str">
        <f ca="1">IFERROR(((M47/L47)^4-1)*100, "n/a")</f>
        <v>n/a</v>
      </c>
      <c r="N51" t="str">
        <f t="shared" ref="N51" ca="1" si="120">IFERROR(((N47/M47)^4-1)*100, "n/a")</f>
        <v>n/a</v>
      </c>
      <c r="O51">
        <f ca="1">IFERROR(((O47/N47)^4-1)*100, "n/a")</f>
        <v>1.7842992414107695</v>
      </c>
      <c r="P51">
        <f t="shared" ref="P51" ca="1" si="121">IFERROR(((P47/O47)^4-1)*100, "n/a")</f>
        <v>2.871146561389204</v>
      </c>
      <c r="Q51">
        <f t="shared" ref="Q51" ca="1" si="122">IFERROR(((Q47/P47)^4-1)*100, "n/a")</f>
        <v>2.2220902349797234</v>
      </c>
      <c r="R51">
        <f t="shared" ref="R51" ca="1" si="123">IFERROR(((R47/Q47)^4-1)*100, "n/a")</f>
        <v>3.9164487920374302</v>
      </c>
      <c r="S51">
        <f ca="1">IFERROR(((S47/R47)^4-1)*100, "n/a")</f>
        <v>0.51505146211581199</v>
      </c>
      <c r="T51">
        <f ca="1">IFERROR(((T47/S47)^4-1)*100, "n/a")</f>
        <v>3.984506712649849</v>
      </c>
      <c r="U51">
        <f t="shared" ref="U51" ca="1" si="124">IFERROR(((U47/T47)^4-1)*100, "n/a")</f>
        <v>9.5189656120870936</v>
      </c>
      <c r="V51">
        <f ca="1">IFERROR(((V47/U47)^4-1)*100, "n/a")</f>
        <v>12.160449504651428</v>
      </c>
      <c r="W51">
        <f t="shared" ref="W51" ca="1" si="125">IFERROR(((W47/V47)^4-1)*100, "n/a")</f>
        <v>12.649139581466319</v>
      </c>
      <c r="X51">
        <f t="shared" ref="X51" ca="1" si="126">IFERROR(((X47/W47)^4-1)*100, "n/a")</f>
        <v>12.957091764326357</v>
      </c>
      <c r="Y51">
        <f t="shared" ref="Y51" ca="1" si="127">IFERROR(((Y47/X47)^4-1)*100, "n/a")</f>
        <v>11.891727499271809</v>
      </c>
      <c r="Z51">
        <f t="shared" ref="Z51" ca="1" si="128">IFERROR(((Z47/Y47)^4-1)*100, "n/a")</f>
        <v>11.286184588146186</v>
      </c>
      <c r="AA51">
        <f t="shared" ref="AA51" ca="1" si="129">IFERROR(((AA47/Z47)^4-1)*100, "n/a")</f>
        <v>12.04828641472988</v>
      </c>
      <c r="AB51">
        <f t="shared" ref="AB51:AE51" ca="1" si="130">IFERROR(((AB47/AA47)^4-1)*100, "n/a")</f>
        <v>9.1865758420420995</v>
      </c>
      <c r="AC51" s="78">
        <f t="shared" ca="1" si="130"/>
        <v>7.7183309540737044</v>
      </c>
      <c r="AD51" s="78">
        <f t="shared" ca="1" si="130"/>
        <v>7.9961131668579322</v>
      </c>
      <c r="AE51" s="78">
        <f t="shared" ca="1" si="130"/>
        <v>7.4377018882838541</v>
      </c>
      <c r="AF51" s="78">
        <f t="shared" ref="AF51" ca="1" si="131">IFERROR(((AF47/AE47)^4-1)*100, "n/a")</f>
        <v>6.9628171411819428</v>
      </c>
      <c r="AG51" s="78">
        <f t="shared" ref="AG51" ca="1" si="132">IFERROR(((AG47/AF47)^4-1)*100, "n/a")</f>
        <v>7.4024509027396546</v>
      </c>
      <c r="AH51" s="78">
        <f t="shared" ref="AH51" ca="1" si="133">IFERROR(((AH47/AG47)^4-1)*100, "n/a")</f>
        <v>7.2686229530692925</v>
      </c>
      <c r="AI51" s="78">
        <f t="shared" ref="AI51" ca="1" si="134">IFERROR(((AI47/AH47)^4-1)*100, "n/a")</f>
        <v>6.9303989899106799</v>
      </c>
      <c r="AJ51" s="78">
        <f t="shared" ref="AJ51" ca="1" si="135">IFERROR(((AJ47/AI47)^4-1)*100, "n/a")</f>
        <v>7.3613773479362932</v>
      </c>
      <c r="AK51" s="78">
        <f t="shared" ref="AK51" ca="1" si="136">IFERROR(((AK47/AJ47)^4-1)*100, "n/a")</f>
        <v>7.7427957036335426</v>
      </c>
      <c r="AL51" s="78">
        <f t="shared" ref="AL51" ca="1" si="137">IFERROR(((AL47/AK47)^4-1)*100, "n/a")</f>
        <v>7.228282054940216</v>
      </c>
      <c r="AM51" s="78">
        <f t="shared" ref="AM51" ca="1" si="138">IFERROR(((AM47/AL47)^4-1)*100, "n/a")</f>
        <v>6.8313103546898457</v>
      </c>
      <c r="AN51" s="78">
        <f t="shared" ref="AN51" ca="1" si="139">IFERROR(((AN47/AM47)^4-1)*100, "n/a")</f>
        <v>7.097327122333752</v>
      </c>
      <c r="AO51" s="78">
        <f t="shared" ref="AO51" ca="1" si="140">IFERROR(((AO47/AN47)^4-1)*100, "n/a")</f>
        <v>7.5666733309305068</v>
      </c>
      <c r="AP51" s="78">
        <f t="shared" ref="AP51" ca="1" si="141">IFERROR(((AP47/AO47)^4-1)*100, "n/a")</f>
        <v>8.0332515984748341</v>
      </c>
      <c r="AQ51" s="78">
        <f t="shared" ref="AQ51" ca="1" si="142">IFERROR(((AQ47/AP47)^4-1)*100, "n/a")</f>
        <v>8.4227201297766285</v>
      </c>
      <c r="AR51" s="78">
        <f t="shared" ref="AR51" ca="1" si="143">IFERROR(((AR47/AQ47)^4-1)*100, "n/a")</f>
        <v>8.7046788469658196</v>
      </c>
      <c r="AS51" s="78">
        <f t="shared" ref="AS51" ca="1" si="144">IFERROR(((AS47/AR47)^4-1)*100, "n/a")</f>
        <v>8.9018295516889445</v>
      </c>
      <c r="AT51" s="78">
        <f t="shared" ref="AT51" ca="1" si="145">IFERROR(((AT47/AS47)^4-1)*100, "n/a")</f>
        <v>9.0051519230319741</v>
      </c>
      <c r="AU51" s="78">
        <f t="shared" ref="AU51" ca="1" si="146">IFERROR(((AU47/AT47)^4-1)*100, "n/a")</f>
        <v>8.9653020318122945</v>
      </c>
      <c r="AV51" s="78">
        <f t="shared" ref="AV51" ca="1" si="147">IFERROR(((AV47/AU47)^4-1)*100, "n/a")</f>
        <v>8.6633736925588067</v>
      </c>
      <c r="AW51" s="78">
        <f t="shared" ref="AW51" ca="1" si="148">IFERROR(((AW47/AV47)^4-1)*100, "n/a")</f>
        <v>7.8358181290164142</v>
      </c>
      <c r="AX51" s="78">
        <f t="shared" ref="AX51" ca="1" si="149">IFERROR(((AX47/AW47)^4-1)*100, "n/a")</f>
        <v>7.2238625370888654</v>
      </c>
      <c r="AY51" s="78">
        <f t="shared" ref="AY51" ca="1" si="150">IFERROR(((AY47/AX47)^4-1)*100, "n/a")</f>
        <v>7.6241054322718993</v>
      </c>
      <c r="AZ51" s="78">
        <f t="shared" ref="AZ51" ca="1" si="151">IFERROR(((AZ47/AY47)^4-1)*100, "n/a")</f>
        <v>7.2659674769601779</v>
      </c>
      <c r="BA51" s="78">
        <f t="shared" ref="BA51" ca="1" si="152">IFERROR(((BA47/AZ47)^4-1)*100, "n/a")</f>
        <v>7.545677386125238</v>
      </c>
      <c r="BB51" s="78">
        <f t="shared" ref="BB51" ca="1" si="153">IFERROR(((BB47/BA47)^4-1)*100, "n/a")</f>
        <v>7.7451763215381275</v>
      </c>
      <c r="BC51" s="78">
        <f t="shared" ref="BC51" ca="1" si="154">IFERROR(((BC47/BB47)^4-1)*100, "n/a")</f>
        <v>8.4574098303801915</v>
      </c>
      <c r="BD51" s="78">
        <f t="shared" ref="BD51" ca="1" si="155">IFERROR(((BD47/BC47)^4-1)*100, "n/a")</f>
        <v>8.9481866713031266</v>
      </c>
      <c r="BE51" s="78">
        <f t="shared" ref="BE51" ca="1" si="156">IFERROR(((BE47/BD47)^4-1)*100, "n/a")</f>
        <v>8.8888815086904049</v>
      </c>
      <c r="BF51" s="78">
        <f t="shared" ref="BF51" ca="1" si="157">IFERROR(((BF47/BE47)^4-1)*100, "n/a")</f>
        <v>8.7060555602238576</v>
      </c>
      <c r="BG51" s="78">
        <f t="shared" ref="BG51" ca="1" si="158">IFERROR(((BG47/BF47)^4-1)*100, "n/a")</f>
        <v>7.9625709068637418</v>
      </c>
      <c r="BH51" s="78">
        <f t="shared" ref="BH51" ca="1" si="159">IFERROR(((BH47/BG47)^4-1)*100, "n/a")</f>
        <v>8.358921623185589</v>
      </c>
      <c r="BI51" s="78">
        <f t="shared" ref="BI51" ca="1" si="160">IFERROR(((BI47/BH47)^4-1)*100, "n/a")</f>
        <v>8.2707252334782275</v>
      </c>
      <c r="BJ51" s="78">
        <f t="shared" ref="BJ51" ca="1" si="161">IFERROR(((BJ47/BI47)^4-1)*100, "n/a")</f>
        <v>8.1951944877217251</v>
      </c>
      <c r="GW51"/>
      <c r="GX51"/>
      <c r="GY51"/>
    </row>
    <row r="52" spans="1:207">
      <c r="A52" s="7" t="s">
        <v>191</v>
      </c>
      <c r="B52" t="s">
        <v>190</v>
      </c>
      <c r="C52" s="78" t="str">
        <f t="shared" ref="C52:J52" ca="1" si="162">IFERROR(C50-C51, "n/a")</f>
        <v>n/a</v>
      </c>
      <c r="D52" s="78" t="str">
        <f t="shared" ca="1" si="162"/>
        <v>n/a</v>
      </c>
      <c r="E52" s="78" t="str">
        <f t="shared" ca="1" si="162"/>
        <v>n/a</v>
      </c>
      <c r="F52" s="78" t="str">
        <f t="shared" ca="1" si="162"/>
        <v>n/a</v>
      </c>
      <c r="G52" s="78" t="str">
        <f t="shared" ca="1" si="162"/>
        <v>n/a</v>
      </c>
      <c r="H52" s="78" t="str">
        <f t="shared" ca="1" si="162"/>
        <v>n/a</v>
      </c>
      <c r="I52" s="78" t="str">
        <f t="shared" ca="1" si="162"/>
        <v>n/a</v>
      </c>
      <c r="J52" s="78" t="str">
        <f t="shared" ca="1" si="162"/>
        <v>n/a</v>
      </c>
      <c r="K52" t="str">
        <f t="shared" ref="K52:AB52" ca="1" si="163">IFERROR(K50-K51, "n/a")</f>
        <v>n/a</v>
      </c>
      <c r="L52" t="str">
        <f ca="1">IFERROR(L50-L51, "n/a")</f>
        <v>n/a</v>
      </c>
      <c r="M52" t="str">
        <f t="shared" ca="1" si="163"/>
        <v>n/a</v>
      </c>
      <c r="N52" t="str">
        <f ca="1">IFERROR(N50-N51, "n/a")</f>
        <v>n/a</v>
      </c>
      <c r="O52">
        <f t="shared" ca="1" si="163"/>
        <v>2.4242567435717177E-3</v>
      </c>
      <c r="P52">
        <f t="shared" ca="1" si="163"/>
        <v>1.3483082765608501E-3</v>
      </c>
      <c r="Q52">
        <f t="shared" ca="1" si="163"/>
        <v>1.407690496058045E-3</v>
      </c>
      <c r="R52">
        <f t="shared" ca="1" si="163"/>
        <v>1.6076548370991262E-3</v>
      </c>
      <c r="S52">
        <f ca="1">IFERROR(S50-S51, "n/a")</f>
        <v>2.2241866232564078E-3</v>
      </c>
      <c r="T52">
        <f t="shared" ca="1" si="163"/>
        <v>3.7430726206100218E-3</v>
      </c>
      <c r="U52">
        <f t="shared" ca="1" si="163"/>
        <v>-3.09259828692241E-2</v>
      </c>
      <c r="V52">
        <f ca="1">IFERROR(V50-V51, "n/a")</f>
        <v>-1.9871752029910539E-2</v>
      </c>
      <c r="W52">
        <f t="shared" ca="1" si="163"/>
        <v>-2.067792543126501E-3</v>
      </c>
      <c r="X52">
        <f t="shared" ca="1" si="163"/>
        <v>5.2173766963186097E-3</v>
      </c>
      <c r="Y52">
        <f t="shared" ca="1" si="163"/>
        <v>4.4119823370337485E-2</v>
      </c>
      <c r="Z52">
        <f t="shared" ca="1" si="163"/>
        <v>4.148831210975068E-2</v>
      </c>
      <c r="AA52">
        <f t="shared" ca="1" si="163"/>
        <v>3.9993063041766419E-2</v>
      </c>
      <c r="AB52">
        <f t="shared" ca="1" si="163"/>
        <v>3.6258714492308997E-2</v>
      </c>
      <c r="AC52" s="78">
        <f t="shared" ref="AC52:AE52" ca="1" si="164">IFERROR(AC50-AC51, "n/a")</f>
        <v>3.3323874605795112E-2</v>
      </c>
      <c r="AD52" s="78">
        <f t="shared" ca="1" si="164"/>
        <v>3.0778711851243479E-2</v>
      </c>
      <c r="AE52" s="78">
        <f t="shared" ca="1" si="164"/>
        <v>3.0797873750976201E-2</v>
      </c>
      <c r="AF52" s="78">
        <f t="shared" ref="AF52:BJ52" ca="1" si="165">IFERROR(AF50-AF51, "n/a")</f>
        <v>2.9387354469512239E-2</v>
      </c>
      <c r="AG52" s="78">
        <f t="shared" ca="1" si="165"/>
        <v>2.8055665177006972E-2</v>
      </c>
      <c r="AH52" s="78">
        <f t="shared" ca="1" si="165"/>
        <v>2.6878282387343688E-2</v>
      </c>
      <c r="AI52" s="78">
        <f t="shared" ca="1" si="165"/>
        <v>2.8145604472751273E-2</v>
      </c>
      <c r="AJ52" s="78">
        <f t="shared" ca="1" si="165"/>
        <v>2.6926375722235996E-2</v>
      </c>
      <c r="AK52" s="78">
        <f t="shared" ca="1" si="165"/>
        <v>2.5781585969197884E-2</v>
      </c>
      <c r="AL52" s="78">
        <f t="shared" ca="1" si="165"/>
        <v>2.5056120937172466E-2</v>
      </c>
      <c r="AM52" s="78">
        <f t="shared" ca="1" si="165"/>
        <v>2.6302187179272352E-2</v>
      </c>
      <c r="AN52" s="78">
        <f t="shared" ca="1" si="165"/>
        <v>2.5384535270789321E-2</v>
      </c>
      <c r="AO52" s="78">
        <f t="shared" ca="1" si="165"/>
        <v>2.4317499092174621E-2</v>
      </c>
      <c r="AP52" s="78">
        <f t="shared" ca="1" si="165"/>
        <v>2.3312611637837932E-2</v>
      </c>
      <c r="AQ52" s="78">
        <f t="shared" ca="1" si="165"/>
        <v>2.4391676246239058E-2</v>
      </c>
      <c r="AR52" s="78">
        <f t="shared" ca="1" si="165"/>
        <v>2.3259867976998194E-2</v>
      </c>
      <c r="AS52" s="78">
        <f t="shared" ca="1" si="165"/>
        <v>2.2159294534439766E-2</v>
      </c>
      <c r="AT52" s="78">
        <f t="shared" ca="1" si="165"/>
        <v>2.122913469590948E-2</v>
      </c>
      <c r="AU52" s="78">
        <f t="shared" ca="1" si="165"/>
        <v>2.2673490750579006E-2</v>
      </c>
      <c r="AV52" s="78">
        <f t="shared" ca="1" si="165"/>
        <v>2.1980472486671232E-2</v>
      </c>
      <c r="AW52" s="78">
        <f t="shared" ca="1" si="165"/>
        <v>2.1634784739199553E-2</v>
      </c>
      <c r="AX52" s="78">
        <f t="shared" ca="1" si="165"/>
        <v>2.1044518260771028E-2</v>
      </c>
      <c r="AY52" s="78">
        <f t="shared" ca="1" si="165"/>
        <v>2.1829163953235309E-2</v>
      </c>
      <c r="AZ52" s="78">
        <f t="shared" ca="1" si="165"/>
        <v>2.1100152256825488E-2</v>
      </c>
      <c r="BA52" s="78">
        <f t="shared" ca="1" si="165"/>
        <v>1.9961877762120217E-2</v>
      </c>
      <c r="BB52" s="78">
        <f t="shared" ca="1" si="165"/>
        <v>1.9170165978898979E-2</v>
      </c>
      <c r="BC52" s="78">
        <f t="shared" ca="1" si="165"/>
        <v>1.9460830109997218E-2</v>
      </c>
      <c r="BD52" s="78">
        <f t="shared" ca="1" si="165"/>
        <v>1.8456827636125439E-2</v>
      </c>
      <c r="BE52" s="78">
        <f t="shared" ca="1" si="165"/>
        <v>1.8048983303552646E-2</v>
      </c>
      <c r="BF52" s="78">
        <f t="shared" ca="1" si="165"/>
        <v>1.7624136697236281E-2</v>
      </c>
      <c r="BG52" s="78">
        <f t="shared" ca="1" si="165"/>
        <v>2.1942528245877391E-2</v>
      </c>
      <c r="BH52" s="78">
        <f t="shared" ca="1" si="165"/>
        <v>2.0192936360752256E-2</v>
      </c>
      <c r="BI52" s="78">
        <f t="shared" ca="1" si="165"/>
        <v>1.919147236886154E-2</v>
      </c>
      <c r="BJ52" s="78">
        <f t="shared" ca="1" si="165"/>
        <v>1.8310746914339759E-2</v>
      </c>
      <c r="GW52"/>
      <c r="GX52"/>
      <c r="GY52"/>
    </row>
    <row r="53" spans="1:207">
      <c r="A53" s="7" t="s">
        <v>348</v>
      </c>
      <c r="B53" t="s">
        <v>203</v>
      </c>
      <c r="C53" s="78" t="str">
        <f ca="1">IFERROR(((C20/#REF!)^4-1), "n/a")</f>
        <v>n/a</v>
      </c>
      <c r="D53" s="78" t="str">
        <f ca="1">IFERROR(((D20/#REF!)^4-1), "n/a")</f>
        <v>n/a</v>
      </c>
      <c r="E53" s="78" t="str">
        <f ca="1">IFERROR(((E20/#REF!)^4-1), "n/a")</f>
        <v>n/a</v>
      </c>
      <c r="F53" s="78" t="str">
        <f ca="1">IFERROR(((F20/#REF!)^4-1), "n/a")</f>
        <v>n/a</v>
      </c>
      <c r="G53" s="78" t="str">
        <f ca="1">IFERROR(((G20/#REF!)^4-1), "n/a")</f>
        <v>n/a</v>
      </c>
      <c r="H53" s="78" t="str">
        <f ca="1">IFERROR(((H20/#REF!)^4-1), "n/a")</f>
        <v>n/a</v>
      </c>
      <c r="I53" s="78" t="str">
        <f ca="1">IFERROR(((I20/#REF!)^4-1), "n/a")</f>
        <v>n/a</v>
      </c>
      <c r="J53" s="78" t="str">
        <f ca="1">IFERROR(((J20/#REF!)^4-1), "n/a")</f>
        <v>n/a</v>
      </c>
      <c r="K53" t="str">
        <f ca="1">IFERROR(((K20/#REF!)^4-1), "n/a")</f>
        <v>n/a</v>
      </c>
      <c r="L53">
        <f t="shared" ref="L53:R53" ca="1" si="166">IFERROR(((L20/K20)^4-1), "n/a")</f>
        <v>1.639721545696804E-2</v>
      </c>
      <c r="M53">
        <f t="shared" ca="1" si="166"/>
        <v>1.6282375205592503E-2</v>
      </c>
      <c r="N53">
        <f t="shared" ca="1" si="166"/>
        <v>1.6264069834928563E-2</v>
      </c>
      <c r="O53">
        <f t="shared" ca="1" si="166"/>
        <v>1.6079439071348789E-2</v>
      </c>
      <c r="P53">
        <f t="shared" ca="1" si="166"/>
        <v>1.6582955724510962E-2</v>
      </c>
      <c r="Q53">
        <f t="shared" ca="1" si="166"/>
        <v>1.7080263827888631E-2</v>
      </c>
      <c r="R53">
        <f t="shared" ca="1" si="166"/>
        <v>1.766518086237423E-2</v>
      </c>
      <c r="S53">
        <f t="shared" ref="S53:AE53" ca="1" si="167">IFERROR(((S20/R20)^4-1), "n/a")</f>
        <v>1.8944536002435841E-2</v>
      </c>
      <c r="T53">
        <f t="shared" ca="1" si="167"/>
        <v>1.9670897288655897E-2</v>
      </c>
      <c r="U53">
        <f t="shared" ca="1" si="167"/>
        <v>8.2347265856927754E-2</v>
      </c>
      <c r="V53">
        <f t="shared" ca="1" si="167"/>
        <v>8.4598648509524033E-2</v>
      </c>
      <c r="W53">
        <f t="shared" ca="1" si="167"/>
        <v>8.6215007961941037E-2</v>
      </c>
      <c r="X53">
        <f t="shared" ca="1" si="167"/>
        <v>8.8174070015651473E-2</v>
      </c>
      <c r="Y53">
        <f t="shared" ca="1" si="167"/>
        <v>8.8984020662700836E-2</v>
      </c>
      <c r="Z53">
        <f t="shared" ca="1" si="167"/>
        <v>8.9111948926999807E-2</v>
      </c>
      <c r="AA53">
        <f t="shared" ca="1" si="167"/>
        <v>8.7833173366963946E-2</v>
      </c>
      <c r="AB53">
        <f t="shared" ca="1" si="167"/>
        <v>8.6981282163245854E-2</v>
      </c>
      <c r="AC53" s="78">
        <f t="shared" ca="1" si="167"/>
        <v>8.6300129526695413E-2</v>
      </c>
      <c r="AD53" s="78">
        <f t="shared" ca="1" si="167"/>
        <v>8.5576755671853633E-2</v>
      </c>
      <c r="AE53" s="78">
        <f t="shared" ca="1" si="167"/>
        <v>8.4301094956228395E-2</v>
      </c>
      <c r="AF53" s="78">
        <f t="shared" ref="AF53" ca="1" si="168">IFERROR(((AF20/AE20)^4-1), "n/a")</f>
        <v>8.3621202453730836E-2</v>
      </c>
      <c r="AG53" s="78">
        <f t="shared" ref="AG53" ca="1" si="169">IFERROR(((AG20/AF20)^4-1), "n/a")</f>
        <v>8.298409366552395E-2</v>
      </c>
      <c r="AH53" s="78">
        <f t="shared" ref="AH53" ca="1" si="170">IFERROR(((AH20/AG20)^4-1), "n/a")</f>
        <v>8.2432159999999977E-2</v>
      </c>
      <c r="AI53" s="78">
        <f t="shared" ref="AI53" ca="1" si="171">IFERROR(((AI20/AH20)^4-1), "n/a")</f>
        <v>8.2135052346360649E-2</v>
      </c>
      <c r="AJ53" s="78">
        <f t="shared" ref="AJ53" ca="1" si="172">IFERROR(((AJ20/AI20)^4-1), "n/a")</f>
        <v>8.1583443263361533E-2</v>
      </c>
      <c r="AK53" s="78">
        <f t="shared" ref="AK53" ca="1" si="173">IFERROR(((AK20/AJ20)^4-1), "n/a")</f>
        <v>8.1074452848076906E-2</v>
      </c>
      <c r="AL53" s="78">
        <f t="shared" ref="AL53" ca="1" si="174">IFERROR(((AL20/AK20)^4-1), "n/a")</f>
        <v>8.0480857774753556E-2</v>
      </c>
      <c r="AM53" s="78">
        <f t="shared" ref="AM53" ca="1" si="175">IFERROR(((AM20/AL20)^4-1), "n/a")</f>
        <v>7.9845134351096192E-2</v>
      </c>
      <c r="AN53" s="78">
        <f t="shared" ref="AN53" ca="1" si="176">IFERROR(((AN20/AM20)^4-1), "n/a")</f>
        <v>7.9463834976800429E-2</v>
      </c>
      <c r="AO53" s="78">
        <f t="shared" ref="AO53" ca="1" si="177">IFERROR(((AO20/AN20)^4-1), "n/a")</f>
        <v>7.8870903339705922E-2</v>
      </c>
      <c r="AP53" s="78">
        <f t="shared" ref="AP53" ca="1" si="178">IFERROR(((AP20/AO20)^4-1), "n/a")</f>
        <v>7.819356632099983E-2</v>
      </c>
      <c r="AQ53" s="78">
        <f t="shared" ref="AQ53" ca="1" si="179">IFERROR(((AQ20/AP20)^4-1), "n/a")</f>
        <v>7.7474245248652318E-2</v>
      </c>
      <c r="AR53" s="78">
        <f t="shared" ref="AR53" ca="1" si="180">IFERROR(((AR20/AQ20)^4-1), "n/a")</f>
        <v>7.6586169147653482E-2</v>
      </c>
      <c r="AS53" s="78">
        <f t="shared" ref="AS53" ca="1" si="181">IFERROR(((AS20/AR20)^4-1), "n/a")</f>
        <v>7.5783144868672103E-2</v>
      </c>
      <c r="AT53" s="78">
        <f t="shared" ref="AT53" ca="1" si="182">IFERROR(((AT20/AS20)^4-1), "n/a")</f>
        <v>7.4938341560224275E-2</v>
      </c>
      <c r="AU53" s="78">
        <f t="shared" ref="AU53" ca="1" si="183">IFERROR(((AU20/AT20)^4-1), "n/a")</f>
        <v>7.3883037236585292E-2</v>
      </c>
      <c r="AV53" s="78">
        <f t="shared" ref="AV53" ca="1" si="184">IFERROR(((AV20/AU20)^4-1), "n/a")</f>
        <v>7.2828510125413803E-2</v>
      </c>
      <c r="AW53" s="78">
        <f t="shared" ref="AW53" ca="1" si="185">IFERROR(((AW20/AV20)^4-1), "n/a")</f>
        <v>7.2111875438806594E-2</v>
      </c>
      <c r="AX53" s="78">
        <f t="shared" ref="AX53" ca="1" si="186">IFERROR(((AX20/AW20)^4-1), "n/a")</f>
        <v>7.1564102975045341E-2</v>
      </c>
      <c r="AY53" s="78">
        <f t="shared" ref="AY53" ca="1" si="187">IFERROR(((AY20/AX20)^4-1), "n/a")</f>
        <v>7.1184998865431837E-2</v>
      </c>
      <c r="AZ53" s="78">
        <f t="shared" ref="AZ53" ca="1" si="188">IFERROR(((AZ20/AY20)^4-1), "n/a")</f>
        <v>7.0553382229781025E-2</v>
      </c>
      <c r="BA53" s="78">
        <f t="shared" ref="BA53" ca="1" si="189">IFERROR(((BA20/AZ20)^4-1), "n/a")</f>
        <v>7.0342905435829106E-2</v>
      </c>
      <c r="BB53" s="78">
        <f t="shared" ref="BB53" ca="1" si="190">IFERROR(((BB20/BA20)^4-1), "n/a")</f>
        <v>7.0342905435829106E-2</v>
      </c>
      <c r="BC53" s="78">
        <f t="shared" ref="BC53" ca="1" si="191">IFERROR(((BC20/BB20)^4-1), "n/a")</f>
        <v>7.0679683205284061E-2</v>
      </c>
      <c r="BD53" s="78">
        <f t="shared" ref="BD53" ca="1" si="192">IFERROR(((BD20/BC20)^4-1), "n/a")</f>
        <v>7.1227116576045413E-2</v>
      </c>
      <c r="BE53" s="78">
        <f t="shared" ref="BE53" ca="1" si="193">IFERROR(((BE20/BD20)^4-1), "n/a")</f>
        <v>7.1479848922604061E-2</v>
      </c>
      <c r="BF53" s="78">
        <f t="shared" ref="BF53" ca="1" si="194">IFERROR(((BF20/BE20)^4-1), "n/a")</f>
        <v>7.1732625986481668E-2</v>
      </c>
      <c r="BG53" s="78">
        <f t="shared" ref="BG53" ca="1" si="195">IFERROR(((BG20/BF20)^4-1), "n/a")</f>
        <v>7.2196166761905767E-2</v>
      </c>
      <c r="BH53" s="78">
        <f t="shared" ref="BH53" ca="1" si="196">IFERROR(((BH20/BG20)^4-1), "n/a")</f>
        <v>7.2406916814933275E-2</v>
      </c>
      <c r="BI53" s="78">
        <f t="shared" ref="BI53" ca="1" si="197">IFERROR(((BI20/BH20)^4-1), "n/a")</f>
        <v>7.2364764319055697E-2</v>
      </c>
      <c r="BJ53" s="78">
        <f t="shared" ref="BJ53" ca="1" si="198">IFERROR(((BJ20/BI20)^4-1), "n/a")</f>
        <v>7.2154020479087366E-2</v>
      </c>
      <c r="GW53"/>
      <c r="GX53"/>
      <c r="GY53"/>
    </row>
    <row r="54" spans="1:207">
      <c r="A54" s="7" t="s">
        <v>349</v>
      </c>
      <c r="B54" t="s">
        <v>206</v>
      </c>
      <c r="C54" s="78" t="str">
        <f ca="1">IFERROR(((C19/#REF!)^4-1), "n/a")</f>
        <v>n/a</v>
      </c>
      <c r="D54" s="78" t="str">
        <f ca="1">IFERROR(((D19/#REF!)^4-1), "n/a")</f>
        <v>n/a</v>
      </c>
      <c r="E54" s="78" t="str">
        <f ca="1">IFERROR(((E19/#REF!)^4-1), "n/a")</f>
        <v>n/a</v>
      </c>
      <c r="F54" s="78" t="str">
        <f ca="1">IFERROR(((F19/#REF!)^4-1), "n/a")</f>
        <v>n/a</v>
      </c>
      <c r="G54" s="78" t="str">
        <f ca="1">IFERROR(((G19/#REF!)^4-1), "n/a")</f>
        <v>n/a</v>
      </c>
      <c r="H54" s="78" t="str">
        <f ca="1">IFERROR(((H19/#REF!)^4-1), "n/a")</f>
        <v>n/a</v>
      </c>
      <c r="I54" s="78" t="str">
        <f ca="1">IFERROR(((I19/#REF!)^4-1), "n/a")</f>
        <v>n/a</v>
      </c>
      <c r="J54" s="78" t="str">
        <f ca="1">IFERROR(((J19/#REF!)^4-1), "n/a")</f>
        <v>n/a</v>
      </c>
      <c r="K54" t="str">
        <f ca="1">IFERROR(((K19/#REF!)^4-1), "n/a")</f>
        <v>n/a</v>
      </c>
      <c r="L54">
        <f t="shared" ref="L54:R54" ca="1" si="199">IFERROR(((L19/K19)^4-1), "n/a")</f>
        <v>2.2813799505932764E-2</v>
      </c>
      <c r="M54">
        <f t="shared" ca="1" si="199"/>
        <v>1.9249342311688622E-2</v>
      </c>
      <c r="N54">
        <f t="shared" ca="1" si="199"/>
        <v>1.7622775092036358E-2</v>
      </c>
      <c r="O54">
        <f t="shared" ca="1" si="199"/>
        <v>1.784174291461138E-2</v>
      </c>
      <c r="P54">
        <f t="shared" ca="1" si="199"/>
        <v>2.9933343195757578E-2</v>
      </c>
      <c r="Q54">
        <f t="shared" ca="1" si="199"/>
        <v>2.8212210659775527E-2</v>
      </c>
      <c r="R54">
        <f t="shared" ca="1" si="199"/>
        <v>2.2930890960969563E-2</v>
      </c>
      <c r="S54">
        <f t="shared" ref="S54:AE54" ca="1" si="200">IFERROR(((S19/R19)^4-1), "n/a")</f>
        <v>2.2175271567696164E-2</v>
      </c>
      <c r="T54">
        <f t="shared" ca="1" si="200"/>
        <v>4.0595013731414387E-2</v>
      </c>
      <c r="U54">
        <f t="shared" ca="1" si="200"/>
        <v>0.12900961236584951</v>
      </c>
      <c r="V54">
        <f t="shared" ca="1" si="200"/>
        <v>0.1251154798367371</v>
      </c>
      <c r="W54">
        <f t="shared" ca="1" si="200"/>
        <v>0.11253992250702294</v>
      </c>
      <c r="X54">
        <f t="shared" ca="1" si="200"/>
        <v>0.10868849142588299</v>
      </c>
      <c r="Y54">
        <f t="shared" ca="1" si="200"/>
        <v>9.6208231292735258E-2</v>
      </c>
      <c r="Z54">
        <f t="shared" ca="1" si="200"/>
        <v>8.7620153639035081E-2</v>
      </c>
      <c r="AA54">
        <f t="shared" ca="1" si="200"/>
        <v>7.2322613065838093E-2</v>
      </c>
      <c r="AB54">
        <f t="shared" ca="1" si="200"/>
        <v>6.8870436749277841E-2</v>
      </c>
      <c r="AC54" s="78">
        <f t="shared" ca="1" si="200"/>
        <v>6.7189476283680882E-2</v>
      </c>
      <c r="AD54" s="78">
        <f t="shared" ca="1" si="200"/>
        <v>6.4671754072662457E-2</v>
      </c>
      <c r="AE54" s="78">
        <f t="shared" ca="1" si="200"/>
        <v>6.4294480329320391E-2</v>
      </c>
      <c r="AF54" s="78">
        <f t="shared" ref="AF54" ca="1" si="201">IFERROR(((AF19/AE19)^4-1), "n/a")</f>
        <v>6.3875404888089848E-2</v>
      </c>
      <c r="AG54" s="78">
        <f t="shared" ref="AG54" ca="1" si="202">IFERROR(((AG19/AF19)^4-1), "n/a")</f>
        <v>6.3456453220062992E-2</v>
      </c>
      <c r="AH54" s="78">
        <f t="shared" ref="AH54" ca="1" si="203">IFERROR(((AH19/AG19)^4-1), "n/a")</f>
        <v>6.3498342817765341E-2</v>
      </c>
      <c r="AI54" s="78">
        <f t="shared" ref="AI54" ca="1" si="204">IFERROR(((AI19/AH19)^4-1), "n/a")</f>
        <v>6.4755606301816426E-2</v>
      </c>
      <c r="AJ54" s="78">
        <f t="shared" ref="AJ54" ca="1" si="205">IFERROR(((AJ19/AI19)^4-1), "n/a")</f>
        <v>6.4755606301816426E-2</v>
      </c>
      <c r="AK54" s="78">
        <f t="shared" ref="AK54" ca="1" si="206">IFERROR(((AK19/AJ19)^4-1), "n/a")</f>
        <v>6.5174941746119375E-2</v>
      </c>
      <c r="AL54" s="78">
        <f t="shared" ref="AL54" ca="1" si="207">IFERROR(((AL19/AK19)^4-1), "n/a")</f>
        <v>6.5174941746119375E-2</v>
      </c>
      <c r="AM54" s="78">
        <f t="shared" ref="AM54" ca="1" si="208">IFERROR(((AM19/AL19)^4-1), "n/a")</f>
        <v>6.6853522254929798E-2</v>
      </c>
      <c r="AN54" s="78">
        <f t="shared" ref="AN54" ca="1" si="209">IFERROR(((AN19/AM19)^4-1), "n/a")</f>
        <v>6.6853522254929798E-2</v>
      </c>
      <c r="AO54" s="78">
        <f t="shared" ref="AO54" ca="1" si="210">IFERROR(((AO19/AN19)^4-1), "n/a")</f>
        <v>6.8954536866216332E-2</v>
      </c>
      <c r="AP54" s="78">
        <f t="shared" ref="AP54" ca="1" si="211">IFERROR(((AP19/AO19)^4-1), "n/a")</f>
        <v>7.0216634257515897E-2</v>
      </c>
      <c r="AQ54" s="78">
        <f t="shared" ref="AQ54" ca="1" si="212">IFERROR(((AQ19/AP19)^4-1), "n/a")</f>
        <v>6.9837887756366568E-2</v>
      </c>
      <c r="AR54" s="78">
        <f t="shared" ref="AR54" ca="1" si="213">IFERROR(((AR19/AQ19)^4-1), "n/a")</f>
        <v>7.0679683205284061E-2</v>
      </c>
      <c r="AS54" s="78">
        <f t="shared" ref="AS54" ca="1" si="214">IFERROR(((AS19/AR19)^4-1), "n/a")</f>
        <v>7.2322613065838093E-2</v>
      </c>
      <c r="AT54" s="78">
        <f t="shared" ref="AT54" ca="1" si="215">IFERROR(((AT19/AS19)^4-1), "n/a")</f>
        <v>7.4938341560224275E-2</v>
      </c>
      <c r="AU54" s="78">
        <f t="shared" ref="AU54" ca="1" si="216">IFERROR(((AU19/AT19)^4-1), "n/a")</f>
        <v>7.3883037236585292E-2</v>
      </c>
      <c r="AV54" s="78">
        <f t="shared" ref="AV54" ca="1" si="217">IFERROR(((AV19/AU19)^4-1), "n/a")</f>
        <v>7.2828510125413803E-2</v>
      </c>
      <c r="AW54" s="78">
        <f t="shared" ref="AW54" ca="1" si="218">IFERROR(((AW19/AV19)^4-1), "n/a")</f>
        <v>6.786162236807991E-2</v>
      </c>
      <c r="AX54" s="78">
        <f t="shared" ref="AX54" ca="1" si="219">IFERROR(((AX19/AW19)^4-1), "n/a")</f>
        <v>6.6307766139388935E-2</v>
      </c>
      <c r="AY54" s="78">
        <f t="shared" ref="AY54" ca="1" si="220">IFERROR(((AY19/AX19)^4-1), "n/a")</f>
        <v>6.584613607260037E-2</v>
      </c>
      <c r="AZ54" s="78">
        <f t="shared" ref="AZ54" ca="1" si="221">IFERROR(((AZ19/AY19)^4-1), "n/a")</f>
        <v>6.6391714986753447E-2</v>
      </c>
      <c r="BA54" s="78">
        <f t="shared" ref="BA54" ca="1" si="222">IFERROR(((BA19/AZ19)^4-1), "n/a")</f>
        <v>6.8618166172903283E-2</v>
      </c>
      <c r="BB54" s="78">
        <f t="shared" ref="BB54" ca="1" si="223">IFERROR(((BB19/BA19)^4-1), "n/a")</f>
        <v>7.2069731641039692E-2</v>
      </c>
      <c r="BC54" s="78">
        <f t="shared" ref="BC54" ca="1" si="224">IFERROR(((BC19/BB19)^4-1), "n/a")</f>
        <v>7.4853888603923613E-2</v>
      </c>
      <c r="BD54" s="78">
        <f t="shared" ref="BD54" ca="1" si="225">IFERROR(((BD19/BC19)^4-1), "n/a")</f>
        <v>7.7220453176911397E-2</v>
      </c>
      <c r="BE54" s="78">
        <f t="shared" ref="BE54" ca="1" si="226">IFERROR(((BE19/BD19)^4-1), "n/a")</f>
        <v>7.6839849136926652E-2</v>
      </c>
      <c r="BF54" s="78">
        <f t="shared" ref="BF54" ca="1" si="227">IFERROR(((BF19/BE19)^4-1), "n/a")</f>
        <v>7.5276203153416876E-2</v>
      </c>
      <c r="BG54" s="78">
        <f t="shared" ref="BG54" ca="1" si="228">IFERROR(((BG19/BF19)^4-1), "n/a")</f>
        <v>7.2196166761905767E-2</v>
      </c>
      <c r="BH54" s="78">
        <f t="shared" ref="BH54" ca="1" si="229">IFERROR(((BH19/BG19)^4-1), "n/a")</f>
        <v>7.2406916814933275E-2</v>
      </c>
      <c r="BI54" s="78">
        <f t="shared" ref="BI54" ca="1" si="230">IFERROR(((BI19/BH19)^4-1), "n/a")</f>
        <v>7.2364764319055697E-2</v>
      </c>
      <c r="BJ54" s="78">
        <f t="shared" ref="BJ54" ca="1" si="231">IFERROR(((BJ19/BI19)^4-1), "n/a")</f>
        <v>7.2154020479087366E-2</v>
      </c>
      <c r="GW54"/>
      <c r="GX54"/>
      <c r="GY54"/>
    </row>
    <row r="55" spans="1:207">
      <c r="C55" s="78"/>
      <c r="D55" s="78"/>
      <c r="E55" s="78"/>
      <c r="F55" s="78"/>
      <c r="G55" s="78"/>
      <c r="H55" s="78"/>
      <c r="I55" s="78"/>
      <c r="J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GW55"/>
      <c r="GX55"/>
      <c r="GY55"/>
    </row>
    <row r="56" spans="1:207">
      <c r="A56" s="13" t="s">
        <v>532</v>
      </c>
      <c r="C56" s="78"/>
      <c r="D56" s="78"/>
      <c r="E56" s="78"/>
      <c r="F56" s="78"/>
      <c r="G56" s="78"/>
      <c r="H56" s="78"/>
      <c r="I56" s="78"/>
      <c r="J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GW56"/>
      <c r="GX56"/>
      <c r="GY56"/>
    </row>
    <row r="57" spans="1:207">
      <c r="A57" s="36" t="s">
        <v>350</v>
      </c>
      <c r="B57" t="s">
        <v>237</v>
      </c>
      <c r="C57" s="78">
        <f ca="1">IFERROR(C22/C24, "n/a")</f>
        <v>0.67672149167685003</v>
      </c>
      <c r="D57" s="78">
        <f ca="1">IFERROR(D22/D24, "n/a")</f>
        <v>0.67463186769043604</v>
      </c>
      <c r="E57" s="78">
        <f ca="1">IFERROR(E22/E24, "n/a")</f>
        <v>0.67273332656124796</v>
      </c>
      <c r="F57" s="78">
        <f ca="1">IFERROR(F22/F24, "n/a")</f>
        <v>0.67525296409451463</v>
      </c>
      <c r="G57" s="78">
        <f ca="1">IFERROR(G22/G24, "n/a")</f>
        <v>0.67308462805502378</v>
      </c>
      <c r="H57" s="78">
        <f ca="1">IFERROR(H22/H24, "n/a")</f>
        <v>0.67265782353619119</v>
      </c>
      <c r="I57" s="78">
        <f ca="1">IFERROR(I22/I24, "n/a")</f>
        <v>0.67539318426062822</v>
      </c>
      <c r="J57" s="78">
        <f ca="1">IFERROR(J22/J24, "n/a")</f>
        <v>0.67804450159089913</v>
      </c>
      <c r="K57">
        <f ca="1">IFERROR(K22/K24, "n/a")</f>
        <v>0.68045151582641195</v>
      </c>
      <c r="L57">
        <f t="shared" ref="L57:R57" ca="1" si="232">IFERROR(L22/L24, "n/a")</f>
        <v>0.68165358597048387</v>
      </c>
      <c r="M57">
        <f t="shared" ca="1" si="232"/>
        <v>0.68326985680546404</v>
      </c>
      <c r="N57">
        <f t="shared" ca="1" si="232"/>
        <v>0.68440187152250875</v>
      </c>
      <c r="O57">
        <f t="shared" ca="1" si="232"/>
        <v>0.68435911619508838</v>
      </c>
      <c r="P57">
        <f t="shared" ca="1" si="232"/>
        <v>0.68356483514212962</v>
      </c>
      <c r="Q57">
        <f t="shared" ca="1" si="232"/>
        <v>0.68200080661217788</v>
      </c>
      <c r="R57">
        <f t="shared" ca="1" si="232"/>
        <v>0.68471848243729772</v>
      </c>
      <c r="S57">
        <f t="shared" ref="S57:AB57" ca="1" si="233">IFERROR(S22/S24, "n/a")</f>
        <v>0.68258070954543193</v>
      </c>
      <c r="T57">
        <f t="shared" ca="1" si="233"/>
        <v>0.6801715476044603</v>
      </c>
      <c r="U57">
        <f t="shared" ca="1" si="233"/>
        <v>0.67555305496410101</v>
      </c>
      <c r="V57">
        <f t="shared" ca="1" si="233"/>
        <v>0.67480678654287762</v>
      </c>
      <c r="W57">
        <f t="shared" ca="1" si="233"/>
        <v>0.67480035472738031</v>
      </c>
      <c r="X57">
        <f t="shared" ca="1" si="233"/>
        <v>0.67679167664781614</v>
      </c>
      <c r="Y57">
        <f t="shared" ca="1" si="233"/>
        <v>0.67935479114183461</v>
      </c>
      <c r="Z57">
        <f t="shared" ca="1" si="233"/>
        <v>0.68273117020666096</v>
      </c>
      <c r="AA57">
        <f t="shared" ca="1" si="233"/>
        <v>0.68876421804543198</v>
      </c>
      <c r="AB57">
        <f t="shared" ca="1" si="233"/>
        <v>0.69234576279631099</v>
      </c>
      <c r="AC57" s="78">
        <f t="shared" ref="AC57:AE57" ca="1" si="234">IFERROR(AC22/AC24, "n/a")</f>
        <v>0.69390672271936882</v>
      </c>
      <c r="AD57" s="78">
        <f t="shared" ca="1" si="234"/>
        <v>0.69642223494210798</v>
      </c>
      <c r="AE57" s="78">
        <f t="shared" ca="1" si="234"/>
        <v>0.69667015072467697</v>
      </c>
      <c r="AF57" s="78">
        <f t="shared" ref="AF57:BJ57" ca="1" si="235">IFERROR(AF22/AF24, "n/a")</f>
        <v>0.69757039759729844</v>
      </c>
      <c r="AG57" s="78">
        <f t="shared" ca="1" si="235"/>
        <v>0.69930651777961916</v>
      </c>
      <c r="AH57" s="78">
        <f t="shared" ca="1" si="235"/>
        <v>0.7008108815143036</v>
      </c>
      <c r="AI57" s="78">
        <f t="shared" ca="1" si="235"/>
        <v>0.70017028039484841</v>
      </c>
      <c r="AJ57" s="78">
        <f t="shared" ca="1" si="235"/>
        <v>0.70181114622700147</v>
      </c>
      <c r="AK57" s="78">
        <f t="shared" ca="1" si="235"/>
        <v>0.70385450092606683</v>
      </c>
      <c r="AL57" s="78">
        <f t="shared" ca="1" si="235"/>
        <v>0.70493322073837039</v>
      </c>
      <c r="AM57" s="78">
        <f t="shared" ca="1" si="235"/>
        <v>0.70355719239295433</v>
      </c>
      <c r="AN57" s="78">
        <f t="shared" ca="1" si="235"/>
        <v>0.70397071459999938</v>
      </c>
      <c r="AO57" s="78">
        <f t="shared" ca="1" si="235"/>
        <v>0.70476382556396866</v>
      </c>
      <c r="AP57" s="78">
        <f t="shared" ca="1" si="235"/>
        <v>0.70604621360112707</v>
      </c>
      <c r="AQ57" s="78">
        <f t="shared" ca="1" si="235"/>
        <v>0.70658230005206701</v>
      </c>
      <c r="AR57" s="78">
        <f t="shared" ca="1" si="235"/>
        <v>0.70880021343120336</v>
      </c>
      <c r="AS57" s="78">
        <f t="shared" ca="1" si="235"/>
        <v>0.71107224953913617</v>
      </c>
      <c r="AT57" s="78">
        <f t="shared" ca="1" si="235"/>
        <v>0.71308359516214703</v>
      </c>
      <c r="AU57" s="78">
        <f t="shared" ca="1" si="235"/>
        <v>0.7138713360430573</v>
      </c>
      <c r="AV57" s="78">
        <f t="shared" ca="1" si="235"/>
        <v>0.71570630419381365</v>
      </c>
      <c r="AW57" s="78">
        <f t="shared" ca="1" si="235"/>
        <v>0.71701702052373639</v>
      </c>
      <c r="AX57" s="78">
        <f t="shared" ca="1" si="235"/>
        <v>0.71758397450509637</v>
      </c>
      <c r="AY57" s="78">
        <f t="shared" ca="1" si="235"/>
        <v>0.71759088212207423</v>
      </c>
      <c r="AZ57" s="78">
        <f t="shared" ca="1" si="235"/>
        <v>0.71823444276969861</v>
      </c>
      <c r="BA57" s="78">
        <f t="shared" ca="1" si="235"/>
        <v>0.71899598104821494</v>
      </c>
      <c r="BB57" s="78">
        <f t="shared" ca="1" si="235"/>
        <v>0.71954307256457284</v>
      </c>
      <c r="BC57" s="78">
        <f t="shared" ca="1" si="235"/>
        <v>0.71951541910290617</v>
      </c>
      <c r="BD57" s="78">
        <f t="shared" ca="1" si="235"/>
        <v>0.72119746792481365</v>
      </c>
      <c r="BE57" s="78">
        <f t="shared" ca="1" si="235"/>
        <v>0.72286973345138661</v>
      </c>
      <c r="BF57" s="78">
        <f t="shared" ca="1" si="235"/>
        <v>0.72452563301115658</v>
      </c>
      <c r="BG57" s="78">
        <f t="shared" ca="1" si="235"/>
        <v>0.72419127193026578</v>
      </c>
      <c r="BH57" s="78">
        <f t="shared" ca="1" si="235"/>
        <v>0.72579556373701537</v>
      </c>
      <c r="BI57" s="78">
        <f t="shared" ca="1" si="235"/>
        <v>0.72727757810279048</v>
      </c>
      <c r="BJ57" s="78">
        <f t="shared" ca="1" si="235"/>
        <v>0.72867860020449005</v>
      </c>
      <c r="GW57"/>
      <c r="GX57"/>
      <c r="GY57"/>
    </row>
    <row r="58" spans="1:207">
      <c r="A58" s="7" t="s">
        <v>236</v>
      </c>
      <c r="B58" t="s">
        <v>217</v>
      </c>
      <c r="C58" s="78" t="str">
        <f ca="1">IFERROR(C52*C57, "n/a")</f>
        <v>n/a</v>
      </c>
      <c r="D58" s="78" t="str">
        <f ca="1">IFERROR(D52*D57, "n/a")</f>
        <v>n/a</v>
      </c>
      <c r="E58" s="78" t="str">
        <f ca="1">IFERROR(E52*E57, "n/a")</f>
        <v>n/a</v>
      </c>
      <c r="F58" s="78" t="str">
        <f ca="1">IFERROR(F52*F57, "n/a")</f>
        <v>n/a</v>
      </c>
      <c r="G58" s="78" t="str">
        <f ca="1">IFERROR(G52*G57, "n/a")</f>
        <v>n/a</v>
      </c>
      <c r="H58" s="78" t="str">
        <f ca="1">IFERROR(H52*H57, "n/a")</f>
        <v>n/a</v>
      </c>
      <c r="I58" s="78" t="str">
        <f ca="1">IFERROR(I52*I57, "n/a")</f>
        <v>n/a</v>
      </c>
      <c r="J58" s="78" t="str">
        <f ca="1">IFERROR(J52*J57, "n/a")</f>
        <v>n/a</v>
      </c>
      <c r="K58" t="str">
        <f ca="1">IFERROR(K52*K57, "n/a")</f>
        <v>n/a</v>
      </c>
      <c r="L58" t="str">
        <f ca="1">IFERROR(L52*L57, "n/a")</f>
        <v>n/a</v>
      </c>
      <c r="M58" t="str">
        <f t="shared" ref="M58:AB58" ca="1" si="236">IFERROR(M52*M57, "n/a")</f>
        <v>n/a</v>
      </c>
      <c r="N58" t="str">
        <f ca="1">IFERROR(N52*N57, "n/a")</f>
        <v>n/a</v>
      </c>
      <c r="O58">
        <f t="shared" ca="1" si="236"/>
        <v>1.6590622024607237E-3</v>
      </c>
      <c r="P58">
        <f t="shared" ca="1" si="236"/>
        <v>9.2165612478808641E-4</v>
      </c>
      <c r="Q58">
        <f t="shared" ca="1" si="236"/>
        <v>9.6004605377188353E-4</v>
      </c>
      <c r="R58">
        <f t="shared" ca="1" si="236"/>
        <v>1.1007909803414948E-3</v>
      </c>
      <c r="S58">
        <f ca="1">IFERROR(S52*S57, "n/a")</f>
        <v>1.5181868834638172E-3</v>
      </c>
      <c r="T58">
        <f ca="1">IFERROR(T52*T57, "n/a")</f>
        <v>2.5459314971562016E-3</v>
      </c>
      <c r="U58">
        <f t="shared" ca="1" si="236"/>
        <v>-2.0892142205071795E-2</v>
      </c>
      <c r="V58">
        <f ca="1">IFERROR(V52*V57, "n/a")</f>
        <v>-1.3409593130280836E-2</v>
      </c>
      <c r="W58">
        <f t="shared" ca="1" si="236"/>
        <v>-1.3953471416043948E-3</v>
      </c>
      <c r="X58">
        <f t="shared" ca="1" si="236"/>
        <v>3.5310771220047159E-3</v>
      </c>
      <c r="Y58">
        <f t="shared" ca="1" si="236"/>
        <v>2.9973013390970256E-2</v>
      </c>
      <c r="Z58">
        <f t="shared" ca="1" si="236"/>
        <v>2.8325363876589266E-2</v>
      </c>
      <c r="AA58">
        <f t="shared" ca="1" si="236"/>
        <v>2.7545790793203913E-2</v>
      </c>
      <c r="AB58">
        <f t="shared" ca="1" si="236"/>
        <v>2.510356734319133E-2</v>
      </c>
      <c r="AC58" s="78">
        <f t="shared" ref="AC58:AE58" ca="1" si="237">IFERROR(AC52*AC57, "n/a")</f>
        <v>2.3123660616018483E-2</v>
      </c>
      <c r="AD58" s="78">
        <f t="shared" ca="1" si="237"/>
        <v>2.1434979296082127E-2</v>
      </c>
      <c r="AE58" s="78">
        <f t="shared" ca="1" si="237"/>
        <v>2.1455959348092163E-2</v>
      </c>
      <c r="AF58" s="78">
        <f t="shared" ref="AF58:BJ58" ca="1" si="238">IFERROR(AF52*AF57, "n/a")</f>
        <v>2.0499748541630398E-2</v>
      </c>
      <c r="AG58" s="78">
        <f t="shared" ca="1" si="238"/>
        <v>1.9619509518923668E-2</v>
      </c>
      <c r="AH58" s="78">
        <f t="shared" ca="1" si="238"/>
        <v>1.8836592773464712E-2</v>
      </c>
      <c r="AI58" s="78">
        <f t="shared" ca="1" si="238"/>
        <v>1.9706715775568758E-2</v>
      </c>
      <c r="AJ58" s="78">
        <f t="shared" ca="1" si="238"/>
        <v>1.8897230609361347E-2</v>
      </c>
      <c r="AK58" s="78">
        <f t="shared" ca="1" si="238"/>
        <v>1.8146485325432265E-2</v>
      </c>
      <c r="AL58" s="78">
        <f t="shared" ca="1" si="238"/>
        <v>1.7662892031451102E-2</v>
      </c>
      <c r="AM58" s="78">
        <f t="shared" ca="1" si="238"/>
        <v>1.8505092965642816E-2</v>
      </c>
      <c r="AN58" s="78">
        <f t="shared" ca="1" si="238"/>
        <v>1.7869969434366448E-2</v>
      </c>
      <c r="AO58" s="78">
        <f t="shared" ca="1" si="238"/>
        <v>1.7138093688349322E-2</v>
      </c>
      <c r="AP58" s="78">
        <f t="shared" ca="1" si="238"/>
        <v>1.6459781176049043E-2</v>
      </c>
      <c r="AQ58" s="78">
        <f t="shared" ca="1" si="238"/>
        <v>1.7234726704192963E-2</v>
      </c>
      <c r="AR58" s="78">
        <f t="shared" ca="1" si="238"/>
        <v>1.6486599386477934E-2</v>
      </c>
      <c r="AS58" s="78">
        <f t="shared" ca="1" si="238"/>
        <v>1.5756859412804369E-2</v>
      </c>
      <c r="AT58" s="78">
        <f t="shared" ca="1" si="238"/>
        <v>1.5138147691140604E-2</v>
      </c>
      <c r="AU58" s="78">
        <f t="shared" ca="1" si="238"/>
        <v>1.6185955134875737E-2</v>
      </c>
      <c r="AV58" s="78">
        <f t="shared" ca="1" si="238"/>
        <v>1.5731562727869273E-2</v>
      </c>
      <c r="AW58" s="78">
        <f t="shared" ca="1" si="238"/>
        <v>1.5512508893373265E-2</v>
      </c>
      <c r="AX58" s="78">
        <f t="shared" ca="1" si="238"/>
        <v>1.5101209055109152E-2</v>
      </c>
      <c r="AY58" s="78">
        <f t="shared" ca="1" si="238"/>
        <v>1.5664409017189511E-2</v>
      </c>
      <c r="AZ58" s="78">
        <f t="shared" ca="1" si="238"/>
        <v>1.5154856098536854E-2</v>
      </c>
      <c r="BA58" s="78">
        <f t="shared" ca="1" si="238"/>
        <v>1.4352509885140171E-2</v>
      </c>
      <c r="BB58" s="78">
        <f t="shared" ca="1" si="238"/>
        <v>1.3793760130029814E-2</v>
      </c>
      <c r="BC58" s="78">
        <f t="shared" ca="1" si="238"/>
        <v>1.4002367332685103E-2</v>
      </c>
      <c r="BD58" s="78">
        <f t="shared" ca="1" si="238"/>
        <v>1.331101735709839E-2</v>
      </c>
      <c r="BE58" s="78">
        <f t="shared" ca="1" si="238"/>
        <v>1.3047063749707629E-2</v>
      </c>
      <c r="BF58" s="78">
        <f t="shared" ca="1" si="238"/>
        <v>1.276913879684027E-2</v>
      </c>
      <c r="BG58" s="78">
        <f t="shared" ca="1" si="238"/>
        <v>1.5890587439747732E-2</v>
      </c>
      <c r="BH58" s="78">
        <f t="shared" ca="1" si="238"/>
        <v>1.4655943629457859E-2</v>
      </c>
      <c r="BI58" s="78">
        <f t="shared" ca="1" si="238"/>
        <v>1.3957527544652244E-2</v>
      </c>
      <c r="BJ58" s="78">
        <f t="shared" ca="1" si="238"/>
        <v>1.3342649430239781E-2</v>
      </c>
      <c r="GW58"/>
      <c r="GX58"/>
      <c r="GY58"/>
    </row>
    <row r="59" spans="1:207">
      <c r="C59" s="78"/>
      <c r="D59" s="78"/>
      <c r="E59" s="78"/>
      <c r="F59" s="78"/>
      <c r="G59" s="78"/>
      <c r="H59" s="78"/>
      <c r="I59" s="78"/>
      <c r="J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GW59"/>
      <c r="GX59"/>
      <c r="GY59"/>
    </row>
    <row r="60" spans="1:207" s="31" customFormat="1">
      <c r="A60" s="30"/>
    </row>
    <row r="61" spans="1:207">
      <c r="A61" s="13" t="s">
        <v>204</v>
      </c>
      <c r="C61" s="78"/>
      <c r="D61" s="78"/>
      <c r="E61" s="78"/>
      <c r="F61" s="78"/>
      <c r="G61" s="78"/>
      <c r="H61" s="78"/>
      <c r="I61" s="78"/>
      <c r="J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GW61"/>
      <c r="GX61"/>
      <c r="GY61"/>
    </row>
    <row r="62" spans="1:207">
      <c r="A62" s="7" t="s">
        <v>207</v>
      </c>
      <c r="B62" t="s">
        <v>205</v>
      </c>
      <c r="C62" s="78">
        <f ca="1">C26/C24</f>
        <v>0.18354197241403503</v>
      </c>
      <c r="D62" s="78">
        <f ca="1">D26/D24</f>
        <v>0.18081809730399753</v>
      </c>
      <c r="E62" s="78">
        <f ca="1">E26/E24</f>
        <v>0.18001896183929841</v>
      </c>
      <c r="F62" s="78">
        <f ca="1">F26/F24</f>
        <v>0.17872578972447234</v>
      </c>
      <c r="G62" s="78">
        <f ca="1">G26/G24</f>
        <v>0.17743066375818009</v>
      </c>
      <c r="H62" s="78">
        <f ca="1">H26/H24</f>
        <v>0.17768216318264887</v>
      </c>
      <c r="I62" s="78">
        <f ca="1">I26/I24</f>
        <v>0.17767618964492041</v>
      </c>
      <c r="J62" s="78">
        <f ca="1">J26/J24</f>
        <v>0.17727629342283049</v>
      </c>
      <c r="K62">
        <f ca="1">K26/K24</f>
        <v>0.1772329988972845</v>
      </c>
      <c r="L62">
        <f t="shared" ref="L62:R62" ca="1" si="239">L26/L24</f>
        <v>0.17586249443422186</v>
      </c>
      <c r="M62">
        <f t="shared" ca="1" si="239"/>
        <v>0.17556224600523418</v>
      </c>
      <c r="N62">
        <f t="shared" ca="1" si="239"/>
        <v>0.17505479683021413</v>
      </c>
      <c r="O62">
        <f t="shared" ca="1" si="239"/>
        <v>0.17463183492845441</v>
      </c>
      <c r="P62">
        <f t="shared" ca="1" si="239"/>
        <v>0.17356178747978987</v>
      </c>
      <c r="Q62">
        <f t="shared" ca="1" si="239"/>
        <v>0.17216064855703209</v>
      </c>
      <c r="R62">
        <f t="shared" ca="1" si="239"/>
        <v>0.1724049254228058</v>
      </c>
      <c r="S62">
        <f t="shared" ref="S62:AA62" ca="1" si="240">S26/S24</f>
        <v>0.17248640287410807</v>
      </c>
      <c r="T62">
        <f t="shared" ca="1" si="240"/>
        <v>0.17163582894253157</v>
      </c>
      <c r="U62">
        <f t="shared" ca="1" si="240"/>
        <v>0.16934895947552456</v>
      </c>
      <c r="V62">
        <f t="shared" ca="1" si="240"/>
        <v>0.16611383441164465</v>
      </c>
      <c r="W62">
        <f t="shared" ca="1" si="240"/>
        <v>0.1608319854110323</v>
      </c>
      <c r="X62">
        <f t="shared" ca="1" si="240"/>
        <v>0.15449768330490118</v>
      </c>
      <c r="Y62">
        <f t="shared" ca="1" si="240"/>
        <v>0.14809992720614618</v>
      </c>
      <c r="Z62">
        <f t="shared" ca="1" si="240"/>
        <v>0.14099608877953632</v>
      </c>
      <c r="AA62">
        <f t="shared" ca="1" si="240"/>
        <v>0.1323057178165514</v>
      </c>
      <c r="AB62">
        <f ca="1">AB26/AB24</f>
        <v>0.12707576440781601</v>
      </c>
      <c r="AC62" s="78">
        <f ca="1">AC26/AC24</f>
        <v>0.12286635216329768</v>
      </c>
      <c r="AD62" s="78">
        <f ca="1">AD26/AD24</f>
        <v>0.11899153691140658</v>
      </c>
      <c r="AE62" s="78">
        <f ca="1">AE26/AE24</f>
        <v>0.11541504767935994</v>
      </c>
      <c r="AF62" s="78">
        <f t="shared" ref="AF62:BJ62" ca="1" si="241">AF26/AF24</f>
        <v>0.11176665980020178</v>
      </c>
      <c r="AG62" s="78">
        <f t="shared" ca="1" si="241"/>
        <v>0.10825184934576575</v>
      </c>
      <c r="AH62" s="78">
        <f t="shared" ca="1" si="241"/>
        <v>0.10468982026935966</v>
      </c>
      <c r="AI62" s="78">
        <f t="shared" ca="1" si="241"/>
        <v>0.10152078973344181</v>
      </c>
      <c r="AJ62" s="78">
        <f t="shared" ca="1" si="241"/>
        <v>9.8090093936103781E-2</v>
      </c>
      <c r="AK62" s="78">
        <f t="shared" ca="1" si="241"/>
        <v>9.4864398005363351E-2</v>
      </c>
      <c r="AL62" s="78">
        <f t="shared" ca="1" si="241"/>
        <v>9.1794787763966046E-2</v>
      </c>
      <c r="AM62" s="78">
        <f t="shared" ca="1" si="241"/>
        <v>8.9114100329457352E-2</v>
      </c>
      <c r="AN62" s="78">
        <f t="shared" ca="1" si="241"/>
        <v>8.626767657828037E-2</v>
      </c>
      <c r="AO62" s="78">
        <f t="shared" ca="1" si="241"/>
        <v>8.343334521106717E-2</v>
      </c>
      <c r="AP62" s="78">
        <f t="shared" ca="1" si="241"/>
        <v>8.0678178856582572E-2</v>
      </c>
      <c r="AQ62" s="78">
        <f t="shared" ca="1" si="241"/>
        <v>7.8223234752436893E-2</v>
      </c>
      <c r="AR62" s="78">
        <f t="shared" ca="1" si="241"/>
        <v>7.5636807374986459E-2</v>
      </c>
      <c r="AS62" s="78">
        <f t="shared" ca="1" si="241"/>
        <v>7.3127108428828899E-2</v>
      </c>
      <c r="AT62" s="78">
        <f t="shared" ca="1" si="241"/>
        <v>7.0654078486677485E-2</v>
      </c>
      <c r="AU62" s="78">
        <f t="shared" ca="1" si="241"/>
        <v>6.8474071569364414E-2</v>
      </c>
      <c r="AV62" s="78">
        <f t="shared" ca="1" si="241"/>
        <v>6.6196502641229546E-2</v>
      </c>
      <c r="AW62" s="78">
        <f t="shared" ca="1" si="241"/>
        <v>6.4098591349596334E-2</v>
      </c>
      <c r="AX62" s="78">
        <f t="shared" ca="1" si="241"/>
        <v>6.210462722387506E-2</v>
      </c>
      <c r="AY62" s="78">
        <f t="shared" ca="1" si="241"/>
        <v>6.0320695226955039E-2</v>
      </c>
      <c r="AZ62" s="78">
        <f t="shared" ca="1" si="241"/>
        <v>5.8449961405185206E-2</v>
      </c>
      <c r="BA62" s="78">
        <f t="shared" ca="1" si="241"/>
        <v>5.6612713112329564E-2</v>
      </c>
      <c r="BB62" s="78">
        <f t="shared" ca="1" si="241"/>
        <v>5.4795291415755641E-2</v>
      </c>
      <c r="BC62" s="78">
        <f t="shared" ca="1" si="241"/>
        <v>5.3145325588536407E-2</v>
      </c>
      <c r="BD62" s="78">
        <f t="shared" ca="1" si="241"/>
        <v>5.140288942354946E-2</v>
      </c>
      <c r="BE62" s="78">
        <f t="shared" ca="1" si="241"/>
        <v>4.9731266826455116E-2</v>
      </c>
      <c r="BF62" s="78">
        <f t="shared" ca="1" si="241"/>
        <v>4.8141160582795689E-2</v>
      </c>
      <c r="BG62" s="78">
        <f t="shared" ca="1" si="241"/>
        <v>4.6761877059545924E-2</v>
      </c>
      <c r="BH62" s="78">
        <f t="shared" ca="1" si="241"/>
        <v>4.5315206259776482E-2</v>
      </c>
      <c r="BI62" s="78">
        <f t="shared" ca="1" si="241"/>
        <v>4.3918092150923564E-2</v>
      </c>
      <c r="BJ62" s="78">
        <f t="shared" ca="1" si="241"/>
        <v>4.2554706987975539E-2</v>
      </c>
      <c r="GW62"/>
      <c r="GX62"/>
      <c r="GY62"/>
    </row>
    <row r="63" spans="1:207" s="41" customFormat="1">
      <c r="A63" s="30" t="s">
        <v>208</v>
      </c>
      <c r="B63" s="31" t="s">
        <v>335</v>
      </c>
      <c r="C63" s="42" t="str">
        <f ca="1">IFERROR(#REF!*C53*100, "n/a")</f>
        <v>n/a</v>
      </c>
      <c r="D63" s="42" t="str">
        <f ca="1">IFERROR(#REF!*D53*100, "n/a")</f>
        <v>n/a</v>
      </c>
      <c r="E63" s="42" t="str">
        <f ca="1">IFERROR(#REF!*E53*100, "n/a")</f>
        <v>n/a</v>
      </c>
      <c r="F63" s="42" t="str">
        <f ca="1">IFERROR(#REF!*F53*100, "n/a")</f>
        <v>n/a</v>
      </c>
      <c r="G63" s="42" t="str">
        <f ca="1">IFERROR(#REF!*G53*100, "n/a")</f>
        <v>n/a</v>
      </c>
      <c r="H63" s="42" t="str">
        <f ca="1">IFERROR(#REF!*H53*100, "n/a")</f>
        <v>n/a</v>
      </c>
      <c r="I63" s="42" t="str">
        <f ca="1">IFERROR(#REF!*I53*100, "n/a")</f>
        <v>n/a</v>
      </c>
      <c r="J63" s="42" t="str">
        <f ca="1">IFERROR(#REF!*J53*100, "n/a")</f>
        <v>n/a</v>
      </c>
      <c r="K63" s="42" t="str">
        <f ca="1">IFERROR(#REF!*K53*100, "n/a")</f>
        <v>n/a</v>
      </c>
      <c r="L63" s="42">
        <f t="shared" ref="L63" ca="1" si="242">IFERROR(K62*L53*100, "n/a")</f>
        <v>0.29061276690033527</v>
      </c>
      <c r="M63" s="42">
        <f t="shared" ref="M63" ca="1" si="243">IFERROR(L62*M53*100, "n/a")</f>
        <v>0.28634591189694236</v>
      </c>
      <c r="N63" s="42">
        <f t="shared" ref="N63" ca="1" si="244">IFERROR(M62*N53*100, "n/a")</f>
        <v>0.28553566294060367</v>
      </c>
      <c r="O63" s="42">
        <f t="shared" ref="O63" ca="1" si="245">IFERROR(N62*O53*100, "n/a")</f>
        <v>0.28147829397787694</v>
      </c>
      <c r="P63" s="42">
        <f t="shared" ref="P63" ca="1" si="246">IFERROR(O62*P53*100, "n/a")</f>
        <v>0.28959119867086663</v>
      </c>
      <c r="Q63" s="42">
        <f t="shared" ref="Q63" ca="1" si="247">IFERROR(P62*Q53*100, "n/a")</f>
        <v>0.29644811205947486</v>
      </c>
      <c r="R63" s="42">
        <f ca="1">IFERROR(Q62*R53*100, "n/a")</f>
        <v>0.30412489941436188</v>
      </c>
      <c r="S63" s="42">
        <f t="shared" ref="S63" ca="1" si="248">IFERROR(R62*S53*100, "n/a")</f>
        <v>0.3266131316669611</v>
      </c>
      <c r="T63" s="42">
        <f ca="1">IFERROR(S62*T53*100, "n/a")</f>
        <v>0.33929623146263016</v>
      </c>
      <c r="U63" s="42">
        <f t="shared" ref="U63" ca="1" si="249">IFERROR(T62*U53*100, "n/a")</f>
        <v>1.4133741236504822</v>
      </c>
      <c r="V63" s="42">
        <f t="shared" ref="V63" ca="1" si="250">IFERROR(U62*V53*100, "n/a")</f>
        <v>1.4326693098123531</v>
      </c>
      <c r="W63" s="42">
        <f t="shared" ref="W63" ca="1" si="251">IFERROR(V62*W53*100, "n/a")</f>
        <v>1.4321505556388499</v>
      </c>
      <c r="X63" s="42">
        <f t="shared" ref="X63" ca="1" si="252">IFERROR(W62*X53*100, "n/a")</f>
        <v>1.4181210742388599</v>
      </c>
      <c r="Y63" s="42">
        <f t="shared" ref="Y63" ca="1" si="253">IFERROR(X62*Y53*100, "n/a")</f>
        <v>1.3747825043542736</v>
      </c>
      <c r="Z63" s="42">
        <f t="shared" ref="Z63" ca="1" si="254">IFERROR(Y62*Z53*100, "n/a")</f>
        <v>1.3197473149286487</v>
      </c>
      <c r="AA63" s="42">
        <f t="shared" ref="AA63" ca="1" si="255">IFERROR(Z62*AA53*100, "n/a")</f>
        <v>1.2384133909836854</v>
      </c>
      <c r="AB63" s="42">
        <f t="shared" ref="AB63:AE63" ca="1" si="256">IFERROR(AA62*AB53*100, "n/a")</f>
        <v>1.1508120973212241</v>
      </c>
      <c r="AC63" s="42">
        <f t="shared" ca="1" si="256"/>
        <v>1.0966654928098352</v>
      </c>
      <c r="AD63" s="42">
        <f t="shared" ca="1" si="256"/>
        <v>1.0514503799370449</v>
      </c>
      <c r="AE63" s="42">
        <f t="shared" ca="1" si="256"/>
        <v>1.0031116852156043</v>
      </c>
      <c r="AF63" s="42">
        <f t="shared" ref="AF63" ca="1" si="257">IFERROR(AE62*AF53*100, "n/a")</f>
        <v>0.96511450682027544</v>
      </c>
      <c r="AG63" s="42">
        <f t="shared" ref="AG63" ca="1" si="258">IFERROR(AF62*AG53*100, "n/a")</f>
        <v>0.92748549655426948</v>
      </c>
      <c r="AH63" s="42">
        <f t="shared" ref="AH63" ca="1" si="259">IFERROR(AG62*AH53*100, "n/a")</f>
        <v>0.89234337655660545</v>
      </c>
      <c r="AI63" s="42">
        <f t="shared" ref="AI63" ca="1" si="260">IFERROR(AH62*AI53*100, "n/a")</f>
        <v>0.85987038679549432</v>
      </c>
      <c r="AJ63" s="42">
        <f t="shared" ref="AJ63" ca="1" si="261">IFERROR(AI62*AJ53*100, "n/a")</f>
        <v>0.82824155892699047</v>
      </c>
      <c r="AK63" s="42">
        <f t="shared" ref="AK63" ca="1" si="262">IFERROR(AJ62*AK53*100, "n/a")</f>
        <v>0.79526006956860806</v>
      </c>
      <c r="AL63" s="42">
        <f t="shared" ref="AL63" ca="1" si="263">IFERROR(AK62*AL53*100, "n/a")</f>
        <v>0.76347681237572629</v>
      </c>
      <c r="AM63" s="42">
        <f t="shared" ref="AM63" ca="1" si="264">IFERROR(AL62*AM53*100, "n/a")</f>
        <v>0.73293671617442302</v>
      </c>
      <c r="AN63" s="42">
        <f t="shared" ref="AN63" ca="1" si="265">IFERROR(AM62*AN53*100, "n/a")</f>
        <v>0.70813481626860364</v>
      </c>
      <c r="AO63" s="42">
        <f t="shared" ref="AO63" ca="1" si="266">IFERROR(AN62*AO53*100, "n/a")</f>
        <v>0.68040095807465639</v>
      </c>
      <c r="AP63" s="42">
        <f t="shared" ref="AP63" ca="1" si="267">IFERROR(AO62*AP53*100, "n/a")</f>
        <v>0.65239508121444545</v>
      </c>
      <c r="AQ63" s="42">
        <f t="shared" ref="AQ63" ca="1" si="268">IFERROR(AP62*AQ53*100, "n/a")</f>
        <v>0.62504810149495138</v>
      </c>
      <c r="AR63" s="42">
        <f t="shared" ref="AR63" ca="1" si="269">IFERROR(AQ62*AR53*100, "n/a")</f>
        <v>0.59908178880267382</v>
      </c>
      <c r="AS63" s="42">
        <f t="shared" ref="AS63" ca="1" si="270">IFERROR(AR62*AS53*100, "n/a")</f>
        <v>0.57319951307024453</v>
      </c>
      <c r="AT63" s="42">
        <f t="shared" ref="AT63" ca="1" si="271">IFERROR(AS62*AT53*100, "n/a")</f>
        <v>0.54800242287511347</v>
      </c>
      <c r="AU63" s="42">
        <f t="shared" ref="AU63" ca="1" si="272">IFERROR(AT62*AU53*100, "n/a")</f>
        <v>0.52201379117478119</v>
      </c>
      <c r="AV63" s="42">
        <f t="shared" ref="AV63" ca="1" si="273">IFERROR(AU62*AV53*100, "n/a")</f>
        <v>0.49868646146177659</v>
      </c>
      <c r="AW63" s="42">
        <f t="shared" ref="AW63" ca="1" si="274">IFERROR(AV62*AW53*100, "n/a")</f>
        <v>0.47735539529489768</v>
      </c>
      <c r="AX63" s="42">
        <f t="shared" ref="AX63" ca="1" si="275">IFERROR(AW62*AX53*100, "n/a")</f>
        <v>0.45871581918978621</v>
      </c>
      <c r="AY63" s="42">
        <f t="shared" ref="AY63" ca="1" si="276">IFERROR(AX62*AY53*100, "n/a")</f>
        <v>0.4420917818469613</v>
      </c>
      <c r="AZ63" s="42">
        <f t="shared" ref="AZ63" ca="1" si="277">IFERROR(AY62*AZ53*100, "n/a")</f>
        <v>0.42558290667134863</v>
      </c>
      <c r="BA63" s="42">
        <f t="shared" ref="BA63" ca="1" si="278">IFERROR(AZ62*BA53*100, "n/a")</f>
        <v>0.41115401078528041</v>
      </c>
      <c r="BB63" s="42">
        <f t="shared" ref="BB63" ca="1" si="279">IFERROR(BA62*BB53*100, "n/a")</f>
        <v>0.39823027249263215</v>
      </c>
      <c r="BC63" s="42">
        <f t="shared" ref="BC63" ca="1" si="280">IFERROR(BB62*BC53*100, "n/a")</f>
        <v>0.38729138384068301</v>
      </c>
      <c r="BD63" s="42">
        <f t="shared" ref="BD63" ca="1" si="281">IFERROR(BC62*BD53*100, "n/a")</f>
        <v>0.37853883011665718</v>
      </c>
      <c r="BE63" s="42">
        <f t="shared" ref="BE63" ca="1" si="282">IFERROR(BD62*BE53*100, "n/a")</f>
        <v>0.36742707701806376</v>
      </c>
      <c r="BF63" s="42">
        <f t="shared" ref="BF63" ca="1" si="283">IFERROR(BE62*BF53*100, "n/a")</f>
        <v>0.3567354363096028</v>
      </c>
      <c r="BG63" s="42">
        <f t="shared" ref="BG63" ca="1" si="284">IFERROR(BF62*BG53*100, "n/a")</f>
        <v>0.34756072575472025</v>
      </c>
      <c r="BH63" s="42">
        <f t="shared" ref="BH63" ca="1" si="285">IFERROR(BG62*BH53*100, "n/a")</f>
        <v>0.33858833423606788</v>
      </c>
      <c r="BI63" s="42">
        <f t="shared" ref="BI63" ca="1" si="286">IFERROR(BH62*BI53*100, "n/a")</f>
        <v>0.32792242210581224</v>
      </c>
      <c r="BJ63" s="42">
        <f t="shared" ref="BJ63" ca="1" si="287">IFERROR(BI62*BJ53*100, "n/a")</f>
        <v>0.31688669204601849</v>
      </c>
    </row>
    <row r="64" spans="1:207" s="26" customFormat="1">
      <c r="A64" s="40"/>
      <c r="B64" s="26" t="s">
        <v>209</v>
      </c>
      <c r="C64" s="26" t="str">
        <f ca="1">IFERROR(#REF!*C54*100, "n/a")</f>
        <v>n/a</v>
      </c>
      <c r="D64" s="26" t="str">
        <f ca="1">IFERROR(#REF!*D54*100, "n/a")</f>
        <v>n/a</v>
      </c>
      <c r="E64" s="26" t="str">
        <f ca="1">IFERROR(#REF!*E54*100, "n/a")</f>
        <v>n/a</v>
      </c>
      <c r="F64" s="26" t="str">
        <f ca="1">IFERROR(#REF!*F54*100, "n/a")</f>
        <v>n/a</v>
      </c>
      <c r="G64" s="26" t="str">
        <f ca="1">IFERROR(#REF!*G54*100, "n/a")</f>
        <v>n/a</v>
      </c>
      <c r="H64" s="26" t="str">
        <f ca="1">IFERROR(#REF!*H54*100, "n/a")</f>
        <v>n/a</v>
      </c>
      <c r="I64" s="26" t="str">
        <f ca="1">IFERROR(#REF!*I54*100, "n/a")</f>
        <v>n/a</v>
      </c>
      <c r="J64" s="26" t="str">
        <f ca="1">IFERROR(#REF!*J54*100, "n/a")</f>
        <v>n/a</v>
      </c>
      <c r="K64" s="26" t="str">
        <f ca="1">IFERROR(#REF!*K54*100, "n/a")</f>
        <v>n/a</v>
      </c>
      <c r="L64" s="26">
        <f t="shared" ref="L64" ca="1" si="288">IFERROR(K62*L54*100, "n/a")</f>
        <v>0.40433581026778509</v>
      </c>
      <c r="M64" s="26">
        <f t="shared" ref="M64" ca="1" si="289">IFERROR(L62*M54*100, "n/a")</f>
        <v>0.33852373551517717</v>
      </c>
      <c r="N64" s="26">
        <f t="shared" ref="N64" ca="1" si="290">IFERROR(M62*N54*100, "n/a")</f>
        <v>0.30938939760030004</v>
      </c>
      <c r="O64" s="26">
        <f t="shared" ref="O64" ca="1" si="291">IFERROR(N62*O54*100, "n/a")</f>
        <v>0.31232826810142078</v>
      </c>
      <c r="P64" s="26">
        <f t="shared" ref="P64" ca="1" si="292">IFERROR(O62*P54*100, "n/a")</f>
        <v>0.52273146478183119</v>
      </c>
      <c r="Q64" s="26">
        <f t="shared" ref="Q64" ca="1" si="293">IFERROR(P62*Q54*100, "n/a")</f>
        <v>0.48965617108670223</v>
      </c>
      <c r="R64" s="26">
        <f t="shared" ref="R64" ca="1" si="294">IFERROR(Q62*R54*100, "n/a")</f>
        <v>0.39477970598311046</v>
      </c>
      <c r="S64" s="26">
        <f t="shared" ref="S64" ca="1" si="295">IFERROR(R62*S54*100, "n/a")</f>
        <v>0.38231260408591228</v>
      </c>
      <c r="T64" s="26">
        <f t="shared" ref="T64" ca="1" si="296">IFERROR(S62*T54*100, "n/a")</f>
        <v>0.70020878931566921</v>
      </c>
      <c r="U64" s="26">
        <f t="shared" ref="U64" ca="1" si="297">IFERROR(T62*U54*100, "n/a")</f>
        <v>2.2142671759967252</v>
      </c>
      <c r="V64" s="26">
        <f t="shared" ref="V64" ca="1" si="298">IFERROR(U62*V54*100, "n/a")</f>
        <v>2.11881763246324</v>
      </c>
      <c r="W64" s="26">
        <f t="shared" ref="W64" ca="1" si="299">IFERROR(V62*W54*100, "n/a")</f>
        <v>1.8694438052030928</v>
      </c>
      <c r="X64" s="26">
        <f t="shared" ref="X64" ca="1" si="300">IFERROR(W62*X54*100, "n/a")</f>
        <v>1.7480585867354723</v>
      </c>
      <c r="Y64" s="26">
        <f t="shared" ref="Y64" ca="1" si="301">IFERROR(X62*Y54*100, "n/a")</f>
        <v>1.4863948849589697</v>
      </c>
      <c r="Z64" s="26">
        <f t="shared" ref="Z64" ca="1" si="302">IFERROR(Y62*Z54*100, "n/a")</f>
        <v>1.2976538375732438</v>
      </c>
      <c r="AA64" s="26">
        <f t="shared" ref="AA64" ca="1" si="303">IFERROR(Z62*AA54*100, "n/a")</f>
        <v>1.019720557259896</v>
      </c>
      <c r="AB64" s="26">
        <f t="shared" ref="AB64:AE64" ca="1" si="304">IFERROR(AA62*AB54*100, "n/a")</f>
        <v>0.9111952570452605</v>
      </c>
      <c r="AC64" s="26">
        <f t="shared" ca="1" si="304"/>
        <v>0.85381540589095728</v>
      </c>
      <c r="AD64" s="26">
        <f t="shared" ca="1" si="304"/>
        <v>0.79459825109099258</v>
      </c>
      <c r="AE64" s="26">
        <f t="shared" ca="1" si="304"/>
        <v>0.76504990293060327</v>
      </c>
      <c r="AF64" s="26">
        <f t="shared" ref="AF64" ca="1" si="305">IFERROR(AE62*AF54*100, "n/a")</f>
        <v>0.73721829006973105</v>
      </c>
      <c r="AG64" s="26">
        <f t="shared" ref="AG64" ca="1" si="306">IFERROR(AF62*AG54*100, "n/a")</f>
        <v>0.70923158191741986</v>
      </c>
      <c r="AH64" s="26">
        <f t="shared" ref="AH64" ca="1" si="307">IFERROR(AG62*AH54*100, "n/a")</f>
        <v>0.68738130404145203</v>
      </c>
      <c r="AI64" s="26">
        <f t="shared" ref="AI64" ca="1" si="308">IFERROR(AH62*AI54*100, "n/a")</f>
        <v>0.67792527851705753</v>
      </c>
      <c r="AJ64" s="26">
        <f t="shared" ref="AJ64" ca="1" si="309">IFERROR(AI62*AJ54*100, "n/a")</f>
        <v>0.65740402914282448</v>
      </c>
      <c r="AK64" s="26">
        <f t="shared" ref="AK64" ca="1" si="310">IFERROR(AJ62*AK54*100, "n/a")</f>
        <v>0.63930161581569411</v>
      </c>
      <c r="AL64" s="26">
        <f t="shared" ref="AL64" ca="1" si="311">IFERROR(AK62*AL54*100, "n/a")</f>
        <v>0.61827816137802394</v>
      </c>
      <c r="AM64" s="26">
        <f t="shared" ref="AM64" ca="1" si="312">IFERROR(AL62*AM54*100, "n/a")</f>
        <v>0.61368048866648617</v>
      </c>
      <c r="AN64" s="26">
        <f t="shared" ref="AN64" ca="1" si="313">IFERROR(AM62*AN54*100, "n/a")</f>
        <v>0.59575914896034232</v>
      </c>
      <c r="AO64" s="26">
        <f t="shared" ref="AO64" ca="1" si="314">IFERROR(AN62*AO54*100, "n/a")</f>
        <v>0.59485476849798613</v>
      </c>
      <c r="AP64" s="26">
        <f t="shared" ref="AP64" ca="1" si="315">IFERROR(AO62*AP54*100, "n/a")</f>
        <v>0.58584086855665685</v>
      </c>
      <c r="AQ64" s="26">
        <f t="shared" ref="AQ64" ca="1" si="316">IFERROR(AP62*AQ54*100, "n/a")</f>
        <v>0.56343935993740801</v>
      </c>
      <c r="AR64" s="26">
        <f t="shared" ref="AR64" ca="1" si="317">IFERROR(AQ62*AR54*100, "n/a")</f>
        <v>0.55287934515948067</v>
      </c>
      <c r="AS64" s="26">
        <f t="shared" ref="AS64" ca="1" si="318">IFERROR(AR62*AS54*100, "n/a")</f>
        <v>0.54702515533164753</v>
      </c>
      <c r="AT64" s="26">
        <f t="shared" ref="AT64" ca="1" si="319">IFERROR(AS62*AT54*100, "n/a")</f>
        <v>0.54800242287511347</v>
      </c>
      <c r="AU64" s="26">
        <f t="shared" ref="AU64" ca="1" si="320">IFERROR(AT62*AU54*100, "n/a")</f>
        <v>0.52201379117478119</v>
      </c>
      <c r="AV64" s="26">
        <f t="shared" ref="AV64" ca="1" si="321">IFERROR(AU62*AV54*100, "n/a")</f>
        <v>0.49868646146177659</v>
      </c>
      <c r="AW64" s="26">
        <f t="shared" ref="AW64" ca="1" si="322">IFERROR(AV62*AW54*100, "n/a")</f>
        <v>0.44922020643267235</v>
      </c>
      <c r="AX64" s="26">
        <f t="shared" ref="AX64" ca="1" si="323">IFERROR(AW62*AX54*100, "n/a")</f>
        <v>0.42502344050732921</v>
      </c>
      <c r="AY64" s="26">
        <f t="shared" ref="AY64" ca="1" si="324">IFERROR(AX62*AY54*100, "n/a")</f>
        <v>0.40893497349213986</v>
      </c>
      <c r="AZ64" s="26">
        <f t="shared" ref="AZ64" ca="1" si="325">IFERROR(AY62*AZ54*100, "n/a")</f>
        <v>0.40047944053108175</v>
      </c>
      <c r="BA64" s="26">
        <f t="shared" ref="BA64" ca="1" si="326">IFERROR(AZ62*BA54*100, "n/a")</f>
        <v>0.4010729164500782</v>
      </c>
      <c r="BB64" s="26">
        <f t="shared" ref="BB64" ca="1" si="327">IFERROR(BA62*BB54*100, "n/a")</f>
        <v>0.40800630414767602</v>
      </c>
      <c r="BC64" s="26">
        <f t="shared" ref="BC64" ca="1" si="328">IFERROR(BB62*BC54*100, "n/a")</f>
        <v>0.41016406396545046</v>
      </c>
      <c r="BD64" s="26">
        <f t="shared" ref="BD64" ca="1" si="329">IFERROR(BC62*BD54*100, "n/a")</f>
        <v>0.4103906126181287</v>
      </c>
      <c r="BE64" s="26">
        <f t="shared" ref="BE64" ca="1" si="330">IFERROR(BD62*BE54*100, "n/a")</f>
        <v>0.3949790268507663</v>
      </c>
      <c r="BF64" s="26">
        <f t="shared" ref="BF64" ca="1" si="331">IFERROR(BE62*BF54*100, "n/a")</f>
        <v>0.37435809447050167</v>
      </c>
      <c r="BG64" s="26">
        <f t="shared" ref="BG64" ca="1" si="332">IFERROR(BF62*BG54*100, "n/a")</f>
        <v>0.34756072575472025</v>
      </c>
      <c r="BH64" s="26">
        <f t="shared" ref="BH64" ca="1" si="333">IFERROR(BG62*BH54*100, "n/a")</f>
        <v>0.33858833423606788</v>
      </c>
      <c r="BI64" s="26">
        <f t="shared" ref="BI64" ca="1" si="334">IFERROR(BH62*BI54*100, "n/a")</f>
        <v>0.32792242210581224</v>
      </c>
      <c r="BJ64" s="26">
        <f t="shared" ref="BJ64" ca="1" si="335">IFERROR(BI62*BJ54*100, "n/a")</f>
        <v>0.31688669204601849</v>
      </c>
    </row>
    <row r="65" spans="1:62" s="26" customFormat="1">
      <c r="A65" s="40"/>
    </row>
    <row r="66" spans="1:62" s="26" customFormat="1">
      <c r="A66" s="13" t="s">
        <v>526</v>
      </c>
    </row>
    <row r="67" spans="1:62" s="3" customFormat="1">
      <c r="A67" s="11" t="s">
        <v>525</v>
      </c>
      <c r="B67" s="3" t="s">
        <v>338</v>
      </c>
    </row>
    <row r="68" spans="1:62" s="26" customFormat="1">
      <c r="A68" s="36" t="s">
        <v>533</v>
      </c>
      <c r="B68" s="78" t="s">
        <v>202</v>
      </c>
      <c r="C68" s="78">
        <f ca="1">IFERROR(INDEX(current_projections!$A:$XZ,MATCH(Calculations_forecast!$B68,current_projections!$A:$A,0),MATCH(Calculations_forecast!C$9,current_projections!$2:$2,0)),"n/a")</f>
        <v>3139.1</v>
      </c>
      <c r="D68" s="78">
        <f ca="1">IFERROR(INDEX(current_projections!$A:$XZ,MATCH(Calculations_forecast!$B68,current_projections!$A:$A,0),MATCH(Calculations_forecast!D$9,current_projections!$2:$2,0)),"n/a")</f>
        <v>3150.9</v>
      </c>
      <c r="E68" s="78">
        <f ca="1">IFERROR(INDEX(current_projections!$A:$XZ,MATCH(Calculations_forecast!$B68,current_projections!$A:$A,0),MATCH(Calculations_forecast!E$9,current_projections!$2:$2,0)),"n/a")</f>
        <v>3189.9</v>
      </c>
      <c r="F68" s="78">
        <f ca="1">IFERROR(INDEX(current_projections!$A:$XZ,MATCH(Calculations_forecast!$B68,current_projections!$A:$A,0),MATCH(Calculations_forecast!F$9,current_projections!$2:$2,0)),"n/a")</f>
        <v>3188.2</v>
      </c>
      <c r="G68" s="78">
        <f ca="1">IFERROR(INDEX(current_projections!$A:$XZ,MATCH(Calculations_forecast!$B68,current_projections!$A:$A,0),MATCH(Calculations_forecast!G$9,current_projections!$2:$2,0)),"n/a")</f>
        <v>3188.5</v>
      </c>
      <c r="H68" s="78">
        <f ca="1">IFERROR(INDEX(current_projections!$A:$XZ,MATCH(Calculations_forecast!$B68,current_projections!$A:$A,0),MATCH(Calculations_forecast!H$9,current_projections!$2:$2,0)),"n/a")</f>
        <v>3237.6</v>
      </c>
      <c r="I68" s="78">
        <f ca="1">IFERROR(INDEX(current_projections!$A:$XZ,MATCH(Calculations_forecast!$B68,current_projections!$A:$A,0),MATCH(Calculations_forecast!I$9,current_projections!$2:$2,0)),"n/a")</f>
        <v>3257</v>
      </c>
      <c r="J68" s="78">
        <f ca="1">IFERROR(INDEX(current_projections!$A:$XZ,MATCH(Calculations_forecast!$B68,current_projections!$A:$A,0),MATCH(Calculations_forecast!J$9,current_projections!$2:$2,0)),"n/a")</f>
        <v>3253.8</v>
      </c>
      <c r="K68" s="78">
        <f ca="1">IFERROR(INDEX(current_projections!$A:$XZ,MATCH(Calculations_forecast!$B68,current_projections!$A:$A,0),MATCH(Calculations_forecast!K$9,current_projections!$2:$2,0)),"n/a")</f>
        <v>3262.7</v>
      </c>
      <c r="L68" s="78">
        <f ca="1">IFERROR(INDEX(current_projections!$A:$XZ,MATCH(Calculations_forecast!$B68,current_projections!$A:$A,0),MATCH(Calculations_forecast!L$9,current_projections!$2:$2,0)),"n/a")</f>
        <v>3278.2</v>
      </c>
      <c r="M68" s="78">
        <f ca="1">IFERROR(INDEX(current_projections!$A:$XZ,MATCH(Calculations_forecast!$B68,current_projections!$A:$A,0),MATCH(Calculations_forecast!M$9,current_projections!$2:$2,0)),"n/a")</f>
        <v>3300.5</v>
      </c>
      <c r="N68" s="78">
        <f ca="1">IFERROR(INDEX(current_projections!$A:$XZ,MATCH(Calculations_forecast!$B68,current_projections!$A:$A,0),MATCH(Calculations_forecast!N$9,current_projections!$2:$2,0)),"n/a")</f>
        <v>3322.4</v>
      </c>
      <c r="O68" s="78">
        <f ca="1">IFERROR(INDEX(current_projections!$A:$XZ,MATCH(Calculations_forecast!$B68,current_projections!$A:$A,0),MATCH(Calculations_forecast!O$9,current_projections!$2:$2,0)),"n/a")</f>
        <v>3346.4</v>
      </c>
      <c r="P68" s="78">
        <f ca="1">IFERROR(INDEX(current_projections!$A:$XZ,MATCH(Calculations_forecast!$B68,current_projections!$A:$A,0),MATCH(Calculations_forecast!P$9,current_projections!$2:$2,0)),"n/a")</f>
        <v>3360</v>
      </c>
      <c r="Q68" s="78">
        <f ca="1">IFERROR(INDEX(current_projections!$A:$XZ,MATCH(Calculations_forecast!$B68,current_projections!$A:$A,0),MATCH(Calculations_forecast!Q$9,current_projections!$2:$2,0)),"n/a")</f>
        <v>3372.3</v>
      </c>
      <c r="R68" s="78">
        <f ca="1">IFERROR(INDEX(current_projections!$A:$XZ,MATCH(Calculations_forecast!$B68,current_projections!$A:$A,0),MATCH(Calculations_forecast!R$9,current_projections!$2:$2,0)),"n/a")</f>
        <v>3419.1</v>
      </c>
      <c r="S68" s="78">
        <f ca="1">IFERROR(INDEX(current_projections!$A:$XZ,MATCH(Calculations_forecast!$B68,current_projections!$A:$A,0),MATCH(Calculations_forecast!S$9,current_projections!$2:$2,0)),"n/a")</f>
        <v>3456.8</v>
      </c>
      <c r="T68" s="78">
        <f ca="1">IFERROR(INDEX(current_projections!$A:$XZ,MATCH(Calculations_forecast!$B68,current_projections!$A:$A,0),MATCH(Calculations_forecast!T$9,current_projections!$2:$2,0)),"n/a")</f>
        <v>3501.8</v>
      </c>
      <c r="U68" s="78">
        <f ca="1">IFERROR(INDEX(current_projections!$A:$XZ,MATCH(Calculations_forecast!$B68,current_projections!$A:$A,0),MATCH(Calculations_forecast!U$9,current_projections!$2:$2,0)),"n/a")</f>
        <v>3638.2301280000006</v>
      </c>
      <c r="V68" s="78">
        <f ca="1">IFERROR(INDEX(current_projections!$A:$XZ,MATCH(Calculations_forecast!$B68,current_projections!$A:$A,0),MATCH(Calculations_forecast!V$9,current_projections!$2:$2,0)),"n/a")</f>
        <v>3747.4497964425605</v>
      </c>
      <c r="W68" s="78">
        <f ca="1">IFERROR(INDEX(current_projections!$A:$XZ,MATCH(Calculations_forecast!$B68,current_projections!$A:$A,0),MATCH(Calculations_forecast!W$9,current_projections!$2:$2,0)),"n/a")</f>
        <v>3806.6969777243175</v>
      </c>
      <c r="X68" s="78">
        <f ca="1">IFERROR(INDEX(current_projections!$A:$XZ,MATCH(Calculations_forecast!$B68,current_projections!$A:$A,0),MATCH(Calculations_forecast!X$9,current_projections!$2:$2,0)),"n/a")</f>
        <v>3829.0422889835595</v>
      </c>
      <c r="Y68" s="78">
        <f ca="1">IFERROR(INDEX(current_projections!$A:$XZ,MATCH(Calculations_forecast!$B68,current_projections!$A:$A,0),MATCH(Calculations_forecast!Y$9,current_projections!$2:$2,0)),"n/a")</f>
        <v>3838.0022479397812</v>
      </c>
      <c r="Z68" s="78">
        <f ca="1">IFERROR(INDEX(current_projections!$A:$XZ,MATCH(Calculations_forecast!$B68,current_projections!$A:$A,0),MATCH(Calculations_forecast!Z$9,current_projections!$2:$2,0)),"n/a")</f>
        <v>3815.6650748567713</v>
      </c>
      <c r="AA68" s="78">
        <f ca="1">IFERROR(INDEX(current_projections!$A:$XZ,MATCH(Calculations_forecast!$B68,current_projections!$A:$A,0),MATCH(Calculations_forecast!AA$9,current_projections!$2:$2,0)),"n/a")</f>
        <v>3727.7139948813228</v>
      </c>
      <c r="AB68" s="78">
        <f ca="1">IFERROR(INDEX(current_projections!$A:$XZ,MATCH(Calculations_forecast!$B68,current_projections!$A:$A,0),MATCH(Calculations_forecast!AB$9,current_projections!$2:$2,0)),"n/a")</f>
        <v>3718.096492774529</v>
      </c>
      <c r="AC68" s="78">
        <f ca="1">IFERROR(INDEX(current_projections!$A:$XZ,MATCH(Calculations_forecast!$B68,current_projections!$A:$A,0),MATCH(Calculations_forecast!AC$9,current_projections!$2:$2,0)),"n/a")</f>
        <v>3731.1098304992402</v>
      </c>
      <c r="AD68" s="78">
        <f ca="1">IFERROR(INDEX(current_projections!$A:$XZ,MATCH(Calculations_forecast!$B68,current_projections!$A:$A,0),MATCH(Calculations_forecast!AD$9,current_projections!$2:$2,0)),"n/a")</f>
        <v>3747.862513638182</v>
      </c>
      <c r="AE68" s="78">
        <f ca="1">IFERROR(INDEX(current_projections!$A:$XZ,MATCH(Calculations_forecast!$B68,current_projections!$A:$A,0),MATCH(Calculations_forecast!AE$9,current_projections!$2:$2,0)),"n/a")</f>
        <v>3778.3326358740605</v>
      </c>
      <c r="AF68" s="78">
        <f ca="1">IFERROR(INDEX(current_projections!$A:$XZ,MATCH(Calculations_forecast!$B68,current_projections!$A:$A,0),MATCH(Calculations_forecast!AF$9,current_projections!$2:$2,0)),"n/a")</f>
        <v>3794.2016329447315</v>
      </c>
      <c r="AG68" s="78">
        <f ca="1">IFERROR(INDEX(current_projections!$A:$XZ,MATCH(Calculations_forecast!$B68,current_projections!$A:$A,0),MATCH(Calculations_forecast!AG$9,current_projections!$2:$2,0)),"n/a")</f>
        <v>3809.5302075418285</v>
      </c>
      <c r="AH68" s="78">
        <f ca="1">IFERROR(INDEX(current_projections!$A:$XZ,MATCH(Calculations_forecast!$B68,current_projections!$A:$A,0),MATCH(Calculations_forecast!AH$9,current_projections!$2:$2,0)),"n/a")</f>
        <v>3819.0921283627586</v>
      </c>
      <c r="AI68" s="78">
        <f ca="1">IFERROR(INDEX(current_projections!$A:$XZ,MATCH(Calculations_forecast!$B68,current_projections!$A:$A,0),MATCH(Calculations_forecast!AI$9,current_projections!$2:$2,0)),"n/a")</f>
        <v>3848.9956197278389</v>
      </c>
      <c r="AJ68" s="78">
        <f ca="1">IFERROR(INDEX(current_projections!$A:$XZ,MATCH(Calculations_forecast!$B68,current_projections!$A:$A,0),MATCH(Calculations_forecast!AJ$9,current_projections!$2:$2,0)),"n/a")</f>
        <v>3856.1547515805323</v>
      </c>
      <c r="AK68" s="78">
        <f ca="1">IFERROR(INDEX(current_projections!$A:$XZ,MATCH(Calculations_forecast!$B68,current_projections!$A:$A,0),MATCH(Calculations_forecast!AK$9,current_projections!$2:$2,0)),"n/a")</f>
        <v>3868.263077500495</v>
      </c>
      <c r="AL68" s="78">
        <f ca="1">IFERROR(INDEX(current_projections!$A:$XZ,MATCH(Calculations_forecast!$B68,current_projections!$A:$A,0),MATCH(Calculations_forecast!AL$9,current_projections!$2:$2,0)),"n/a")</f>
        <v>3883.3106208719719</v>
      </c>
      <c r="AM68" s="78">
        <f ca="1">IFERROR(INDEX(current_projections!$A:$XZ,MATCH(Calculations_forecast!$B68,current_projections!$A:$A,0),MATCH(Calculations_forecast!AM$9,current_projections!$2:$2,0)),"n/a")</f>
        <v>3920.5515697261339</v>
      </c>
      <c r="AN68" s="78">
        <f ca="1">IFERROR(INDEX(current_projections!$A:$XZ,MATCH(Calculations_forecast!$B68,current_projections!$A:$A,0),MATCH(Calculations_forecast!AN$9,current_projections!$2:$2,0)),"n/a")</f>
        <v>3938.9389565881497</v>
      </c>
      <c r="AO68" s="78">
        <f ca="1">IFERROR(INDEX(current_projections!$A:$XZ,MATCH(Calculations_forecast!$B68,current_projections!$A:$A,0),MATCH(Calculations_forecast!AO$9,current_projections!$2:$2,0)),"n/a")</f>
        <v>3956.1915092180061</v>
      </c>
      <c r="AP68" s="78">
        <f ca="1">IFERROR(INDEX(current_projections!$A:$XZ,MATCH(Calculations_forecast!$B68,current_projections!$A:$A,0),MATCH(Calculations_forecast!AP$9,current_projections!$2:$2,0)),"n/a")</f>
        <v>3973.5591899434726</v>
      </c>
      <c r="AQ68" s="78">
        <f ca="1">IFERROR(INDEX(current_projections!$A:$XZ,MATCH(Calculations_forecast!$B68,current_projections!$A:$A,0),MATCH(Calculations_forecast!AQ$9,current_projections!$2:$2,0)),"n/a")</f>
        <v>4008.5265108149747</v>
      </c>
      <c r="AR68" s="78">
        <f ca="1">IFERROR(INDEX(current_projections!$A:$XZ,MATCH(Calculations_forecast!$B68,current_projections!$A:$A,0),MATCH(Calculations_forecast!AR$9,current_projections!$2:$2,0)),"n/a")</f>
        <v>4025.4825779557218</v>
      </c>
      <c r="AS68" s="78">
        <f ca="1">IFERROR(INDEX(current_projections!$A:$XZ,MATCH(Calculations_forecast!$B68,current_projections!$A:$A,0),MATCH(Calculations_forecast!AS$9,current_projections!$2:$2,0)),"n/a")</f>
        <v>4043.1141916471679</v>
      </c>
      <c r="AT68" s="78">
        <f ca="1">IFERROR(INDEX(current_projections!$A:$XZ,MATCH(Calculations_forecast!$B68,current_projections!$A:$A,0),MATCH(Calculations_forecast!AT$9,current_projections!$2:$2,0)),"n/a")</f>
        <v>4060.2165646778353</v>
      </c>
      <c r="AU68" s="78">
        <f ca="1">IFERROR(INDEX(current_projections!$A:$XZ,MATCH(Calculations_forecast!$B68,current_projections!$A:$A,0),MATCH(Calculations_forecast!AU$9,current_projections!$2:$2,0)),"n/a")</f>
        <v>4096.3118899378214</v>
      </c>
      <c r="AV68" s="78">
        <f ca="1">IFERROR(INDEX(current_projections!$A:$XZ,MATCH(Calculations_forecast!$B68,current_projections!$A:$A,0),MATCH(Calculations_forecast!AV$9,current_projections!$2:$2,0)),"n/a")</f>
        <v>4113.4344736377616</v>
      </c>
      <c r="AW68" s="78">
        <f ca="1">IFERROR(INDEX(current_projections!$A:$XZ,MATCH(Calculations_forecast!$B68,current_projections!$A:$A,0),MATCH(Calculations_forecast!AW$9,current_projections!$2:$2,0)),"n/a")</f>
        <v>4132.3562722164952</v>
      </c>
      <c r="AX68" s="78">
        <f ca="1">IFERROR(INDEX(current_projections!$A:$XZ,MATCH(Calculations_forecast!$B68,current_projections!$A:$A,0),MATCH(Calculations_forecast!AX$9,current_projections!$2:$2,0)),"n/a")</f>
        <v>4152.1089351976898</v>
      </c>
      <c r="AY68" s="78">
        <f ca="1">IFERROR(INDEX(current_projections!$A:$XZ,MATCH(Calculations_forecast!$B68,current_projections!$A:$A,0),MATCH(Calculations_forecast!AY$9,current_projections!$2:$2,0)),"n/a")</f>
        <v>4189.4363945251171</v>
      </c>
      <c r="AZ68" s="78">
        <f ca="1">IFERROR(INDEX(current_projections!$A:$XZ,MATCH(Calculations_forecast!$B68,current_projections!$A:$A,0),MATCH(Calculations_forecast!AZ$9,current_projections!$2:$2,0)),"n/a")</f>
        <v>4209.629477946728</v>
      </c>
      <c r="BA68" s="78">
        <f ca="1">IFERROR(INDEX(current_projections!$A:$XZ,MATCH(Calculations_forecast!$B68,current_projections!$A:$A,0),MATCH(Calculations_forecast!BA$9,current_projections!$2:$2,0)),"n/a")</f>
        <v>4230.00408461999</v>
      </c>
      <c r="BB68" s="78">
        <f ca="1">IFERROR(INDEX(current_projections!$A:$XZ,MATCH(Calculations_forecast!$B68,current_projections!$A:$A,0),MATCH(Calculations_forecast!BB$9,current_projections!$2:$2,0)),"n/a")</f>
        <v>4250.7311046346276</v>
      </c>
      <c r="BC68" s="78">
        <f ca="1">IFERROR(INDEX(current_projections!$A:$XZ,MATCH(Calculations_forecast!$B68,current_projections!$A:$A,0),MATCH(Calculations_forecast!BC$9,current_projections!$2:$2,0)),"n/a")</f>
        <v>4290.9430208844715</v>
      </c>
      <c r="BD68" s="78">
        <f ca="1">IFERROR(INDEX(current_projections!$A:$XZ,MATCH(Calculations_forecast!$B68,current_projections!$A:$A,0),MATCH(Calculations_forecast!BD$9,current_projections!$2:$2,0)),"n/a")</f>
        <v>4314.0282943368293</v>
      </c>
      <c r="BE68" s="78">
        <f ca="1">IFERROR(INDEX(current_projections!$A:$XZ,MATCH(Calculations_forecast!$B68,current_projections!$A:$A,0),MATCH(Calculations_forecast!BE$9,current_projections!$2:$2,0)),"n/a")</f>
        <v>4338.0142916533423</v>
      </c>
      <c r="BF68" s="78">
        <f ca="1">IFERROR(INDEX(current_projections!$A:$XZ,MATCH(Calculations_forecast!$B68,current_projections!$A:$A,0),MATCH(Calculations_forecast!BF$9,current_projections!$2:$2,0)),"n/a")</f>
        <v>4362.9578738303489</v>
      </c>
      <c r="BG68" s="78">
        <f ca="1">IFERROR(INDEX(current_projections!$A:$XZ,MATCH(Calculations_forecast!$B68,current_projections!$A:$A,0),MATCH(Calculations_forecast!BG$9,current_projections!$2:$2,0)),"n/a")</f>
        <v>4407.9399695095399</v>
      </c>
      <c r="BH68" s="78">
        <f ca="1">IFERROR(INDEX(current_projections!$A:$XZ,MATCH(Calculations_forecast!$B68,current_projections!$A:$A,0),MATCH(Calculations_forecast!BH$9,current_projections!$2:$2,0)),"n/a")</f>
        <v>4434.9165621229376</v>
      </c>
      <c r="BI68" s="78">
        <f ca="1">IFERROR(INDEX(current_projections!$A:$XZ,MATCH(Calculations_forecast!$B68,current_projections!$A:$A,0),MATCH(Calculations_forecast!BI$9,current_projections!$2:$2,0)),"n/a")</f>
        <v>4462.5460923049632</v>
      </c>
      <c r="BJ68" s="78">
        <f ca="1">IFERROR(INDEX(current_projections!$A:$XZ,MATCH(Calculations_forecast!$B68,current_projections!$A:$A,0),MATCH(Calculations_forecast!BJ$9,current_projections!$2:$2,0)),"n/a")</f>
        <v>4489.2321179369474</v>
      </c>
    </row>
    <row r="69" spans="1:62" s="26" customFormat="1">
      <c r="A69" s="36" t="s">
        <v>534</v>
      </c>
      <c r="B69" s="78" t="s">
        <v>493</v>
      </c>
      <c r="C69" s="78">
        <f ca="1">IFERROR(INDEX(current_projections!$A:$XZ,MATCH(Calculations_forecast!$B69,current_projections!$A:$A,0),MATCH(Calculations_forecast!C$9,current_projections!$2:$2,0)),"n/a")</f>
        <v>1189.4000000000001</v>
      </c>
      <c r="D69" s="78">
        <f ca="1">IFERROR(INDEX(current_projections!$A:$XZ,MATCH(Calculations_forecast!$B69,current_projections!$A:$A,0),MATCH(Calculations_forecast!D$9,current_projections!$2:$2,0)),"n/a")</f>
        <v>1178.0999999999999</v>
      </c>
      <c r="E69" s="78">
        <f ca="1">IFERROR(INDEX(current_projections!$A:$XZ,MATCH(Calculations_forecast!$B69,current_projections!$A:$A,0),MATCH(Calculations_forecast!E$9,current_projections!$2:$2,0)),"n/a")</f>
        <v>1191.7</v>
      </c>
      <c r="F69" s="78">
        <f ca="1">IFERROR(INDEX(current_projections!$A:$XZ,MATCH(Calculations_forecast!$B69,current_projections!$A:$A,0),MATCH(Calculations_forecast!F$9,current_projections!$2:$2,0)),"n/a")</f>
        <v>1173.5999999999999</v>
      </c>
      <c r="G69" s="78">
        <f ca="1">IFERROR(INDEX(current_projections!$A:$XZ,MATCH(Calculations_forecast!$B69,current_projections!$A:$A,0),MATCH(Calculations_forecast!G$9,current_projections!$2:$2,0)),"n/a")</f>
        <v>1179.9000000000001</v>
      </c>
      <c r="H69" s="78">
        <f ca="1">IFERROR(INDEX(current_projections!$A:$XZ,MATCH(Calculations_forecast!$B69,current_projections!$A:$A,0),MATCH(Calculations_forecast!H$9,current_projections!$2:$2,0)),"n/a")</f>
        <v>1183</v>
      </c>
      <c r="I69" s="78">
        <f ca="1">IFERROR(INDEX(current_projections!$A:$XZ,MATCH(Calculations_forecast!$B69,current_projections!$A:$A,0),MATCH(Calculations_forecast!I$9,current_projections!$2:$2,0)),"n/a")</f>
        <v>1181.2</v>
      </c>
      <c r="J69" s="78">
        <f ca="1">IFERROR(INDEX(current_projections!$A:$XZ,MATCH(Calculations_forecast!$B69,current_projections!$A:$A,0),MATCH(Calculations_forecast!J$9,current_projections!$2:$2,0)),"n/a")</f>
        <v>1188</v>
      </c>
      <c r="K69" s="78">
        <f ca="1">IFERROR(INDEX(current_projections!$A:$XZ,MATCH(Calculations_forecast!$B69,current_projections!$A:$A,0),MATCH(Calculations_forecast!K$9,current_projections!$2:$2,0)),"n/a")</f>
        <v>1188.5999999999999</v>
      </c>
      <c r="L69" s="78">
        <f ca="1">IFERROR(INDEX(current_projections!$A:$XZ,MATCH(Calculations_forecast!$B69,current_projections!$A:$A,0),MATCH(Calculations_forecast!L$9,current_projections!$2:$2,0)),"n/a")</f>
        <v>1183.9000000000001</v>
      </c>
      <c r="M69" s="78">
        <f ca="1">IFERROR(INDEX(current_projections!$A:$XZ,MATCH(Calculations_forecast!$B69,current_projections!$A:$A,0),MATCH(Calculations_forecast!M$9,current_projections!$2:$2,0)),"n/a")</f>
        <v>1188.7</v>
      </c>
      <c r="N69" s="78">
        <f ca="1">IFERROR(INDEX(current_projections!$A:$XZ,MATCH(Calculations_forecast!$B69,current_projections!$A:$A,0),MATCH(Calculations_forecast!N$9,current_projections!$2:$2,0)),"n/a")</f>
        <v>1190.0999999999999</v>
      </c>
      <c r="O69" s="78">
        <f ca="1">IFERROR(INDEX(current_projections!$A:$XZ,MATCH(Calculations_forecast!$B69,current_projections!$A:$A,0),MATCH(Calculations_forecast!O$9,current_projections!$2:$2,0)),"n/a")</f>
        <v>1190</v>
      </c>
      <c r="P69" s="78">
        <f ca="1">IFERROR(INDEX(current_projections!$A:$XZ,MATCH(Calculations_forecast!$B69,current_projections!$A:$A,0),MATCH(Calculations_forecast!P$9,current_projections!$2:$2,0)),"n/a")</f>
        <v>1197.0999999999999</v>
      </c>
      <c r="Q69" s="78">
        <f ca="1">IFERROR(INDEX(current_projections!$A:$XZ,MATCH(Calculations_forecast!$B69,current_projections!$A:$A,0),MATCH(Calculations_forecast!Q$9,current_projections!$2:$2,0)),"n/a")</f>
        <v>1193.2</v>
      </c>
      <c r="R69" s="78">
        <f ca="1">IFERROR(INDEX(current_projections!$A:$XZ,MATCH(Calculations_forecast!$B69,current_projections!$A:$A,0),MATCH(Calculations_forecast!R$9,current_projections!$2:$2,0)),"n/a")</f>
        <v>1205.2</v>
      </c>
      <c r="S69" s="78">
        <f ca="1">IFERROR(INDEX(current_projections!$A:$XZ,MATCH(Calculations_forecast!$B69,current_projections!$A:$A,0),MATCH(Calculations_forecast!S$9,current_projections!$2:$2,0)),"n/a")</f>
        <v>1213.0999999999999</v>
      </c>
      <c r="T69" s="78">
        <f ca="1">IFERROR(INDEX(current_projections!$A:$XZ,MATCH(Calculations_forecast!$B69,current_projections!$A:$A,0),MATCH(Calculations_forecast!T$9,current_projections!$2:$2,0)),"n/a")</f>
        <v>1223.4000000000001</v>
      </c>
      <c r="U69" s="78">
        <f ca="1">IFERROR(INDEX(current_projections!$A:$XZ,MATCH(Calculations_forecast!$B69,current_projections!$A:$A,0),MATCH(Calculations_forecast!U$9,current_projections!$2:$2,0)),"n/a")</f>
        <v>1322.25072</v>
      </c>
      <c r="V69" s="78">
        <f ca="1">IFERROR(INDEX(current_projections!$A:$XZ,MATCH(Calculations_forecast!$B69,current_projections!$A:$A,0),MATCH(Calculations_forecast!V$9,current_projections!$2:$2,0)),"n/a")</f>
        <v>1400.0519523647999</v>
      </c>
      <c r="W69" s="78">
        <f ca="1">IFERROR(INDEX(current_projections!$A:$XZ,MATCH(Calculations_forecast!$B69,current_projections!$A:$A,0),MATCH(Calculations_forecast!W$9,current_projections!$2:$2,0)),"n/a")</f>
        <v>1429.355039727795</v>
      </c>
      <c r="X69" s="78">
        <f ca="1">IFERROR(INDEX(current_projections!$A:$XZ,MATCH(Calculations_forecast!$B69,current_projections!$A:$A,0),MATCH(Calculations_forecast!X$9,current_projections!$2:$2,0)),"n/a")</f>
        <v>1425.3671391669545</v>
      </c>
      <c r="Y69" s="78">
        <f ca="1">IFERROR(INDEX(current_projections!$A:$XZ,MATCH(Calculations_forecast!$B69,current_projections!$A:$A,0),MATCH(Calculations_forecast!Y$9,current_projections!$2:$2,0)),"n/a")</f>
        <v>1409.3317588513264</v>
      </c>
      <c r="Z69" s="78">
        <f ca="1">IFERROR(INDEX(current_projections!$A:$XZ,MATCH(Calculations_forecast!$B69,current_projections!$A:$A,0),MATCH(Calculations_forecast!Z$9,current_projections!$2:$2,0)),"n/a")</f>
        <v>1366.1357404425332</v>
      </c>
      <c r="AA69" s="78">
        <f ca="1">IFERROR(INDEX(current_projections!$A:$XZ,MATCH(Calculations_forecast!$B69,current_projections!$A:$A,0),MATCH(Calculations_forecast!AA$9,current_projections!$2:$2,0)),"n/a")</f>
        <v>1262.0088743060035</v>
      </c>
      <c r="AB69" s="78">
        <f ca="1">IFERROR(INDEX(current_projections!$A:$XZ,MATCH(Calculations_forecast!$B69,current_projections!$A:$A,0),MATCH(Calculations_forecast!AB$9,current_projections!$2:$2,0)),"n/a")</f>
        <v>1232.9448099307363</v>
      </c>
      <c r="AC69" s="78">
        <f ca="1">IFERROR(INDEX(current_projections!$A:$XZ,MATCH(Calculations_forecast!$B69,current_projections!$A:$A,0),MATCH(Calculations_forecast!AC$9,current_projections!$2:$2,0)),"n/a")</f>
        <v>1224.5237968789093</v>
      </c>
      <c r="AD69" s="78">
        <f ca="1">IFERROR(INDEX(current_projections!$A:$XZ,MATCH(Calculations_forecast!$B69,current_projections!$A:$A,0),MATCH(Calculations_forecast!AD$9,current_projections!$2:$2,0)),"n/a")</f>
        <v>1221.4379969107745</v>
      </c>
      <c r="AE69" s="78">
        <f ca="1">IFERROR(INDEX(current_projections!$A:$XZ,MATCH(Calculations_forecast!$B69,current_projections!$A:$A,0),MATCH(Calculations_forecast!AE$9,current_projections!$2:$2,0)),"n/a")</f>
        <v>1230.3789230481614</v>
      </c>
      <c r="AF69" s="78">
        <f ca="1">IFERROR(INDEX(current_projections!$A:$XZ,MATCH(Calculations_forecast!$B69,current_projections!$A:$A,0),MATCH(Calculations_forecast!AF$9,current_projections!$2:$2,0)),"n/a")</f>
        <v>1226.7246976467084</v>
      </c>
      <c r="AG69" s="78">
        <f ca="1">IFERROR(INDEX(current_projections!$A:$XZ,MATCH(Calculations_forecast!$B69,current_projections!$A:$A,0),MATCH(Calculations_forecast!AG$9,current_projections!$2:$2,0)),"n/a")</f>
        <v>1222.7991786142388</v>
      </c>
      <c r="AH69" s="78">
        <f ca="1">IFERROR(INDEX(current_projections!$A:$XZ,MATCH(Calculations_forecast!$B69,current_projections!$A:$A,0),MATCH(Calculations_forecast!AH$9,current_projections!$2:$2,0)),"n/a")</f>
        <v>1214.0194805117887</v>
      </c>
      <c r="AI69" s="78">
        <f ca="1">IFERROR(INDEX(current_projections!$A:$XZ,MATCH(Calculations_forecast!$B69,current_projections!$A:$A,0),MATCH(Calculations_forecast!AI$9,current_projections!$2:$2,0)),"n/a")</f>
        <v>1223.1367668104322</v>
      </c>
      <c r="AJ69" s="78">
        <f ca="1">IFERROR(INDEX(current_projections!$A:$XZ,MATCH(Calculations_forecast!$B69,current_projections!$A:$A,0),MATCH(Calculations_forecast!AJ$9,current_projections!$2:$2,0)),"n/a")</f>
        <v>1212.3487005271641</v>
      </c>
      <c r="AK69" s="78">
        <f ca="1">IFERROR(INDEX(current_projections!$A:$XZ,MATCH(Calculations_forecast!$B69,current_projections!$A:$A,0),MATCH(Calculations_forecast!AK$9,current_projections!$2:$2,0)),"n/a")</f>
        <v>1206.3475744595546</v>
      </c>
      <c r="AL69" s="78">
        <f ca="1">IFERROR(INDEX(current_projections!$A:$XZ,MATCH(Calculations_forecast!$B69,current_projections!$A:$A,0),MATCH(Calculations_forecast!AL$9,current_projections!$2:$2,0)),"n/a")</f>
        <v>1203.2110707659597</v>
      </c>
      <c r="AM69" s="78">
        <f ca="1">IFERROR(INDEX(current_projections!$A:$XZ,MATCH(Calculations_forecast!$B69,current_projections!$A:$A,0),MATCH(Calculations_forecast!AM$9,current_projections!$2:$2,0)),"n/a")</f>
        <v>1219.4664523320077</v>
      </c>
      <c r="AN69" s="78">
        <f ca="1">IFERROR(INDEX(current_projections!$A:$XZ,MATCH(Calculations_forecast!$B69,current_projections!$A:$A,0),MATCH(Calculations_forecast!AN$9,current_projections!$2:$2,0)),"n/a")</f>
        <v>1219.7469296160441</v>
      </c>
      <c r="AO69" s="78">
        <f ca="1">IFERROR(INDEX(current_projections!$A:$XZ,MATCH(Calculations_forecast!$B69,current_projections!$A:$A,0),MATCH(Calculations_forecast!AO$9,current_projections!$2:$2,0)),"n/a")</f>
        <v>1219.1492536205321</v>
      </c>
      <c r="AP69" s="78">
        <f ca="1">IFERROR(INDEX(current_projections!$A:$XZ,MATCH(Calculations_forecast!$B69,current_projections!$A:$A,0),MATCH(Calculations_forecast!AP$9,current_projections!$2:$2,0)),"n/a")</f>
        <v>1218.9663812324891</v>
      </c>
      <c r="AQ69" s="78">
        <f ca="1">IFERROR(INDEX(current_projections!$A:$XZ,MATCH(Calculations_forecast!$B69,current_projections!$A:$A,0),MATCH(Calculations_forecast!AQ$9,current_projections!$2:$2,0)),"n/a")</f>
        <v>1234.1790816702705</v>
      </c>
      <c r="AR69" s="78">
        <f ca="1">IFERROR(INDEX(current_projections!$A:$XZ,MATCH(Calculations_forecast!$B69,current_projections!$A:$A,0),MATCH(Calculations_forecast!AR$9,current_projections!$2:$2,0)),"n/a")</f>
        <v>1234.1914234610874</v>
      </c>
      <c r="AS69" s="78">
        <f ca="1">IFERROR(INDEX(current_projections!$A:$XZ,MATCH(Calculations_forecast!$B69,current_projections!$A:$A,0),MATCH(Calculations_forecast!AS$9,current_projections!$2:$2,0)),"n/a")</f>
        <v>1235.0923832002138</v>
      </c>
      <c r="AT69" s="78">
        <f ca="1">IFERROR(INDEX(current_projections!$A:$XZ,MATCH(Calculations_forecast!$B69,current_projections!$A:$A,0),MATCH(Calculations_forecast!AT$9,current_projections!$2:$2,0)),"n/a")</f>
        <v>1235.821087706302</v>
      </c>
      <c r="AU69" s="78">
        <f ca="1">IFERROR(INDEX(current_projections!$A:$XZ,MATCH(Calculations_forecast!$B69,current_projections!$A:$A,0),MATCH(Calculations_forecast!AU$9,current_projections!$2:$2,0)),"n/a")</f>
        <v>1253.2090904103297</v>
      </c>
      <c r="AV69" s="78">
        <f ca="1">IFERROR(INDEX(current_projections!$A:$XZ,MATCH(Calculations_forecast!$B69,current_projections!$A:$A,0),MATCH(Calculations_forecast!AV$9,current_projections!$2:$2,0)),"n/a")</f>
        <v>1254.5625562279729</v>
      </c>
      <c r="AW69" s="78">
        <f ca="1">IFERROR(INDEX(current_projections!$A:$XZ,MATCH(Calculations_forecast!$B69,current_projections!$A:$A,0),MATCH(Calculations_forecast!AW$9,current_projections!$2:$2,0)),"n/a")</f>
        <v>1256.005303167635</v>
      </c>
      <c r="AX69" s="78">
        <f ca="1">IFERROR(INDEX(current_projections!$A:$XZ,MATCH(Calculations_forecast!$B69,current_projections!$A:$A,0),MATCH(Calculations_forecast!AX$9,current_projections!$2:$2,0)),"n/a")</f>
        <v>1257.6129899556895</v>
      </c>
      <c r="AY69" s="78">
        <f ca="1">IFERROR(INDEX(current_projections!$A:$XZ,MATCH(Calculations_forecast!$B69,current_projections!$A:$A,0),MATCH(Calculations_forecast!AY$9,current_projections!$2:$2,0)),"n/a")</f>
        <v>1274.5530369303929</v>
      </c>
      <c r="AZ69" s="78">
        <f ca="1">IFERROR(INDEX(current_projections!$A:$XZ,MATCH(Calculations_forecast!$B69,current_projections!$A:$A,0),MATCH(Calculations_forecast!AZ$9,current_projections!$2:$2,0)),"n/a")</f>
        <v>1276.6687949716973</v>
      </c>
      <c r="BA69" s="78">
        <f ca="1">IFERROR(INDEX(current_projections!$A:$XZ,MATCH(Calculations_forecast!$B69,current_projections!$A:$A,0),MATCH(Calculations_forecast!BA$9,current_projections!$2:$2,0)),"n/a")</f>
        <v>1278.9667988026463</v>
      </c>
      <c r="BB69" s="78">
        <f ca="1">IFERROR(INDEX(current_projections!$A:$XZ,MATCH(Calculations_forecast!$B69,current_projections!$A:$A,0),MATCH(Calculations_forecast!BB$9,current_projections!$2:$2,0)),"n/a")</f>
        <v>1281.5119427322634</v>
      </c>
      <c r="BC69" s="78">
        <f ca="1">IFERROR(INDEX(current_projections!$A:$XZ,MATCH(Calculations_forecast!$B69,current_projections!$A:$A,0),MATCH(Calculations_forecast!BC$9,current_projections!$2:$2,0)),"n/a")</f>
        <v>1300.9140335452298</v>
      </c>
      <c r="BD69" s="78">
        <f ca="1">IFERROR(INDEX(current_projections!$A:$XZ,MATCH(Calculations_forecast!$B69,current_projections!$A:$A,0),MATCH(Calculations_forecast!BD$9,current_projections!$2:$2,0)),"n/a")</f>
        <v>1305.0639493122392</v>
      </c>
      <c r="BE69" s="78">
        <f ca="1">IFERROR(INDEX(current_projections!$A:$XZ,MATCH(Calculations_forecast!$B69,current_projections!$A:$A,0),MATCH(Calculations_forecast!BE$9,current_projections!$2:$2,0)),"n/a")</f>
        <v>1309.9318378431738</v>
      </c>
      <c r="BF69" s="78">
        <f ca="1">IFERROR(INDEX(current_projections!$A:$XZ,MATCH(Calculations_forecast!$B69,current_projections!$A:$A,0),MATCH(Calculations_forecast!BF$9,current_projections!$2:$2,0)),"n/a")</f>
        <v>1315.6038427010346</v>
      </c>
      <c r="BG69" s="78">
        <f ca="1">IFERROR(INDEX(current_projections!$A:$XZ,MATCH(Calculations_forecast!$B69,current_projections!$A:$A,0),MATCH(Calculations_forecast!BG$9,current_projections!$2:$2,0)),"n/a")</f>
        <v>1338.8242505247078</v>
      </c>
      <c r="BH69" s="78">
        <f ca="1">IFERROR(INDEX(current_projections!$A:$XZ,MATCH(Calculations_forecast!$B69,current_projections!$A:$A,0),MATCH(Calculations_forecast!BH$9,current_projections!$2:$2,0)),"n/a")</f>
        <v>1346.2011721450988</v>
      </c>
      <c r="BI69" s="78">
        <f ca="1">IFERROR(INDEX(current_projections!$A:$XZ,MATCH(Calculations_forecast!$B69,current_projections!$A:$A,0),MATCH(Calculations_forecast!BI$9,current_projections!$2:$2,0)),"n/a")</f>
        <v>1354.4533853303483</v>
      </c>
      <c r="BJ69" s="78">
        <f ca="1">IFERROR(INDEX(current_projections!$A:$XZ,MATCH(Calculations_forecast!$B69,current_projections!$A:$A,0),MATCH(Calculations_forecast!BJ$9,current_projections!$2:$2,0)),"n/a")</f>
        <v>1362.3633931006775</v>
      </c>
    </row>
    <row r="70" spans="1:62" s="26" customFormat="1">
      <c r="A70" s="36" t="s">
        <v>535</v>
      </c>
      <c r="B70" s="78" t="s">
        <v>494</v>
      </c>
      <c r="C70" s="78">
        <f ca="1">IFERROR(INDEX(current_projections!$A:$XZ,MATCH(Calculations_forecast!$B70,current_projections!$A:$A,0),MATCH(Calculations_forecast!C$9,current_projections!$2:$2,0)),"n/a")</f>
        <v>1832.7</v>
      </c>
      <c r="D70" s="78">
        <f ca="1">IFERROR(INDEX(current_projections!$A:$XZ,MATCH(Calculations_forecast!$B70,current_projections!$A:$A,0),MATCH(Calculations_forecast!D$9,current_projections!$2:$2,0)),"n/a")</f>
        <v>1843.4</v>
      </c>
      <c r="E70" s="78">
        <f ca="1">IFERROR(INDEX(current_projections!$A:$XZ,MATCH(Calculations_forecast!$B70,current_projections!$A:$A,0),MATCH(Calculations_forecast!E$9,current_projections!$2:$2,0)),"n/a")</f>
        <v>1850.8</v>
      </c>
      <c r="F70" s="78">
        <f ca="1">IFERROR(INDEX(current_projections!$A:$XZ,MATCH(Calculations_forecast!$B70,current_projections!$A:$A,0),MATCH(Calculations_forecast!F$9,current_projections!$2:$2,0)),"n/a")</f>
        <v>1865.5</v>
      </c>
      <c r="G70" s="78">
        <f ca="1">IFERROR(INDEX(current_projections!$A:$XZ,MATCH(Calculations_forecast!$B70,current_projections!$A:$A,0),MATCH(Calculations_forecast!G$9,current_projections!$2:$2,0)),"n/a")</f>
        <v>1876.3</v>
      </c>
      <c r="H70" s="78">
        <f ca="1">IFERROR(INDEX(current_projections!$A:$XZ,MATCH(Calculations_forecast!$B70,current_projections!$A:$A,0),MATCH(Calculations_forecast!H$9,current_projections!$2:$2,0)),"n/a")</f>
        <v>1903</v>
      </c>
      <c r="I70" s="78">
        <f ca="1">IFERROR(INDEX(current_projections!$A:$XZ,MATCH(Calculations_forecast!$B70,current_projections!$A:$A,0),MATCH(Calculations_forecast!I$9,current_projections!$2:$2,0)),"n/a")</f>
        <v>1918.8</v>
      </c>
      <c r="J70" s="78">
        <f ca="1">IFERROR(INDEX(current_projections!$A:$XZ,MATCH(Calculations_forecast!$B70,current_projections!$A:$A,0),MATCH(Calculations_forecast!J$9,current_projections!$2:$2,0)),"n/a")</f>
        <v>1917.5</v>
      </c>
      <c r="K70" s="78">
        <f ca="1">IFERROR(INDEX(current_projections!$A:$XZ,MATCH(Calculations_forecast!$B70,current_projections!$A:$A,0),MATCH(Calculations_forecast!K$9,current_projections!$2:$2,0)),"n/a")</f>
        <v>1942.9</v>
      </c>
      <c r="L70" s="78">
        <f ca="1">IFERROR(INDEX(current_projections!$A:$XZ,MATCH(Calculations_forecast!$B70,current_projections!$A:$A,0),MATCH(Calculations_forecast!L$9,current_projections!$2:$2,0)),"n/a")</f>
        <v>1940.9</v>
      </c>
      <c r="M70" s="78">
        <f ca="1">IFERROR(INDEX(current_projections!$A:$XZ,MATCH(Calculations_forecast!$B70,current_projections!$A:$A,0),MATCH(Calculations_forecast!M$9,current_projections!$2:$2,0)),"n/a")</f>
        <v>1943.8</v>
      </c>
      <c r="N70" s="78">
        <f ca="1">IFERROR(INDEX(current_projections!$A:$XZ,MATCH(Calculations_forecast!$B70,current_projections!$A:$A,0),MATCH(Calculations_forecast!N$9,current_projections!$2:$2,0)),"n/a")</f>
        <v>1943.6</v>
      </c>
      <c r="O70" s="78">
        <f ca="1">IFERROR(INDEX(current_projections!$A:$XZ,MATCH(Calculations_forecast!$B70,current_projections!$A:$A,0),MATCH(Calculations_forecast!O$9,current_projections!$2:$2,0)),"n/a")</f>
        <v>1937.7</v>
      </c>
      <c r="P70" s="78">
        <f ca="1">IFERROR(INDEX(current_projections!$A:$XZ,MATCH(Calculations_forecast!$B70,current_projections!$A:$A,0),MATCH(Calculations_forecast!P$9,current_projections!$2:$2,0)),"n/a")</f>
        <v>1931.3</v>
      </c>
      <c r="Q70" s="78">
        <f ca="1">IFERROR(INDEX(current_projections!$A:$XZ,MATCH(Calculations_forecast!$B70,current_projections!$A:$A,0),MATCH(Calculations_forecast!Q$9,current_projections!$2:$2,0)),"n/a")</f>
        <v>1926.9</v>
      </c>
      <c r="R70" s="78">
        <f ca="1">IFERROR(INDEX(current_projections!$A:$XZ,MATCH(Calculations_forecast!$B70,current_projections!$A:$A,0),MATCH(Calculations_forecast!R$9,current_projections!$2:$2,0)),"n/a")</f>
        <v>1933.5</v>
      </c>
      <c r="S70" s="78">
        <f ca="1">IFERROR(INDEX(current_projections!$A:$XZ,MATCH(Calculations_forecast!$B70,current_projections!$A:$A,0),MATCH(Calculations_forecast!S$9,current_projections!$2:$2,0)),"n/a")</f>
        <v>1937.7</v>
      </c>
      <c r="T70" s="78">
        <f ca="1">IFERROR(INDEX(current_projections!$A:$XZ,MATCH(Calculations_forecast!$B70,current_projections!$A:$A,0),MATCH(Calculations_forecast!T$9,current_projections!$2:$2,0)),"n/a")</f>
        <v>1944.3</v>
      </c>
      <c r="U70" s="78">
        <f ca="1">IFERROR(INDEX(current_projections!$A:$XZ,MATCH(Calculations_forecast!$B70,current_projections!$A:$A,0),MATCH(Calculations_forecast!U$9,current_projections!$2:$2,0)),"n/a")</f>
        <v>1971.986832</v>
      </c>
      <c r="V70" s="78">
        <f ca="1">IFERROR(INDEX(current_projections!$A:$XZ,MATCH(Calculations_forecast!$B70,current_projections!$A:$A,0),MATCH(Calculations_forecast!V$9,current_projections!$2:$2,0)),"n/a")</f>
        <v>1996.9916250297601</v>
      </c>
      <c r="W70" s="78">
        <f ca="1">IFERROR(INDEX(current_projections!$A:$XZ,MATCH(Calculations_forecast!$B70,current_projections!$A:$A,0),MATCH(Calculations_forecast!W$9,current_projections!$2:$2,0)),"n/a")</f>
        <v>2022.3134788351376</v>
      </c>
      <c r="X70" s="78">
        <f ca="1">IFERROR(INDEX(current_projections!$A:$XZ,MATCH(Calculations_forecast!$B70,current_projections!$A:$A,0),MATCH(Calculations_forecast!X$9,current_projections!$2:$2,0)),"n/a")</f>
        <v>2045.1453980111864</v>
      </c>
      <c r="Y70" s="78">
        <f ca="1">IFERROR(INDEX(current_projections!$A:$XZ,MATCH(Calculations_forecast!$B70,current_projections!$A:$A,0),MATCH(Calculations_forecast!Y$9,current_projections!$2:$2,0)),"n/a")</f>
        <v>2067.2125168557272</v>
      </c>
      <c r="Z70" s="78">
        <f ca="1">IFERROR(INDEX(current_projections!$A:$XZ,MATCH(Calculations_forecast!$B70,current_projections!$A:$A,0),MATCH(Calculations_forecast!Z$9,current_projections!$2:$2,0)),"n/a")</f>
        <v>2086.933724266531</v>
      </c>
      <c r="AA70" s="78">
        <f ca="1">IFERROR(INDEX(current_projections!$A:$XZ,MATCH(Calculations_forecast!$B70,current_projections!$A:$A,0),MATCH(Calculations_forecast!AA$9,current_projections!$2:$2,0)),"n/a")</f>
        <v>2107.6569761484975</v>
      </c>
      <c r="AB70" s="78">
        <f ca="1">IFERROR(INDEX(current_projections!$A:$XZ,MATCH(Calculations_forecast!$B70,current_projections!$A:$A,0),MATCH(Calculations_forecast!AB$9,current_projections!$2:$2,0)),"n/a")</f>
        <v>2127.8904831195232</v>
      </c>
      <c r="AC70" s="78">
        <f ca="1">IFERROR(INDEX(current_projections!$A:$XZ,MATCH(Calculations_forecast!$B70,current_projections!$A:$A,0),MATCH(Calculations_forecast!AC$9,current_projections!$2:$2,0)),"n/a")</f>
        <v>2148.2543950429772</v>
      </c>
      <c r="AD70" s="78">
        <f ca="1">IFERROR(INDEX(current_projections!$A:$XZ,MATCH(Calculations_forecast!$B70,current_projections!$A:$A,0),MATCH(Calculations_forecast!AD$9,current_projections!$2:$2,0)),"n/a")</f>
        <v>2166.6434526645448</v>
      </c>
      <c r="AE70" s="78">
        <f ca="1">IFERROR(INDEX(current_projections!$A:$XZ,MATCH(Calculations_forecast!$B70,current_projections!$A:$A,0),MATCH(Calculations_forecast!AE$9,current_projections!$2:$2,0)),"n/a")</f>
        <v>2185.2982527919867</v>
      </c>
      <c r="AF70" s="78">
        <f ca="1">IFERROR(INDEX(current_projections!$A:$XZ,MATCH(Calculations_forecast!$B70,current_projections!$A:$A,0),MATCH(Calculations_forecast!AF$9,current_projections!$2:$2,0)),"n/a")</f>
        <v>2203.5891991678554</v>
      </c>
      <c r="AG70" s="78">
        <f ca="1">IFERROR(INDEX(current_projections!$A:$XZ,MATCH(Calculations_forecast!$B70,current_projections!$A:$A,0),MATCH(Calculations_forecast!AG$9,current_projections!$2:$2,0)),"n/a")</f>
        <v>2221.6586306010317</v>
      </c>
      <c r="AH70" s="78">
        <f ca="1">IFERROR(INDEX(current_projections!$A:$XZ,MATCH(Calculations_forecast!$B70,current_projections!$A:$A,0),MATCH(Calculations_forecast!AH$9,current_projections!$2:$2,0)),"n/a")</f>
        <v>2239.5429825773699</v>
      </c>
      <c r="AI70" s="78">
        <f ca="1">IFERROR(INDEX(current_projections!$A:$XZ,MATCH(Calculations_forecast!$B70,current_projections!$A:$A,0),MATCH(Calculations_forecast!AI$9,current_projections!$2:$2,0)),"n/a")</f>
        <v>2257.5265127274661</v>
      </c>
      <c r="AJ70" s="78">
        <f ca="1">IFERROR(INDEX(current_projections!$A:$XZ,MATCH(Calculations_forecast!$B70,current_projections!$A:$A,0),MATCH(Calculations_forecast!AJ$9,current_projections!$2:$2,0)),"n/a")</f>
        <v>2275.4738485036492</v>
      </c>
      <c r="AK70" s="78">
        <f ca="1">IFERROR(INDEX(current_projections!$A:$XZ,MATCH(Calculations_forecast!$B70,current_projections!$A:$A,0),MATCH(Calculations_forecast!AK$9,current_projections!$2:$2,0)),"n/a")</f>
        <v>2293.040506614097</v>
      </c>
      <c r="AL70" s="78">
        <f ca="1">IFERROR(INDEX(current_projections!$A:$XZ,MATCH(Calculations_forecast!$B70,current_projections!$A:$A,0),MATCH(Calculations_forecast!AL$9,current_projections!$2:$2,0)),"n/a")</f>
        <v>2310.3071016289014</v>
      </c>
      <c r="AM70" s="78">
        <f ca="1">IFERROR(INDEX(current_projections!$A:$XZ,MATCH(Calculations_forecast!$B70,current_projections!$A:$A,0),MATCH(Calculations_forecast!AM$9,current_projections!$2:$2,0)),"n/a")</f>
        <v>2327.5419926070531</v>
      </c>
      <c r="AN70" s="78">
        <f ca="1">IFERROR(INDEX(current_projections!$A:$XZ,MATCH(Calculations_forecast!$B70,current_projections!$A:$A,0),MATCH(Calculations_forecast!AN$9,current_projections!$2:$2,0)),"n/a")</f>
        <v>2344.2770195338981</v>
      </c>
      <c r="AO70" s="78">
        <f ca="1">IFERROR(INDEX(current_projections!$A:$XZ,MATCH(Calculations_forecast!$B70,current_projections!$A:$A,0),MATCH(Calculations_forecast!AO$9,current_projections!$2:$2,0)),"n/a")</f>
        <v>2360.921386372589</v>
      </c>
      <c r="AP70" s="78">
        <f ca="1">IFERROR(INDEX(current_projections!$A:$XZ,MATCH(Calculations_forecast!$B70,current_projections!$A:$A,0),MATCH(Calculations_forecast!AP$9,current_projections!$2:$2,0)),"n/a")</f>
        <v>2377.2589623662875</v>
      </c>
      <c r="AQ70" s="78">
        <f ca="1">IFERROR(INDEX(current_projections!$A:$XZ,MATCH(Calculations_forecast!$B70,current_projections!$A:$A,0),MATCH(Calculations_forecast!AQ$9,current_projections!$2:$2,0)),"n/a")</f>
        <v>2393.4718684896256</v>
      </c>
      <c r="AR70" s="78">
        <f ca="1">IFERROR(INDEX(current_projections!$A:$XZ,MATCH(Calculations_forecast!$B70,current_projections!$A:$A,0),MATCH(Calculations_forecast!AR$9,current_projections!$2:$2,0)),"n/a")</f>
        <v>2409.1969786656023</v>
      </c>
      <c r="AS70" s="78">
        <f ca="1">IFERROR(INDEX(current_projections!$A:$XZ,MATCH(Calculations_forecast!$B70,current_projections!$A:$A,0),MATCH(Calculations_forecast!AS$9,current_projections!$2:$2,0)),"n/a")</f>
        <v>2424.6158393290621</v>
      </c>
      <c r="AT70" s="78">
        <f ca="1">IFERROR(INDEX(current_projections!$A:$XZ,MATCH(Calculations_forecast!$B70,current_projections!$A:$A,0),MATCH(Calculations_forecast!AT$9,current_projections!$2:$2,0)),"n/a")</f>
        <v>2439.7211960080822</v>
      </c>
      <c r="AU70" s="78">
        <f ca="1">IFERROR(INDEX(current_projections!$A:$XZ,MATCH(Calculations_forecast!$B70,current_projections!$A:$A,0),MATCH(Calculations_forecast!AU$9,current_projections!$2:$2,0)),"n/a")</f>
        <v>2454.6766869396115</v>
      </c>
      <c r="AV70" s="78">
        <f ca="1">IFERROR(INDEX(current_projections!$A:$XZ,MATCH(Calculations_forecast!$B70,current_projections!$A:$A,0),MATCH(Calculations_forecast!AV$9,current_projections!$2:$2,0)),"n/a")</f>
        <v>2469.1347326256855</v>
      </c>
      <c r="AW70" s="78">
        <f ca="1">IFERROR(INDEX(current_projections!$A:$XZ,MATCH(Calculations_forecast!$B70,current_projections!$A:$A,0),MATCH(Calculations_forecast!AW$9,current_projections!$2:$2,0)),"n/a")</f>
        <v>2485.1347256930999</v>
      </c>
      <c r="AX70" s="78">
        <f ca="1">IFERROR(INDEX(current_projections!$A:$XZ,MATCH(Calculations_forecast!$B70,current_projections!$A:$A,0),MATCH(Calculations_forecast!AX$9,current_projections!$2:$2,0)),"n/a")</f>
        <v>2501.73542566073</v>
      </c>
      <c r="AY70" s="78">
        <f ca="1">IFERROR(INDEX(current_projections!$A:$XZ,MATCH(Calculations_forecast!$B70,current_projections!$A:$A,0),MATCH(Calculations_forecast!AY$9,current_projections!$2:$2,0)),"n/a")</f>
        <v>2518.2969141786043</v>
      </c>
      <c r="AZ70" s="78">
        <f ca="1">IFERROR(INDEX(current_projections!$A:$XZ,MATCH(Calculations_forecast!$B70,current_projections!$A:$A,0),MATCH(Calculations_forecast!AZ$9,current_projections!$2:$2,0)),"n/a")</f>
        <v>2534.7665759973324</v>
      </c>
      <c r="BA70" s="78">
        <f ca="1">IFERROR(INDEX(current_projections!$A:$XZ,MATCH(Calculations_forecast!$B70,current_projections!$A:$A,0),MATCH(Calculations_forecast!BA$9,current_projections!$2:$2,0)),"n/a")</f>
        <v>2551.242558741315</v>
      </c>
      <c r="BB70" s="78">
        <f ca="1">IFERROR(INDEX(current_projections!$A:$XZ,MATCH(Calculations_forecast!$B70,current_projections!$A:$A,0),MATCH(Calculations_forecast!BB$9,current_projections!$2:$2,0)),"n/a")</f>
        <v>2567.7235856707835</v>
      </c>
      <c r="BC70" s="78">
        <f ca="1">IFERROR(INDEX(current_projections!$A:$XZ,MATCH(Calculations_forecast!$B70,current_projections!$A:$A,0),MATCH(Calculations_forecast!BC$9,current_projections!$2:$2,0)),"n/a")</f>
        <v>2584.3624345059302</v>
      </c>
      <c r="BD70" s="78">
        <f ca="1">IFERROR(INDEX(current_projections!$A:$XZ,MATCH(Calculations_forecast!$B70,current_projections!$A:$A,0),MATCH(Calculations_forecast!BD$9,current_projections!$2:$2,0)),"n/a")</f>
        <v>2601.3675393249791</v>
      </c>
      <c r="BE70" s="78">
        <f ca="1">IFERROR(INDEX(current_projections!$A:$XZ,MATCH(Calculations_forecast!$B70,current_projections!$A:$A,0),MATCH(Calculations_forecast!BE$9,current_projections!$2:$2,0)),"n/a")</f>
        <v>2618.4064967075578</v>
      </c>
      <c r="BF70" s="78">
        <f ca="1">IFERROR(INDEX(current_projections!$A:$XZ,MATCH(Calculations_forecast!$B70,current_projections!$A:$A,0),MATCH(Calculations_forecast!BF$9,current_projections!$2:$2,0)),"n/a")</f>
        <v>2635.4785070660914</v>
      </c>
      <c r="BG70" s="78">
        <f ca="1">IFERROR(INDEX(current_projections!$A:$XZ,MATCH(Calculations_forecast!$B70,current_projections!$A:$A,0),MATCH(Calculations_forecast!BG$9,current_projections!$2:$2,0)),"n/a")</f>
        <v>2652.5564077918798</v>
      </c>
      <c r="BH70" s="78">
        <f ca="1">IFERROR(INDEX(current_projections!$A:$XZ,MATCH(Calculations_forecast!$B70,current_projections!$A:$A,0),MATCH(Calculations_forecast!BH$9,current_projections!$2:$2,0)),"n/a")</f>
        <v>2669.7184477502933</v>
      </c>
      <c r="BI70" s="78">
        <f ca="1">IFERROR(INDEX(current_projections!$A:$XZ,MATCH(Calculations_forecast!$B70,current_projections!$A:$A,0),MATCH(Calculations_forecast!BI$9,current_projections!$2:$2,0)),"n/a")</f>
        <v>2686.5376739711201</v>
      </c>
      <c r="BJ70" s="78">
        <f ca="1">IFERROR(INDEX(current_projections!$A:$XZ,MATCH(Calculations_forecast!$B70,current_projections!$A:$A,0),MATCH(Calculations_forecast!BJ$9,current_projections!$2:$2,0)),"n/a")</f>
        <v>2702.8449576521248</v>
      </c>
    </row>
    <row r="71" spans="1:62" s="26" customFormat="1">
      <c r="A71" s="36" t="s">
        <v>536</v>
      </c>
      <c r="B71" s="78" t="s">
        <v>521</v>
      </c>
      <c r="C71" s="78">
        <f ca="1">IFERROR(INDEX(current_projections!$A:$XZ,MATCH(Calculations_forecast!$B71,current_projections!$A:$A,0),MATCH(Calculations_forecast!C$9,current_projections!$2:$2,0)),"n/a")</f>
        <v>3139.1</v>
      </c>
      <c r="D71" s="78">
        <f ca="1">IFERROR(INDEX(current_projections!$A:$XZ,MATCH(Calculations_forecast!$B71,current_projections!$A:$A,0),MATCH(Calculations_forecast!D$9,current_projections!$2:$2,0)),"n/a")</f>
        <v>3150.9</v>
      </c>
      <c r="E71" s="78">
        <f ca="1">IFERROR(INDEX(current_projections!$A:$XZ,MATCH(Calculations_forecast!$B71,current_projections!$A:$A,0),MATCH(Calculations_forecast!E$9,current_projections!$2:$2,0)),"n/a")</f>
        <v>3189.9</v>
      </c>
      <c r="F71" s="78">
        <f ca="1">IFERROR(INDEX(current_projections!$A:$XZ,MATCH(Calculations_forecast!$B71,current_projections!$A:$A,0),MATCH(Calculations_forecast!F$9,current_projections!$2:$2,0)),"n/a")</f>
        <v>3188.2</v>
      </c>
      <c r="G71" s="78">
        <f ca="1">IFERROR(INDEX(current_projections!$A:$XZ,MATCH(Calculations_forecast!$B71,current_projections!$A:$A,0),MATCH(Calculations_forecast!G$9,current_projections!$2:$2,0)),"n/a")</f>
        <v>3188.5</v>
      </c>
      <c r="H71" s="78">
        <f ca="1">IFERROR(INDEX(current_projections!$A:$XZ,MATCH(Calculations_forecast!$B71,current_projections!$A:$A,0),MATCH(Calculations_forecast!H$9,current_projections!$2:$2,0)),"n/a")</f>
        <v>3237.6</v>
      </c>
      <c r="I71" s="78">
        <f ca="1">IFERROR(INDEX(current_projections!$A:$XZ,MATCH(Calculations_forecast!$B71,current_projections!$A:$A,0),MATCH(Calculations_forecast!I$9,current_projections!$2:$2,0)),"n/a")</f>
        <v>3257</v>
      </c>
      <c r="J71" s="78">
        <f ca="1">IFERROR(INDEX(current_projections!$A:$XZ,MATCH(Calculations_forecast!$B71,current_projections!$A:$A,0),MATCH(Calculations_forecast!J$9,current_projections!$2:$2,0)),"n/a")</f>
        <v>3253.8</v>
      </c>
      <c r="K71" s="78">
        <f ca="1">IFERROR(INDEX(current_projections!$A:$XZ,MATCH(Calculations_forecast!$B71,current_projections!$A:$A,0),MATCH(Calculations_forecast!K$9,current_projections!$2:$2,0)),"n/a")</f>
        <v>3262.7</v>
      </c>
      <c r="L71" s="78">
        <f ca="1">IFERROR(INDEX(current_projections!$A:$XZ,MATCH(Calculations_forecast!$B71,current_projections!$A:$A,0),MATCH(Calculations_forecast!L$9,current_projections!$2:$2,0)),"n/a")</f>
        <v>3278.2</v>
      </c>
      <c r="M71" s="78">
        <f ca="1">IFERROR(INDEX(current_projections!$A:$XZ,MATCH(Calculations_forecast!$B71,current_projections!$A:$A,0),MATCH(Calculations_forecast!M$9,current_projections!$2:$2,0)),"n/a")</f>
        <v>3300.5</v>
      </c>
      <c r="N71" s="78">
        <f ca="1">IFERROR(INDEX(current_projections!$A:$XZ,MATCH(Calculations_forecast!$B71,current_projections!$A:$A,0),MATCH(Calculations_forecast!N$9,current_projections!$2:$2,0)),"n/a")</f>
        <v>3322.4</v>
      </c>
      <c r="O71" s="78">
        <f ca="1">IFERROR(INDEX(current_projections!$A:$XZ,MATCH(Calculations_forecast!$B71,current_projections!$A:$A,0),MATCH(Calculations_forecast!O$9,current_projections!$2:$2,0)),"n/a")</f>
        <v>3346.4</v>
      </c>
      <c r="P71" s="78">
        <f ca="1">IFERROR(INDEX(current_projections!$A:$XZ,MATCH(Calculations_forecast!$B71,current_projections!$A:$A,0),MATCH(Calculations_forecast!P$9,current_projections!$2:$2,0)),"n/a")</f>
        <v>3360</v>
      </c>
      <c r="Q71" s="78">
        <f ca="1">IFERROR(INDEX(current_projections!$A:$XZ,MATCH(Calculations_forecast!$B71,current_projections!$A:$A,0),MATCH(Calculations_forecast!Q$9,current_projections!$2:$2,0)),"n/a")</f>
        <v>3372.3</v>
      </c>
      <c r="R71" s="78">
        <f ca="1">IFERROR(INDEX(current_projections!$A:$XZ,MATCH(Calculations_forecast!$B71,current_projections!$A:$A,0),MATCH(Calculations_forecast!R$9,current_projections!$2:$2,0)),"n/a")</f>
        <v>3419.1</v>
      </c>
      <c r="S71" s="78">
        <f ca="1">IFERROR(INDEX(current_projections!$A:$XZ,MATCH(Calculations_forecast!$B71,current_projections!$A:$A,0),MATCH(Calculations_forecast!S$9,current_projections!$2:$2,0)),"n/a")</f>
        <v>3456.8</v>
      </c>
      <c r="T71" s="78">
        <f ca="1">IFERROR(INDEX(current_projections!$A:$XZ,MATCH(Calculations_forecast!$B71,current_projections!$A:$A,0),MATCH(Calculations_forecast!T$9,current_projections!$2:$2,0)),"n/a")</f>
        <v>3501.8</v>
      </c>
      <c r="U71" s="78">
        <f ca="1">IFERROR(INDEX(current_projections!$A:$XZ,MATCH(Calculations_forecast!$B71,current_projections!$A:$A,0),MATCH(Calculations_forecast!U$9,current_projections!$2:$2,0)),"n/a")</f>
        <v>3733.6541780000007</v>
      </c>
      <c r="V71" s="78">
        <f ca="1">IFERROR(INDEX(current_projections!$A:$XZ,MATCH(Calculations_forecast!$B71,current_projections!$A:$A,0),MATCH(Calculations_forecast!V$9,current_projections!$2:$2,0)),"n/a")</f>
        <v>3930.977801307301</v>
      </c>
      <c r="W71" s="78">
        <f ca="1">IFERROR(INDEX(current_projections!$A:$XZ,MATCH(Calculations_forecast!$B71,current_projections!$A:$A,0),MATCH(Calculations_forecast!W$9,current_projections!$2:$2,0)),"n/a")</f>
        <v>4112.9034539518034</v>
      </c>
      <c r="X71" s="78">
        <f ca="1">IFERROR(INDEX(current_projections!$A:$XZ,MATCH(Calculations_forecast!$B71,current_projections!$A:$A,0),MATCH(Calculations_forecast!X$9,current_projections!$2:$2,0)),"n/a")</f>
        <v>4226.2962021772546</v>
      </c>
      <c r="Y71" s="78">
        <f ca="1">IFERROR(INDEX(current_projections!$A:$XZ,MATCH(Calculations_forecast!$B71,current_projections!$A:$A,0),MATCH(Calculations_forecast!Y$9,current_projections!$2:$2,0)),"n/a")</f>
        <v>4329.3755665483577</v>
      </c>
      <c r="Z71" s="78">
        <f ca="1">IFERROR(INDEX(current_projections!$A:$XZ,MATCH(Calculations_forecast!$B71,current_projections!$A:$A,0),MATCH(Calculations_forecast!Z$9,current_projections!$2:$2,0)),"n/a")</f>
        <v>4402.7151886456868</v>
      </c>
      <c r="AA71" s="78">
        <f ca="1">IFERROR(INDEX(current_projections!$A:$XZ,MATCH(Calculations_forecast!$B71,current_projections!$A:$A,0),MATCH(Calculations_forecast!AA$9,current_projections!$2:$2,0)),"n/a")</f>
        <v>4435.339308193551</v>
      </c>
      <c r="AB71" s="78">
        <f ca="1">IFERROR(INDEX(current_projections!$A:$XZ,MATCH(Calculations_forecast!$B71,current_projections!$A:$A,0),MATCH(Calculations_forecast!AB$9,current_projections!$2:$2,0)),"n/a")</f>
        <v>4520.2760559454573</v>
      </c>
      <c r="AC71" s="78">
        <f ca="1">IFERROR(INDEX(current_projections!$A:$XZ,MATCH(Calculations_forecast!$B71,current_projections!$A:$A,0),MATCH(Calculations_forecast!AC$9,current_projections!$2:$2,0)),"n/a")</f>
        <v>4633.3733628652126</v>
      </c>
      <c r="AD71" s="78">
        <f ca="1">IFERROR(INDEX(current_projections!$A:$XZ,MATCH(Calculations_forecast!$B71,current_projections!$A:$A,0),MATCH(Calculations_forecast!AD$9,current_projections!$2:$2,0)),"n/a")</f>
        <v>4754.6287437713954</v>
      </c>
      <c r="AE71" s="78">
        <f ca="1">IFERROR(INDEX(current_projections!$A:$XZ,MATCH(Calculations_forecast!$B71,current_projections!$A:$A,0),MATCH(Calculations_forecast!AE$9,current_projections!$2:$2,0)),"n/a")</f>
        <v>4956.1774562198643</v>
      </c>
      <c r="AF71" s="78">
        <f ca="1">IFERROR(INDEX(current_projections!$A:$XZ,MATCH(Calculations_forecast!$B71,current_projections!$A:$A,0),MATCH(Calculations_forecast!AF$9,current_projections!$2:$2,0)),"n/a")</f>
        <v>5084.9389465324557</v>
      </c>
      <c r="AG71" s="78">
        <f ca="1">IFERROR(INDEX(current_projections!$A:$XZ,MATCH(Calculations_forecast!$B71,current_projections!$A:$A,0),MATCH(Calculations_forecast!AG$9,current_projections!$2:$2,0)),"n/a")</f>
        <v>5216.9948109739034</v>
      </c>
      <c r="AH71" s="78">
        <f ca="1">IFERROR(INDEX(current_projections!$A:$XZ,MATCH(Calculations_forecast!$B71,current_projections!$A:$A,0),MATCH(Calculations_forecast!AH$9,current_projections!$2:$2,0)),"n/a")</f>
        <v>5343.9764646730082</v>
      </c>
      <c r="AI71" s="78">
        <f ca="1">IFERROR(INDEX(current_projections!$A:$XZ,MATCH(Calculations_forecast!$B71,current_projections!$A:$A,0),MATCH(Calculations_forecast!AI$9,current_projections!$2:$2,0)),"n/a")</f>
        <v>5573.7140128893016</v>
      </c>
      <c r="AJ71" s="78">
        <f ca="1">IFERROR(INDEX(current_projections!$A:$XZ,MATCH(Calculations_forecast!$B71,current_projections!$A:$A,0),MATCH(Calculations_forecast!AJ$9,current_projections!$2:$2,0)),"n/a")</f>
        <v>5706.9257777973562</v>
      </c>
      <c r="AK71" s="78">
        <f ca="1">IFERROR(INDEX(current_projections!$A:$XZ,MATCH(Calculations_forecast!$B71,current_projections!$A:$A,0),MATCH(Calculations_forecast!AK$9,current_projections!$2:$2,0)),"n/a")</f>
        <v>5852.6806621623</v>
      </c>
      <c r="AL71" s="78">
        <f ca="1">IFERROR(INDEX(current_projections!$A:$XZ,MATCH(Calculations_forecast!$B71,current_projections!$A:$A,0),MATCH(Calculations_forecast!AL$9,current_projections!$2:$2,0)),"n/a")</f>
        <v>6010.5859864274389</v>
      </c>
      <c r="AM71" s="78">
        <f ca="1">IFERROR(INDEX(current_projections!$A:$XZ,MATCH(Calculations_forecast!$B71,current_projections!$A:$A,0),MATCH(Calculations_forecast!AM$9,current_projections!$2:$2,0)),"n/a")</f>
        <v>6284.7889191282584</v>
      </c>
      <c r="AN71" s="78">
        <f ca="1">IFERROR(INDEX(current_projections!$A:$XZ,MATCH(Calculations_forecast!$B71,current_projections!$A:$A,0),MATCH(Calculations_forecast!AN$9,current_projections!$2:$2,0)),"n/a")</f>
        <v>6459.3803553016405</v>
      </c>
      <c r="AO71" s="78">
        <f ca="1">IFERROR(INDEX(current_projections!$A:$XZ,MATCH(Calculations_forecast!$B71,current_projections!$A:$A,0),MATCH(Calculations_forecast!AO$9,current_projections!$2:$2,0)),"n/a")</f>
        <v>6637.3362840902009</v>
      </c>
      <c r="AP71" s="78">
        <f ca="1">IFERROR(INDEX(current_projections!$A:$XZ,MATCH(Calculations_forecast!$B71,current_projections!$A:$A,0),MATCH(Calculations_forecast!AP$9,current_projections!$2:$2,0)),"n/a")</f>
        <v>6820.3940188054085</v>
      </c>
      <c r="AQ71" s="78">
        <f ca="1">IFERROR(INDEX(current_projections!$A:$XZ,MATCH(Calculations_forecast!$B71,current_projections!$A:$A,0),MATCH(Calculations_forecast!AQ$9,current_projections!$2:$2,0)),"n/a")</f>
        <v>7120.6277635132219</v>
      </c>
      <c r="AR71" s="78">
        <f ca="1">IFERROR(INDEX(current_projections!$A:$XZ,MATCH(Calculations_forecast!$B71,current_projections!$A:$A,0),MATCH(Calculations_forecast!AR$9,current_projections!$2:$2,0)),"n/a")</f>
        <v>7314.8072826242269</v>
      </c>
      <c r="AS71" s="78">
        <f ca="1">IFERROR(INDEX(current_projections!$A:$XZ,MATCH(Calculations_forecast!$B71,current_projections!$A:$A,0),MATCH(Calculations_forecast!AS$9,current_projections!$2:$2,0)),"n/a")</f>
        <v>7515.3061502409564</v>
      </c>
      <c r="AT71" s="78">
        <f ca="1">IFERROR(INDEX(current_projections!$A:$XZ,MATCH(Calculations_forecast!$B71,current_projections!$A:$A,0),MATCH(Calculations_forecast!AT$9,current_projections!$2:$2,0)),"n/a")</f>
        <v>7719.7224775275117</v>
      </c>
      <c r="AU71" s="78">
        <f ca="1">IFERROR(INDEX(current_projections!$A:$XZ,MATCH(Calculations_forecast!$B71,current_projections!$A:$A,0),MATCH(Calculations_forecast!AU$9,current_projections!$2:$2,0)),"n/a")</f>
        <v>8056.7655608963632</v>
      </c>
      <c r="AV71" s="78">
        <f ca="1">IFERROR(INDEX(current_projections!$A:$XZ,MATCH(Calculations_forecast!$B71,current_projections!$A:$A,0),MATCH(Calculations_forecast!AV$9,current_projections!$2:$2,0)),"n/a")</f>
        <v>8274.4593663517826</v>
      </c>
      <c r="AW71" s="78">
        <f ca="1">IFERROR(INDEX(current_projections!$A:$XZ,MATCH(Calculations_forecast!$B71,current_projections!$A:$A,0),MATCH(Calculations_forecast!AW$9,current_projections!$2:$2,0)),"n/a")</f>
        <v>8501.2622975834838</v>
      </c>
      <c r="AX71" s="78">
        <f ca="1">IFERROR(INDEX(current_projections!$A:$XZ,MATCH(Calculations_forecast!$B71,current_projections!$A:$A,0),MATCH(Calculations_forecast!AX$9,current_projections!$2:$2,0)),"n/a")</f>
        <v>8734.7069602751271</v>
      </c>
      <c r="AY71" s="78">
        <f ca="1">IFERROR(INDEX(current_projections!$A:$XZ,MATCH(Calculations_forecast!$B71,current_projections!$A:$A,0),MATCH(Calculations_forecast!AY$9,current_projections!$2:$2,0)),"n/a")</f>
        <v>9112.308342167822</v>
      </c>
      <c r="AZ71" s="78">
        <f ca="1">IFERROR(INDEX(current_projections!$A:$XZ,MATCH(Calculations_forecast!$B71,current_projections!$A:$A,0),MATCH(Calculations_forecast!AZ$9,current_projections!$2:$2,0)),"n/a")</f>
        <v>9361.6210984095342</v>
      </c>
      <c r="BA71" s="78">
        <f ca="1">IFERROR(INDEX(current_projections!$A:$XZ,MATCH(Calculations_forecast!$B71,current_projections!$A:$A,0),MATCH(Calculations_forecast!BA$9,current_projections!$2:$2,0)),"n/a")</f>
        <v>9614.6657166995428</v>
      </c>
      <c r="BB71" s="78">
        <f ca="1">IFERROR(INDEX(current_projections!$A:$XZ,MATCH(Calculations_forecast!$B71,current_projections!$A:$A,0),MATCH(Calculations_forecast!BB$9,current_projections!$2:$2,0)),"n/a")</f>
        <v>9872.1464645927572</v>
      </c>
      <c r="BC71" s="78">
        <f ca="1">IFERROR(INDEX(current_projections!$A:$XZ,MATCH(Calculations_forecast!$B71,current_projections!$A:$A,0),MATCH(Calculations_forecast!BC$9,current_projections!$2:$2,0)),"n/a")</f>
        <v>10293.489675701576</v>
      </c>
      <c r="BD71" s="78">
        <f ca="1">IFERROR(INDEX(current_projections!$A:$XZ,MATCH(Calculations_forecast!$B71,current_projections!$A:$A,0),MATCH(Calculations_forecast!BD$9,current_projections!$2:$2,0)),"n/a")</f>
        <v>10570.281613081192</v>
      </c>
      <c r="BE71" s="78">
        <f ca="1">IFERROR(INDEX(current_projections!$A:$XZ,MATCH(Calculations_forecast!$B71,current_projections!$A:$A,0),MATCH(Calculations_forecast!BE$9,current_projections!$2:$2,0)),"n/a")</f>
        <v>10855.679216634382</v>
      </c>
      <c r="BF71" s="78">
        <f ca="1">IFERROR(INDEX(current_projections!$A:$XZ,MATCH(Calculations_forecast!$B71,current_projections!$A:$A,0),MATCH(Calculations_forecast!BF$9,current_projections!$2:$2,0)),"n/a")</f>
        <v>11149.759566613007</v>
      </c>
      <c r="BG71" s="78">
        <f ca="1">IFERROR(INDEX(current_projections!$A:$XZ,MATCH(Calculations_forecast!$B71,current_projections!$A:$A,0),MATCH(Calculations_forecast!BG$9,current_projections!$2:$2,0)),"n/a")</f>
        <v>11630.425701529693</v>
      </c>
      <c r="BH71" s="78">
        <f ca="1">IFERROR(INDEX(current_projections!$A:$XZ,MATCH(Calculations_forecast!$B71,current_projections!$A:$A,0),MATCH(Calculations_forecast!BH$9,current_projections!$2:$2,0)),"n/a")</f>
        <v>11947.471106153394</v>
      </c>
      <c r="BI71" s="78">
        <f ca="1">IFERROR(INDEX(current_projections!$A:$XZ,MATCH(Calculations_forecast!$B71,current_projections!$A:$A,0),MATCH(Calculations_forecast!BI$9,current_projections!$2:$2,0)),"n/a")</f>
        <v>12273.995491484568</v>
      </c>
      <c r="BJ71" s="78">
        <f ca="1">IFERROR(INDEX(current_projections!$A:$XZ,MATCH(Calculations_forecast!$B71,current_projections!$A:$A,0),MATCH(Calculations_forecast!BJ$9,current_projections!$2:$2,0)),"n/a")</f>
        <v>12605.270629799737</v>
      </c>
    </row>
    <row r="72" spans="1:62" s="26" customFormat="1">
      <c r="A72" s="36" t="s">
        <v>537</v>
      </c>
      <c r="B72" s="78" t="s">
        <v>522</v>
      </c>
      <c r="C72" s="78">
        <f ca="1">IFERROR(INDEX(current_projections!$A:$XZ,MATCH(Calculations_forecast!$B72,current_projections!$A:$A,0),MATCH(Calculations_forecast!C$9,current_projections!$2:$2,0)),"n/a")</f>
        <v>1213.2</v>
      </c>
      <c r="D72" s="78">
        <f ca="1">IFERROR(INDEX(current_projections!$A:$XZ,MATCH(Calculations_forecast!$B72,current_projections!$A:$A,0),MATCH(Calculations_forecast!D$9,current_projections!$2:$2,0)),"n/a")</f>
        <v>1207.2</v>
      </c>
      <c r="E72" s="78">
        <f ca="1">IFERROR(INDEX(current_projections!$A:$XZ,MATCH(Calculations_forecast!$B72,current_projections!$A:$A,0),MATCH(Calculations_forecast!E$9,current_projections!$2:$2,0)),"n/a")</f>
        <v>1226.8</v>
      </c>
      <c r="F72" s="78">
        <f ca="1">IFERROR(INDEX(current_projections!$A:$XZ,MATCH(Calculations_forecast!$B72,current_projections!$A:$A,0),MATCH(Calculations_forecast!F$9,current_projections!$2:$2,0)),"n/a")</f>
        <v>1209.5</v>
      </c>
      <c r="G72" s="78">
        <f ca="1">IFERROR(INDEX(current_projections!$A:$XZ,MATCH(Calculations_forecast!$B72,current_projections!$A:$A,0),MATCH(Calculations_forecast!G$9,current_projections!$2:$2,0)),"n/a")</f>
        <v>1214.5</v>
      </c>
      <c r="H72" s="78">
        <f ca="1">IFERROR(INDEX(current_projections!$A:$XZ,MATCH(Calculations_forecast!$B72,current_projections!$A:$A,0),MATCH(Calculations_forecast!H$9,current_projections!$2:$2,0)),"n/a")</f>
        <v>1221</v>
      </c>
      <c r="I72" s="78">
        <f ca="1">IFERROR(INDEX(current_projections!$A:$XZ,MATCH(Calculations_forecast!$B72,current_projections!$A:$A,0),MATCH(Calculations_forecast!I$9,current_projections!$2:$2,0)),"n/a")</f>
        <v>1221.4000000000001</v>
      </c>
      <c r="J72" s="78">
        <f ca="1">IFERROR(INDEX(current_projections!$A:$XZ,MATCH(Calculations_forecast!$B72,current_projections!$A:$A,0),MATCH(Calculations_forecast!J$9,current_projections!$2:$2,0)),"n/a")</f>
        <v>1226.5999999999999</v>
      </c>
      <c r="K72" s="78">
        <f ca="1">IFERROR(INDEX(current_projections!$A:$XZ,MATCH(Calculations_forecast!$B72,current_projections!$A:$A,0),MATCH(Calculations_forecast!K$9,current_projections!$2:$2,0)),"n/a")</f>
        <v>1223.5</v>
      </c>
      <c r="L72" s="78">
        <f ca="1">IFERROR(INDEX(current_projections!$A:$XZ,MATCH(Calculations_forecast!$B72,current_projections!$A:$A,0),MATCH(Calculations_forecast!L$9,current_projections!$2:$2,0)),"n/a")</f>
        <v>1225.4000000000001</v>
      </c>
      <c r="M72" s="78">
        <f ca="1">IFERROR(INDEX(current_projections!$A:$XZ,MATCH(Calculations_forecast!$B72,current_projections!$A:$A,0),MATCH(Calculations_forecast!M$9,current_projections!$2:$2,0)),"n/a")</f>
        <v>1235.9000000000001</v>
      </c>
      <c r="N72" s="78">
        <f ca="1">IFERROR(INDEX(current_projections!$A:$XZ,MATCH(Calculations_forecast!$B72,current_projections!$A:$A,0),MATCH(Calculations_forecast!N$9,current_projections!$2:$2,0)),"n/a")</f>
        <v>1244.0999999999999</v>
      </c>
      <c r="O72" s="78">
        <f ca="1">IFERROR(INDEX(current_projections!$A:$XZ,MATCH(Calculations_forecast!$B72,current_projections!$A:$A,0),MATCH(Calculations_forecast!O$9,current_projections!$2:$2,0)),"n/a")</f>
        <v>1252.4000000000001</v>
      </c>
      <c r="P72" s="78">
        <f ca="1">IFERROR(INDEX(current_projections!$A:$XZ,MATCH(Calculations_forecast!$B72,current_projections!$A:$A,0),MATCH(Calculations_forecast!P$9,current_projections!$2:$2,0)),"n/a")</f>
        <v>1264</v>
      </c>
      <c r="Q72" s="78">
        <f ca="1">IFERROR(INDEX(current_projections!$A:$XZ,MATCH(Calculations_forecast!$B72,current_projections!$A:$A,0),MATCH(Calculations_forecast!Q$9,current_projections!$2:$2,0)),"n/a")</f>
        <v>1263.8</v>
      </c>
      <c r="R72" s="78">
        <f ca="1">IFERROR(INDEX(current_projections!$A:$XZ,MATCH(Calculations_forecast!$B72,current_projections!$A:$A,0),MATCH(Calculations_forecast!R$9,current_projections!$2:$2,0)),"n/a")</f>
        <v>1280.5999999999999</v>
      </c>
      <c r="S72" s="78">
        <f ca="1">IFERROR(INDEX(current_projections!$A:$XZ,MATCH(Calculations_forecast!$B72,current_projections!$A:$A,0),MATCH(Calculations_forecast!S$9,current_projections!$2:$2,0)),"n/a")</f>
        <v>1294.8</v>
      </c>
      <c r="T72" s="78">
        <f ca="1">IFERROR(INDEX(current_projections!$A:$XZ,MATCH(Calculations_forecast!$B72,current_projections!$A:$A,0),MATCH(Calculations_forecast!T$9,current_projections!$2:$2,0)),"n/a")</f>
        <v>1312.5</v>
      </c>
      <c r="U72" s="78">
        <f ca="1">IFERROR(INDEX(current_projections!$A:$XZ,MATCH(Calculations_forecast!$B72,current_projections!$A:$A,0),MATCH(Calculations_forecast!U$9,current_projections!$2:$2,0)),"n/a")</f>
        <v>1438.434375</v>
      </c>
      <c r="V72" s="78">
        <f ca="1">IFERROR(INDEX(current_projections!$A:$XZ,MATCH(Calculations_forecast!$B72,current_projections!$A:$A,0),MATCH(Calculations_forecast!V$9,current_projections!$2:$2,0)),"n/a")</f>
        <v>1540.9372085625002</v>
      </c>
      <c r="W72" s="78">
        <f ca="1">IFERROR(INDEX(current_projections!$A:$XZ,MATCH(Calculations_forecast!$B72,current_projections!$A:$A,0),MATCH(Calculations_forecast!W$9,current_projections!$2:$2,0)),"n/a")</f>
        <v>1630.4194322637247</v>
      </c>
      <c r="X72" s="78">
        <f ca="1">IFERROR(INDEX(current_projections!$A:$XZ,MATCH(Calculations_forecast!$B72,current_projections!$A:$A,0),MATCH(Calculations_forecast!X$9,current_projections!$2:$2,0)),"n/a")</f>
        <v>1642.9573576978328</v>
      </c>
      <c r="Y72" s="78">
        <f ca="1">IFERROR(INDEX(current_projections!$A:$XZ,MATCH(Calculations_forecast!$B72,current_projections!$A:$A,0),MATCH(Calculations_forecast!Y$9,current_projections!$2:$2,0)),"n/a")</f>
        <v>1642.070160724676</v>
      </c>
      <c r="Z72" s="78">
        <f ca="1">IFERROR(INDEX(current_projections!$A:$XZ,MATCH(Calculations_forecast!$B72,current_projections!$A:$A,0),MATCH(Calculations_forecast!Z$9,current_projections!$2:$2,0)),"n/a")</f>
        <v>1609.8199027680434</v>
      </c>
      <c r="AA72" s="78">
        <f ca="1">IFERROR(INDEX(current_projections!$A:$XZ,MATCH(Calculations_forecast!$B72,current_projections!$A:$A,0),MATCH(Calculations_forecast!AA$9,current_projections!$2:$2,0)),"n/a")</f>
        <v>1541.48304789554</v>
      </c>
      <c r="AB72" s="78">
        <f ca="1">IFERROR(INDEX(current_projections!$A:$XZ,MATCH(Calculations_forecast!$B72,current_projections!$A:$A,0),MATCH(Calculations_forecast!AB$9,current_projections!$2:$2,0)),"n/a")</f>
        <v>1522.7540288636092</v>
      </c>
      <c r="AC72" s="78">
        <f ca="1">IFERROR(INDEX(current_projections!$A:$XZ,MATCH(Calculations_forecast!$B72,current_projections!$A:$A,0),MATCH(Calculations_forecast!AC$9,current_projections!$2:$2,0)),"n/a")</f>
        <v>1528.5404941732909</v>
      </c>
      <c r="AD72" s="78">
        <f ca="1">IFERROR(INDEX(current_projections!$A:$XZ,MATCH(Calculations_forecast!$B72,current_projections!$A:$A,0),MATCH(Calculations_forecast!AD$9,current_projections!$2:$2,0)),"n/a")</f>
        <v>1540.7841035316189</v>
      </c>
      <c r="AE72" s="78">
        <f ca="1">IFERROR(INDEX(current_projections!$A:$XZ,MATCH(Calculations_forecast!$B72,current_projections!$A:$A,0),MATCH(Calculations_forecast!AE$9,current_projections!$2:$2,0)),"n/a")</f>
        <v>1621.0435474845808</v>
      </c>
      <c r="AF72" s="78">
        <f ca="1">IFERROR(INDEX(current_projections!$A:$XZ,MATCH(Calculations_forecast!$B72,current_projections!$A:$A,0),MATCH(Calculations_forecast!AF$9,current_projections!$2:$2,0)),"n/a")</f>
        <v>1633.4121097518882</v>
      </c>
      <c r="AG72" s="78">
        <f ca="1">IFERROR(INDEX(current_projections!$A:$XZ,MATCH(Calculations_forecast!$B72,current_projections!$A:$A,0),MATCH(Calculations_forecast!AG$9,current_projections!$2:$2,0)),"n/a")</f>
        <v>1645.7443711805149</v>
      </c>
      <c r="AH72" s="78">
        <f ca="1">IFERROR(INDEX(current_projections!$A:$XZ,MATCH(Calculations_forecast!$B72,current_projections!$A:$A,0),MATCH(Calculations_forecast!AH$9,current_projections!$2:$2,0)),"n/a")</f>
        <v>1651.2411573802576</v>
      </c>
      <c r="AI72" s="78">
        <f ca="1">IFERROR(INDEX(current_projections!$A:$XZ,MATCH(Calculations_forecast!$B72,current_projections!$A:$A,0),MATCH(Calculations_forecast!AI$9,current_projections!$2:$2,0)),"n/a")</f>
        <v>1741.976858978303</v>
      </c>
      <c r="AJ72" s="78">
        <f ca="1">IFERROR(INDEX(current_projections!$A:$XZ,MATCH(Calculations_forecast!$B72,current_projections!$A:$A,0),MATCH(Calculations_forecast!AJ$9,current_projections!$2:$2,0)),"n/a")</f>
        <v>1746.0879243654915</v>
      </c>
      <c r="AK72" s="78">
        <f ca="1">IFERROR(INDEX(current_projections!$A:$XZ,MATCH(Calculations_forecast!$B72,current_projections!$A:$A,0),MATCH(Calculations_forecast!AK$9,current_projections!$2:$2,0)),"n/a")</f>
        <v>1757.4724176323546</v>
      </c>
      <c r="AL72" s="78">
        <f ca="1">IFERROR(INDEX(current_projections!$A:$XZ,MATCH(Calculations_forecast!$B72,current_projections!$A:$A,0),MATCH(Calculations_forecast!AL$9,current_projections!$2:$2,0)),"n/a")</f>
        <v>1774.9065440152674</v>
      </c>
      <c r="AM72" s="78">
        <f ca="1">IFERROR(INDEX(current_projections!$A:$XZ,MATCH(Calculations_forecast!$B72,current_projections!$A:$A,0),MATCH(Calculations_forecast!AM$9,current_projections!$2:$2,0)),"n/a")</f>
        <v>1885.3234801184574</v>
      </c>
      <c r="AN72" s="78">
        <f ca="1">IFERROR(INDEX(current_projections!$A:$XZ,MATCH(Calculations_forecast!$B72,current_projections!$A:$A,0),MATCH(Calculations_forecast!AN$9,current_projections!$2:$2,0)),"n/a")</f>
        <v>1908.7957574459324</v>
      </c>
      <c r="AO72" s="78">
        <f ca="1">IFERROR(INDEX(current_projections!$A:$XZ,MATCH(Calculations_forecast!$B72,current_projections!$A:$A,0),MATCH(Calculations_forecast!AO$9,current_projections!$2:$2,0)),"n/a")</f>
        <v>1931.262283511071</v>
      </c>
      <c r="AP72" s="78">
        <f ca="1">IFERROR(INDEX(current_projections!$A:$XZ,MATCH(Calculations_forecast!$B72,current_projections!$A:$A,0),MATCH(Calculations_forecast!AP$9,current_projections!$2:$2,0)),"n/a")</f>
        <v>1954.8816212384113</v>
      </c>
      <c r="AQ72" s="78">
        <f ca="1">IFERROR(INDEX(current_projections!$A:$XZ,MATCH(Calculations_forecast!$B72,current_projections!$A:$A,0),MATCH(Calculations_forecast!AQ$9,current_projections!$2:$2,0)),"n/a")</f>
        <v>2070.3173809725395</v>
      </c>
      <c r="AR72" s="78">
        <f ca="1">IFERROR(INDEX(current_projections!$A:$XZ,MATCH(Calculations_forecast!$B72,current_projections!$A:$A,0),MATCH(Calculations_forecast!AR$9,current_projections!$2:$2,0)),"n/a")</f>
        <v>2095.7201752370725</v>
      </c>
      <c r="AS72" s="78">
        <f ca="1">IFERROR(INDEX(current_projections!$A:$XZ,MATCH(Calculations_forecast!$B72,current_projections!$A:$A,0),MATCH(Calculations_forecast!AS$9,current_projections!$2:$2,0)),"n/a")</f>
        <v>2123.0274091204119</v>
      </c>
      <c r="AT72" s="78">
        <f ca="1">IFERROR(INDEX(current_projections!$A:$XZ,MATCH(Calculations_forecast!$B72,current_projections!$A:$A,0),MATCH(Calculations_forecast!AT$9,current_projections!$2:$2,0)),"n/a")</f>
        <v>2150.6904562612513</v>
      </c>
      <c r="AU72" s="78">
        <f ca="1">IFERROR(INDEX(current_projections!$A:$XZ,MATCH(Calculations_forecast!$B72,current_projections!$A:$A,0),MATCH(Calculations_forecast!AU$9,current_projections!$2:$2,0)),"n/a")</f>
        <v>2280.42010458293</v>
      </c>
      <c r="AV72" s="78">
        <f ca="1">IFERROR(INDEX(current_projections!$A:$XZ,MATCH(Calculations_forecast!$B72,current_projections!$A:$A,0),MATCH(Calculations_forecast!AV$9,current_projections!$2:$2,0)),"n/a")</f>
        <v>2311.1829717937535</v>
      </c>
      <c r="AW72" s="78">
        <f ca="1">IFERROR(INDEX(current_projections!$A:$XZ,MATCH(Calculations_forecast!$B72,current_projections!$A:$A,0),MATCH(Calculations_forecast!AW$9,current_projections!$2:$2,0)),"n/a")</f>
        <v>2342.4070537426869</v>
      </c>
      <c r="AX72" s="78">
        <f ca="1">IFERROR(INDEX(current_projections!$A:$XZ,MATCH(Calculations_forecast!$B72,current_projections!$A:$A,0),MATCH(Calculations_forecast!AX$9,current_projections!$2:$2,0)),"n/a")</f>
        <v>2374.0998211798255</v>
      </c>
      <c r="AY72" s="78">
        <f ca="1">IFERROR(INDEX(current_projections!$A:$XZ,MATCH(Calculations_forecast!$B72,current_projections!$A:$A,0),MATCH(Calculations_forecast!AY$9,current_projections!$2:$2,0)),"n/a")</f>
        <v>2514.4803436061884</v>
      </c>
      <c r="AZ72" s="78">
        <f ca="1">IFERROR(INDEX(current_projections!$A:$XZ,MATCH(Calculations_forecast!$B72,current_projections!$A:$A,0),MATCH(Calculations_forecast!AZ$9,current_projections!$2:$2,0)),"n/a")</f>
        <v>2549.6579236132388</v>
      </c>
      <c r="BA72" s="78">
        <f ca="1">IFERROR(INDEX(current_projections!$A:$XZ,MATCH(Calculations_forecast!$B72,current_projections!$A:$A,0),MATCH(Calculations_forecast!BA$9,current_projections!$2:$2,0)),"n/a")</f>
        <v>2585.4296242815326</v>
      </c>
      <c r="BB72" s="78">
        <f ca="1">IFERROR(INDEX(current_projections!$A:$XZ,MATCH(Calculations_forecast!$B72,current_projections!$A:$A,0),MATCH(Calculations_forecast!BB$9,current_projections!$2:$2,0)),"n/a")</f>
        <v>2621.7807647989307</v>
      </c>
      <c r="BC72" s="78">
        <f ca="1">IFERROR(INDEX(current_projections!$A:$XZ,MATCH(Calculations_forecast!$B72,current_projections!$A:$A,0),MATCH(Calculations_forecast!BC$9,current_projections!$2:$2,0)),"n/a")</f>
        <v>2780.3985010692659</v>
      </c>
      <c r="BD72" s="78">
        <f ca="1">IFERROR(INDEX(current_projections!$A:$XZ,MATCH(Calculations_forecast!$B72,current_projections!$A:$A,0),MATCH(Calculations_forecast!BD$9,current_projections!$2:$2,0)),"n/a")</f>
        <v>2822.1044785853046</v>
      </c>
      <c r="BE72" s="78">
        <f ca="1">IFERROR(INDEX(current_projections!$A:$XZ,MATCH(Calculations_forecast!$B72,current_projections!$A:$A,0),MATCH(Calculations_forecast!BE$9,current_projections!$2:$2,0)),"n/a")</f>
        <v>2865.8470980033771</v>
      </c>
      <c r="BF72" s="78">
        <f ca="1">IFERROR(INDEX(current_projections!$A:$XZ,MATCH(Calculations_forecast!$B72,current_projections!$A:$A,0),MATCH(Calculations_forecast!BF$9,current_projections!$2:$2,0)),"n/a")</f>
        <v>2911.7866269843712</v>
      </c>
      <c r="BG72" s="78">
        <f ca="1">IFERROR(INDEX(current_projections!$A:$XZ,MATCH(Calculations_forecast!$B72,current_projections!$A:$A,0),MATCH(Calculations_forecast!BG$9,current_projections!$2:$2,0)),"n/a")</f>
        <v>3094.7632986240692</v>
      </c>
      <c r="BH72" s="78">
        <f ca="1">IFERROR(INDEX(current_projections!$A:$XZ,MATCH(Calculations_forecast!$B72,current_projections!$A:$A,0),MATCH(Calculations_forecast!BH$9,current_projections!$2:$2,0)),"n/a")</f>
        <v>3147.4671175996373</v>
      </c>
      <c r="BI72" s="78">
        <f ca="1">IFERROR(INDEX(current_projections!$A:$XZ,MATCH(Calculations_forecast!$B72,current_projections!$A:$A,0),MATCH(Calculations_forecast!BI$9,current_projections!$2:$2,0)),"n/a")</f>
        <v>3202.8940135405664</v>
      </c>
      <c r="BJ72" s="78">
        <f ca="1">IFERROR(INDEX(current_projections!$A:$XZ,MATCH(Calculations_forecast!$B72,current_projections!$A:$A,0),MATCH(Calculations_forecast!BJ$9,current_projections!$2:$2,0)),"n/a")</f>
        <v>3258.1439352741413</v>
      </c>
    </row>
    <row r="73" spans="1:62" s="26" customFormat="1">
      <c r="A73" s="36" t="s">
        <v>538</v>
      </c>
      <c r="B73" s="78" t="s">
        <v>523</v>
      </c>
      <c r="C73" s="78">
        <f ca="1">IFERROR(INDEX(current_projections!$A:$XZ,MATCH(Calculations_forecast!$B73,current_projections!$A:$A,0),MATCH(Calculations_forecast!C$9,current_projections!$2:$2,0)),"n/a")</f>
        <v>1925.9</v>
      </c>
      <c r="D73" s="78">
        <f ca="1">IFERROR(INDEX(current_projections!$A:$XZ,MATCH(Calculations_forecast!$B73,current_projections!$A:$A,0),MATCH(Calculations_forecast!D$9,current_projections!$2:$2,0)),"n/a")</f>
        <v>1943.8</v>
      </c>
      <c r="E73" s="78">
        <f ca="1">IFERROR(INDEX(current_projections!$A:$XZ,MATCH(Calculations_forecast!$B73,current_projections!$A:$A,0),MATCH(Calculations_forecast!E$9,current_projections!$2:$2,0)),"n/a")</f>
        <v>1963.2</v>
      </c>
      <c r="F73" s="78">
        <f ca="1">IFERROR(INDEX(current_projections!$A:$XZ,MATCH(Calculations_forecast!$B73,current_projections!$A:$A,0),MATCH(Calculations_forecast!F$9,current_projections!$2:$2,0)),"n/a")</f>
        <v>1978.6</v>
      </c>
      <c r="G73" s="78">
        <f ca="1">IFERROR(INDEX(current_projections!$A:$XZ,MATCH(Calculations_forecast!$B73,current_projections!$A:$A,0),MATCH(Calculations_forecast!G$9,current_projections!$2:$2,0)),"n/a")</f>
        <v>1974</v>
      </c>
      <c r="H73" s="78">
        <f ca="1">IFERROR(INDEX(current_projections!$A:$XZ,MATCH(Calculations_forecast!$B73,current_projections!$A:$A,0),MATCH(Calculations_forecast!H$9,current_projections!$2:$2,0)),"n/a")</f>
        <v>2016.6</v>
      </c>
      <c r="I73" s="78">
        <f ca="1">IFERROR(INDEX(current_projections!$A:$XZ,MATCH(Calculations_forecast!$B73,current_projections!$A:$A,0),MATCH(Calculations_forecast!I$9,current_projections!$2:$2,0)),"n/a")</f>
        <v>2035.5</v>
      </c>
      <c r="J73" s="78">
        <f ca="1">IFERROR(INDEX(current_projections!$A:$XZ,MATCH(Calculations_forecast!$B73,current_projections!$A:$A,0),MATCH(Calculations_forecast!J$9,current_projections!$2:$2,0)),"n/a")</f>
        <v>2027.2</v>
      </c>
      <c r="K73" s="78">
        <f ca="1">IFERROR(INDEX(current_projections!$A:$XZ,MATCH(Calculations_forecast!$B73,current_projections!$A:$A,0),MATCH(Calculations_forecast!K$9,current_projections!$2:$2,0)),"n/a")</f>
        <v>2039.2</v>
      </c>
      <c r="L73" s="78">
        <f ca="1">IFERROR(INDEX(current_projections!$A:$XZ,MATCH(Calculations_forecast!$B73,current_projections!$A:$A,0),MATCH(Calculations_forecast!L$9,current_projections!$2:$2,0)),"n/a")</f>
        <v>2052.9</v>
      </c>
      <c r="M73" s="78">
        <f ca="1">IFERROR(INDEX(current_projections!$A:$XZ,MATCH(Calculations_forecast!$B73,current_projections!$A:$A,0),MATCH(Calculations_forecast!M$9,current_projections!$2:$2,0)),"n/a")</f>
        <v>2064.6999999999998</v>
      </c>
      <c r="N73" s="78">
        <f ca="1">IFERROR(INDEX(current_projections!$A:$XZ,MATCH(Calculations_forecast!$B73,current_projections!$A:$A,0),MATCH(Calculations_forecast!N$9,current_projections!$2:$2,0)),"n/a")</f>
        <v>2078.3000000000002</v>
      </c>
      <c r="O73" s="78">
        <f ca="1">IFERROR(INDEX(current_projections!$A:$XZ,MATCH(Calculations_forecast!$B73,current_projections!$A:$A,0),MATCH(Calculations_forecast!O$9,current_projections!$2:$2,0)),"n/a")</f>
        <v>2093.9</v>
      </c>
      <c r="P73" s="78">
        <f ca="1">IFERROR(INDEX(current_projections!$A:$XZ,MATCH(Calculations_forecast!$B73,current_projections!$A:$A,0),MATCH(Calculations_forecast!P$9,current_projections!$2:$2,0)),"n/a")</f>
        <v>2096</v>
      </c>
      <c r="Q73" s="78">
        <f ca="1">IFERROR(INDEX(current_projections!$A:$XZ,MATCH(Calculations_forecast!$B73,current_projections!$A:$A,0),MATCH(Calculations_forecast!Q$9,current_projections!$2:$2,0)),"n/a")</f>
        <v>2108.5</v>
      </c>
      <c r="R73" s="78">
        <f ca="1">IFERROR(INDEX(current_projections!$A:$XZ,MATCH(Calculations_forecast!$B73,current_projections!$A:$A,0),MATCH(Calculations_forecast!R$9,current_projections!$2:$2,0)),"n/a")</f>
        <v>2138.5</v>
      </c>
      <c r="S73" s="78">
        <f ca="1">IFERROR(INDEX(current_projections!$A:$XZ,MATCH(Calculations_forecast!$B73,current_projections!$A:$A,0),MATCH(Calculations_forecast!S$9,current_projections!$2:$2,0)),"n/a")</f>
        <v>2162</v>
      </c>
      <c r="T73" s="78">
        <f ca="1">IFERROR(INDEX(current_projections!$A:$XZ,MATCH(Calculations_forecast!$B73,current_projections!$A:$A,0),MATCH(Calculations_forecast!T$9,current_projections!$2:$2,0)),"n/a")</f>
        <v>2189.3000000000002</v>
      </c>
      <c r="U73" s="78">
        <f ca="1">IFERROR(INDEX(current_projections!$A:$XZ,MATCH(Calculations_forecast!$B73,current_projections!$A:$A,0),MATCH(Calculations_forecast!U$9,current_projections!$2:$2,0)),"n/a")</f>
        <v>2295.4591570000002</v>
      </c>
      <c r="V73" s="78">
        <f ca="1">IFERROR(INDEX(current_projections!$A:$XZ,MATCH(Calculations_forecast!$B73,current_projections!$A:$A,0),MATCH(Calculations_forecast!V$9,current_projections!$2:$2,0)),"n/a")</f>
        <v>2391.1568492553301</v>
      </c>
      <c r="W73" s="78">
        <f ca="1">IFERROR(INDEX(current_projections!$A:$XZ,MATCH(Calculations_forecast!$B73,current_projections!$A:$A,0),MATCH(Calculations_forecast!W$9,current_projections!$2:$2,0)),"n/a")</f>
        <v>2484.5554357872434</v>
      </c>
      <c r="X73" s="78">
        <f ca="1">IFERROR(INDEX(current_projections!$A:$XZ,MATCH(Calculations_forecast!$B73,current_projections!$A:$A,0),MATCH(Calculations_forecast!X$9,current_projections!$2:$2,0)),"n/a")</f>
        <v>2584.0121898818065</v>
      </c>
      <c r="Y73" s="78">
        <f ca="1">IFERROR(INDEX(current_projections!$A:$XZ,MATCH(Calculations_forecast!$B73,current_projections!$A:$A,0),MATCH(Calculations_forecast!Y$9,current_projections!$2:$2,0)),"n/a")</f>
        <v>2687.2434768675844</v>
      </c>
      <c r="Z73" s="78">
        <f ca="1">IFERROR(INDEX(current_projections!$A:$XZ,MATCH(Calculations_forecast!$B73,current_projections!$A:$A,0),MATCH(Calculations_forecast!Z$9,current_projections!$2:$2,0)),"n/a")</f>
        <v>2793.9539153339961</v>
      </c>
      <c r="AA73" s="78">
        <f ca="1">IFERROR(INDEX(current_projections!$A:$XZ,MATCH(Calculations_forecast!$B73,current_projections!$A:$A,0),MATCH(Calculations_forecast!AA$9,current_projections!$2:$2,0)),"n/a")</f>
        <v>2900.7947130563684</v>
      </c>
      <c r="AB73" s="78">
        <f ca="1">IFERROR(INDEX(current_projections!$A:$XZ,MATCH(Calculations_forecast!$B73,current_projections!$A:$A,0),MATCH(Calculations_forecast!AB$9,current_projections!$2:$2,0)),"n/a")</f>
        <v>3010.7058247340742</v>
      </c>
      <c r="AC73" s="78">
        <f ca="1">IFERROR(INDEX(current_projections!$A:$XZ,MATCH(Calculations_forecast!$B73,current_projections!$A:$A,0),MATCH(Calculations_forecast!AC$9,current_projections!$2:$2,0)),"n/a")</f>
        <v>3123.5771861033545</v>
      </c>
      <c r="AD73" s="78">
        <f ca="1">IFERROR(INDEX(current_projections!$A:$XZ,MATCH(Calculations_forecast!$B73,current_projections!$A:$A,0),MATCH(Calculations_forecast!AD$9,current_projections!$2:$2,0)),"n/a")</f>
        <v>3238.3374119207915</v>
      </c>
      <c r="AE73" s="78">
        <f ca="1">IFERROR(INDEX(current_projections!$A:$XZ,MATCH(Calculations_forecast!$B73,current_projections!$A:$A,0),MATCH(Calculations_forecast!AE$9,current_projections!$2:$2,0)),"n/a")</f>
        <v>3357.734912298311</v>
      </c>
      <c r="AF73" s="78">
        <f ca="1">IFERROR(INDEX(current_projections!$A:$XZ,MATCH(Calculations_forecast!$B73,current_projections!$A:$A,0),MATCH(Calculations_forecast!AF$9,current_projections!$2:$2,0)),"n/a")</f>
        <v>3480.7287421357978</v>
      </c>
      <c r="AG73" s="78">
        <f ca="1">IFERROR(INDEX(current_projections!$A:$XZ,MATCH(Calculations_forecast!$B73,current_projections!$A:$A,0),MATCH(Calculations_forecast!AG$9,current_projections!$2:$2,0)),"n/a")</f>
        <v>3608.0537995231257</v>
      </c>
      <c r="AH73" s="78">
        <f ca="1">IFERROR(INDEX(current_projections!$A:$XZ,MATCH(Calculations_forecast!$B73,current_projections!$A:$A,0),MATCH(Calculations_forecast!AH$9,current_projections!$2:$2,0)),"n/a")</f>
        <v>3739.2426356737865</v>
      </c>
      <c r="AI73" s="78">
        <f ca="1">IFERROR(INDEX(current_projections!$A:$XZ,MATCH(Calculations_forecast!$B73,current_projections!$A:$A,0),MATCH(Calculations_forecast!AI$9,current_projections!$2:$2,0)),"n/a")</f>
        <v>3875.0519282014579</v>
      </c>
      <c r="AJ73" s="78">
        <f ca="1">IFERROR(INDEX(current_projections!$A:$XZ,MATCH(Calculations_forecast!$B73,current_projections!$A:$A,0),MATCH(Calculations_forecast!AJ$9,current_projections!$2:$2,0)),"n/a")</f>
        <v>4015.3288080023508</v>
      </c>
      <c r="AK73" s="78">
        <f ca="1">IFERROR(INDEX(current_projections!$A:$XZ,MATCH(Calculations_forecast!$B73,current_projections!$A:$A,0),MATCH(Calculations_forecast!AK$9,current_projections!$2:$2,0)),"n/a")</f>
        <v>4161.0450904447562</v>
      </c>
      <c r="AL73" s="78">
        <f ca="1">IFERROR(INDEX(current_projections!$A:$XZ,MATCH(Calculations_forecast!$B73,current_projections!$A:$A,0),MATCH(Calculations_forecast!AL$9,current_projections!$2:$2,0)),"n/a")</f>
        <v>4313.0480675987028</v>
      </c>
      <c r="AM73" s="78">
        <f ca="1">IFERROR(INDEX(current_projections!$A:$XZ,MATCH(Calculations_forecast!$B73,current_projections!$A:$A,0),MATCH(Calculations_forecast!AM$9,current_projections!$2:$2,0)),"n/a")</f>
        <v>4470.7331049501108</v>
      </c>
      <c r="AN73" s="78">
        <f ca="1">IFERROR(INDEX(current_projections!$A:$XZ,MATCH(Calculations_forecast!$B73,current_projections!$A:$A,0),MATCH(Calculations_forecast!AN$9,current_projections!$2:$2,0)),"n/a")</f>
        <v>4633.2442533150479</v>
      </c>
      <c r="AO73" s="78">
        <f ca="1">IFERROR(INDEX(current_projections!$A:$XZ,MATCH(Calculations_forecast!$B73,current_projections!$A:$A,0),MATCH(Calculations_forecast!AO$9,current_projections!$2:$2,0)),"n/a")</f>
        <v>4801.5236845954496</v>
      </c>
      <c r="AP73" s="78">
        <f ca="1">IFERROR(INDEX(current_projections!$A:$XZ,MATCH(Calculations_forecast!$B73,current_projections!$A:$A,0),MATCH(Calculations_forecast!AP$9,current_projections!$2:$2,0)),"n/a")</f>
        <v>4974.7626591356538</v>
      </c>
      <c r="AQ73" s="78">
        <f ca="1">IFERROR(INDEX(current_projections!$A:$XZ,MATCH(Calculations_forecast!$B73,current_projections!$A:$A,0),MATCH(Calculations_forecast!AQ$9,current_projections!$2:$2,0)),"n/a")</f>
        <v>5153.3566385986242</v>
      </c>
      <c r="AR73" s="78">
        <f ca="1">IFERROR(INDEX(current_projections!$A:$XZ,MATCH(Calculations_forecast!$B73,current_projections!$A:$A,0),MATCH(Calculations_forecast!AR$9,current_projections!$2:$2,0)),"n/a")</f>
        <v>5336.6615342335781</v>
      </c>
      <c r="AS73" s="78">
        <f ca="1">IFERROR(INDEX(current_projections!$A:$XZ,MATCH(Calculations_forecast!$B73,current_projections!$A:$A,0),MATCH(Calculations_forecast!AS$9,current_projections!$2:$2,0)),"n/a")</f>
        <v>5525.0990530073659</v>
      </c>
      <c r="AT73" s="78">
        <f ca="1">IFERROR(INDEX(current_projections!$A:$XZ,MATCH(Calculations_forecast!$B73,current_projections!$A:$A,0),MATCH(Calculations_forecast!AT$9,current_projections!$2:$2,0)),"n/a")</f>
        <v>5718.2012649099734</v>
      </c>
      <c r="AU73" s="78">
        <f ca="1">IFERROR(INDEX(current_projections!$A:$XZ,MATCH(Calculations_forecast!$B73,current_projections!$A:$A,0),MATCH(Calculations_forecast!AU$9,current_projections!$2:$2,0)),"n/a")</f>
        <v>5916.9659408782436</v>
      </c>
      <c r="AV73" s="78">
        <f ca="1">IFERROR(INDEX(current_projections!$A:$XZ,MATCH(Calculations_forecast!$B73,current_projections!$A:$A,0),MATCH(Calculations_forecast!AV$9,current_projections!$2:$2,0)),"n/a")</f>
        <v>6120.6279085632723</v>
      </c>
      <c r="AW73" s="78">
        <f ca="1">IFERROR(INDEX(current_projections!$A:$XZ,MATCH(Calculations_forecast!$B73,current_projections!$A:$A,0),MATCH(Calculations_forecast!AW$9,current_projections!$2:$2,0)),"n/a")</f>
        <v>6334.66626652573</v>
      </c>
      <c r="AX73" s="78">
        <f ca="1">IFERROR(INDEX(current_projections!$A:$XZ,MATCH(Calculations_forecast!$B73,current_projections!$A:$A,0),MATCH(Calculations_forecast!AX$9,current_projections!$2:$2,0)),"n/a")</f>
        <v>6556.3795858541298</v>
      </c>
      <c r="AY73" s="78">
        <f ca="1">IFERROR(INDEX(current_projections!$A:$XZ,MATCH(Calculations_forecast!$B73,current_projections!$A:$A,0),MATCH(Calculations_forecast!AY$9,current_projections!$2:$2,0)),"n/a")</f>
        <v>6784.6727230335709</v>
      </c>
      <c r="AZ73" s="78">
        <f ca="1">IFERROR(INDEX(current_projections!$A:$XZ,MATCH(Calculations_forecast!$B73,current_projections!$A:$A,0),MATCH(Calculations_forecast!AZ$9,current_projections!$2:$2,0)),"n/a")</f>
        <v>7019.3545525233012</v>
      </c>
      <c r="BA73" s="78">
        <f ca="1">IFERROR(INDEX(current_projections!$A:$XZ,MATCH(Calculations_forecast!$B73,current_projections!$A:$A,0),MATCH(Calculations_forecast!BA$9,current_projections!$2:$2,0)),"n/a")</f>
        <v>7258.2231879456695</v>
      </c>
      <c r="BB73" s="78">
        <f ca="1">IFERROR(INDEX(current_projections!$A:$XZ,MATCH(Calculations_forecast!$B73,current_projections!$A:$A,0),MATCH(Calculations_forecast!BB$9,current_projections!$2:$2,0)),"n/a")</f>
        <v>7502.0269048287646</v>
      </c>
      <c r="BC73" s="78">
        <f ca="1">IFERROR(INDEX(current_projections!$A:$XZ,MATCH(Calculations_forecast!$B73,current_projections!$A:$A,0),MATCH(Calculations_forecast!BC$9,current_projections!$2:$2,0)),"n/a")</f>
        <v>7752.2195021048037</v>
      </c>
      <c r="BD73" s="78">
        <f ca="1">IFERROR(INDEX(current_projections!$A:$XZ,MATCH(Calculations_forecast!$B73,current_projections!$A:$A,0),MATCH(Calculations_forecast!BD$9,current_projections!$2:$2,0)),"n/a")</f>
        <v>8010.1358449398294</v>
      </c>
      <c r="BE73" s="78">
        <f ca="1">IFERROR(INDEX(current_projections!$A:$XZ,MATCH(Calculations_forecast!$B73,current_projections!$A:$A,0),MATCH(Calculations_forecast!BE$9,current_projections!$2:$2,0)),"n/a")</f>
        <v>8275.5116454826875</v>
      </c>
      <c r="BF73" s="78">
        <f ca="1">IFERROR(INDEX(current_projections!$A:$XZ,MATCH(Calculations_forecast!$B73,current_projections!$A:$A,0),MATCH(Calculations_forecast!BF$9,current_projections!$2:$2,0)),"n/a")</f>
        <v>8548.3552644342508</v>
      </c>
      <c r="BG73" s="78">
        <f ca="1">IFERROR(INDEX(current_projections!$A:$XZ,MATCH(Calculations_forecast!$B73,current_projections!$A:$A,0),MATCH(Calculations_forecast!BG$9,current_projections!$2:$2,0)),"n/a")</f>
        <v>8829.1687348709165</v>
      </c>
      <c r="BH73" s="78">
        <f ca="1">IFERROR(INDEX(current_projections!$A:$XZ,MATCH(Calculations_forecast!$B73,current_projections!$A:$A,0),MATCH(Calculations_forecast!BH$9,current_projections!$2:$2,0)),"n/a")</f>
        <v>9117.970844188545</v>
      </c>
      <c r="BI73" s="78">
        <f ca="1">IFERROR(INDEX(current_projections!$A:$XZ,MATCH(Calculations_forecast!$B73,current_projections!$A:$A,0),MATCH(Calculations_forecast!BI$9,current_projections!$2:$2,0)),"n/a")</f>
        <v>9414.1225372077897</v>
      </c>
      <c r="BJ73" s="78">
        <f ca="1">IFERROR(INDEX(current_projections!$A:$XZ,MATCH(Calculations_forecast!$B73,current_projections!$A:$A,0),MATCH(Calculations_forecast!BJ$9,current_projections!$2:$2,0)),"n/a")</f>
        <v>9716.6924355536485</v>
      </c>
    </row>
    <row r="74" spans="1:62" s="26" customFormat="1">
      <c r="A74" s="40"/>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c r="BF74" s="78"/>
      <c r="BG74" s="78"/>
      <c r="BH74" s="78"/>
      <c r="BI74" s="78"/>
      <c r="BJ74" s="78"/>
    </row>
    <row r="75" spans="1:62" s="26" customFormat="1">
      <c r="A75" s="13" t="s">
        <v>524</v>
      </c>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row>
    <row r="76" spans="1:62" s="26" customFormat="1">
      <c r="A76" s="36" t="s">
        <v>539</v>
      </c>
      <c r="B76" s="78" t="s">
        <v>527</v>
      </c>
      <c r="C76" s="93" t="str">
        <f ca="1">IFERROR(((C69/#REF!)^4-1)*100, "n/a")</f>
        <v>n/a</v>
      </c>
      <c r="D76" s="93" t="str">
        <f ca="1">IFERROR(((D69/#REF!)^4-1)*100, "n/a")</f>
        <v>n/a</v>
      </c>
      <c r="E76" s="93" t="str">
        <f ca="1">IFERROR(((E69/#REF!)^4-1)*100, "n/a")</f>
        <v>n/a</v>
      </c>
      <c r="F76" s="93" t="str">
        <f ca="1">IFERROR(((F69/#REF!)^4-1)*100, "n/a")</f>
        <v>n/a</v>
      </c>
      <c r="G76" s="93" t="str">
        <f ca="1">IFERROR(((G69/#REF!)^4-1)*100, "n/a")</f>
        <v>n/a</v>
      </c>
      <c r="H76" s="93" t="str">
        <f ca="1">IFERROR(((H69/#REF!)^4-1)*100, "n/a")</f>
        <v>n/a</v>
      </c>
      <c r="I76" s="93" t="str">
        <f ca="1">IFERROR(((I69/#REF!)^4-1)*100, "n/a")</f>
        <v>n/a</v>
      </c>
      <c r="J76" s="93" t="str">
        <f ca="1">IFERROR(((J69/#REF!)^4-1)*100, "n/a")</f>
        <v>n/a</v>
      </c>
      <c r="K76" s="93" t="str">
        <f ca="1">IFERROR(((K69/#REF!)^4-1)*100, "n/a")</f>
        <v>n/a</v>
      </c>
      <c r="L76" s="93">
        <f t="shared" ref="L76:S76" ca="1" si="336">IFERROR(((L69/K69)^4-1)*100, "n/a")</f>
        <v>-1.5723358847840374</v>
      </c>
      <c r="M76" s="93">
        <f t="shared" ca="1" si="336"/>
        <v>1.6316481586974074</v>
      </c>
      <c r="N76" s="93">
        <f t="shared" ca="1" si="336"/>
        <v>0.47193580640274568</v>
      </c>
      <c r="O76" s="93">
        <f t="shared" ca="1" si="336"/>
        <v>-3.3606384916584631E-2</v>
      </c>
      <c r="P76" s="93">
        <f t="shared" ca="1" si="336"/>
        <v>2.4079983656993154</v>
      </c>
      <c r="Q76" s="93">
        <f t="shared" ca="1" si="336"/>
        <v>-1.296794854792771</v>
      </c>
      <c r="R76" s="93">
        <f t="shared" ca="1" si="336"/>
        <v>4.0838895678857012</v>
      </c>
      <c r="S76" s="93">
        <f t="shared" ca="1" si="336"/>
        <v>2.6478645538242418</v>
      </c>
      <c r="T76" s="93">
        <f t="shared" ref="T76:AB76" ca="1" si="337">IFERROR(((T69/S69)^4-1)*100, "n/a")</f>
        <v>3.4397575008085157</v>
      </c>
      <c r="U76" s="93">
        <f ca="1">IFERROR(((U69/T69)^4-1)*100, "n/a")</f>
        <v>36.452451958824938</v>
      </c>
      <c r="V76" s="93">
        <f t="shared" ca="1" si="337"/>
        <v>25.695971064057144</v>
      </c>
      <c r="W76" s="93">
        <f t="shared" ca="1" si="337"/>
        <v>8.6385256094284166</v>
      </c>
      <c r="X76" s="93">
        <f t="shared" ca="1" si="337"/>
        <v>-1.1113382209963607</v>
      </c>
      <c r="Y76" s="93">
        <f t="shared" ca="1" si="337"/>
        <v>-4.4246304294433099</v>
      </c>
      <c r="Z76" s="93">
        <f t="shared" ca="1" si="337"/>
        <v>-11.707775568386669</v>
      </c>
      <c r="AA76" s="93">
        <f t="shared" ca="1" si="337"/>
        <v>-27.176051626792219</v>
      </c>
      <c r="AB76" s="93">
        <f t="shared" ca="1" si="337"/>
        <v>-8.898629198460883</v>
      </c>
      <c r="AC76" s="93">
        <f t="shared" ref="AC76:AE76" ca="1" si="338">IFERROR(((AC69/AB69)^4-1)*100, "n/a")</f>
        <v>-2.7041378871828448</v>
      </c>
      <c r="AD76" s="93">
        <f t="shared" ca="1" si="338"/>
        <v>-1.0041961571704339</v>
      </c>
      <c r="AE76" s="93">
        <f t="shared" ca="1" si="338"/>
        <v>2.9603066163745639</v>
      </c>
      <c r="AF76" s="93">
        <f t="shared" ref="AF76:BJ76" ca="1" si="339">IFERROR(((AF69/AE69)^4-1)*100, "n/a")</f>
        <v>-1.1827179314483405</v>
      </c>
      <c r="AG76" s="93">
        <f t="shared" ca="1" si="339"/>
        <v>-1.2738690967142641</v>
      </c>
      <c r="AH76" s="93">
        <f t="shared" ca="1" si="339"/>
        <v>-2.841216352727749</v>
      </c>
      <c r="AI76" s="93">
        <f t="shared" ca="1" si="339"/>
        <v>3.0380098039975101</v>
      </c>
      <c r="AJ76" s="93">
        <f t="shared" ca="1" si="339"/>
        <v>-3.48159840642146</v>
      </c>
      <c r="AK76" s="93">
        <f t="shared" ca="1" si="339"/>
        <v>-1.9653469549127611</v>
      </c>
      <c r="AL76" s="93">
        <f t="shared" ca="1" si="339"/>
        <v>-1.0359510258302618</v>
      </c>
      <c r="AM76" s="93">
        <f t="shared" ca="1" si="339"/>
        <v>5.5145017299790711</v>
      </c>
      <c r="AN76" s="93">
        <f t="shared" ca="1" si="339"/>
        <v>9.2031744867049348E-2</v>
      </c>
      <c r="AO76" s="93">
        <f t="shared" ca="1" si="339"/>
        <v>-0.1958559870538723</v>
      </c>
      <c r="AP76" s="93">
        <f t="shared" ca="1" si="339"/>
        <v>-5.9986501349951205E-2</v>
      </c>
      <c r="AQ76" s="93">
        <f t="shared" ca="1" si="339"/>
        <v>5.0862301718155312</v>
      </c>
      <c r="AR76" s="93">
        <f t="shared" ca="1" si="339"/>
        <v>4.0000600004308495E-3</v>
      </c>
      <c r="AS76" s="93">
        <f t="shared" ca="1" si="339"/>
        <v>0.29231989563514027</v>
      </c>
      <c r="AT76" s="93">
        <f t="shared" ca="1" si="339"/>
        <v>0.23620894216374033</v>
      </c>
      <c r="AU76" s="93">
        <f t="shared" ca="1" si="339"/>
        <v>5.7478970054673617</v>
      </c>
      <c r="AV76" s="93">
        <f t="shared" ca="1" si="339"/>
        <v>0.43270034402083102</v>
      </c>
      <c r="AW76" s="93">
        <f t="shared" ca="1" si="339"/>
        <v>0.46079410852488678</v>
      </c>
      <c r="AX76" s="93">
        <f t="shared" ca="1" si="339"/>
        <v>0.51298387912919186</v>
      </c>
      <c r="AY76" s="93">
        <f t="shared" ca="1" si="339"/>
        <v>5.4978454356492623</v>
      </c>
      <c r="AZ76" s="93">
        <f t="shared" ca="1" si="339"/>
        <v>0.66565519047772082</v>
      </c>
      <c r="BA76" s="93">
        <f t="shared" ca="1" si="339"/>
        <v>0.72194633384978779</v>
      </c>
      <c r="BB76" s="93">
        <f t="shared" ca="1" si="339"/>
        <v>0.7983792138077872</v>
      </c>
      <c r="BC76" s="93">
        <f t="shared" ca="1" si="339"/>
        <v>6.1949251680600836</v>
      </c>
      <c r="BD76" s="93">
        <f t="shared" ca="1" si="339"/>
        <v>1.282118655058917</v>
      </c>
      <c r="BE76" s="93">
        <f t="shared" ca="1" si="339"/>
        <v>1.500368517403694</v>
      </c>
      <c r="BF76" s="93">
        <f t="shared" ca="1" si="339"/>
        <v>1.7432818482469248</v>
      </c>
      <c r="BG76" s="93">
        <f t="shared" ca="1" si="339"/>
        <v>7.2491225534768056</v>
      </c>
      <c r="BH76" s="93">
        <f t="shared" ca="1" si="339"/>
        <v>2.222283065833941</v>
      </c>
      <c r="BI76" s="93">
        <f t="shared" ca="1" si="339"/>
        <v>2.4746384197611437</v>
      </c>
      <c r="BJ76" s="93">
        <f t="shared" ca="1" si="339"/>
        <v>2.3565431470008003</v>
      </c>
    </row>
    <row r="77" spans="1:62" s="26" customFormat="1">
      <c r="A77" s="36" t="s">
        <v>540</v>
      </c>
      <c r="B77" t="s">
        <v>528</v>
      </c>
      <c r="C77" s="78">
        <f t="shared" ref="C77:J77" ca="1" si="340">IFERROR(C72/C$24, "n/a")</f>
        <v>7.0935338451373744E-2</v>
      </c>
      <c r="D77" s="78">
        <f t="shared" ca="1" si="340"/>
        <v>6.9276589883965164E-2</v>
      </c>
      <c r="E77" s="78">
        <f t="shared" ca="1" si="340"/>
        <v>6.9233287057415993E-2</v>
      </c>
      <c r="F77" s="78">
        <f t="shared" ca="1" si="340"/>
        <v>6.7802786108697485E-2</v>
      </c>
      <c r="G77" s="78">
        <f t="shared" ca="1" si="340"/>
        <v>6.7583359301963228E-2</v>
      </c>
      <c r="H77" s="78">
        <f t="shared" ca="1" si="340"/>
        <v>6.7009488894864799E-2</v>
      </c>
      <c r="I77" s="78">
        <f t="shared" ca="1" si="340"/>
        <v>6.6629934919344727E-2</v>
      </c>
      <c r="J77" s="78">
        <f t="shared" ca="1" si="340"/>
        <v>6.6828662337096278E-2</v>
      </c>
      <c r="K77" s="78">
        <f t="shared" ref="K77:S77" ca="1" si="341">IFERROR(K72/K$24, "n/a")</f>
        <v>6.6461695574471333E-2</v>
      </c>
      <c r="L77" s="78">
        <f t="shared" ca="1" si="341"/>
        <v>6.5737874650630079E-2</v>
      </c>
      <c r="M77" s="78">
        <f t="shared" ca="1" si="341"/>
        <v>6.5740760441711538E-2</v>
      </c>
      <c r="N77" s="78">
        <f t="shared" ca="1" si="341"/>
        <v>6.5550708143651992E-2</v>
      </c>
      <c r="O77" s="78">
        <f t="shared" ca="1" si="341"/>
        <v>6.5356475634830352E-2</v>
      </c>
      <c r="P77" s="78">
        <f t="shared" ca="1" si="341"/>
        <v>6.5292291480492384E-2</v>
      </c>
      <c r="Q77" s="78">
        <f t="shared" ca="1" si="341"/>
        <v>6.4518763943414631E-2</v>
      </c>
      <c r="R77" s="78">
        <f t="shared" ca="1" si="341"/>
        <v>6.4573059429804652E-2</v>
      </c>
      <c r="S77" s="78">
        <f t="shared" ca="1" si="341"/>
        <v>6.4607554513247845E-2</v>
      </c>
      <c r="T77" s="78">
        <f t="shared" ref="T77:AB77" ca="1" si="342">IFERROR(T72/T$24, "n/a")</f>
        <v>6.4330351672589145E-2</v>
      </c>
      <c r="U77" s="78">
        <f t="shared" ca="1" si="342"/>
        <v>6.6954908323511211E-2</v>
      </c>
      <c r="V77" s="78">
        <f t="shared" ca="1" si="342"/>
        <v>6.8305381581064903E-2</v>
      </c>
      <c r="W77" s="78">
        <f t="shared" ca="1" si="342"/>
        <v>6.8884809029496979E-2</v>
      </c>
      <c r="X77" s="78">
        <f t="shared" ca="1" si="342"/>
        <v>6.6291538817253026E-2</v>
      </c>
      <c r="Y77" s="78">
        <f t="shared" ca="1" si="342"/>
        <v>6.3363816788083588E-2</v>
      </c>
      <c r="Z77" s="78">
        <f t="shared" ca="1" si="342"/>
        <v>5.9485910182582695E-2</v>
      </c>
      <c r="AA77" s="78">
        <f t="shared" ca="1" si="342"/>
        <v>5.471101630487557E-2</v>
      </c>
      <c r="AB77" s="78">
        <f t="shared" ca="1" si="342"/>
        <v>5.2044139413532732E-2</v>
      </c>
      <c r="AC77" s="78">
        <f t="shared" ref="AC77:AE77" ca="1" si="343">IFERROR(AC72/AC$24, "n/a")</f>
        <v>5.0335209410822215E-2</v>
      </c>
      <c r="AD77" s="78">
        <f t="shared" ca="1" si="343"/>
        <v>4.891862171056971E-2</v>
      </c>
      <c r="AE77" s="78">
        <f t="shared" ca="1" si="343"/>
        <v>4.9517296742712692E-2</v>
      </c>
      <c r="AF77" s="78">
        <f t="shared" ref="AF77:BJ77" ca="1" si="344">IFERROR(AF72/AF$24, "n/a")</f>
        <v>4.8115791738374505E-2</v>
      </c>
      <c r="AG77" s="78">
        <f t="shared" ca="1" si="344"/>
        <v>4.676557528746645E-2</v>
      </c>
      <c r="AH77" s="78">
        <f t="shared" ca="1" si="344"/>
        <v>4.5264197400133682E-2</v>
      </c>
      <c r="AI77" s="78">
        <f t="shared" ca="1" si="344"/>
        <v>4.5946237380587743E-2</v>
      </c>
      <c r="AJ77" s="78">
        <f t="shared" ca="1" si="344"/>
        <v>4.441573006153527E-2</v>
      </c>
      <c r="AK77" s="78">
        <f t="shared" ca="1" si="344"/>
        <v>4.3099851165617237E-2</v>
      </c>
      <c r="AL77" s="78">
        <f t="shared" ca="1" si="344"/>
        <v>4.1955739680739651E-2</v>
      </c>
      <c r="AM77" s="78">
        <f t="shared" ca="1" si="344"/>
        <v>4.2853384982382461E-2</v>
      </c>
      <c r="AN77" s="78">
        <f t="shared" ca="1" si="344"/>
        <v>4.1805008118219689E-2</v>
      </c>
      <c r="AO77" s="78">
        <f t="shared" ca="1" si="344"/>
        <v>4.0728987061888433E-2</v>
      </c>
      <c r="AP77" s="78">
        <f t="shared" ca="1" si="344"/>
        <v>3.9691440731744153E-2</v>
      </c>
      <c r="AQ77" s="78">
        <f t="shared" ca="1" si="344"/>
        <v>4.0400611563110207E-2</v>
      </c>
      <c r="AR77" s="78">
        <f t="shared" ca="1" si="344"/>
        <v>3.9377535521909514E-2</v>
      </c>
      <c r="AS77" s="78">
        <f t="shared" ca="1" si="344"/>
        <v>3.8398830254377438E-2</v>
      </c>
      <c r="AT77" s="78">
        <f t="shared" ca="1" si="344"/>
        <v>3.7425356474621391E-2</v>
      </c>
      <c r="AU77" s="78">
        <f t="shared" ca="1" si="344"/>
        <v>3.8119570395260906E-2</v>
      </c>
      <c r="AV77" s="78">
        <f t="shared" ca="1" si="344"/>
        <v>3.7193306633959713E-2</v>
      </c>
      <c r="AW77" s="78">
        <f t="shared" ca="1" si="344"/>
        <v>3.6333990251941735E-2</v>
      </c>
      <c r="AX77" s="78">
        <f t="shared" ca="1" si="344"/>
        <v>3.551028806993993E-2</v>
      </c>
      <c r="AY77" s="78">
        <f t="shared" ca="1" si="344"/>
        <v>3.6204202230890013E-2</v>
      </c>
      <c r="AZ77" s="78">
        <f t="shared" ca="1" si="344"/>
        <v>3.5401549711759302E-2</v>
      </c>
      <c r="BA77" s="78">
        <f t="shared" ca="1" si="344"/>
        <v>3.4602374528136574E-2</v>
      </c>
      <c r="BB77" s="78">
        <f t="shared" ca="1" si="344"/>
        <v>3.3796831062483434E-2</v>
      </c>
      <c r="BC77" s="78">
        <f t="shared" ca="1" si="344"/>
        <v>3.4436528960188006E-2</v>
      </c>
      <c r="BD77" s="78">
        <f t="shared" ca="1" si="344"/>
        <v>3.3626187534480233E-2</v>
      </c>
      <c r="BE77" s="78">
        <f t="shared" ca="1" si="344"/>
        <v>3.2854250155157673E-2</v>
      </c>
      <c r="BF77" s="78">
        <f t="shared" ca="1" si="344"/>
        <v>3.2128842781932926E-2</v>
      </c>
      <c r="BG77" s="78">
        <f t="shared" ca="1" si="344"/>
        <v>3.2830969092066786E-2</v>
      </c>
      <c r="BH77" s="78">
        <f t="shared" ca="1" si="344"/>
        <v>3.2160271705679498E-2</v>
      </c>
      <c r="BI77" s="78">
        <f t="shared" ca="1" si="344"/>
        <v>3.1521241803837752E-2</v>
      </c>
      <c r="BJ77" s="78">
        <f t="shared" ca="1" si="344"/>
        <v>3.0884872256050272E-2</v>
      </c>
    </row>
    <row r="78" spans="1:62" s="26" customFormat="1">
      <c r="A78" s="36" t="s">
        <v>541</v>
      </c>
      <c r="B78" s="78" t="s">
        <v>506</v>
      </c>
      <c r="C78" s="78" t="str">
        <f t="shared" ref="C78:J78" ca="1" si="345">IFERROR(C77*C76, "n/a")</f>
        <v>n/a</v>
      </c>
      <c r="D78" s="78" t="str">
        <f t="shared" ca="1" si="345"/>
        <v>n/a</v>
      </c>
      <c r="E78" s="78" t="str">
        <f t="shared" ca="1" si="345"/>
        <v>n/a</v>
      </c>
      <c r="F78" s="78" t="str">
        <f t="shared" ca="1" si="345"/>
        <v>n/a</v>
      </c>
      <c r="G78" s="78" t="str">
        <f t="shared" ca="1" si="345"/>
        <v>n/a</v>
      </c>
      <c r="H78" s="78" t="str">
        <f t="shared" ca="1" si="345"/>
        <v>n/a</v>
      </c>
      <c r="I78" s="78" t="str">
        <f t="shared" ca="1" si="345"/>
        <v>n/a</v>
      </c>
      <c r="J78" s="78" t="str">
        <f t="shared" ca="1" si="345"/>
        <v>n/a</v>
      </c>
      <c r="K78" s="78" t="str">
        <f t="shared" ref="K78:S78" ca="1" si="346">IFERROR(K77*K76, "n/a")</f>
        <v>n/a</v>
      </c>
      <c r="L78" s="78">
        <f t="shared" ca="1" si="346"/>
        <v>-0.10336201930262059</v>
      </c>
      <c r="M78" s="78">
        <f t="shared" ca="1" si="346"/>
        <v>0.107265790726086</v>
      </c>
      <c r="N78" s="78">
        <f t="shared" ca="1" si="346"/>
        <v>3.0935726308045433E-2</v>
      </c>
      <c r="O78" s="78">
        <f t="shared" ca="1" si="346"/>
        <v>-2.1963948769754935E-3</v>
      </c>
      <c r="P78" s="78">
        <f t="shared" ca="1" si="346"/>
        <v>0.15722373117778898</v>
      </c>
      <c r="Q78" s="78">
        <f t="shared" ca="1" si="346"/>
        <v>-8.3667601119409449E-2</v>
      </c>
      <c r="R78" s="78">
        <f t="shared" ca="1" si="346"/>
        <v>0.26370924377184263</v>
      </c>
      <c r="S78" s="78">
        <f t="shared" ca="1" si="346"/>
        <v>0.17107205350489638</v>
      </c>
      <c r="T78" s="78">
        <f t="shared" ref="T78:AE78" ca="1" si="347">IFERROR(T77*T76, "n/a")</f>
        <v>0.22128080969543815</v>
      </c>
      <c r="U78" s="78">
        <f ca="1">IFERROR(U77*U76, "n/a")</f>
        <v>2.4406705790703205</v>
      </c>
      <c r="V78" s="78">
        <f t="shared" ca="1" si="347"/>
        <v>1.7551731086264255</v>
      </c>
      <c r="W78" s="78">
        <f t="shared" ca="1" si="347"/>
        <v>0.59506318690189552</v>
      </c>
      <c r="X78" s="78">
        <f t="shared" ca="1" si="347"/>
        <v>-7.367232081627717E-2</v>
      </c>
      <c r="Y78" s="78">
        <f t="shared" ca="1" si="347"/>
        <v>-0.28036147188622551</v>
      </c>
      <c r="Z78" s="78">
        <f t="shared" ca="1" si="347"/>
        <v>-0.6964476858988855</v>
      </c>
      <c r="AA78" s="78">
        <f t="shared" ca="1" si="347"/>
        <v>-1.4868294036555694</v>
      </c>
      <c r="AB78" s="78">
        <f t="shared" ca="1" si="347"/>
        <v>-0.46312149859403123</v>
      </c>
      <c r="AC78" s="78">
        <f t="shared" ca="1" si="347"/>
        <v>-0.13611334682708684</v>
      </c>
      <c r="AD78" s="78">
        <f t="shared" ca="1" si="347"/>
        <v>-4.9123891935828258E-2</v>
      </c>
      <c r="AE78" s="78">
        <f t="shared" ca="1" si="347"/>
        <v>0.14658638117243503</v>
      </c>
      <c r="AF78" s="78">
        <f t="shared" ref="AF78" ca="1" si="348">IFERROR(AF77*AF76, "n/a")</f>
        <v>-5.6907409674809444E-2</v>
      </c>
      <c r="AG78" s="78">
        <f t="shared" ref="AG78" ca="1" si="349">IFERROR(AG77*AG76, "n/a")</f>
        <v>-5.9573221148767799E-2</v>
      </c>
      <c r="AH78" s="78">
        <f t="shared" ref="AH78" ca="1" si="350">IFERROR(AH77*AH76, "n/a")</f>
        <v>-0.12860537784635667</v>
      </c>
      <c r="AI78" s="78">
        <f t="shared" ref="AI78" ca="1" si="351">IFERROR(AI77*AI76, "n/a")</f>
        <v>0.13958511961902245</v>
      </c>
      <c r="AJ78" s="78">
        <f t="shared" ref="AJ78" ca="1" si="352">IFERROR(AJ77*AJ76, "n/a")</f>
        <v>-0.15463773500228695</v>
      </c>
      <c r="AK78" s="78">
        <f t="shared" ref="AK78" ca="1" si="353">IFERROR(AK77*AK76, "n/a")</f>
        <v>-8.4706161245539049E-2</v>
      </c>
      <c r="AL78" s="78">
        <f t="shared" ref="AL78" ca="1" si="354">IFERROR(AL77*AL76, "n/a")</f>
        <v>-4.3464091561729659E-2</v>
      </c>
      <c r="AM78" s="78">
        <f t="shared" ref="AM78" ca="1" si="355">IFERROR(AM77*AM76, "n/a")</f>
        <v>0.23631506562080723</v>
      </c>
      <c r="AN78" s="78">
        <f t="shared" ref="AN78" ca="1" si="356">IFERROR(AN77*AN76, "n/a")</f>
        <v>3.8473878413009211E-3</v>
      </c>
      <c r="AO78" s="78">
        <f t="shared" ref="AO78" ca="1" si="357">IFERROR(AO77*AO76, "n/a")</f>
        <v>-7.9770159627105541E-3</v>
      </c>
      <c r="AP78" s="78">
        <f t="shared" ref="AP78" ca="1" si="358">IFERROR(AP77*AP76, "n/a")</f>
        <v>-2.3809506630362788E-3</v>
      </c>
      <c r="AQ78" s="78">
        <f t="shared" ref="AQ78" ca="1" si="359">IFERROR(AQ77*AQ76, "n/a")</f>
        <v>0.20548680949209056</v>
      </c>
      <c r="AR78" s="78">
        <f t="shared" ref="AR78" ca="1" si="360">IFERROR(AR77*AR76, "n/a")</f>
        <v>1.5751250475673517E-4</v>
      </c>
      <c r="AS78" s="78">
        <f t="shared" ref="AS78" ca="1" si="361">IFERROR(AS77*AS76, "n/a")</f>
        <v>1.1224742052471079E-2</v>
      </c>
      <c r="AT78" s="78">
        <f t="shared" ref="AT78" ca="1" si="362">IFERROR(AT77*AT76, "n/a")</f>
        <v>8.840203862971208E-3</v>
      </c>
      <c r="AU78" s="78">
        <f t="shared" ref="AU78" ca="1" si="363">IFERROR(AU77*AU76, "n/a")</f>
        <v>0.21910736452462246</v>
      </c>
      <c r="AV78" s="78">
        <f t="shared" ref="AV78" ca="1" si="364">IFERROR(AV77*AV76, "n/a")</f>
        <v>1.6093556575786625E-2</v>
      </c>
      <c r="AW78" s="78">
        <f t="shared" ref="AW78" ca="1" si="365">IFERROR(AW77*AW76, "n/a")</f>
        <v>1.6742488647295418E-2</v>
      </c>
      <c r="AX78" s="78">
        <f t="shared" ref="AX78" ca="1" si="366">IFERROR(AX77*AX76, "n/a")</f>
        <v>1.8216205323112848E-2</v>
      </c>
      <c r="AY78" s="78">
        <f t="shared" ref="AY78" ca="1" si="367">IFERROR(AY77*AY76, "n/a")</f>
        <v>0.1990451079864215</v>
      </c>
      <c r="AZ78" s="78">
        <f t="shared" ref="AZ78" ca="1" si="368">IFERROR(AZ77*AZ76, "n/a")</f>
        <v>2.356522531658764E-2</v>
      </c>
      <c r="BA78" s="78">
        <f t="shared" ref="BA78" ca="1" si="369">IFERROR(BA77*BA76, "n/a")</f>
        <v>2.4981057433085482E-2</v>
      </c>
      <c r="BB78" s="78">
        <f t="shared" ref="BB78" ca="1" si="370">IFERROR(BB77*BB76, "n/a")</f>
        <v>2.6982687412860126E-2</v>
      </c>
      <c r="BC78" s="78">
        <f t="shared" ref="BC78" ca="1" si="371">IFERROR(BC77*BC76, "n/a")</f>
        <v>0.21333171995609862</v>
      </c>
      <c r="BD78" s="78">
        <f t="shared" ref="BD78" ca="1" si="372">IFERROR(BD77*BD76, "n/a")</f>
        <v>4.3112762336466715E-2</v>
      </c>
      <c r="BE78" s="78">
        <f t="shared" ref="BE78" ca="1" si="373">IFERROR(BE77*BE76, "n/a")</f>
        <v>4.9293482595704E-2</v>
      </c>
      <c r="BF78" s="78">
        <f t="shared" ref="BF78" ca="1" si="374">IFERROR(BF77*BF76, "n/a")</f>
        <v>5.6009628426922899E-2</v>
      </c>
      <c r="BG78" s="78">
        <f t="shared" ref="BG78" ca="1" si="375">IFERROR(BG77*BG76, "n/a")</f>
        <v>0.23799571849780127</v>
      </c>
      <c r="BH78" s="78">
        <f t="shared" ref="BH78" ca="1" si="376">IFERROR(BH77*BH76, "n/a")</f>
        <v>7.1469227204149985E-2</v>
      </c>
      <c r="BI78" s="78">
        <f t="shared" ref="BI78" ca="1" si="377">IFERROR(BI77*BI76, "n/a")</f>
        <v>7.8003676006357964E-2</v>
      </c>
      <c r="BJ78" s="78">
        <f t="shared" ref="BJ78" ca="1" si="378">IFERROR(BJ77*BJ76, "n/a")</f>
        <v>7.2781534060990416E-2</v>
      </c>
    </row>
    <row r="79" spans="1:62" s="26" customFormat="1">
      <c r="A79" s="36"/>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row>
    <row r="80" spans="1:62" s="26" customFormat="1">
      <c r="A80" s="36" t="s">
        <v>542</v>
      </c>
      <c r="B80" s="78" t="s">
        <v>529</v>
      </c>
      <c r="C80" s="93" t="str">
        <f ca="1">IFERROR(((C70/#REF!)^4-1)*100, "n/a")</f>
        <v>n/a</v>
      </c>
      <c r="D80" s="93" t="str">
        <f ca="1">IFERROR(((D70/#REF!)^4-1)*100, "n/a")</f>
        <v>n/a</v>
      </c>
      <c r="E80" s="93" t="str">
        <f ca="1">IFERROR(((E70/#REF!)^4-1)*100, "n/a")</f>
        <v>n/a</v>
      </c>
      <c r="F80" s="93" t="str">
        <f ca="1">IFERROR(((F70/#REF!)^4-1)*100, "n/a")</f>
        <v>n/a</v>
      </c>
      <c r="G80" s="93" t="str">
        <f ca="1">IFERROR(((G70/#REF!)^4-1)*100, "n/a")</f>
        <v>n/a</v>
      </c>
      <c r="H80" s="93" t="str">
        <f ca="1">IFERROR(((H70/#REF!)^4-1)*100, "n/a")</f>
        <v>n/a</v>
      </c>
      <c r="I80" s="93" t="str">
        <f ca="1">IFERROR(((I70/#REF!)^4-1)*100, "n/a")</f>
        <v>n/a</v>
      </c>
      <c r="J80" s="93" t="str">
        <f ca="1">IFERROR(((J70/#REF!)^4-1)*100, "n/a")</f>
        <v>n/a</v>
      </c>
      <c r="K80" s="93" t="str">
        <f ca="1">IFERROR(((K70/#REF!)^4-1)*100, "n/a")</f>
        <v>n/a</v>
      </c>
      <c r="L80" s="93">
        <f ca="1">IFERROR(((L70/K70)^4-1)*100, "n/a")</f>
        <v>-0.4111202741397757</v>
      </c>
      <c r="M80" s="93">
        <f t="shared" ref="M80:S80" ca="1" si="379">IFERROR(((M70/L70)^4-1)*100, "n/a")</f>
        <v>0.59900170821791665</v>
      </c>
      <c r="N80" s="93">
        <f t="shared" ca="1" si="379"/>
        <v>-4.1150146052904013E-2</v>
      </c>
      <c r="O80" s="93">
        <f t="shared" ca="1" si="379"/>
        <v>-1.2087238590045679</v>
      </c>
      <c r="P80" s="93">
        <f t="shared" ca="1" si="379"/>
        <v>-1.3146229169779478</v>
      </c>
      <c r="Q80" s="93">
        <f t="shared" ca="1" si="379"/>
        <v>-0.90819371845040076</v>
      </c>
      <c r="R80" s="93">
        <f t="shared" ca="1" si="379"/>
        <v>1.3771315346281954</v>
      </c>
      <c r="S80" s="93">
        <f t="shared" ca="1" si="379"/>
        <v>0.87172585588852769</v>
      </c>
      <c r="T80" s="93">
        <f t="shared" ref="T80:AB80" ca="1" si="380">IFERROR(((T70/S70)^4-1)*100, "n/a")</f>
        <v>1.3694167364129761</v>
      </c>
      <c r="U80" s="93">
        <f t="shared" ca="1" si="380"/>
        <v>5.8188256930851168</v>
      </c>
      <c r="V80" s="93">
        <f t="shared" ca="1" si="380"/>
        <v>5.1692875134308425</v>
      </c>
      <c r="W80" s="93">
        <f t="shared" ca="1" si="380"/>
        <v>5.1692875134308425</v>
      </c>
      <c r="X80" s="93">
        <f t="shared" ca="1" si="380"/>
        <v>4.5930557125852811</v>
      </c>
      <c r="Y80" s="93">
        <f t="shared" ca="1" si="380"/>
        <v>4.3863583018727503</v>
      </c>
      <c r="Z80" s="93">
        <f t="shared" ca="1" si="380"/>
        <v>3.8709550885767552</v>
      </c>
      <c r="AA80" s="93">
        <f t="shared" ca="1" si="380"/>
        <v>4.0315555709554252</v>
      </c>
      <c r="AB80" s="93">
        <f t="shared" ca="1" si="380"/>
        <v>3.8956507437465593</v>
      </c>
      <c r="AC80" s="93">
        <f t="shared" ref="AC80:AE80" ca="1" si="381">IFERROR(((AC70/AB70)^4-1)*100, "n/a")</f>
        <v>3.8833023657766308</v>
      </c>
      <c r="AD80" s="93">
        <f t="shared" ca="1" si="381"/>
        <v>3.4682155857084007</v>
      </c>
      <c r="AE80" s="93">
        <f t="shared" ca="1" si="381"/>
        <v>3.4887351205092232</v>
      </c>
      <c r="AF80" s="93">
        <f t="shared" ref="AF80:BJ80" ca="1" si="382">IFERROR(((AF70/AE70)^4-1)*100, "n/a")</f>
        <v>3.3902691812981223</v>
      </c>
      <c r="AG80" s="93">
        <f t="shared" ca="1" si="382"/>
        <v>3.3205649993217401</v>
      </c>
      <c r="AH80" s="93">
        <f t="shared" ca="1" si="382"/>
        <v>3.2590905839863682</v>
      </c>
      <c r="AI80" s="93">
        <f t="shared" ca="1" si="382"/>
        <v>3.2508960684294541</v>
      </c>
      <c r="AJ80" s="93">
        <f t="shared" ca="1" si="382"/>
        <v>3.218122883405572</v>
      </c>
      <c r="AK80" s="93">
        <f t="shared" ca="1" si="382"/>
        <v>3.1239434350561091</v>
      </c>
      <c r="AL80" s="93">
        <f t="shared" ca="1" si="382"/>
        <v>3.0461916446100412</v>
      </c>
      <c r="AM80" s="93">
        <f t="shared" ca="1" si="382"/>
        <v>3.0175573340844863</v>
      </c>
      <c r="AN80" s="93">
        <f t="shared" ca="1" si="382"/>
        <v>2.9071666052323142</v>
      </c>
      <c r="AO80" s="93">
        <f t="shared" ca="1" si="382"/>
        <v>2.8703894185168721</v>
      </c>
      <c r="AP80" s="93">
        <f t="shared" ca="1" si="382"/>
        <v>2.7968646188659463</v>
      </c>
      <c r="AQ80" s="93">
        <f t="shared" ca="1" si="382"/>
        <v>2.7560345421675514</v>
      </c>
      <c r="AR80" s="93">
        <f t="shared" ca="1" si="382"/>
        <v>2.6540125636780321</v>
      </c>
      <c r="AS80" s="93">
        <f t="shared" ca="1" si="382"/>
        <v>2.5846810253721486</v>
      </c>
      <c r="AT80" s="93">
        <f t="shared" ca="1" si="382"/>
        <v>2.5153846123908918</v>
      </c>
      <c r="AU80" s="93">
        <f t="shared" ca="1" si="382"/>
        <v>2.4746384197611437</v>
      </c>
      <c r="AV80" s="93">
        <f t="shared" ca="1" si="382"/>
        <v>2.3768971149417784</v>
      </c>
      <c r="AW80" s="93">
        <f t="shared" ca="1" si="382"/>
        <v>2.6173032554361875</v>
      </c>
      <c r="AX80" s="93">
        <f t="shared" ca="1" si="382"/>
        <v>2.6988928701686454</v>
      </c>
      <c r="AY80" s="93">
        <f t="shared" ca="1" si="382"/>
        <v>2.6744108790690335</v>
      </c>
      <c r="AZ80" s="93">
        <f t="shared" ca="1" si="382"/>
        <v>2.6417750334465806</v>
      </c>
      <c r="BA80" s="93">
        <f t="shared" ca="1" si="382"/>
        <v>2.6254600285062102</v>
      </c>
      <c r="BB80" s="93">
        <f t="shared" ca="1" si="382"/>
        <v>2.6091469686070345</v>
      </c>
      <c r="BC80" s="93">
        <f t="shared" ca="1" si="382"/>
        <v>2.6173032554361875</v>
      </c>
      <c r="BD80" s="93">
        <f t="shared" ca="1" si="382"/>
        <v>2.6580919835826222</v>
      </c>
      <c r="BE80" s="93">
        <f t="shared" ca="1" si="382"/>
        <v>2.6458540886124648</v>
      </c>
      <c r="BF80" s="93">
        <f t="shared" ca="1" si="382"/>
        <v>2.6336172878366204</v>
      </c>
      <c r="BG80" s="93">
        <f t="shared" ca="1" si="382"/>
        <v>2.6173032554361875</v>
      </c>
      <c r="BH80" s="93">
        <f t="shared" ca="1" si="382"/>
        <v>2.6132250512426625</v>
      </c>
      <c r="BI80" s="93">
        <f t="shared" ca="1" si="382"/>
        <v>2.5439141763295758</v>
      </c>
      <c r="BJ80" s="93">
        <f t="shared" ca="1" si="382"/>
        <v>2.4501965351718891</v>
      </c>
    </row>
    <row r="81" spans="1:207">
      <c r="A81" s="36" t="s">
        <v>543</v>
      </c>
      <c r="B81" s="78" t="s">
        <v>530</v>
      </c>
      <c r="C81" s="78">
        <f t="shared" ref="C81:J81" ca="1" si="383">IFERROR(C73/C$24, "n/a")</f>
        <v>0.1126066339626613</v>
      </c>
      <c r="D81" s="78">
        <f t="shared" ca="1" si="383"/>
        <v>0.11154724603748466</v>
      </c>
      <c r="E81" s="78">
        <f t="shared" ca="1" si="383"/>
        <v>0.11079131818643552</v>
      </c>
      <c r="F81" s="78">
        <f t="shared" ca="1" si="383"/>
        <v>0.11091739776326484</v>
      </c>
      <c r="G81" s="78">
        <f t="shared" ca="1" si="383"/>
        <v>0.10984730445621688</v>
      </c>
      <c r="H81" s="78">
        <f t="shared" ca="1" si="383"/>
        <v>0.11067267428778407</v>
      </c>
      <c r="I81" s="78">
        <f t="shared" ca="1" si="383"/>
        <v>0.11104079951557735</v>
      </c>
      <c r="J81" s="78">
        <f t="shared" ca="1" si="383"/>
        <v>0.1104476310857342</v>
      </c>
      <c r="K81" s="78">
        <f t="shared" ref="K81:S81" ca="1" si="384">IFERROR(K73/K$24, "n/a")</f>
        <v>0.11077130332281318</v>
      </c>
      <c r="L81" s="78">
        <f t="shared" ca="1" si="384"/>
        <v>0.11012998438899826</v>
      </c>
      <c r="M81" s="78">
        <f t="shared" ca="1" si="384"/>
        <v>0.10982680482563459</v>
      </c>
      <c r="N81" s="78">
        <f t="shared" ca="1" si="384"/>
        <v>0.10950408868656214</v>
      </c>
      <c r="O81" s="78">
        <f t="shared" ca="1" si="384"/>
        <v>0.10927014079509045</v>
      </c>
      <c r="P81" s="78">
        <f t="shared" ca="1" si="384"/>
        <v>0.1082694959992975</v>
      </c>
      <c r="Q81" s="78">
        <f t="shared" ca="1" si="384"/>
        <v>0.10764188461361746</v>
      </c>
      <c r="R81" s="78">
        <f t="shared" ca="1" si="384"/>
        <v>0.10783186599300114</v>
      </c>
      <c r="S81" s="78">
        <f t="shared" ca="1" si="384"/>
        <v>0.10787884836086023</v>
      </c>
      <c r="T81" s="78">
        <f t="shared" ref="T81:AB81" ca="1" si="385">IFERROR(T73/T$24, "n/a")</f>
        <v>0.10730547726994241</v>
      </c>
      <c r="U81" s="78">
        <f t="shared" ca="1" si="385"/>
        <v>0.1068469024993228</v>
      </c>
      <c r="V81" s="78">
        <f t="shared" ca="1" si="385"/>
        <v>0.10599320991212058</v>
      </c>
      <c r="W81" s="78">
        <f t="shared" ca="1" si="385"/>
        <v>0.10497183935042749</v>
      </c>
      <c r="X81" s="78">
        <f t="shared" ca="1" si="385"/>
        <v>0.10426207569369512</v>
      </c>
      <c r="Y81" s="78">
        <f t="shared" ca="1" si="385"/>
        <v>0.10369471865810245</v>
      </c>
      <c r="Z81" s="78">
        <f t="shared" ca="1" si="385"/>
        <v>0.10324191630135472</v>
      </c>
      <c r="AA81" s="78">
        <f t="shared" ca="1" si="385"/>
        <v>0.10295632317189041</v>
      </c>
      <c r="AB81" s="78">
        <f t="shared" ca="1" si="385"/>
        <v>0.10289882062733959</v>
      </c>
      <c r="AC81" s="78">
        <f t="shared" ref="AC81:AE81" ca="1" si="386">IFERROR(AC73/AC$24, "n/a")</f>
        <v>0.10286015475070195</v>
      </c>
      <c r="AD81" s="78">
        <f t="shared" ca="1" si="386"/>
        <v>0.10281453609356224</v>
      </c>
      <c r="AE81" s="78">
        <f t="shared" ca="1" si="386"/>
        <v>0.10256723595960233</v>
      </c>
      <c r="AF81" s="78">
        <f t="shared" ref="AF81:BJ81" ca="1" si="387">IFERROR(AF73/AF$24, "n/a")</f>
        <v>0.10253261761345693</v>
      </c>
      <c r="AG81" s="78">
        <f t="shared" ca="1" si="387"/>
        <v>0.10252668309708017</v>
      </c>
      <c r="AH81" s="78">
        <f t="shared" ca="1" si="387"/>
        <v>0.10250096785175859</v>
      </c>
      <c r="AI81" s="78">
        <f t="shared" ca="1" si="387"/>
        <v>0.10220804876803823</v>
      </c>
      <c r="AJ81" s="78">
        <f t="shared" ca="1" si="387"/>
        <v>0.10213904921732203</v>
      </c>
      <c r="AK81" s="78">
        <f t="shared" ca="1" si="387"/>
        <v>0.10204451705318741</v>
      </c>
      <c r="AL81" s="78">
        <f t="shared" ca="1" si="387"/>
        <v>0.10195304229670574</v>
      </c>
      <c r="AM81" s="78">
        <f t="shared" ca="1" si="387"/>
        <v>0.10161972145378023</v>
      </c>
      <c r="AN81" s="78">
        <f t="shared" ca="1" si="387"/>
        <v>0.10147382865241765</v>
      </c>
      <c r="AO81" s="78">
        <f t="shared" ca="1" si="387"/>
        <v>0.10126081666737935</v>
      </c>
      <c r="AP81" s="78">
        <f t="shared" ca="1" si="387"/>
        <v>0.10100637045965438</v>
      </c>
      <c r="AQ81" s="78">
        <f t="shared" ca="1" si="387"/>
        <v>0.10056369217380388</v>
      </c>
      <c r="AR81" s="78">
        <f t="shared" ca="1" si="387"/>
        <v>0.10027320518060998</v>
      </c>
      <c r="AS81" s="78">
        <f t="shared" ca="1" si="387"/>
        <v>9.9931512783883431E-2</v>
      </c>
      <c r="AT81" s="78">
        <f t="shared" ca="1" si="387"/>
        <v>9.9505589058554292E-2</v>
      </c>
      <c r="AU81" s="78">
        <f t="shared" ca="1" si="387"/>
        <v>9.8908178916849637E-2</v>
      </c>
      <c r="AV81" s="78">
        <f t="shared" ca="1" si="387"/>
        <v>9.8497779437551239E-2</v>
      </c>
      <c r="AW81" s="78">
        <f t="shared" ca="1" si="387"/>
        <v>9.8259481420829714E-2</v>
      </c>
      <c r="AX81" s="78">
        <f t="shared" ca="1" si="387"/>
        <v>9.8066191536062969E-2</v>
      </c>
      <c r="AY81" s="78">
        <f t="shared" ca="1" si="387"/>
        <v>9.7687645067382228E-2</v>
      </c>
      <c r="AZ81" s="78">
        <f t="shared" ca="1" si="387"/>
        <v>9.7462497550833152E-2</v>
      </c>
      <c r="BA81" s="78">
        <f t="shared" ca="1" si="387"/>
        <v>9.7141208099173953E-2</v>
      </c>
      <c r="BB81" s="78">
        <f t="shared" ca="1" si="387"/>
        <v>9.6707069993378358E-2</v>
      </c>
      <c r="BC81" s="78">
        <f t="shared" ca="1" si="387"/>
        <v>9.6014845097672497E-2</v>
      </c>
      <c r="BD81" s="78">
        <f t="shared" ca="1" si="387"/>
        <v>9.5443075244907971E-2</v>
      </c>
      <c r="BE81" s="78">
        <f t="shared" ca="1" si="387"/>
        <v>9.4870982458216374E-2</v>
      </c>
      <c r="BF81" s="78">
        <f t="shared" ca="1" si="387"/>
        <v>9.432310725994375E-2</v>
      </c>
      <c r="BG81" s="78">
        <f t="shared" ca="1" si="387"/>
        <v>9.3664729051189693E-2</v>
      </c>
      <c r="BH81" s="78">
        <f t="shared" ca="1" si="387"/>
        <v>9.3165840594134408E-2</v>
      </c>
      <c r="BI81" s="78">
        <f t="shared" ca="1" si="387"/>
        <v>9.2648970466011615E-2</v>
      </c>
      <c r="BJ81" s="78">
        <f t="shared" ca="1" si="387"/>
        <v>9.210728886910087E-2</v>
      </c>
      <c r="GW81"/>
      <c r="GX81"/>
      <c r="GY81"/>
    </row>
    <row r="82" spans="1:207" s="31" customFormat="1">
      <c r="A82" s="36" t="s">
        <v>544</v>
      </c>
      <c r="B82" s="78" t="s">
        <v>531</v>
      </c>
      <c r="C82" s="78" t="str">
        <f t="shared" ref="C82:H82" ca="1" si="388">IFERROR(C81*C80, "n/a")</f>
        <v>n/a</v>
      </c>
      <c r="D82" s="78" t="str">
        <f t="shared" ca="1" si="388"/>
        <v>n/a</v>
      </c>
      <c r="E82" s="78" t="str">
        <f t="shared" ca="1" si="388"/>
        <v>n/a</v>
      </c>
      <c r="F82" s="78" t="str">
        <f t="shared" ca="1" si="388"/>
        <v>n/a</v>
      </c>
      <c r="G82" s="78" t="str">
        <f t="shared" ca="1" si="388"/>
        <v>n/a</v>
      </c>
      <c r="H82" s="78" t="str">
        <f t="shared" ca="1" si="388"/>
        <v>n/a</v>
      </c>
      <c r="I82" s="78" t="str">
        <f t="shared" ref="I82:K82" ca="1" si="389">IFERROR(I81*I80, "n/a")</f>
        <v>n/a</v>
      </c>
      <c r="J82" s="78" t="str">
        <f t="shared" ref="J82" ca="1" si="390">IFERROR(J81*J80, "n/a")</f>
        <v>n/a</v>
      </c>
      <c r="K82" s="78" t="str">
        <f t="shared" ca="1" si="389"/>
        <v>n/a</v>
      </c>
      <c r="L82" s="78">
        <f t="shared" ref="L82" ca="1" si="391">IFERROR(L81*L80, "n/a")</f>
        <v>-4.5276669373014188E-2</v>
      </c>
      <c r="M82" s="78">
        <f t="shared" ref="M82" ca="1" si="392">IFERROR(M81*M80, "n/a")</f>
        <v>6.5786443698670843E-2</v>
      </c>
      <c r="N82" s="78">
        <f t="shared" ref="N82" ca="1" si="393">IFERROR(N81*N80, "n/a")</f>
        <v>-4.5061092428421859E-3</v>
      </c>
      <c r="O82" s="78">
        <f t="shared" ref="O82" ca="1" si="394">IFERROR(O81*O80, "n/a")</f>
        <v>-0.1320774262558142</v>
      </c>
      <c r="P82" s="78">
        <f t="shared" ref="P82" ca="1" si="395">IFERROR(P81*P80, "n/a")</f>
        <v>-0.14233356065032873</v>
      </c>
      <c r="Q82" s="78">
        <f t="shared" ref="Q82" ca="1" si="396">IFERROR(Q81*Q80, "n/a")</f>
        <v>-9.7759683448250215E-2</v>
      </c>
      <c r="R82" s="78">
        <f t="shared" ref="R82" ca="1" si="397">IFERROR(R81*R80, "n/a")</f>
        <v>0.14849866309676357</v>
      </c>
      <c r="S82" s="78">
        <f t="shared" ref="S82" ca="1" si="398">IFERROR(S81*S80, "n/a")</f>
        <v>9.4040781419639577E-2</v>
      </c>
      <c r="T82" s="78">
        <f t="shared" ref="T82" ca="1" si="399">IFERROR(T81*T80, "n/a")</f>
        <v>0.14694591648224134</v>
      </c>
      <c r="U82" s="78">
        <f t="shared" ref="U82" ca="1" si="400">IFERROR(U81*U80, "n/a")</f>
        <v>0.62172350148961986</v>
      </c>
      <c r="V82" s="78">
        <f t="shared" ref="V82" ca="1" si="401">IFERROR(V81*V80, "n/a")</f>
        <v>0.54790937650717908</v>
      </c>
      <c r="W82" s="78">
        <f t="shared" ref="W82" ca="1" si="402">IFERROR(W81*W80, "n/a")</f>
        <v>0.54262961841603319</v>
      </c>
      <c r="X82" s="78">
        <f t="shared" ref="X82" ca="1" si="403">IFERROR(X81*X80, "n/a")</f>
        <v>0.47888152237092541</v>
      </c>
      <c r="Y82" s="78">
        <f t="shared" ref="Y82" ca="1" si="404">IFERROR(Y81*Y80, "n/a")</f>
        <v>0.45484219004632687</v>
      </c>
      <c r="Z82" s="78">
        <f t="shared" ref="Z82" ca="1" si="405">IFERROR(Z81*Z80, "n/a")</f>
        <v>0.39964482126114453</v>
      </c>
      <c r="AA82" s="78">
        <f t="shared" ref="AA82" ca="1" si="406">IFERROR(AA81*AA80, "n/a")</f>
        <v>0.41507413824872191</v>
      </c>
      <c r="AB82" s="78">
        <f t="shared" ref="AB82:AE82" ca="1" si="407">IFERROR(AB81*AB80, "n/a")</f>
        <v>0.40085786710753923</v>
      </c>
      <c r="AC82" s="78">
        <f t="shared" ca="1" si="407"/>
        <v>0.39943708228755126</v>
      </c>
      <c r="AD82" s="78">
        <f t="shared" ca="1" si="407"/>
        <v>0.35658297651707149</v>
      </c>
      <c r="AE82" s="78">
        <f t="shared" ca="1" si="407"/>
        <v>0.35782991830582117</v>
      </c>
      <c r="AF82" s="78">
        <f t="shared" ref="AF82" ca="1" si="408">IFERROR(AF81*AF80, "n/a")</f>
        <v>0.34761317357272808</v>
      </c>
      <c r="AG82" s="78">
        <f t="shared" ref="AG82" ca="1" si="409">IFERROR(AG81*AG80, "n/a")</f>
        <v>0.34044651538871629</v>
      </c>
      <c r="AH82" s="78">
        <f t="shared" ref="AH82" ca="1" si="410">IFERROR(AH81*AH80, "n/a")</f>
        <v>0.33405993917515586</v>
      </c>
      <c r="AI82" s="78">
        <f t="shared" ref="AI82" ca="1" si="411">IFERROR(AI81*AI80, "n/a")</f>
        <v>0.33226774390186137</v>
      </c>
      <c r="AJ82" s="78">
        <f t="shared" ref="AJ82" ca="1" si="412">IFERROR(AJ81*AJ80, "n/a")</f>
        <v>0.32869601157555201</v>
      </c>
      <c r="AK82" s="78">
        <f t="shared" ref="AK82" ca="1" si="413">IFERROR(AK81*AK80, "n/a")</f>
        <v>0.318781299131776</v>
      </c>
      <c r="AL82" s="78">
        <f t="shared" ref="AL82" ca="1" si="414">IFERROR(AL81*AL80, "n/a")</f>
        <v>0.31056850558679916</v>
      </c>
      <c r="AM82" s="78">
        <f t="shared" ref="AM82" ca="1" si="415">IFERROR(AM81*AM80, "n/a")</f>
        <v>0.30664333576047714</v>
      </c>
      <c r="AN82" s="78">
        <f t="shared" ref="AN82" ca="1" si="416">IFERROR(AN81*AN80, "n/a")</f>
        <v>0.29500132596337453</v>
      </c>
      <c r="AO82" s="78">
        <f t="shared" ref="AO82" ca="1" si="417">IFERROR(AO81*AO80, "n/a")</f>
        <v>0.2906579766724226</v>
      </c>
      <c r="AP82" s="78">
        <f t="shared" ref="AP82" ca="1" si="418">IFERROR(AP81*AP80, "n/a")</f>
        <v>0.28250114381867381</v>
      </c>
      <c r="AQ82" s="78">
        <f t="shared" ref="AQ82" ca="1" si="419">IFERROR(AQ81*AQ80, "n/a")</f>
        <v>0.27715700931890813</v>
      </c>
      <c r="AR82" s="78">
        <f t="shared" ref="AR82" ca="1" si="420">IFERROR(AR81*AR80, "n/a")</f>
        <v>0.26612634634960403</v>
      </c>
      <c r="AS82" s="78">
        <f t="shared" ref="AS82" ca="1" si="421">IFERROR(AS81*AS80, "n/a")</f>
        <v>0.2582910849292378</v>
      </c>
      <c r="AT82" s="78">
        <f t="shared" ref="AT82" ca="1" si="422">IFERROR(AT81*AT80, "n/a")</f>
        <v>0.25029482756477894</v>
      </c>
      <c r="AU82" s="78">
        <f t="shared" ref="AU82" ca="1" si="423">IFERROR(AU81*AU80, "n/a")</f>
        <v>0.24476197957624526</v>
      </c>
      <c r="AV82" s="78">
        <f t="shared" ref="AV82" ca="1" si="424">IFERROR(AV81*AV80, "n/a")</f>
        <v>0.23411908777328716</v>
      </c>
      <c r="AW82" s="78">
        <f t="shared" ref="AW82" ca="1" si="425">IFERROR(AW81*AW80, "n/a")</f>
        <v>0.25717486060020917</v>
      </c>
      <c r="AX82" s="78">
        <f t="shared" ref="AX82" ca="1" si="426">IFERROR(AX81*AX80, "n/a")</f>
        <v>0.26467014514127313</v>
      </c>
      <c r="AY82" s="78">
        <f t="shared" ref="AY82" ca="1" si="427">IFERROR(AY81*AY80, "n/a")</f>
        <v>0.26125690071884144</v>
      </c>
      <c r="AZ82" s="78">
        <f t="shared" ref="AZ82" ca="1" si="428">IFERROR(AZ81*AZ80, "n/a")</f>
        <v>0.25747399272713956</v>
      </c>
      <c r="BA82" s="78">
        <f t="shared" ref="BA82" ca="1" si="429">IFERROR(BA81*BA80, "n/a")</f>
        <v>0.25504035898518496</v>
      </c>
      <c r="BB82" s="78">
        <f t="shared" ref="BB82" ca="1" si="430">IFERROR(BB81*BB80, "n/a")</f>
        <v>0.25232295851609143</v>
      </c>
      <c r="BC82" s="78">
        <f t="shared" ref="BC82" ca="1" si="431">IFERROR(BC81*BC80, "n/a")</f>
        <v>0.25129996664433951</v>
      </c>
      <c r="BD82" s="78">
        <f t="shared" ref="BD82" ca="1" si="432">IFERROR(BD81*BD80, "n/a")</f>
        <v>0.25369647319696287</v>
      </c>
      <c r="BE82" s="78">
        <f t="shared" ref="BE82" ca="1" si="433">IFERROR(BE81*BE80, "n/a")</f>
        <v>0.25101477682775325</v>
      </c>
      <c r="BF82" s="78">
        <f t="shared" ref="BF82" ca="1" si="434">IFERROR(BF81*BF80, "n/a")</f>
        <v>0.2484109659222557</v>
      </c>
      <c r="BG82" s="78">
        <f t="shared" ref="BG82" ca="1" si="435">IFERROR(BG81*BG80, "n/a")</f>
        <v>0.24514900026522723</v>
      </c>
      <c r="BH82" s="78">
        <f t="shared" ref="BH82" ca="1" si="436">IFERROR(BH81*BH80, "n/a")</f>
        <v>0.24346330856067261</v>
      </c>
      <c r="BI82" s="78">
        <f t="shared" ref="BI82" ca="1" si="437">IFERROR(BI81*BI80, "n/a")</f>
        <v>0.23569102939082714</v>
      </c>
      <c r="BJ82" s="78">
        <f t="shared" ref="BJ82" ca="1" si="438">IFERROR(BJ81*BJ80, "n/a")</f>
        <v>0.22568096005114727</v>
      </c>
    </row>
    <row r="83" spans="1:207" s="31" customFormat="1">
      <c r="A83" s="30" t="s">
        <v>545</v>
      </c>
      <c r="B83" s="31" t="s">
        <v>343</v>
      </c>
      <c r="C83" s="31" t="str">
        <f t="shared" ref="C83:J83" ca="1" si="439">IFERROR(C82+C78+C58, "n/a")</f>
        <v>n/a</v>
      </c>
      <c r="D83" s="31" t="str">
        <f t="shared" ca="1" si="439"/>
        <v>n/a</v>
      </c>
      <c r="E83" s="31" t="str">
        <f t="shared" ca="1" si="439"/>
        <v>n/a</v>
      </c>
      <c r="F83" s="31" t="str">
        <f t="shared" ca="1" si="439"/>
        <v>n/a</v>
      </c>
      <c r="G83" s="31" t="str">
        <f t="shared" ca="1" si="439"/>
        <v>n/a</v>
      </c>
      <c r="H83" s="31" t="str">
        <f t="shared" ca="1" si="439"/>
        <v>n/a</v>
      </c>
      <c r="I83" s="31" t="str">
        <f t="shared" ca="1" si="439"/>
        <v>n/a</v>
      </c>
      <c r="J83" s="31" t="str">
        <f t="shared" ca="1" si="439"/>
        <v>n/a</v>
      </c>
      <c r="K83" s="31" t="str">
        <f t="shared" ref="K83:S83" ca="1" si="440">IFERROR(K82+K78+K58, "n/a")</f>
        <v>n/a</v>
      </c>
      <c r="L83" s="31" t="str">
        <f t="shared" ca="1" si="440"/>
        <v>n/a</v>
      </c>
      <c r="M83" s="31" t="str">
        <f t="shared" ca="1" si="440"/>
        <v>n/a</v>
      </c>
      <c r="N83" s="31" t="str">
        <f t="shared" ca="1" si="440"/>
        <v>n/a</v>
      </c>
      <c r="O83" s="31">
        <f t="shared" ca="1" si="440"/>
        <v>-0.13261475893032895</v>
      </c>
      <c r="P83" s="31">
        <f t="shared" ca="1" si="440"/>
        <v>1.5811826652248336E-2</v>
      </c>
      <c r="Q83" s="31">
        <f t="shared" ca="1" si="440"/>
        <v>-0.18046723851388777</v>
      </c>
      <c r="R83" s="31">
        <f t="shared" ca="1" si="440"/>
        <v>0.41330869784894769</v>
      </c>
      <c r="S83" s="31">
        <f t="shared" ca="1" si="440"/>
        <v>0.2666310218079998</v>
      </c>
      <c r="T83" s="31">
        <f t="shared" ref="T83:AE83" ca="1" si="441">IFERROR(T82+T78+T58, "n/a")</f>
        <v>0.37077265767483569</v>
      </c>
      <c r="U83" s="31">
        <f ca="1">IFERROR(U82+U78+U58, "n/a")</f>
        <v>3.0415019383548687</v>
      </c>
      <c r="V83" s="31">
        <f t="shared" ca="1" si="441"/>
        <v>2.289672892003324</v>
      </c>
      <c r="W83" s="31">
        <f t="shared" ca="1" si="441"/>
        <v>1.1362974581763243</v>
      </c>
      <c r="X83" s="31">
        <f t="shared" ca="1" si="441"/>
        <v>0.40874027867665297</v>
      </c>
      <c r="Y83" s="31">
        <f t="shared" ca="1" si="441"/>
        <v>0.2044537315510716</v>
      </c>
      <c r="Z83" s="31">
        <f t="shared" ca="1" si="441"/>
        <v>-0.26847750076115173</v>
      </c>
      <c r="AA83" s="31">
        <f t="shared" ca="1" si="441"/>
        <v>-1.0442094746136434</v>
      </c>
      <c r="AB83" s="31">
        <f t="shared" ca="1" si="441"/>
        <v>-3.716006414330067E-2</v>
      </c>
      <c r="AC83" s="31">
        <f t="shared" ca="1" si="441"/>
        <v>0.2864473960764829</v>
      </c>
      <c r="AD83" s="31">
        <f t="shared" ca="1" si="441"/>
        <v>0.32889406387732534</v>
      </c>
      <c r="AE83" s="31">
        <f t="shared" ca="1" si="441"/>
        <v>0.52587225882634836</v>
      </c>
      <c r="AF83" s="31">
        <f t="shared" ref="AF83" ca="1" si="442">IFERROR(AF82+AF78+AF58, "n/a")</f>
        <v>0.31120551243954903</v>
      </c>
      <c r="AG83" s="31">
        <f t="shared" ref="AG83" ca="1" si="443">IFERROR(AG82+AG78+AG58, "n/a")</f>
        <v>0.30049280375887216</v>
      </c>
      <c r="AH83" s="31">
        <f t="shared" ref="AH83" ca="1" si="444">IFERROR(AH82+AH78+AH58, "n/a")</f>
        <v>0.22429115410226391</v>
      </c>
      <c r="AI83" s="31">
        <f t="shared" ref="AI83" ca="1" si="445">IFERROR(AI82+AI78+AI58, "n/a")</f>
        <v>0.49155957929645261</v>
      </c>
      <c r="AJ83" s="31">
        <f t="shared" ref="AJ83" ca="1" si="446">IFERROR(AJ82+AJ78+AJ58, "n/a")</f>
        <v>0.19295550718262641</v>
      </c>
      <c r="AK83" s="31">
        <f t="shared" ref="AK83" ca="1" si="447">IFERROR(AK82+AK78+AK58, "n/a")</f>
        <v>0.25222162321166924</v>
      </c>
      <c r="AL83" s="31">
        <f t="shared" ref="AL83" ca="1" si="448">IFERROR(AL82+AL78+AL58, "n/a")</f>
        <v>0.28476730605652062</v>
      </c>
      <c r="AM83" s="31">
        <f t="shared" ref="AM83" ca="1" si="449">IFERROR(AM82+AM78+AM58, "n/a")</f>
        <v>0.56146349434692722</v>
      </c>
      <c r="AN83" s="31">
        <f t="shared" ref="AN83" ca="1" si="450">IFERROR(AN82+AN78+AN58, "n/a")</f>
        <v>0.3167186832390419</v>
      </c>
      <c r="AO83" s="31">
        <f t="shared" ref="AO83" ca="1" si="451">IFERROR(AO82+AO78+AO58, "n/a")</f>
        <v>0.29981905439806139</v>
      </c>
      <c r="AP83" s="31">
        <f t="shared" ref="AP83" ca="1" si="452">IFERROR(AP82+AP78+AP58, "n/a")</f>
        <v>0.29657997433168659</v>
      </c>
      <c r="AQ83" s="31">
        <f t="shared" ref="AQ83" ca="1" si="453">IFERROR(AQ82+AQ78+AQ58, "n/a")</f>
        <v>0.49987854551519167</v>
      </c>
      <c r="AR83" s="31">
        <f t="shared" ref="AR83" ca="1" si="454">IFERROR(AR82+AR78+AR58, "n/a")</f>
        <v>0.28277045824083874</v>
      </c>
      <c r="AS83" s="31">
        <f t="shared" ref="AS83" ca="1" si="455">IFERROR(AS82+AS78+AS58, "n/a")</f>
        <v>0.28527268639451325</v>
      </c>
      <c r="AT83" s="31">
        <f t="shared" ref="AT83" ca="1" si="456">IFERROR(AT82+AT78+AT58, "n/a")</f>
        <v>0.27427317911889071</v>
      </c>
      <c r="AU83" s="31">
        <f t="shared" ref="AU83" ca="1" si="457">IFERROR(AU82+AU78+AU58, "n/a")</f>
        <v>0.48005529923574347</v>
      </c>
      <c r="AV83" s="31">
        <f t="shared" ref="AV83" ca="1" si="458">IFERROR(AV82+AV78+AV58, "n/a")</f>
        <v>0.26594420707694311</v>
      </c>
      <c r="AW83" s="31">
        <f t="shared" ref="AW83" ca="1" si="459">IFERROR(AW82+AW78+AW58, "n/a")</f>
        <v>0.28942985814087785</v>
      </c>
      <c r="AX83" s="31">
        <f t="shared" ref="AX83" ca="1" si="460">IFERROR(AX82+AX78+AX58, "n/a")</f>
        <v>0.29798755951949513</v>
      </c>
      <c r="AY83" s="31">
        <f t="shared" ref="AY83" ca="1" si="461">IFERROR(AY82+AY78+AY58, "n/a")</f>
        <v>0.47596641772245246</v>
      </c>
      <c r="AZ83" s="31">
        <f t="shared" ref="AZ83" ca="1" si="462">IFERROR(AZ82+AZ78+AZ58, "n/a")</f>
        <v>0.29619407414226406</v>
      </c>
      <c r="BA83" s="31">
        <f t="shared" ref="BA83" ca="1" si="463">IFERROR(BA82+BA78+BA58, "n/a")</f>
        <v>0.29437392630341064</v>
      </c>
      <c r="BB83" s="31">
        <f t="shared" ref="BB83" ca="1" si="464">IFERROR(BB82+BB78+BB58, "n/a")</f>
        <v>0.29309940605898138</v>
      </c>
      <c r="BC83" s="31">
        <f t="shared" ref="BC83" ca="1" si="465">IFERROR(BC82+BC78+BC58, "n/a")</f>
        <v>0.47863405393312325</v>
      </c>
      <c r="BD83" s="31">
        <f t="shared" ref="BD83" ca="1" si="466">IFERROR(BD82+BD78+BD58, "n/a")</f>
        <v>0.31012025289052797</v>
      </c>
      <c r="BE83" s="31">
        <f t="shared" ref="BE83" ca="1" si="467">IFERROR(BE82+BE78+BE58, "n/a")</f>
        <v>0.31335532317316489</v>
      </c>
      <c r="BF83" s="31">
        <f t="shared" ref="BF83" ca="1" si="468">IFERROR(BF82+BF78+BF58, "n/a")</f>
        <v>0.31718973314601889</v>
      </c>
      <c r="BG83" s="31">
        <f t="shared" ref="BG83" ca="1" si="469">IFERROR(BG82+BG78+BG58, "n/a")</f>
        <v>0.49903530620277625</v>
      </c>
      <c r="BH83" s="31">
        <f t="shared" ref="BH83" ca="1" si="470">IFERROR(BH82+BH78+BH58, "n/a")</f>
        <v>0.32958847939428049</v>
      </c>
      <c r="BI83" s="31">
        <f t="shared" ref="BI83" ca="1" si="471">IFERROR(BI82+BI78+BI58, "n/a")</f>
        <v>0.32765223294183737</v>
      </c>
      <c r="BJ83" s="31">
        <f t="shared" ref="BJ83" ca="1" si="472">IFERROR(BJ82+BJ78+BJ58, "n/a")</f>
        <v>0.31180514354237743</v>
      </c>
    </row>
    <row r="84" spans="1:207" s="79" customFormat="1">
      <c r="A84" s="7"/>
      <c r="B84"/>
      <c r="C84" s="78"/>
      <c r="D84" s="78"/>
      <c r="E84" s="78"/>
      <c r="F84" s="78"/>
      <c r="G84" s="78"/>
      <c r="H84" s="78"/>
      <c r="I84" s="78"/>
      <c r="J84" s="78"/>
      <c r="K84"/>
      <c r="L84"/>
      <c r="M84"/>
      <c r="N84"/>
      <c r="O84"/>
      <c r="P84"/>
      <c r="Q84"/>
      <c r="R84"/>
      <c r="S84"/>
      <c r="T84"/>
      <c r="U84"/>
      <c r="V84"/>
      <c r="W84"/>
      <c r="X84"/>
      <c r="Y84"/>
      <c r="Z84"/>
      <c r="AA84"/>
    </row>
    <row r="85" spans="1:207" s="79" customFormat="1">
      <c r="A85" s="13" t="s">
        <v>242</v>
      </c>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spans="1:207" s="79" customFormat="1">
      <c r="A86" s="6" t="s">
        <v>243</v>
      </c>
      <c r="B86" s="37" t="s">
        <v>337</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S86" ca="1" si="473">IF(ISTEXT(K83), "n/a", AVERAGE(K83:N83))</f>
        <v>n/a</v>
      </c>
      <c r="O86" s="6" t="str">
        <f t="shared" ca="1" si="473"/>
        <v>n/a</v>
      </c>
      <c r="P86" s="6" t="str">
        <f t="shared" ca="1" si="473"/>
        <v>n/a</v>
      </c>
      <c r="Q86" s="6" t="str">
        <f t="shared" ca="1" si="473"/>
        <v>n/a</v>
      </c>
      <c r="R86" s="6">
        <f t="shared" ca="1" si="473"/>
        <v>2.9009631764244828E-2</v>
      </c>
      <c r="S86" s="6">
        <f t="shared" ca="1" si="473"/>
        <v>0.12882107694882702</v>
      </c>
      <c r="T86" s="6">
        <f t="shared" ref="T86:AE86" ca="1" si="474">IF(ISTEXT(Q83), "n/a", AVERAGE(Q83:T83))</f>
        <v>0.21756128470447386</v>
      </c>
      <c r="U86" s="6">
        <f t="shared" ca="1" si="474"/>
        <v>1.023053578921663</v>
      </c>
      <c r="V86" s="6">
        <f t="shared" ca="1" si="474"/>
        <v>1.492144627460257</v>
      </c>
      <c r="W86" s="6">
        <f t="shared" ca="1" si="474"/>
        <v>1.709561236552338</v>
      </c>
      <c r="X86" s="6">
        <f t="shared" ca="1" si="474"/>
        <v>1.7190531418027926</v>
      </c>
      <c r="Y86" s="6">
        <f t="shared" ca="1" si="474"/>
        <v>1.0097910901018432</v>
      </c>
      <c r="Z86" s="6">
        <f t="shared" ca="1" si="474"/>
        <v>0.37025349191072426</v>
      </c>
      <c r="AA86" s="6">
        <f t="shared" ca="1" si="474"/>
        <v>-0.17487324128676765</v>
      </c>
      <c r="AB86" s="6">
        <f t="shared" ca="1" si="474"/>
        <v>-0.28634832699175611</v>
      </c>
      <c r="AC86" s="6">
        <f t="shared" ca="1" si="474"/>
        <v>-0.26584991086040327</v>
      </c>
      <c r="AD86" s="6">
        <f t="shared" ca="1" si="474"/>
        <v>-0.116507019700784</v>
      </c>
      <c r="AE86" s="6">
        <f t="shared" ca="1" si="474"/>
        <v>0.27601341365921395</v>
      </c>
      <c r="AF86" s="6">
        <f t="shared" ref="AF86:BJ86" ca="1" si="475">IF(ISTEXT(AC83), "n/a", AVERAGE(AC83:AF83))</f>
        <v>0.36310480780492643</v>
      </c>
      <c r="AG86" s="6">
        <f t="shared" ca="1" si="475"/>
        <v>0.36661615972552369</v>
      </c>
      <c r="AH86" s="6">
        <f t="shared" ca="1" si="475"/>
        <v>0.34046543228175835</v>
      </c>
      <c r="AI86" s="6">
        <f t="shared" ca="1" si="475"/>
        <v>0.33188726239928446</v>
      </c>
      <c r="AJ86" s="6">
        <f t="shared" ca="1" si="475"/>
        <v>0.30232476108505374</v>
      </c>
      <c r="AK86" s="6">
        <f t="shared" ca="1" si="475"/>
        <v>0.29025696594825307</v>
      </c>
      <c r="AL86" s="6">
        <f t="shared" ca="1" si="475"/>
        <v>0.30537600393681719</v>
      </c>
      <c r="AM86" s="6">
        <f t="shared" ca="1" si="475"/>
        <v>0.32285198269943588</v>
      </c>
      <c r="AN86" s="6">
        <f t="shared" ca="1" si="475"/>
        <v>0.35379277671353976</v>
      </c>
      <c r="AO86" s="6">
        <f t="shared" ca="1" si="475"/>
        <v>0.36569213451013777</v>
      </c>
      <c r="AP86" s="6">
        <f t="shared" ca="1" si="475"/>
        <v>0.36864530157892927</v>
      </c>
      <c r="AQ86" s="6">
        <f t="shared" ca="1" si="475"/>
        <v>0.3532490643709954</v>
      </c>
      <c r="AR86" s="6">
        <f t="shared" ca="1" si="475"/>
        <v>0.34476200812144464</v>
      </c>
      <c r="AS86" s="6">
        <f t="shared" ca="1" si="475"/>
        <v>0.34112541612055758</v>
      </c>
      <c r="AT86" s="6">
        <f t="shared" ca="1" si="475"/>
        <v>0.33554871731735858</v>
      </c>
      <c r="AU86" s="6">
        <f t="shared" ca="1" si="475"/>
        <v>0.33059290574749656</v>
      </c>
      <c r="AV86" s="6">
        <f t="shared" ca="1" si="475"/>
        <v>0.32638634295652263</v>
      </c>
      <c r="AW86" s="6">
        <f t="shared" ca="1" si="475"/>
        <v>0.3274256358931138</v>
      </c>
      <c r="AX86" s="6">
        <f t="shared" ca="1" si="475"/>
        <v>0.33335423099326489</v>
      </c>
      <c r="AY86" s="6">
        <f t="shared" ca="1" si="475"/>
        <v>0.33233201061494216</v>
      </c>
      <c r="AZ86" s="6">
        <f t="shared" ca="1" si="475"/>
        <v>0.33989447738127243</v>
      </c>
      <c r="BA86" s="6">
        <f t="shared" ca="1" si="475"/>
        <v>0.34113049442190557</v>
      </c>
      <c r="BB86" s="6">
        <f t="shared" ca="1" si="475"/>
        <v>0.33990845605677711</v>
      </c>
      <c r="BC86" s="6">
        <f t="shared" ca="1" si="475"/>
        <v>0.34057536510944486</v>
      </c>
      <c r="BD86" s="6">
        <f t="shared" ca="1" si="475"/>
        <v>0.34405690979651082</v>
      </c>
      <c r="BE86" s="6">
        <f t="shared" ca="1" si="475"/>
        <v>0.3488022590139494</v>
      </c>
      <c r="BF86" s="6">
        <f t="shared" ca="1" si="475"/>
        <v>0.35482484078570875</v>
      </c>
      <c r="BG86" s="6">
        <f t="shared" ca="1" si="475"/>
        <v>0.35992515385312196</v>
      </c>
      <c r="BH86" s="6">
        <f t="shared" ca="1" si="475"/>
        <v>0.36479221047906013</v>
      </c>
      <c r="BI86" s="6">
        <f t="shared" ca="1" si="475"/>
        <v>0.36836643792122825</v>
      </c>
      <c r="BJ86" s="6">
        <f t="shared" ca="1" si="475"/>
        <v>0.36702029052031787</v>
      </c>
    </row>
    <row r="87" spans="1:207" s="8" customFormat="1">
      <c r="A87" s="37" t="s">
        <v>245</v>
      </c>
      <c r="B87" s="6" t="s">
        <v>244</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0.29061276690033527</v>
      </c>
      <c r="M87" s="6">
        <f ca="1">IF(ISTEXT(#REF!), "n/a", AVERAGE(K63:M63))</f>
        <v>0.28847933939863879</v>
      </c>
      <c r="N87" s="6" t="str">
        <f t="shared" ref="N87:S87" ca="1" si="476">IF(ISTEXT(K63), "n/a", AVERAGE(K63:N63))</f>
        <v>n/a</v>
      </c>
      <c r="O87" s="6">
        <f t="shared" ca="1" si="476"/>
        <v>0.28599315892893951</v>
      </c>
      <c r="P87" s="6">
        <f t="shared" ca="1" si="476"/>
        <v>0.28573776687157243</v>
      </c>
      <c r="Q87" s="6">
        <f t="shared" ca="1" si="476"/>
        <v>0.28826331691220552</v>
      </c>
      <c r="R87" s="6">
        <f t="shared" ca="1" si="476"/>
        <v>0.2929106260306451</v>
      </c>
      <c r="S87" s="6">
        <f t="shared" ca="1" si="476"/>
        <v>0.30419433545291613</v>
      </c>
      <c r="T87" s="6">
        <f t="shared" ref="T87:AE87" ca="1" si="477">IF(ISTEXT(Q63), "n/a", AVERAGE(Q63:T63))</f>
        <v>0.31662059365085704</v>
      </c>
      <c r="U87" s="6">
        <f t="shared" ca="1" si="477"/>
        <v>0.59585209654860882</v>
      </c>
      <c r="V87" s="6">
        <f t="shared" ca="1" si="477"/>
        <v>0.87798819914810666</v>
      </c>
      <c r="W87" s="6">
        <f t="shared" ca="1" si="477"/>
        <v>1.1543725551410788</v>
      </c>
      <c r="X87" s="6">
        <f t="shared" ca="1" si="477"/>
        <v>1.4240787658351362</v>
      </c>
      <c r="Y87" s="6">
        <f t="shared" ca="1" si="477"/>
        <v>1.4144308610110841</v>
      </c>
      <c r="Z87" s="6">
        <f t="shared" ca="1" si="477"/>
        <v>1.3862003622901582</v>
      </c>
      <c r="AA87" s="6">
        <f t="shared" ca="1" si="477"/>
        <v>1.3377660711263668</v>
      </c>
      <c r="AB87" s="6">
        <f t="shared" ca="1" si="477"/>
        <v>1.2709388268969581</v>
      </c>
      <c r="AC87" s="6">
        <f t="shared" ca="1" si="477"/>
        <v>1.2014095740108484</v>
      </c>
      <c r="AD87" s="6">
        <f t="shared" ca="1" si="477"/>
        <v>1.1343353402629472</v>
      </c>
      <c r="AE87" s="6">
        <f t="shared" ca="1" si="477"/>
        <v>1.0755099138209272</v>
      </c>
      <c r="AF87" s="6">
        <f t="shared" ref="AF87:BJ87" ca="1" si="478">IF(ISTEXT(AC63), "n/a", AVERAGE(AC63:AF63))</f>
        <v>1.02908551619569</v>
      </c>
      <c r="AG87" s="6">
        <f t="shared" ca="1" si="478"/>
        <v>0.98679051713179855</v>
      </c>
      <c r="AH87" s="6">
        <f t="shared" ca="1" si="478"/>
        <v>0.94701376628668865</v>
      </c>
      <c r="AI87" s="6">
        <f t="shared" ca="1" si="478"/>
        <v>0.91120344168166112</v>
      </c>
      <c r="AJ87" s="6">
        <f t="shared" ca="1" si="478"/>
        <v>0.87698520470833996</v>
      </c>
      <c r="AK87" s="6">
        <f t="shared" ca="1" si="478"/>
        <v>0.84392884796192458</v>
      </c>
      <c r="AL87" s="6">
        <f t="shared" ca="1" si="478"/>
        <v>0.81171220691670487</v>
      </c>
      <c r="AM87" s="6">
        <f t="shared" ca="1" si="478"/>
        <v>0.77997878926143693</v>
      </c>
      <c r="AN87" s="6">
        <f t="shared" ca="1" si="478"/>
        <v>0.74995210359684028</v>
      </c>
      <c r="AO87" s="6">
        <f t="shared" ca="1" si="478"/>
        <v>0.72123732572335242</v>
      </c>
      <c r="AP87" s="6">
        <f t="shared" ca="1" si="478"/>
        <v>0.6934668929330321</v>
      </c>
      <c r="AQ87" s="6">
        <f t="shared" ca="1" si="478"/>
        <v>0.66649473926316416</v>
      </c>
      <c r="AR87" s="6">
        <f t="shared" ca="1" si="478"/>
        <v>0.63923148239668182</v>
      </c>
      <c r="AS87" s="6">
        <f t="shared" ca="1" si="478"/>
        <v>0.61243112114557885</v>
      </c>
      <c r="AT87" s="6">
        <f t="shared" ca="1" si="478"/>
        <v>0.5863329565607458</v>
      </c>
      <c r="AU87" s="6">
        <f t="shared" ca="1" si="478"/>
        <v>0.56057437898070328</v>
      </c>
      <c r="AV87" s="6">
        <f t="shared" ca="1" si="478"/>
        <v>0.53547554714547896</v>
      </c>
      <c r="AW87" s="6">
        <f t="shared" ca="1" si="478"/>
        <v>0.51151451770164225</v>
      </c>
      <c r="AX87" s="6">
        <f t="shared" ca="1" si="478"/>
        <v>0.48919286678031043</v>
      </c>
      <c r="AY87" s="6">
        <f t="shared" ca="1" si="478"/>
        <v>0.46921236444835546</v>
      </c>
      <c r="AZ87" s="6">
        <f t="shared" ca="1" si="478"/>
        <v>0.45093647575074847</v>
      </c>
      <c r="BA87" s="6">
        <f t="shared" ca="1" si="478"/>
        <v>0.43438612962334416</v>
      </c>
      <c r="BB87" s="6">
        <f t="shared" ca="1" si="478"/>
        <v>0.41926474294905564</v>
      </c>
      <c r="BC87" s="6">
        <f t="shared" ca="1" si="478"/>
        <v>0.40556464344748605</v>
      </c>
      <c r="BD87" s="6">
        <f t="shared" ca="1" si="478"/>
        <v>0.39380362430881322</v>
      </c>
      <c r="BE87" s="6">
        <f t="shared" ca="1" si="478"/>
        <v>0.38287189086700901</v>
      </c>
      <c r="BF87" s="6">
        <f t="shared" ca="1" si="478"/>
        <v>0.37249818182125172</v>
      </c>
      <c r="BG87" s="6">
        <f t="shared" ca="1" si="478"/>
        <v>0.362565517299761</v>
      </c>
      <c r="BH87" s="6">
        <f t="shared" ca="1" si="478"/>
        <v>0.35257789332961365</v>
      </c>
      <c r="BI87" s="6">
        <f t="shared" ca="1" si="478"/>
        <v>0.34270172960155076</v>
      </c>
      <c r="BJ87" s="6">
        <f t="shared" ca="1" si="478"/>
        <v>0.33273954353565471</v>
      </c>
    </row>
    <row r="88" spans="1:207" s="8" customFormat="1">
      <c r="A88" s="38" t="s">
        <v>332</v>
      </c>
      <c r="B88" s="6" t="s">
        <v>333</v>
      </c>
      <c r="C88" s="6" t="str">
        <f t="shared" ref="C88:J88" ca="1" si="479">IFERROR(C86-C87, "n/a")</f>
        <v>n/a</v>
      </c>
      <c r="D88" s="6" t="str">
        <f t="shared" ca="1" si="479"/>
        <v>n/a</v>
      </c>
      <c r="E88" s="6" t="str">
        <f t="shared" ca="1" si="479"/>
        <v>n/a</v>
      </c>
      <c r="F88" s="6" t="str">
        <f t="shared" ca="1" si="479"/>
        <v>n/a</v>
      </c>
      <c r="G88" s="6" t="str">
        <f t="shared" ca="1" si="479"/>
        <v>n/a</v>
      </c>
      <c r="H88" s="6" t="str">
        <f t="shared" ca="1" si="479"/>
        <v>n/a</v>
      </c>
      <c r="I88" s="6" t="str">
        <f t="shared" ca="1" si="479"/>
        <v>n/a</v>
      </c>
      <c r="J88" s="6" t="str">
        <f t="shared" ca="1" si="479"/>
        <v>n/a</v>
      </c>
      <c r="K88" s="6" t="str">
        <f t="shared" ref="K88:AA88" ca="1" si="480">IFERROR(K86-K87, "n/a")</f>
        <v>n/a</v>
      </c>
      <c r="L88" s="6" t="str">
        <f t="shared" ca="1" si="480"/>
        <v>n/a</v>
      </c>
      <c r="M88" s="6" t="str">
        <f t="shared" ca="1" si="480"/>
        <v>n/a</v>
      </c>
      <c r="N88" s="6" t="str">
        <f t="shared" ca="1" si="480"/>
        <v>n/a</v>
      </c>
      <c r="O88" s="6" t="str">
        <f t="shared" ca="1" si="480"/>
        <v>n/a</v>
      </c>
      <c r="P88" s="6" t="str">
        <f t="shared" ca="1" si="480"/>
        <v>n/a</v>
      </c>
      <c r="Q88" s="6" t="str">
        <f t="shared" ca="1" si="480"/>
        <v>n/a</v>
      </c>
      <c r="R88" s="6">
        <f t="shared" ca="1" si="480"/>
        <v>-0.26390099426640029</v>
      </c>
      <c r="S88" s="6">
        <f t="shared" ca="1" si="480"/>
        <v>-0.17537325850408911</v>
      </c>
      <c r="T88" s="6">
        <f ca="1">IFERROR(T86-T87, "n/a")</f>
        <v>-9.9059308946383179E-2</v>
      </c>
      <c r="U88" s="6">
        <f t="shared" ca="1" si="480"/>
        <v>0.42720148237305422</v>
      </c>
      <c r="V88" s="6">
        <f t="shared" ca="1" si="480"/>
        <v>0.61415642831215034</v>
      </c>
      <c r="W88" s="6">
        <f t="shared" ca="1" si="480"/>
        <v>0.55518868141125921</v>
      </c>
      <c r="X88" s="6">
        <f t="shared" ca="1" si="480"/>
        <v>0.29497437596765641</v>
      </c>
      <c r="Y88" s="6">
        <f t="shared" ca="1" si="480"/>
        <v>-0.40463977090924086</v>
      </c>
      <c r="Z88" s="6">
        <f t="shared" ca="1" si="480"/>
        <v>-1.0159468703794339</v>
      </c>
      <c r="AA88" s="6">
        <f t="shared" ca="1" si="480"/>
        <v>-1.5126393124131345</v>
      </c>
      <c r="AB88" s="6">
        <f t="shared" ref="AB88:AC88" ca="1" si="481">IFERROR(AB86-AB87, "n/a")</f>
        <v>-1.5572871538887143</v>
      </c>
      <c r="AC88" s="6">
        <f t="shared" ca="1" si="481"/>
        <v>-1.4672594848712517</v>
      </c>
      <c r="AD88" s="6">
        <f t="shared" ref="AD88:AE88" ca="1" si="482">IFERROR(AD86-AD87, "n/a")</f>
        <v>-1.2508423599637313</v>
      </c>
      <c r="AE88" s="6">
        <f t="shared" ca="1" si="482"/>
        <v>-0.79949650016171325</v>
      </c>
      <c r="AF88" s="6">
        <f t="shared" ref="AF88:BJ88" ca="1" si="483">IFERROR(AF86-AF87, "n/a")</f>
        <v>-0.66598070839076362</v>
      </c>
      <c r="AG88" s="6">
        <f t="shared" ca="1" si="483"/>
        <v>-0.6201743574062748</v>
      </c>
      <c r="AH88" s="6">
        <f t="shared" ca="1" si="483"/>
        <v>-0.60654833400493025</v>
      </c>
      <c r="AI88" s="6">
        <f t="shared" ca="1" si="483"/>
        <v>-0.57931617928237666</v>
      </c>
      <c r="AJ88" s="6">
        <f t="shared" ca="1" si="483"/>
        <v>-0.57466044362328628</v>
      </c>
      <c r="AK88" s="6">
        <f t="shared" ca="1" si="483"/>
        <v>-0.55367188201367146</v>
      </c>
      <c r="AL88" s="6">
        <f t="shared" ca="1" si="483"/>
        <v>-0.50633620297988768</v>
      </c>
      <c r="AM88" s="6">
        <f t="shared" ca="1" si="483"/>
        <v>-0.45712680656200105</v>
      </c>
      <c r="AN88" s="6">
        <f t="shared" ca="1" si="483"/>
        <v>-0.39615932688330052</v>
      </c>
      <c r="AO88" s="6">
        <f t="shared" ca="1" si="483"/>
        <v>-0.35554519121321465</v>
      </c>
      <c r="AP88" s="6">
        <f t="shared" ca="1" si="483"/>
        <v>-0.32482159135410282</v>
      </c>
      <c r="AQ88" s="6">
        <f t="shared" ca="1" si="483"/>
        <v>-0.31324567489216876</v>
      </c>
      <c r="AR88" s="6">
        <f t="shared" ca="1" si="483"/>
        <v>-0.29446947427523718</v>
      </c>
      <c r="AS88" s="6">
        <f t="shared" ca="1" si="483"/>
        <v>-0.27130570502502127</v>
      </c>
      <c r="AT88" s="6">
        <f t="shared" ca="1" si="483"/>
        <v>-0.25078423924338722</v>
      </c>
      <c r="AU88" s="6">
        <f t="shared" ca="1" si="483"/>
        <v>-0.22998147323320672</v>
      </c>
      <c r="AV88" s="6">
        <f t="shared" ca="1" si="483"/>
        <v>-0.20908920418895632</v>
      </c>
      <c r="AW88" s="6">
        <f t="shared" ca="1" si="483"/>
        <v>-0.18408888180852845</v>
      </c>
      <c r="AX88" s="6">
        <f t="shared" ca="1" si="483"/>
        <v>-0.15583863578704554</v>
      </c>
      <c r="AY88" s="6">
        <f t="shared" ca="1" si="483"/>
        <v>-0.13688035383341329</v>
      </c>
      <c r="AZ88" s="6">
        <f t="shared" ca="1" si="483"/>
        <v>-0.11104199836947604</v>
      </c>
      <c r="BA88" s="6">
        <f t="shared" ca="1" si="483"/>
        <v>-9.3255635201438591E-2</v>
      </c>
      <c r="BB88" s="6">
        <f t="shared" ca="1" si="483"/>
        <v>-7.9356286892278527E-2</v>
      </c>
      <c r="BC88" s="6">
        <f t="shared" ca="1" si="483"/>
        <v>-6.498927833804119E-2</v>
      </c>
      <c r="BD88" s="6">
        <f t="shared" ca="1" si="483"/>
        <v>-4.9746714512302392E-2</v>
      </c>
      <c r="BE88" s="6">
        <f t="shared" ca="1" si="483"/>
        <v>-3.4069631853059612E-2</v>
      </c>
      <c r="BF88" s="6">
        <f t="shared" ca="1" si="483"/>
        <v>-1.7673341035542967E-2</v>
      </c>
      <c r="BG88" s="6">
        <f t="shared" ca="1" si="483"/>
        <v>-2.640363446639038E-3</v>
      </c>
      <c r="BH88" s="6">
        <f t="shared" ca="1" si="483"/>
        <v>1.2214317149446485E-2</v>
      </c>
      <c r="BI88" s="6">
        <f t="shared" ca="1" si="483"/>
        <v>2.5664708319677487E-2</v>
      </c>
      <c r="BJ88" s="6">
        <f t="shared" ca="1" si="483"/>
        <v>3.4280746984663157E-2</v>
      </c>
    </row>
    <row r="89" spans="1:207" s="8" customFormat="1">
      <c r="A89" s="38" t="s">
        <v>331</v>
      </c>
      <c r="B89" s="6" t="s">
        <v>334</v>
      </c>
      <c r="C89" s="6" t="str">
        <f t="shared" ref="C89:J89" ca="1" si="484">IFERROR(C83-C64, "n/a")</f>
        <v>n/a</v>
      </c>
      <c r="D89" s="6" t="str">
        <f t="shared" ca="1" si="484"/>
        <v>n/a</v>
      </c>
      <c r="E89" s="6" t="str">
        <f t="shared" ca="1" si="484"/>
        <v>n/a</v>
      </c>
      <c r="F89" s="6" t="str">
        <f t="shared" ca="1" si="484"/>
        <v>n/a</v>
      </c>
      <c r="G89" s="6" t="str">
        <f t="shared" ca="1" si="484"/>
        <v>n/a</v>
      </c>
      <c r="H89" s="6" t="str">
        <f t="shared" ca="1" si="484"/>
        <v>n/a</v>
      </c>
      <c r="I89" s="6" t="str">
        <f t="shared" ca="1" si="484"/>
        <v>n/a</v>
      </c>
      <c r="J89" s="6" t="str">
        <f t="shared" ca="1" si="484"/>
        <v>n/a</v>
      </c>
      <c r="K89" s="6" t="str">
        <f t="shared" ref="K89:R89" ca="1" si="485">IFERROR(K83-K64, "n/a")</f>
        <v>n/a</v>
      </c>
      <c r="L89" s="6" t="str">
        <f t="shared" ca="1" si="485"/>
        <v>n/a</v>
      </c>
      <c r="M89" s="6" t="str">
        <f t="shared" ca="1" si="485"/>
        <v>n/a</v>
      </c>
      <c r="N89" s="6" t="str">
        <f t="shared" ca="1" si="485"/>
        <v>n/a</v>
      </c>
      <c r="O89" s="6">
        <f t="shared" ca="1" si="485"/>
        <v>-0.4449430270317497</v>
      </c>
      <c r="P89" s="6">
        <f t="shared" ca="1" si="485"/>
        <v>-0.50691963812958285</v>
      </c>
      <c r="Q89" s="6">
        <f t="shared" ca="1" si="485"/>
        <v>-0.67012340960059003</v>
      </c>
      <c r="R89" s="6">
        <f t="shared" ca="1" si="485"/>
        <v>1.852899186583723E-2</v>
      </c>
      <c r="S89" s="6">
        <f t="shared" ref="S89:AE89" ca="1" si="486">IFERROR(S83-S64, "n/a")</f>
        <v>-0.11568158227791248</v>
      </c>
      <c r="T89" s="6">
        <f t="shared" ca="1" si="486"/>
        <v>-0.32943613164083352</v>
      </c>
      <c r="U89" s="6">
        <f t="shared" ca="1" si="486"/>
        <v>0.82723476235814353</v>
      </c>
      <c r="V89" s="6">
        <f t="shared" ca="1" si="486"/>
        <v>0.17085525954008407</v>
      </c>
      <c r="W89" s="6">
        <f t="shared" ca="1" si="486"/>
        <v>-0.73314634702676851</v>
      </c>
      <c r="X89" s="6">
        <f t="shared" ca="1" si="486"/>
        <v>-1.3393183080588194</v>
      </c>
      <c r="Y89" s="6">
        <f t="shared" ca="1" si="486"/>
        <v>-1.2819411534078982</v>
      </c>
      <c r="Z89" s="6">
        <f t="shared" ca="1" si="486"/>
        <v>-1.5661313383343956</v>
      </c>
      <c r="AA89" s="6">
        <f t="shared" ca="1" si="486"/>
        <v>-2.0639300318735394</v>
      </c>
      <c r="AB89" s="6">
        <f t="shared" ca="1" si="486"/>
        <v>-0.94835532118856114</v>
      </c>
      <c r="AC89" s="6">
        <f t="shared" ca="1" si="486"/>
        <v>-0.56736800981447444</v>
      </c>
      <c r="AD89" s="6">
        <f t="shared" ca="1" si="486"/>
        <v>-0.46570418721366724</v>
      </c>
      <c r="AE89" s="6">
        <f t="shared" ca="1" si="486"/>
        <v>-0.23917764410425491</v>
      </c>
      <c r="AF89" s="6">
        <f t="shared" ref="AF89:BJ89" ca="1" si="487">IFERROR(AF83-AF64, "n/a")</f>
        <v>-0.42601277763018203</v>
      </c>
      <c r="AG89" s="6">
        <f t="shared" ca="1" si="487"/>
        <v>-0.4087387781585477</v>
      </c>
      <c r="AH89" s="6">
        <f t="shared" ca="1" si="487"/>
        <v>-0.46309014993918812</v>
      </c>
      <c r="AI89" s="6">
        <f t="shared" ca="1" si="487"/>
        <v>-0.18636569922060492</v>
      </c>
      <c r="AJ89" s="6">
        <f t="shared" ca="1" si="487"/>
        <v>-0.46444852196019804</v>
      </c>
      <c r="AK89" s="6">
        <f t="shared" ca="1" si="487"/>
        <v>-0.38707999260402487</v>
      </c>
      <c r="AL89" s="6">
        <f t="shared" ca="1" si="487"/>
        <v>-0.33351085532150332</v>
      </c>
      <c r="AM89" s="6">
        <f t="shared" ca="1" si="487"/>
        <v>-5.2216994319558951E-2</v>
      </c>
      <c r="AN89" s="6">
        <f t="shared" ca="1" si="487"/>
        <v>-0.27904046572130042</v>
      </c>
      <c r="AO89" s="6">
        <f t="shared" ca="1" si="487"/>
        <v>-0.29503571409992474</v>
      </c>
      <c r="AP89" s="6">
        <f t="shared" ca="1" si="487"/>
        <v>-0.28926089422497026</v>
      </c>
      <c r="AQ89" s="6">
        <f t="shared" ca="1" si="487"/>
        <v>-6.3560814422216338E-2</v>
      </c>
      <c r="AR89" s="6">
        <f t="shared" ca="1" si="487"/>
        <v>-0.27010888691864193</v>
      </c>
      <c r="AS89" s="6">
        <f t="shared" ca="1" si="487"/>
        <v>-0.26175246893713427</v>
      </c>
      <c r="AT89" s="6">
        <f t="shared" ca="1" si="487"/>
        <v>-0.27372924375622276</v>
      </c>
      <c r="AU89" s="6">
        <f t="shared" ca="1" si="487"/>
        <v>-4.1958491939037723E-2</v>
      </c>
      <c r="AV89" s="6">
        <f t="shared" ca="1" si="487"/>
        <v>-0.23274225438483348</v>
      </c>
      <c r="AW89" s="6">
        <f t="shared" ca="1" si="487"/>
        <v>-0.1597903482917945</v>
      </c>
      <c r="AX89" s="6">
        <f t="shared" ca="1" si="487"/>
        <v>-0.12703588098783408</v>
      </c>
      <c r="AY89" s="6">
        <f t="shared" ca="1" si="487"/>
        <v>6.7031444230312598E-2</v>
      </c>
      <c r="AZ89" s="6">
        <f t="shared" ca="1" si="487"/>
        <v>-0.10428536638881769</v>
      </c>
      <c r="BA89" s="6">
        <f t="shared" ca="1" si="487"/>
        <v>-0.10669899014666756</v>
      </c>
      <c r="BB89" s="6">
        <f t="shared" ca="1" si="487"/>
        <v>-0.11490689808869464</v>
      </c>
      <c r="BC89" s="6">
        <f t="shared" ca="1" si="487"/>
        <v>6.8469989967672784E-2</v>
      </c>
      <c r="BD89" s="6">
        <f t="shared" ca="1" si="487"/>
        <v>-0.10027035972760073</v>
      </c>
      <c r="BE89" s="6">
        <f t="shared" ca="1" si="487"/>
        <v>-8.1623703677601411E-2</v>
      </c>
      <c r="BF89" s="6">
        <f t="shared" ca="1" si="487"/>
        <v>-5.7168361324482775E-2</v>
      </c>
      <c r="BG89" s="6">
        <f t="shared" ca="1" si="487"/>
        <v>0.15147458044805601</v>
      </c>
      <c r="BH89" s="6">
        <f t="shared" ca="1" si="487"/>
        <v>-8.9998548417873914E-3</v>
      </c>
      <c r="BI89" s="6">
        <f t="shared" ca="1" si="487"/>
        <v>-2.7018916397486548E-4</v>
      </c>
      <c r="BJ89" s="6">
        <f t="shared" ca="1" si="487"/>
        <v>-5.0815485036410646E-3</v>
      </c>
    </row>
    <row r="90" spans="1:207" s="8" customFormat="1">
      <c r="A90" s="39"/>
      <c r="C90" s="79"/>
      <c r="D90" s="79"/>
      <c r="E90" s="79"/>
      <c r="F90" s="79"/>
      <c r="G90" s="79"/>
      <c r="H90" s="79"/>
      <c r="I90" s="79"/>
      <c r="J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row>
    <row r="91" spans="1:207" s="8" customFormat="1">
      <c r="A91" s="39"/>
      <c r="B91" s="6" t="s">
        <v>395</v>
      </c>
      <c r="C91" s="78">
        <v>1223.5</v>
      </c>
      <c r="D91" s="78">
        <v>1223.5</v>
      </c>
      <c r="E91" s="78">
        <v>1223.5</v>
      </c>
      <c r="F91" s="78">
        <v>1223.5</v>
      </c>
      <c r="G91" s="78">
        <v>1223.5</v>
      </c>
      <c r="H91" s="78">
        <v>1223.5</v>
      </c>
      <c r="I91" s="78">
        <v>1223.5</v>
      </c>
      <c r="J91" s="78">
        <v>1223.5</v>
      </c>
      <c r="K91">
        <v>1223.5</v>
      </c>
      <c r="L91">
        <v>1225.4000000000001</v>
      </c>
      <c r="M91">
        <v>1235.9000000000001</v>
      </c>
      <c r="N91">
        <v>1244.0999999999999</v>
      </c>
      <c r="O91">
        <v>1252.4000000000001</v>
      </c>
      <c r="P91">
        <v>1264</v>
      </c>
      <c r="Q91">
        <v>1263.8</v>
      </c>
      <c r="R91">
        <v>1280.5999999999999</v>
      </c>
      <c r="S91">
        <v>1294.8</v>
      </c>
      <c r="T91">
        <v>1312.5</v>
      </c>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row>
    <row r="92" spans="1:207" s="8" customFormat="1">
      <c r="A92" s="39"/>
      <c r="B92" s="6" t="s">
        <v>396</v>
      </c>
      <c r="C92" s="78">
        <v>2039.2</v>
      </c>
      <c r="D92" s="78">
        <v>2039.2</v>
      </c>
      <c r="E92" s="78">
        <v>2039.2</v>
      </c>
      <c r="F92" s="78">
        <v>2039.2</v>
      </c>
      <c r="G92" s="78">
        <v>2039.2</v>
      </c>
      <c r="H92" s="78">
        <v>2039.2</v>
      </c>
      <c r="I92" s="78">
        <v>2039.2</v>
      </c>
      <c r="J92" s="78">
        <v>2039.2</v>
      </c>
      <c r="K92">
        <v>2039.2</v>
      </c>
      <c r="L92">
        <v>2052.9</v>
      </c>
      <c r="M92">
        <v>2064.6999999999998</v>
      </c>
      <c r="N92">
        <v>2078.3000000000002</v>
      </c>
      <c r="O92">
        <v>2093.9</v>
      </c>
      <c r="P92">
        <v>2096</v>
      </c>
      <c r="Q92">
        <v>2108.5</v>
      </c>
      <c r="R92">
        <v>2138.5</v>
      </c>
      <c r="S92">
        <v>2162</v>
      </c>
      <c r="T92">
        <v>2189.3000000000002</v>
      </c>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row>
    <row r="93" spans="1:207" s="8" customFormat="1">
      <c r="A93" s="39"/>
      <c r="B93" s="6" t="s">
        <v>397</v>
      </c>
      <c r="C93" s="79">
        <f t="shared" ref="C93:J93" ca="1" si="488">C91/C24</f>
        <v>7.1537575498891989E-2</v>
      </c>
      <c r="D93" s="79">
        <f t="shared" ca="1" si="488"/>
        <v>7.0211984528687349E-2</v>
      </c>
      <c r="E93" s="79">
        <f t="shared" ca="1" si="488"/>
        <v>6.9047054707163741E-2</v>
      </c>
      <c r="F93" s="79">
        <f t="shared" ca="1" si="488"/>
        <v>6.8587605460100343E-2</v>
      </c>
      <c r="G93" s="79">
        <f t="shared" ca="1" si="488"/>
        <v>6.8084182878511326E-2</v>
      </c>
      <c r="H93" s="79">
        <f t="shared" ca="1" si="488"/>
        <v>6.7146690960579111E-2</v>
      </c>
      <c r="I93" s="79">
        <f t="shared" ca="1" si="488"/>
        <v>6.6744494329309206E-2</v>
      </c>
      <c r="J93" s="79">
        <f t="shared" ca="1" si="488"/>
        <v>6.6659765505818758E-2</v>
      </c>
      <c r="K93" s="8">
        <f t="shared" ref="K93:T93" ca="1" si="489">K91/K24</f>
        <v>6.6461695574471333E-2</v>
      </c>
      <c r="L93" s="8">
        <f t="shared" ca="1" si="489"/>
        <v>6.5737874650630079E-2</v>
      </c>
      <c r="M93" s="8">
        <f t="shared" ca="1" si="489"/>
        <v>6.5740760441711538E-2</v>
      </c>
      <c r="N93" s="8">
        <f t="shared" ca="1" si="489"/>
        <v>6.5550708143651992E-2</v>
      </c>
      <c r="O93" s="8">
        <f t="shared" ca="1" si="489"/>
        <v>6.5356475634830352E-2</v>
      </c>
      <c r="P93" s="8">
        <f t="shared" ca="1" si="489"/>
        <v>6.5292291480492384E-2</v>
      </c>
      <c r="Q93" s="8">
        <f t="shared" ca="1" si="489"/>
        <v>6.4518763943414631E-2</v>
      </c>
      <c r="R93" s="8">
        <f t="shared" ca="1" si="489"/>
        <v>6.4573059429804652E-2</v>
      </c>
      <c r="S93" s="8">
        <f t="shared" ca="1" si="489"/>
        <v>6.4607554513247845E-2</v>
      </c>
      <c r="T93" s="8">
        <f t="shared" ca="1" si="489"/>
        <v>6.4330351672589145E-2</v>
      </c>
      <c r="AB93"/>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row>
    <row r="94" spans="1:207">
      <c r="A94" s="39"/>
      <c r="B94" s="6" t="s">
        <v>394</v>
      </c>
      <c r="C94" s="79">
        <f t="shared" ref="C94:J94" ca="1" si="490">C92/C24</f>
        <v>0.11923124148536213</v>
      </c>
      <c r="D94" s="79">
        <f t="shared" ca="1" si="490"/>
        <v>0.11702188708696301</v>
      </c>
      <c r="E94" s="79">
        <f t="shared" ca="1" si="490"/>
        <v>0.1150803056467906</v>
      </c>
      <c r="F94" s="79">
        <f t="shared" ca="1" si="490"/>
        <v>0.11431454438433725</v>
      </c>
      <c r="G94" s="79">
        <f t="shared" ca="1" si="490"/>
        <v>0.11347549303298757</v>
      </c>
      <c r="H94" s="79">
        <f t="shared" ca="1" si="490"/>
        <v>0.11191298096184137</v>
      </c>
      <c r="I94" s="79">
        <f t="shared" ca="1" si="490"/>
        <v>0.1112426422855148</v>
      </c>
      <c r="J94" s="79">
        <f t="shared" ca="1" si="490"/>
        <v>0.11110142527132458</v>
      </c>
      <c r="K94" s="8">
        <f t="shared" ref="K94:T94" ca="1" si="491">K92/K24</f>
        <v>0.11077130332281318</v>
      </c>
      <c r="L94" s="8">
        <f t="shared" ca="1" si="491"/>
        <v>0.11012998438899826</v>
      </c>
      <c r="M94" s="8">
        <f t="shared" ca="1" si="491"/>
        <v>0.10982680482563459</v>
      </c>
      <c r="N94" s="8">
        <f t="shared" ca="1" si="491"/>
        <v>0.10950408868656214</v>
      </c>
      <c r="O94" s="8">
        <f t="shared" ca="1" si="491"/>
        <v>0.10927014079509045</v>
      </c>
      <c r="P94" s="8">
        <f t="shared" ca="1" si="491"/>
        <v>0.1082694959992975</v>
      </c>
      <c r="Q94" s="8">
        <f t="shared" ca="1" si="491"/>
        <v>0.10764188461361746</v>
      </c>
      <c r="R94" s="8">
        <f t="shared" ca="1" si="491"/>
        <v>0.10783186599300114</v>
      </c>
      <c r="S94" s="8">
        <f t="shared" ca="1" si="491"/>
        <v>0.10787884836086023</v>
      </c>
      <c r="T94" s="8">
        <f t="shared" ca="1" si="491"/>
        <v>0.10730547726994241</v>
      </c>
      <c r="U94" s="8"/>
      <c r="V94" s="8"/>
      <c r="W94" s="8"/>
      <c r="X94" s="8"/>
      <c r="Y94" s="8"/>
      <c r="Z94" s="8"/>
      <c r="AA94" s="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GW94"/>
      <c r="GX94"/>
      <c r="GY94"/>
    </row>
    <row r="95" spans="1:207">
      <c r="A95" s="39"/>
      <c r="B95" s="6" t="s">
        <v>398</v>
      </c>
      <c r="C95" s="79" t="e">
        <f ca="1">#REF!*C53*100</f>
        <v>#REF!</v>
      </c>
      <c r="D95" s="79" t="e">
        <f ca="1">#REF!*D53*100</f>
        <v>#REF!</v>
      </c>
      <c r="E95" s="79" t="e">
        <f ca="1">#REF!*E53*100</f>
        <v>#REF!</v>
      </c>
      <c r="F95" s="79" t="e">
        <f ca="1">#REF!*F53*100</f>
        <v>#REF!</v>
      </c>
      <c r="G95" s="79" t="e">
        <f ca="1">#REF!*G53*100</f>
        <v>#REF!</v>
      </c>
      <c r="H95" s="79" t="e">
        <f ca="1">#REF!*H53*100</f>
        <v>#REF!</v>
      </c>
      <c r="I95" s="79" t="e">
        <f ca="1">#REF!*I53*100</f>
        <v>#REF!</v>
      </c>
      <c r="J95" s="79" t="e">
        <f ca="1">#REF!*J53*100</f>
        <v>#REF!</v>
      </c>
      <c r="K95" s="8" t="e">
        <f ca="1">#REF!*K53*100</f>
        <v>#REF!</v>
      </c>
      <c r="L95" s="8">
        <f t="shared" ref="L95:T95" ca="1" si="492">K93*L53*100</f>
        <v>0.10897867419700256</v>
      </c>
      <c r="M95" s="8">
        <f t="shared" ca="1" si="492"/>
        <v>0.10703687402797671</v>
      </c>
      <c r="N95" s="8">
        <f t="shared" ca="1" si="492"/>
        <v>0.10692123188253055</v>
      </c>
      <c r="O95" s="8">
        <f t="shared" ca="1" si="492"/>
        <v>0.10540186176796192</v>
      </c>
      <c r="P95" s="8">
        <f t="shared" ca="1" si="492"/>
        <v>0.10838035417624711</v>
      </c>
      <c r="Q95" s="8">
        <f t="shared" ca="1" si="492"/>
        <v>0.1115209564414215</v>
      </c>
      <c r="R95" s="8">
        <f t="shared" ca="1" si="492"/>
        <v>0.11397356340772487</v>
      </c>
      <c r="S95" s="8">
        <f t="shared" ca="1" si="492"/>
        <v>0.12233066491553633</v>
      </c>
      <c r="T95" s="8">
        <f t="shared" ca="1" si="492"/>
        <v>0.12708885689013349</v>
      </c>
      <c r="U95" s="8"/>
      <c r="V95" s="8"/>
      <c r="W95" s="8"/>
      <c r="X95" s="8"/>
      <c r="Y95" s="8"/>
      <c r="Z95" s="8"/>
      <c r="AA95" s="8"/>
      <c r="AB95" s="27">
        <v>-7.9655473488667305E-3</v>
      </c>
      <c r="AC95" s="27">
        <v>-7.9655473488667305E-3</v>
      </c>
      <c r="AD95" s="27">
        <v>-7.9655473488667305E-3</v>
      </c>
      <c r="AE95" s="27">
        <v>-7.9655473488667305E-3</v>
      </c>
      <c r="AF95" s="27">
        <v>-7.9655473488667305E-3</v>
      </c>
      <c r="AG95" s="27">
        <v>-7.9655473488667305E-3</v>
      </c>
      <c r="AH95" s="27">
        <v>-7.9655473488667305E-3</v>
      </c>
      <c r="AI95" s="27">
        <v>-7.9655473488667305E-3</v>
      </c>
      <c r="AJ95" s="27">
        <v>-7.9655473488667305E-3</v>
      </c>
      <c r="AK95" s="27">
        <v>-7.9655473488667305E-3</v>
      </c>
      <c r="AL95" s="27">
        <v>-7.9655473488667305E-3</v>
      </c>
      <c r="AM95" s="27">
        <v>-7.9655473488667305E-3</v>
      </c>
      <c r="AN95" s="27">
        <v>-7.9655473488667305E-3</v>
      </c>
      <c r="AO95" s="27">
        <v>-7.9655473488667305E-3</v>
      </c>
      <c r="AP95" s="27">
        <v>-7.9655473488667305E-3</v>
      </c>
      <c r="AQ95" s="27">
        <v>-7.9655473488667305E-3</v>
      </c>
      <c r="AR95" s="27">
        <v>-7.9655473488667305E-3</v>
      </c>
      <c r="AS95" s="27">
        <v>-7.9655473488667305E-3</v>
      </c>
      <c r="AT95" s="27">
        <v>-7.9655473488667305E-3</v>
      </c>
      <c r="AU95" s="27">
        <v>-7.9655473488667305E-3</v>
      </c>
      <c r="AV95" s="27">
        <v>-7.9655473488667305E-3</v>
      </c>
      <c r="AW95" s="27">
        <v>-7.9655473488667305E-3</v>
      </c>
      <c r="AX95" s="27">
        <v>-7.9655473488667305E-3</v>
      </c>
      <c r="AY95" s="27">
        <v>-7.9655473488667305E-3</v>
      </c>
      <c r="AZ95" s="27">
        <v>-7.9655473488667305E-3</v>
      </c>
      <c r="BA95" s="27">
        <v>-7.9655473488667305E-3</v>
      </c>
      <c r="BB95" s="27">
        <v>-7.9655473488667305E-3</v>
      </c>
      <c r="BC95" s="27">
        <v>-7.9655473488667305E-3</v>
      </c>
      <c r="BD95" s="27">
        <v>-7.9655473488667305E-3</v>
      </c>
      <c r="BE95" s="27">
        <v>-7.9655473488667305E-3</v>
      </c>
      <c r="BF95" s="27">
        <v>-7.9655473488667305E-3</v>
      </c>
      <c r="BG95" s="27">
        <v>-7.9655473488667305E-3</v>
      </c>
      <c r="BH95" s="27">
        <v>-7.9655473488667305E-3</v>
      </c>
      <c r="BI95" s="27">
        <v>-7.9655473488667305E-3</v>
      </c>
      <c r="BJ95" s="27">
        <v>-7.9655473488667305E-3</v>
      </c>
      <c r="GW95"/>
      <c r="GX95"/>
      <c r="GY95"/>
    </row>
    <row r="96" spans="1:207">
      <c r="A96" s="39"/>
      <c r="B96" s="6" t="s">
        <v>399</v>
      </c>
      <c r="C96" s="79" t="e">
        <f ca="1">#REF!*C53*100</f>
        <v>#REF!</v>
      </c>
      <c r="D96" s="79" t="e">
        <f ca="1">#REF!*D53*100</f>
        <v>#REF!</v>
      </c>
      <c r="E96" s="79" t="e">
        <f ca="1">#REF!*E53*100</f>
        <v>#REF!</v>
      </c>
      <c r="F96" s="79" t="e">
        <f ca="1">#REF!*F53*100</f>
        <v>#REF!</v>
      </c>
      <c r="G96" s="79" t="e">
        <f ca="1">#REF!*G53*100</f>
        <v>#REF!</v>
      </c>
      <c r="H96" s="79" t="e">
        <f ca="1">#REF!*H53*100</f>
        <v>#REF!</v>
      </c>
      <c r="I96" s="79" t="e">
        <f ca="1">#REF!*I53*100</f>
        <v>#REF!</v>
      </c>
      <c r="J96" s="79" t="e">
        <f ca="1">#REF!*J53*100</f>
        <v>#REF!</v>
      </c>
      <c r="K96" s="8" t="e">
        <f ca="1">#REF!*K53*100</f>
        <v>#REF!</v>
      </c>
      <c r="L96" s="8">
        <f t="shared" ref="L96:T96" ca="1" si="493">K94*L53*100</f>
        <v>0.18163409270333275</v>
      </c>
      <c r="M96" s="8">
        <f t="shared" ca="1" si="493"/>
        <v>0.17931777272077148</v>
      </c>
      <c r="N96" s="8">
        <f t="shared" ca="1" si="493"/>
        <v>0.17862308234311902</v>
      </c>
      <c r="O96" s="8">
        <f t="shared" ca="1" si="493"/>
        <v>0.17607643220991503</v>
      </c>
      <c r="P96" s="8">
        <f t="shared" ca="1" si="493"/>
        <v>0.1812021906816064</v>
      </c>
      <c r="Q96" s="8">
        <f t="shared" ca="1" si="493"/>
        <v>0.1849271556180534</v>
      </c>
      <c r="R96" s="8">
        <f t="shared" ca="1" si="493"/>
        <v>0.19015133600663703</v>
      </c>
      <c r="S96" s="8">
        <f t="shared" ca="1" si="493"/>
        <v>0.2042824667514247</v>
      </c>
      <c r="T96" s="8">
        <f t="shared" ca="1" si="493"/>
        <v>0.21220737457249661</v>
      </c>
      <c r="AB96">
        <v>0.31576482199634465</v>
      </c>
      <c r="AC96" s="78">
        <v>0.31576482199634465</v>
      </c>
      <c r="AD96" s="78">
        <v>0.31576482199634465</v>
      </c>
      <c r="AE96" s="78">
        <v>0.31576482199634465</v>
      </c>
      <c r="AF96" s="78">
        <v>0.31576482199634465</v>
      </c>
      <c r="AG96" s="78">
        <v>0.31576482199634465</v>
      </c>
      <c r="AH96" s="78">
        <v>0.31576482199634465</v>
      </c>
      <c r="AI96" s="78">
        <v>0.31576482199634465</v>
      </c>
      <c r="AJ96" s="78">
        <v>0.31576482199634465</v>
      </c>
      <c r="AK96" s="78">
        <v>0.31576482199634465</v>
      </c>
      <c r="AL96" s="78">
        <v>0.31576482199634465</v>
      </c>
      <c r="AM96" s="78">
        <v>0.31576482199634465</v>
      </c>
      <c r="AN96" s="78">
        <v>0.31576482199634465</v>
      </c>
      <c r="AO96" s="78">
        <v>0.31576482199634465</v>
      </c>
      <c r="AP96" s="78">
        <v>0.31576482199634465</v>
      </c>
      <c r="AQ96" s="78">
        <v>0.31576482199634465</v>
      </c>
      <c r="AR96" s="78">
        <v>0.31576482199634465</v>
      </c>
      <c r="AS96" s="78">
        <v>0.31576482199634465</v>
      </c>
      <c r="AT96" s="78">
        <v>0.31576482199634465</v>
      </c>
      <c r="AU96" s="78">
        <v>0.31576482199634465</v>
      </c>
      <c r="AV96" s="78">
        <v>0.31576482199634465</v>
      </c>
      <c r="AW96" s="78">
        <v>0.31576482199634465</v>
      </c>
      <c r="AX96" s="78">
        <v>0.31576482199634465</v>
      </c>
      <c r="AY96" s="78">
        <v>0.31576482199634465</v>
      </c>
      <c r="AZ96" s="78">
        <v>0.31576482199634465</v>
      </c>
      <c r="BA96" s="78">
        <v>0.31576482199634465</v>
      </c>
      <c r="BB96" s="78">
        <v>0.31576482199634465</v>
      </c>
      <c r="BC96" s="78">
        <v>0.31576482199634465</v>
      </c>
      <c r="BD96" s="78">
        <v>0.31576482199634465</v>
      </c>
      <c r="BE96" s="78">
        <v>0.31576482199634465</v>
      </c>
      <c r="BF96" s="78">
        <v>0.31576482199634465</v>
      </c>
      <c r="BG96" s="78">
        <v>0.31576482199634465</v>
      </c>
      <c r="BH96" s="78">
        <v>0.31576482199634465</v>
      </c>
      <c r="BI96" s="78">
        <v>0.31576482199634465</v>
      </c>
      <c r="BJ96" s="78">
        <v>0.31576482199634465</v>
      </c>
      <c r="GW96"/>
      <c r="GX96"/>
      <c r="GY96"/>
    </row>
    <row r="97" spans="1:207">
      <c r="A97" s="13" t="s">
        <v>213</v>
      </c>
      <c r="C97" s="78"/>
      <c r="D97" s="78"/>
      <c r="E97" s="78"/>
      <c r="F97" s="78"/>
      <c r="G97" s="78"/>
      <c r="H97" s="78"/>
      <c r="I97" s="78"/>
      <c r="J97" s="78"/>
      <c r="AB97">
        <v>0.77354024876789484</v>
      </c>
      <c r="AC97" s="78">
        <v>0.77354024876789484</v>
      </c>
      <c r="AD97" s="78">
        <v>0.77354024876789484</v>
      </c>
      <c r="AE97" s="78">
        <v>0.77354024876789484</v>
      </c>
      <c r="AF97" s="78">
        <v>0.77354024876789484</v>
      </c>
      <c r="AG97" s="78">
        <v>0.77354024876789484</v>
      </c>
      <c r="AH97" s="78">
        <v>0.77354024876789484</v>
      </c>
      <c r="AI97" s="78">
        <v>0.77354024876789484</v>
      </c>
      <c r="AJ97" s="78">
        <v>0.77354024876789484</v>
      </c>
      <c r="AK97" s="78">
        <v>0.77354024876789484</v>
      </c>
      <c r="AL97" s="78">
        <v>0.77354024876789484</v>
      </c>
      <c r="AM97" s="78">
        <v>0.77354024876789484</v>
      </c>
      <c r="AN97" s="78">
        <v>0.77354024876789484</v>
      </c>
      <c r="AO97" s="78">
        <v>0.77354024876789484</v>
      </c>
      <c r="AP97" s="78">
        <v>0.77354024876789484</v>
      </c>
      <c r="AQ97" s="78">
        <v>0.77354024876789484</v>
      </c>
      <c r="AR97" s="78">
        <v>0.77354024876789484</v>
      </c>
      <c r="AS97" s="78">
        <v>0.77354024876789484</v>
      </c>
      <c r="AT97" s="78">
        <v>0.77354024876789484</v>
      </c>
      <c r="AU97" s="78">
        <v>0.77354024876789484</v>
      </c>
      <c r="AV97" s="78">
        <v>0.77354024876789484</v>
      </c>
      <c r="AW97" s="78">
        <v>0.77354024876789484</v>
      </c>
      <c r="AX97" s="78">
        <v>0.77354024876789484</v>
      </c>
      <c r="AY97" s="78">
        <v>0.77354024876789484</v>
      </c>
      <c r="AZ97" s="78">
        <v>0.77354024876789484</v>
      </c>
      <c r="BA97" s="78">
        <v>0.77354024876789484</v>
      </c>
      <c r="BB97" s="78">
        <v>0.77354024876789484</v>
      </c>
      <c r="BC97" s="78">
        <v>0.77354024876789484</v>
      </c>
      <c r="BD97" s="78">
        <v>0.77354024876789484</v>
      </c>
      <c r="BE97" s="78">
        <v>0.77354024876789484</v>
      </c>
      <c r="BF97" s="78">
        <v>0.77354024876789484</v>
      </c>
      <c r="BG97" s="78">
        <v>0.77354024876789484</v>
      </c>
      <c r="BH97" s="78">
        <v>0.77354024876789484</v>
      </c>
      <c r="BI97" s="78">
        <v>0.77354024876789484</v>
      </c>
      <c r="BJ97" s="78">
        <v>0.77354024876789484</v>
      </c>
      <c r="GW97"/>
      <c r="GX97"/>
      <c r="GY97"/>
    </row>
    <row r="98" spans="1:207">
      <c r="B98" s="26" t="s">
        <v>212</v>
      </c>
      <c r="C98" s="27">
        <v>-7.9655473488667305E-3</v>
      </c>
      <c r="D98" s="27">
        <v>-7.9655473488667305E-3</v>
      </c>
      <c r="E98" s="27">
        <v>-7.9655473488667305E-3</v>
      </c>
      <c r="F98" s="27">
        <v>-7.9655473488667305E-3</v>
      </c>
      <c r="G98" s="27">
        <v>-7.9655473488667305E-3</v>
      </c>
      <c r="H98" s="27">
        <v>-7.9655473488667305E-3</v>
      </c>
      <c r="I98" s="27">
        <v>-7.9655473488667305E-3</v>
      </c>
      <c r="J98" s="27">
        <v>-7.9655473488667305E-3</v>
      </c>
      <c r="K98" s="27">
        <v>-7.9655473488667305E-3</v>
      </c>
      <c r="L98" s="27">
        <v>-7.9655473488667305E-3</v>
      </c>
      <c r="M98" s="27">
        <v>-7.9655473488667305E-3</v>
      </c>
      <c r="N98" s="27">
        <v>-7.9655473488667305E-3</v>
      </c>
      <c r="O98" s="27">
        <v>-7.9655473488667305E-3</v>
      </c>
      <c r="P98" s="27">
        <v>-7.9655473488667305E-3</v>
      </c>
      <c r="Q98" s="27">
        <v>-7.9655473488667305E-3</v>
      </c>
      <c r="R98" s="27">
        <v>-7.9655473488667305E-3</v>
      </c>
      <c r="S98" s="27">
        <v>-7.9655473488667305E-3</v>
      </c>
      <c r="T98" s="27">
        <v>-7.9655473488667305E-3</v>
      </c>
      <c r="U98" s="27">
        <v>-7.9655473488667305E-3</v>
      </c>
      <c r="V98" s="27">
        <v>-7.9655473488667305E-3</v>
      </c>
      <c r="W98" s="27">
        <v>-7.9655473488667305E-3</v>
      </c>
      <c r="X98" s="27">
        <v>-7.9655473488667305E-3</v>
      </c>
      <c r="Y98" s="27">
        <v>-7.9655473488667305E-3</v>
      </c>
      <c r="Z98" s="27">
        <v>-7.9655473488667305E-3</v>
      </c>
      <c r="AA98" s="27">
        <v>-7.9655473488667305E-3</v>
      </c>
      <c r="AB98" s="10">
        <v>-0.53854816848393183</v>
      </c>
      <c r="AC98" s="10">
        <v>-0.53854816848393183</v>
      </c>
      <c r="AD98" s="10">
        <v>-0.53854816848393183</v>
      </c>
      <c r="AE98" s="10">
        <v>-0.53854816848393183</v>
      </c>
      <c r="AF98" s="10">
        <v>-0.53854816848393183</v>
      </c>
      <c r="AG98" s="10">
        <v>-0.53854816848393183</v>
      </c>
      <c r="AH98" s="10">
        <v>-0.53854816848393183</v>
      </c>
      <c r="AI98" s="10">
        <v>-0.53854816848393183</v>
      </c>
      <c r="AJ98" s="10">
        <v>-0.53854816848393183</v>
      </c>
      <c r="AK98" s="10">
        <v>-0.53854816848393183</v>
      </c>
      <c r="AL98" s="10">
        <v>-0.53854816848393183</v>
      </c>
      <c r="AM98" s="10">
        <v>-0.53854816848393183</v>
      </c>
      <c r="AN98" s="10">
        <v>-0.53854816848393183</v>
      </c>
      <c r="AO98" s="10">
        <v>-0.53854816848393183</v>
      </c>
      <c r="AP98" s="10">
        <v>-0.53854816848393183</v>
      </c>
      <c r="AQ98" s="10">
        <v>-0.53854816848393183</v>
      </c>
      <c r="AR98" s="10">
        <v>-0.53854816848393183</v>
      </c>
      <c r="AS98" s="10">
        <v>-0.53854816848393183</v>
      </c>
      <c r="AT98" s="10">
        <v>-0.53854816848393183</v>
      </c>
      <c r="AU98" s="10">
        <v>-0.53854816848393183</v>
      </c>
      <c r="AV98" s="10">
        <v>-0.53854816848393183</v>
      </c>
      <c r="AW98" s="10">
        <v>-0.53854816848393183</v>
      </c>
      <c r="AX98" s="10">
        <v>-0.53854816848393183</v>
      </c>
      <c r="AY98" s="10">
        <v>-0.53854816848393183</v>
      </c>
      <c r="AZ98" s="10">
        <v>-0.53854816848393183</v>
      </c>
      <c r="BA98" s="10">
        <v>-0.53854816848393183</v>
      </c>
      <c r="BB98" s="10">
        <v>-0.53854816848393183</v>
      </c>
      <c r="BC98" s="10">
        <v>-0.53854816848393183</v>
      </c>
      <c r="BD98" s="10">
        <v>-0.53854816848393183</v>
      </c>
      <c r="BE98" s="10">
        <v>-0.53854816848393183</v>
      </c>
      <c r="BF98" s="10">
        <v>-0.53854816848393183</v>
      </c>
      <c r="BG98" s="10">
        <v>-0.53854816848393183</v>
      </c>
      <c r="BH98" s="10">
        <v>-0.53854816848393183</v>
      </c>
      <c r="BI98" s="10">
        <v>-0.53854816848393183</v>
      </c>
      <c r="BJ98" s="10">
        <v>-0.53854816848393183</v>
      </c>
      <c r="GW98"/>
      <c r="GX98"/>
      <c r="GY98"/>
    </row>
    <row r="99" spans="1:207">
      <c r="B99" s="28" t="s">
        <v>214</v>
      </c>
      <c r="C99" s="78">
        <v>0.31576482199634465</v>
      </c>
      <c r="D99" s="78">
        <v>0.31576482199634465</v>
      </c>
      <c r="E99" s="78">
        <v>0.31576482199634465</v>
      </c>
      <c r="F99" s="78">
        <v>0.31576482199634465</v>
      </c>
      <c r="G99" s="78">
        <v>0.31576482199634465</v>
      </c>
      <c r="H99" s="78">
        <v>0.31576482199634465</v>
      </c>
      <c r="I99" s="78">
        <v>0.31576482199634465</v>
      </c>
      <c r="J99" s="78">
        <v>0.31576482199634465</v>
      </c>
      <c r="K99">
        <v>0.31576482199634465</v>
      </c>
      <c r="L99">
        <v>0.31576482199634465</v>
      </c>
      <c r="M99">
        <v>0.31576482199634465</v>
      </c>
      <c r="N99">
        <v>0.31576482199634465</v>
      </c>
      <c r="O99">
        <v>0.31576482199634465</v>
      </c>
      <c r="P99">
        <v>0.31576482199634465</v>
      </c>
      <c r="Q99">
        <v>0.31576482199634465</v>
      </c>
      <c r="R99">
        <v>0.31576482199634465</v>
      </c>
      <c r="S99">
        <v>0.31576482199634465</v>
      </c>
      <c r="T99">
        <v>0.31576482199634465</v>
      </c>
      <c r="U99">
        <v>0.31576482199634465</v>
      </c>
      <c r="V99">
        <v>0.31576482199634465</v>
      </c>
      <c r="W99">
        <v>0.31576482199634465</v>
      </c>
      <c r="X99">
        <v>0.31576482199634465</v>
      </c>
      <c r="Y99">
        <v>0.31576482199634465</v>
      </c>
      <c r="Z99">
        <v>0.31576482199634465</v>
      </c>
      <c r="AA99">
        <v>0.31576482199634465</v>
      </c>
      <c r="AB99" s="29">
        <v>-0.42</v>
      </c>
      <c r="AC99" s="29">
        <v>-0.42</v>
      </c>
      <c r="AD99" s="29">
        <v>-0.42</v>
      </c>
      <c r="AE99" s="29">
        <v>-0.42</v>
      </c>
      <c r="AF99" s="29">
        <v>-0.42</v>
      </c>
      <c r="AG99" s="29">
        <v>-0.42</v>
      </c>
      <c r="AH99" s="29">
        <v>-0.42</v>
      </c>
      <c r="AI99" s="29">
        <v>-0.42</v>
      </c>
      <c r="AJ99" s="29">
        <v>-0.42</v>
      </c>
      <c r="AK99" s="29">
        <v>-0.42</v>
      </c>
      <c r="AL99" s="29">
        <v>-0.42</v>
      </c>
      <c r="AM99" s="29">
        <v>-0.42</v>
      </c>
      <c r="AN99" s="29">
        <v>-0.42</v>
      </c>
      <c r="AO99" s="29">
        <v>-0.42</v>
      </c>
      <c r="AP99" s="29">
        <v>-0.42</v>
      </c>
      <c r="AQ99" s="29">
        <v>-0.42</v>
      </c>
      <c r="AR99" s="29">
        <v>-0.42</v>
      </c>
      <c r="AS99" s="29">
        <v>-0.42</v>
      </c>
      <c r="AT99" s="29">
        <v>-0.42</v>
      </c>
      <c r="AU99" s="29">
        <v>-0.42</v>
      </c>
      <c r="AV99" s="29">
        <v>-0.42</v>
      </c>
      <c r="AW99" s="29">
        <v>-0.42</v>
      </c>
      <c r="AX99" s="29">
        <v>-0.42</v>
      </c>
      <c r="AY99" s="29">
        <v>-0.42</v>
      </c>
      <c r="AZ99" s="29">
        <v>-0.42</v>
      </c>
      <c r="BA99" s="29">
        <v>-0.42</v>
      </c>
      <c r="BB99" s="29">
        <v>-0.42</v>
      </c>
      <c r="BC99" s="29">
        <v>-0.42</v>
      </c>
      <c r="BD99" s="29">
        <v>-0.42</v>
      </c>
      <c r="BE99" s="29">
        <v>-0.42</v>
      </c>
      <c r="BF99" s="29">
        <v>-0.42</v>
      </c>
      <c r="BG99" s="29">
        <v>-0.42</v>
      </c>
      <c r="BH99" s="29">
        <v>-0.42</v>
      </c>
      <c r="BI99" s="29">
        <v>-0.42</v>
      </c>
      <c r="BJ99" s="29">
        <v>-0.42</v>
      </c>
      <c r="GW99"/>
      <c r="GX99"/>
      <c r="GY99"/>
    </row>
    <row r="100" spans="1:207">
      <c r="B100" s="28" t="s">
        <v>215</v>
      </c>
      <c r="C100" s="78">
        <v>0.77354024876789484</v>
      </c>
      <c r="D100" s="78">
        <v>0.77354024876789484</v>
      </c>
      <c r="E100" s="78">
        <v>0.77354024876789484</v>
      </c>
      <c r="F100" s="78">
        <v>0.77354024876789484</v>
      </c>
      <c r="G100" s="78">
        <v>0.77354024876789484</v>
      </c>
      <c r="H100" s="78">
        <v>0.77354024876789484</v>
      </c>
      <c r="I100" s="78">
        <v>0.77354024876789484</v>
      </c>
      <c r="J100" s="78">
        <v>0.77354024876789484</v>
      </c>
      <c r="K100">
        <v>0.77354024876789484</v>
      </c>
      <c r="L100">
        <v>0.77354024876789484</v>
      </c>
      <c r="M100">
        <v>0.77354024876789484</v>
      </c>
      <c r="N100">
        <v>0.77354024876789484</v>
      </c>
      <c r="O100">
        <v>0.77354024876789484</v>
      </c>
      <c r="P100">
        <v>0.77354024876789484</v>
      </c>
      <c r="Q100">
        <v>0.77354024876789484</v>
      </c>
      <c r="R100">
        <v>0.77354024876789484</v>
      </c>
      <c r="S100">
        <v>0.77354024876789484</v>
      </c>
      <c r="T100">
        <v>0.77354024876789484</v>
      </c>
      <c r="U100">
        <v>0.77354024876789484</v>
      </c>
      <c r="V100">
        <v>0.77354024876789484</v>
      </c>
      <c r="W100">
        <v>0.77354024876789484</v>
      </c>
      <c r="X100">
        <v>0.77354024876789484</v>
      </c>
      <c r="Y100">
        <v>0.77354024876789484</v>
      </c>
      <c r="Z100">
        <v>0.77354024876789484</v>
      </c>
      <c r="AA100">
        <v>0.77354024876789484</v>
      </c>
      <c r="AB100" s="10">
        <v>-0.18055813466532772</v>
      </c>
      <c r="AC100" s="10">
        <v>-0.18055813466532772</v>
      </c>
      <c r="AD100" s="10">
        <v>-0.18055813466532772</v>
      </c>
      <c r="AE100" s="10">
        <v>-0.18055813466532772</v>
      </c>
      <c r="AF100" s="10">
        <v>-0.18055813466532772</v>
      </c>
      <c r="AG100" s="10">
        <v>-0.18055813466532772</v>
      </c>
      <c r="AH100" s="10">
        <v>-0.18055813466532772</v>
      </c>
      <c r="AI100" s="10">
        <v>-0.18055813466532772</v>
      </c>
      <c r="AJ100" s="10">
        <v>-0.18055813466532772</v>
      </c>
      <c r="AK100" s="10">
        <v>-0.18055813466532772</v>
      </c>
      <c r="AL100" s="10">
        <v>-0.18055813466532772</v>
      </c>
      <c r="AM100" s="10">
        <v>-0.18055813466532772</v>
      </c>
      <c r="AN100" s="10">
        <v>-0.18055813466532772</v>
      </c>
      <c r="AO100" s="10">
        <v>-0.18055813466532772</v>
      </c>
      <c r="AP100" s="10">
        <v>-0.18055813466532772</v>
      </c>
      <c r="AQ100" s="10">
        <v>-0.18055813466532772</v>
      </c>
      <c r="AR100" s="10">
        <v>-0.18055813466532772</v>
      </c>
      <c r="AS100" s="10">
        <v>-0.18055813466532772</v>
      </c>
      <c r="AT100" s="10">
        <v>-0.18055813466532772</v>
      </c>
      <c r="AU100" s="10">
        <v>-0.18055813466532772</v>
      </c>
      <c r="AV100" s="10">
        <v>-0.18055813466532772</v>
      </c>
      <c r="AW100" s="10">
        <v>-0.18055813466532772</v>
      </c>
      <c r="AX100" s="10">
        <v>-0.18055813466532772</v>
      </c>
      <c r="AY100" s="10">
        <v>-0.18055813466532772</v>
      </c>
      <c r="AZ100" s="10">
        <v>-0.18055813466532772</v>
      </c>
      <c r="BA100" s="10">
        <v>-0.18055813466532772</v>
      </c>
      <c r="BB100" s="10">
        <v>-0.18055813466532772</v>
      </c>
      <c r="BC100" s="10">
        <v>-0.18055813466532772</v>
      </c>
      <c r="BD100" s="10">
        <v>-0.18055813466532772</v>
      </c>
      <c r="BE100" s="10">
        <v>-0.18055813466532772</v>
      </c>
      <c r="BF100" s="10">
        <v>-0.18055813466532772</v>
      </c>
      <c r="BG100" s="10">
        <v>-0.18055813466532772</v>
      </c>
      <c r="BH100" s="10">
        <v>-0.18055813466532772</v>
      </c>
      <c r="BI100" s="10">
        <v>-0.18055813466532772</v>
      </c>
      <c r="BJ100" s="10">
        <v>-0.18055813466532772</v>
      </c>
      <c r="GW100"/>
      <c r="GX100"/>
      <c r="GY100"/>
    </row>
    <row r="101" spans="1:207">
      <c r="B101" s="28" t="s">
        <v>246</v>
      </c>
      <c r="C101" s="10">
        <v>-0.53854816848393183</v>
      </c>
      <c r="D101" s="10">
        <v>-0.53854816848393183</v>
      </c>
      <c r="E101" s="10">
        <v>-0.53854816848393183</v>
      </c>
      <c r="F101" s="10">
        <v>-0.53854816848393183</v>
      </c>
      <c r="G101" s="10">
        <v>-0.53854816848393183</v>
      </c>
      <c r="H101" s="10">
        <v>-0.53854816848393183</v>
      </c>
      <c r="I101" s="10">
        <v>-0.53854816848393183</v>
      </c>
      <c r="J101" s="10">
        <v>-0.53854816848393183</v>
      </c>
      <c r="K101" s="10">
        <v>-0.53854816848393183</v>
      </c>
      <c r="L101" s="10">
        <v>-0.53854816848393183</v>
      </c>
      <c r="M101" s="10">
        <v>-0.53854816848393183</v>
      </c>
      <c r="N101" s="10">
        <v>-0.53854816848393183</v>
      </c>
      <c r="O101" s="10">
        <v>-0.53854816848393183</v>
      </c>
      <c r="P101" s="10">
        <v>-0.53854816848393183</v>
      </c>
      <c r="Q101" s="10">
        <v>-0.53854816848393183</v>
      </c>
      <c r="R101" s="10">
        <v>-0.53854816848393183</v>
      </c>
      <c r="S101" s="10">
        <v>-0.53854816848393183</v>
      </c>
      <c r="T101" s="10">
        <v>-0.53854816848393183</v>
      </c>
      <c r="U101" s="10">
        <v>-0.53854816848393183</v>
      </c>
      <c r="V101" s="10">
        <v>-0.53854816848393183</v>
      </c>
      <c r="W101" s="10">
        <v>-0.53854816848393183</v>
      </c>
      <c r="X101" s="10">
        <v>-0.53854816848393183</v>
      </c>
      <c r="Y101" s="10">
        <v>-0.53854816848393183</v>
      </c>
      <c r="Z101" s="10">
        <v>-0.53854816848393183</v>
      </c>
      <c r="AA101" s="10">
        <v>-0.53854816848393183</v>
      </c>
      <c r="AB101">
        <f t="shared" ref="K101:AB104" si="494">AB100-AB98</f>
        <v>0.35799003381860411</v>
      </c>
      <c r="AC101" s="78">
        <f t="shared" ref="AC101:AE101" si="495">AC100-AC98</f>
        <v>0.35799003381860411</v>
      </c>
      <c r="AD101" s="78">
        <f t="shared" si="495"/>
        <v>0.35799003381860411</v>
      </c>
      <c r="AE101" s="78">
        <f t="shared" si="495"/>
        <v>0.35799003381860411</v>
      </c>
      <c r="AF101" s="78">
        <f t="shared" ref="AF101:BJ101" si="496">AF100-AF98</f>
        <v>0.35799003381860411</v>
      </c>
      <c r="AG101" s="78">
        <f t="shared" si="496"/>
        <v>0.35799003381860411</v>
      </c>
      <c r="AH101" s="78">
        <f t="shared" si="496"/>
        <v>0.35799003381860411</v>
      </c>
      <c r="AI101" s="78">
        <f t="shared" si="496"/>
        <v>0.35799003381860411</v>
      </c>
      <c r="AJ101" s="78">
        <f t="shared" si="496"/>
        <v>0.35799003381860411</v>
      </c>
      <c r="AK101" s="78">
        <f t="shared" si="496"/>
        <v>0.35799003381860411</v>
      </c>
      <c r="AL101" s="78">
        <f t="shared" si="496"/>
        <v>0.35799003381860411</v>
      </c>
      <c r="AM101" s="78">
        <f t="shared" si="496"/>
        <v>0.35799003381860411</v>
      </c>
      <c r="AN101" s="78">
        <f t="shared" si="496"/>
        <v>0.35799003381860411</v>
      </c>
      <c r="AO101" s="78">
        <f t="shared" si="496"/>
        <v>0.35799003381860411</v>
      </c>
      <c r="AP101" s="78">
        <f t="shared" si="496"/>
        <v>0.35799003381860411</v>
      </c>
      <c r="AQ101" s="78">
        <f t="shared" si="496"/>
        <v>0.35799003381860411</v>
      </c>
      <c r="AR101" s="78">
        <f t="shared" si="496"/>
        <v>0.35799003381860411</v>
      </c>
      <c r="AS101" s="78">
        <f t="shared" si="496"/>
        <v>0.35799003381860411</v>
      </c>
      <c r="AT101" s="78">
        <f t="shared" si="496"/>
        <v>0.35799003381860411</v>
      </c>
      <c r="AU101" s="78">
        <f t="shared" si="496"/>
        <v>0.35799003381860411</v>
      </c>
      <c r="AV101" s="78">
        <f t="shared" si="496"/>
        <v>0.35799003381860411</v>
      </c>
      <c r="AW101" s="78">
        <f t="shared" si="496"/>
        <v>0.35799003381860411</v>
      </c>
      <c r="AX101" s="78">
        <f t="shared" si="496"/>
        <v>0.35799003381860411</v>
      </c>
      <c r="AY101" s="78">
        <f t="shared" si="496"/>
        <v>0.35799003381860411</v>
      </c>
      <c r="AZ101" s="78">
        <f t="shared" si="496"/>
        <v>0.35799003381860411</v>
      </c>
      <c r="BA101" s="78">
        <f t="shared" si="496"/>
        <v>0.35799003381860411</v>
      </c>
      <c r="BB101" s="78">
        <f t="shared" si="496"/>
        <v>0.35799003381860411</v>
      </c>
      <c r="BC101" s="78">
        <f t="shared" si="496"/>
        <v>0.35799003381860411</v>
      </c>
      <c r="BD101" s="78">
        <f t="shared" si="496"/>
        <v>0.35799003381860411</v>
      </c>
      <c r="BE101" s="78">
        <f t="shared" si="496"/>
        <v>0.35799003381860411</v>
      </c>
      <c r="BF101" s="78">
        <f t="shared" si="496"/>
        <v>0.35799003381860411</v>
      </c>
      <c r="BG101" s="78">
        <f t="shared" si="496"/>
        <v>0.35799003381860411</v>
      </c>
      <c r="BH101" s="78">
        <f t="shared" si="496"/>
        <v>0.35799003381860411</v>
      </c>
      <c r="BI101" s="78">
        <f t="shared" si="496"/>
        <v>0.35799003381860411</v>
      </c>
      <c r="BJ101" s="78">
        <f t="shared" si="496"/>
        <v>0.35799003381860411</v>
      </c>
      <c r="GW101"/>
      <c r="GX101"/>
      <c r="GY101"/>
    </row>
    <row r="102" spans="1:207">
      <c r="B102" s="26" t="s">
        <v>216</v>
      </c>
      <c r="C102" s="29">
        <v>-0.42</v>
      </c>
      <c r="D102" s="29">
        <v>-0.42</v>
      </c>
      <c r="E102" s="29">
        <v>-0.42</v>
      </c>
      <c r="F102" s="29">
        <v>-0.42</v>
      </c>
      <c r="G102" s="29">
        <v>-0.42</v>
      </c>
      <c r="H102" s="29">
        <v>-0.42</v>
      </c>
      <c r="I102" s="29">
        <v>-0.42</v>
      </c>
      <c r="J102" s="29">
        <v>-0.42</v>
      </c>
      <c r="K102" s="29">
        <v>-0.42</v>
      </c>
      <c r="L102" s="29">
        <v>-0.42</v>
      </c>
      <c r="M102" s="29">
        <v>-0.42</v>
      </c>
      <c r="N102" s="29">
        <v>-0.42</v>
      </c>
      <c r="O102" s="29">
        <v>-0.42</v>
      </c>
      <c r="P102" s="29">
        <v>-0.42</v>
      </c>
      <c r="Q102" s="29">
        <v>-0.42</v>
      </c>
      <c r="R102" s="29">
        <v>-0.42</v>
      </c>
      <c r="S102" s="29">
        <v>-0.42</v>
      </c>
      <c r="T102" s="29">
        <v>-0.42</v>
      </c>
      <c r="U102" s="29">
        <v>-0.42</v>
      </c>
      <c r="V102" s="29">
        <v>-0.42</v>
      </c>
      <c r="W102" s="29">
        <v>-0.42</v>
      </c>
      <c r="X102" s="29">
        <v>-0.42</v>
      </c>
      <c r="Y102" s="29">
        <v>-0.42</v>
      </c>
      <c r="Z102" s="29">
        <v>-0.42</v>
      </c>
      <c r="AA102" s="29">
        <v>-0.42</v>
      </c>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c r="BD102" s="78"/>
      <c r="BE102" s="78"/>
      <c r="BF102" s="78"/>
      <c r="BG102" s="78"/>
      <c r="BH102" s="78"/>
      <c r="BI102" s="78"/>
      <c r="BJ102" s="78"/>
      <c r="GW102"/>
      <c r="GX102"/>
      <c r="GY102"/>
    </row>
    <row r="103" spans="1:207">
      <c r="B103" s="26" t="s">
        <v>235</v>
      </c>
      <c r="C103" s="10">
        <v>-0.18055813466532772</v>
      </c>
      <c r="D103" s="10">
        <v>-0.18055813466532772</v>
      </c>
      <c r="E103" s="10">
        <v>-0.18055813466532772</v>
      </c>
      <c r="F103" s="10">
        <v>-0.18055813466532772</v>
      </c>
      <c r="G103" s="10">
        <v>-0.18055813466532772</v>
      </c>
      <c r="H103" s="10">
        <v>-0.18055813466532772</v>
      </c>
      <c r="I103" s="10">
        <v>-0.18055813466532772</v>
      </c>
      <c r="J103" s="10">
        <v>-0.18055813466532772</v>
      </c>
      <c r="K103" s="10">
        <v>-0.18055813466532772</v>
      </c>
      <c r="L103" s="10">
        <v>-0.18055813466532772</v>
      </c>
      <c r="M103" s="10">
        <v>-0.18055813466532772</v>
      </c>
      <c r="N103" s="10">
        <v>-0.18055813466532772</v>
      </c>
      <c r="O103" s="10">
        <v>-0.18055813466532772</v>
      </c>
      <c r="P103" s="10">
        <v>-0.18055813466532772</v>
      </c>
      <c r="Q103" s="10">
        <v>-0.18055813466532772</v>
      </c>
      <c r="R103" s="10">
        <v>-0.18055813466532772</v>
      </c>
      <c r="S103" s="10">
        <v>-0.18055813466532772</v>
      </c>
      <c r="T103" s="10">
        <v>-0.18055813466532772</v>
      </c>
      <c r="U103" s="10">
        <v>-0.18055813466532772</v>
      </c>
      <c r="V103" s="10">
        <v>-0.18055813466532772</v>
      </c>
      <c r="W103" s="10">
        <v>-0.18055813466532772</v>
      </c>
      <c r="X103" s="10">
        <v>-0.18055813466532772</v>
      </c>
      <c r="Y103" s="10">
        <v>-0.18055813466532772</v>
      </c>
      <c r="Z103" s="10">
        <v>-0.18055813466532772</v>
      </c>
      <c r="AA103" s="10">
        <v>-0.18055813466532772</v>
      </c>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GW103"/>
      <c r="GX103"/>
      <c r="GY103"/>
    </row>
    <row r="104" spans="1:207">
      <c r="B104" s="28" t="s">
        <v>340</v>
      </c>
      <c r="C104" s="78">
        <f t="shared" ref="C104:J104" si="497">C103-C101</f>
        <v>0.35799003381860411</v>
      </c>
      <c r="D104" s="78">
        <f t="shared" si="497"/>
        <v>0.35799003381860411</v>
      </c>
      <c r="E104" s="78">
        <f t="shared" si="497"/>
        <v>0.35799003381860411</v>
      </c>
      <c r="F104" s="78">
        <f t="shared" si="497"/>
        <v>0.35799003381860411</v>
      </c>
      <c r="G104" s="78">
        <f t="shared" si="497"/>
        <v>0.35799003381860411</v>
      </c>
      <c r="H104" s="78">
        <f t="shared" si="497"/>
        <v>0.35799003381860411</v>
      </c>
      <c r="I104" s="78">
        <f t="shared" si="497"/>
        <v>0.35799003381860411</v>
      </c>
      <c r="J104" s="78">
        <f t="shared" si="497"/>
        <v>0.35799003381860411</v>
      </c>
      <c r="K104">
        <f t="shared" si="494"/>
        <v>0.35799003381860411</v>
      </c>
      <c r="L104">
        <f t="shared" si="494"/>
        <v>0.35799003381860411</v>
      </c>
      <c r="M104">
        <f t="shared" si="494"/>
        <v>0.35799003381860411</v>
      </c>
      <c r="N104">
        <f t="shared" si="494"/>
        <v>0.35799003381860411</v>
      </c>
      <c r="O104">
        <f t="shared" si="494"/>
        <v>0.35799003381860411</v>
      </c>
      <c r="P104">
        <f t="shared" si="494"/>
        <v>0.35799003381860411</v>
      </c>
      <c r="Q104">
        <f t="shared" si="494"/>
        <v>0.35799003381860411</v>
      </c>
      <c r="R104">
        <f t="shared" si="494"/>
        <v>0.35799003381860411</v>
      </c>
      <c r="S104">
        <f t="shared" si="494"/>
        <v>0.35799003381860411</v>
      </c>
      <c r="T104">
        <f t="shared" si="494"/>
        <v>0.35799003381860411</v>
      </c>
      <c r="U104">
        <f t="shared" si="494"/>
        <v>0.35799003381860411</v>
      </c>
      <c r="V104">
        <f t="shared" si="494"/>
        <v>0.35799003381860411</v>
      </c>
      <c r="W104">
        <f t="shared" si="494"/>
        <v>0.35799003381860411</v>
      </c>
      <c r="X104">
        <f t="shared" si="494"/>
        <v>0.35799003381860411</v>
      </c>
      <c r="Y104">
        <f t="shared" si="494"/>
        <v>0.35799003381860411</v>
      </c>
      <c r="Z104">
        <f t="shared" si="494"/>
        <v>0.35799003381860411</v>
      </c>
      <c r="AA104">
        <f t="shared" si="494"/>
        <v>0.35799003381860411</v>
      </c>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GW104"/>
      <c r="GX104"/>
      <c r="GY104"/>
    </row>
    <row r="105" spans="1:207">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GW105"/>
      <c r="GX105"/>
      <c r="GY105"/>
    </row>
    <row r="106" spans="1:207">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c r="GW106"/>
      <c r="GX106"/>
      <c r="GY106"/>
    </row>
    <row r="107" spans="1:207">
      <c r="U107" s="78"/>
      <c r="V107" s="78"/>
      <c r="W107" s="78"/>
      <c r="GW107"/>
      <c r="GX107"/>
      <c r="GY107"/>
    </row>
    <row r="108" spans="1:207">
      <c r="U108" s="78"/>
      <c r="V108" s="78"/>
      <c r="W108" s="78"/>
      <c r="GW108"/>
      <c r="GX108"/>
      <c r="G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13"/>
  <sheetViews>
    <sheetView workbookViewId="0">
      <pane xSplit="2" ySplit="6" topLeftCell="C7" activePane="bottomRight" state="frozen"/>
      <selection pane="topRight" activeCell="C1" sqref="C1"/>
      <selection pane="bottomLeft" activeCell="A7" sqref="A7"/>
      <selection pane="bottomRight" activeCell="C1" sqref="C1:D1"/>
    </sheetView>
  </sheetViews>
  <sheetFormatPr defaultRowHeight="1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6" width="9.140625" style="51"/>
    <col min="27" max="30" width="9.140625" style="5"/>
  </cols>
  <sheetData>
    <row r="1" spans="1:30" ht="135">
      <c r="A1" s="6"/>
      <c r="B1" s="6"/>
      <c r="C1" s="6" t="s">
        <v>13</v>
      </c>
      <c r="D1" s="6" t="s">
        <v>14</v>
      </c>
      <c r="E1" s="6" t="s">
        <v>18</v>
      </c>
      <c r="F1" s="6" t="s">
        <v>36</v>
      </c>
      <c r="G1" s="6" t="s">
        <v>37</v>
      </c>
      <c r="H1" s="6" t="s">
        <v>219</v>
      </c>
      <c r="I1" s="6" t="s">
        <v>227</v>
      </c>
      <c r="J1" s="6" t="s">
        <v>35</v>
      </c>
      <c r="K1" s="6" t="s">
        <v>8</v>
      </c>
      <c r="L1" s="6" t="s">
        <v>9</v>
      </c>
      <c r="M1" s="6" t="s">
        <v>10</v>
      </c>
      <c r="N1" s="6" t="s">
        <v>11</v>
      </c>
      <c r="O1" s="6" t="s">
        <v>12</v>
      </c>
      <c r="P1" s="6" t="s">
        <v>162</v>
      </c>
      <c r="Q1" s="6" t="s">
        <v>193</v>
      </c>
      <c r="R1" s="6" t="s">
        <v>202</v>
      </c>
      <c r="S1" s="6" t="s">
        <v>336</v>
      </c>
      <c r="T1" s="6" t="s">
        <v>352</v>
      </c>
      <c r="U1" s="6" t="s">
        <v>353</v>
      </c>
      <c r="V1" s="6"/>
      <c r="W1" s="90" t="s">
        <v>511</v>
      </c>
      <c r="X1" s="90" t="s">
        <v>517</v>
      </c>
      <c r="Y1" s="90" t="s">
        <v>518</v>
      </c>
      <c r="Z1" s="81" t="s">
        <v>521</v>
      </c>
      <c r="AA1" s="81" t="s">
        <v>522</v>
      </c>
      <c r="AB1" s="81" t="s">
        <v>523</v>
      </c>
      <c r="AC1" s="81" t="s">
        <v>493</v>
      </c>
      <c r="AD1" s="81" t="s">
        <v>494</v>
      </c>
    </row>
    <row r="2" spans="1:30">
      <c r="C2" s="2"/>
      <c r="D2" s="2"/>
      <c r="E2" s="2"/>
      <c r="F2" s="2"/>
      <c r="G2" s="2"/>
      <c r="H2" s="2"/>
      <c r="I2" s="2"/>
      <c r="J2" s="2"/>
      <c r="K2" s="2"/>
      <c r="L2" s="2"/>
      <c r="M2" s="2"/>
      <c r="N2" s="2"/>
      <c r="O2" s="2"/>
      <c r="P2" s="2"/>
      <c r="Q2" s="2"/>
      <c r="R2" s="2"/>
      <c r="S2" s="2"/>
      <c r="T2" s="2"/>
      <c r="U2" s="52"/>
      <c r="V2" s="52"/>
      <c r="W2" s="52" t="s">
        <v>57</v>
      </c>
      <c r="X2" s="52" t="s">
        <v>519</v>
      </c>
      <c r="Y2" s="52" t="s">
        <v>520</v>
      </c>
      <c r="Z2" s="52" t="s">
        <v>368</v>
      </c>
      <c r="AA2" s="5" t="s">
        <v>507</v>
      </c>
      <c r="AB2" s="5" t="s">
        <v>508</v>
      </c>
      <c r="AC2" s="5" t="s">
        <v>509</v>
      </c>
      <c r="AD2" s="5" t="s">
        <v>510</v>
      </c>
    </row>
    <row r="3" spans="1:30">
      <c r="A3" t="s">
        <v>57</v>
      </c>
      <c r="C3" t="s">
        <v>356</v>
      </c>
      <c r="D3" t="s">
        <v>357</v>
      </c>
      <c r="E3" t="s">
        <v>358</v>
      </c>
      <c r="F3" t="s">
        <v>359</v>
      </c>
      <c r="G3" t="s">
        <v>360</v>
      </c>
      <c r="H3" t="s">
        <v>361</v>
      </c>
      <c r="I3" t="s">
        <v>362</v>
      </c>
      <c r="J3" t="s">
        <v>363</v>
      </c>
      <c r="K3" t="s">
        <v>391</v>
      </c>
      <c r="L3" t="s">
        <v>392</v>
      </c>
      <c r="M3" t="s">
        <v>364</v>
      </c>
      <c r="N3" t="s">
        <v>393</v>
      </c>
      <c r="O3" t="s">
        <v>365</v>
      </c>
      <c r="P3" t="s">
        <v>366</v>
      </c>
      <c r="Q3" t="s">
        <v>367</v>
      </c>
      <c r="R3" t="s">
        <v>368</v>
      </c>
      <c r="S3" t="s">
        <v>369</v>
      </c>
      <c r="T3" t="s">
        <v>370</v>
      </c>
      <c r="U3" s="51" t="s">
        <v>371</v>
      </c>
      <c r="W3" s="51" t="s">
        <v>410</v>
      </c>
      <c r="X3" s="51" t="s">
        <v>512</v>
      </c>
      <c r="Y3" s="51" t="s">
        <v>512</v>
      </c>
      <c r="Z3" s="51" t="s">
        <v>512</v>
      </c>
      <c r="AA3" s="5" t="s">
        <v>512</v>
      </c>
      <c r="AB3" s="5" t="s">
        <v>512</v>
      </c>
      <c r="AC3" s="5" t="s">
        <v>512</v>
      </c>
      <c r="AD3" s="5" t="s">
        <v>512</v>
      </c>
    </row>
    <row r="4" spans="1:30">
      <c r="U4" s="53"/>
      <c r="V4" s="53"/>
      <c r="W4" s="95" t="s">
        <v>548</v>
      </c>
    </row>
    <row r="5" spans="1:30">
      <c r="U5" s="53"/>
      <c r="V5" s="53"/>
      <c r="W5" s="95" t="s">
        <v>548</v>
      </c>
    </row>
    <row r="6" spans="1:30">
      <c r="U6" s="53"/>
      <c r="V6" s="53"/>
      <c r="W6" s="95" t="s">
        <v>548</v>
      </c>
    </row>
    <row r="7" spans="1:30">
      <c r="A7" t="s">
        <v>310</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s="43">
        <v>0</v>
      </c>
      <c r="T7">
        <v>-0.88</v>
      </c>
      <c r="U7">
        <v>0.41</v>
      </c>
      <c r="V7" s="78"/>
      <c r="W7" s="51" t="s">
        <v>310</v>
      </c>
      <c r="X7" s="70">
        <v>18.701000000000001</v>
      </c>
      <c r="Y7" s="70">
        <v>13.706</v>
      </c>
      <c r="Z7" s="77">
        <v>247.9</v>
      </c>
      <c r="AA7" s="5">
        <v>133.6</v>
      </c>
      <c r="AB7" s="5">
        <v>114.3</v>
      </c>
      <c r="AC7" s="5">
        <v>714</v>
      </c>
      <c r="AD7" s="5">
        <v>834.4</v>
      </c>
    </row>
    <row r="8" spans="1:30">
      <c r="A8" t="s">
        <v>311</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3">
        <v>1</v>
      </c>
      <c r="T8">
        <v>-1.35</v>
      </c>
      <c r="U8">
        <v>0.24</v>
      </c>
      <c r="V8" s="78"/>
      <c r="W8" s="51" t="s">
        <v>311</v>
      </c>
      <c r="X8" s="70">
        <v>18.948</v>
      </c>
      <c r="Y8" s="70">
        <v>13.996</v>
      </c>
      <c r="Z8" s="77">
        <v>249.1</v>
      </c>
      <c r="AA8" s="5">
        <v>131.80000000000001</v>
      </c>
      <c r="AB8" s="5">
        <v>117.4</v>
      </c>
      <c r="AC8" s="5">
        <v>695.2</v>
      </c>
      <c r="AD8" s="5">
        <v>838.9</v>
      </c>
    </row>
    <row r="9" spans="1:30">
      <c r="A9" t="s">
        <v>312</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3">
        <v>1</v>
      </c>
      <c r="T9">
        <v>-0.61</v>
      </c>
      <c r="U9">
        <v>1.01</v>
      </c>
      <c r="V9" s="78"/>
      <c r="W9" s="51" t="s">
        <v>312</v>
      </c>
      <c r="X9" s="70">
        <v>19.271000000000001</v>
      </c>
      <c r="Y9" s="70">
        <v>14.249000000000001</v>
      </c>
      <c r="Z9" s="77">
        <v>254.6</v>
      </c>
      <c r="AA9" s="5">
        <v>132.4</v>
      </c>
      <c r="AB9" s="5">
        <v>122.2</v>
      </c>
      <c r="AC9" s="5">
        <v>686.7</v>
      </c>
      <c r="AD9" s="5">
        <v>858.1</v>
      </c>
    </row>
    <row r="10" spans="1:30">
      <c r="A10" t="s">
        <v>313</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3">
        <v>1</v>
      </c>
      <c r="T10">
        <v>-0.18</v>
      </c>
      <c r="U10">
        <v>0.23</v>
      </c>
      <c r="V10" s="78"/>
      <c r="W10" s="51" t="s">
        <v>313</v>
      </c>
      <c r="X10" s="70">
        <v>19.515999999999998</v>
      </c>
      <c r="Y10" s="70">
        <v>14.519</v>
      </c>
      <c r="Z10" s="77">
        <v>258.7</v>
      </c>
      <c r="AA10" s="5">
        <v>133.5</v>
      </c>
      <c r="AB10" s="5">
        <v>125.2</v>
      </c>
      <c r="AC10" s="5">
        <v>684.1</v>
      </c>
      <c r="AD10" s="5">
        <v>862.4</v>
      </c>
    </row>
    <row r="11" spans="1:30">
      <c r="A11" t="s">
        <v>314</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3">
        <v>0</v>
      </c>
      <c r="T11">
        <v>-1.52</v>
      </c>
      <c r="U11">
        <v>0.22</v>
      </c>
      <c r="V11" s="78"/>
      <c r="W11" s="51" t="s">
        <v>314</v>
      </c>
      <c r="X11" s="70">
        <v>20.134</v>
      </c>
      <c r="Y11" s="70">
        <v>14.849</v>
      </c>
      <c r="Z11" s="77">
        <v>261.89999999999998</v>
      </c>
      <c r="AA11" s="5">
        <v>133.30000000000001</v>
      </c>
      <c r="AB11" s="5">
        <v>128.6</v>
      </c>
      <c r="AC11" s="5">
        <v>662.1</v>
      </c>
      <c r="AD11" s="5">
        <v>866</v>
      </c>
    </row>
    <row r="12" spans="1:30">
      <c r="A12" t="s">
        <v>315</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3">
        <v>0</v>
      </c>
      <c r="T12">
        <v>-0.55000000000000004</v>
      </c>
      <c r="U12">
        <v>0.34</v>
      </c>
      <c r="V12" s="78"/>
      <c r="W12" s="51" t="s">
        <v>315</v>
      </c>
      <c r="X12" s="70">
        <v>20.51</v>
      </c>
      <c r="Y12" s="70">
        <v>15.117000000000001</v>
      </c>
      <c r="Z12" s="77">
        <v>266.10000000000002</v>
      </c>
      <c r="AA12" s="5">
        <v>134.30000000000001</v>
      </c>
      <c r="AB12" s="5">
        <v>131.9</v>
      </c>
      <c r="AC12" s="5">
        <v>654.4</v>
      </c>
      <c r="AD12" s="5">
        <v>872.4</v>
      </c>
    </row>
    <row r="13" spans="1:30">
      <c r="A13" t="s">
        <v>316</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3">
        <v>0</v>
      </c>
      <c r="T13">
        <v>-0.2</v>
      </c>
      <c r="U13">
        <v>0.16</v>
      </c>
      <c r="V13" s="78"/>
      <c r="W13" s="51" t="s">
        <v>316</v>
      </c>
      <c r="X13" s="70">
        <v>20.806999999999999</v>
      </c>
      <c r="Y13" s="70">
        <v>15.33</v>
      </c>
      <c r="Z13" s="77">
        <v>269.8</v>
      </c>
      <c r="AA13" s="5">
        <v>135.6</v>
      </c>
      <c r="AB13" s="5">
        <v>134.19999999999999</v>
      </c>
      <c r="AC13" s="5">
        <v>651.5</v>
      </c>
      <c r="AD13" s="5">
        <v>875.4</v>
      </c>
    </row>
    <row r="14" spans="1:30">
      <c r="A14" t="s">
        <v>317</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3">
        <v>0</v>
      </c>
      <c r="T14">
        <v>-1.24</v>
      </c>
      <c r="U14">
        <v>0.56999999999999995</v>
      </c>
      <c r="V14" s="78"/>
      <c r="W14" s="51" t="s">
        <v>317</v>
      </c>
      <c r="X14" s="70">
        <v>21.23</v>
      </c>
      <c r="Y14" s="70">
        <v>15.497999999999999</v>
      </c>
      <c r="Z14" s="77">
        <v>272.10000000000002</v>
      </c>
      <c r="AA14" s="5">
        <v>134.69999999999999</v>
      </c>
      <c r="AB14" s="5">
        <v>137.4</v>
      </c>
      <c r="AC14" s="5">
        <v>634.4</v>
      </c>
      <c r="AD14" s="5">
        <v>886.4</v>
      </c>
    </row>
    <row r="15" spans="1:30">
      <c r="A15" t="s">
        <v>318</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3">
        <v>0</v>
      </c>
      <c r="T15">
        <v>0.39</v>
      </c>
      <c r="U15">
        <v>0.13</v>
      </c>
      <c r="V15" s="78"/>
      <c r="W15" s="51" t="s">
        <v>318</v>
      </c>
      <c r="X15" s="70">
        <v>22.103999999999999</v>
      </c>
      <c r="Y15" s="70">
        <v>15.843999999999999</v>
      </c>
      <c r="Z15" s="77">
        <v>282.2</v>
      </c>
      <c r="AA15" s="5">
        <v>141.4</v>
      </c>
      <c r="AB15" s="5">
        <v>140.80000000000001</v>
      </c>
      <c r="AC15" s="5">
        <v>639.70000000000005</v>
      </c>
      <c r="AD15" s="5">
        <v>888.8</v>
      </c>
    </row>
    <row r="16" spans="1:30">
      <c r="A16" t="s">
        <v>319</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3">
        <v>0</v>
      </c>
      <c r="T16">
        <v>0.48</v>
      </c>
      <c r="U16">
        <v>-7.0000000000000007E-2</v>
      </c>
      <c r="V16" s="78"/>
      <c r="W16" s="53" t="s">
        <v>319</v>
      </c>
      <c r="X16" s="92">
        <v>22.327000000000002</v>
      </c>
      <c r="Y16" s="92">
        <v>16.030999999999999</v>
      </c>
      <c r="Z16" s="94">
        <v>286.5</v>
      </c>
      <c r="AA16" s="5">
        <v>144.19999999999999</v>
      </c>
      <c r="AB16" s="5">
        <v>142.19999999999999</v>
      </c>
      <c r="AC16" s="5">
        <v>645.9</v>
      </c>
      <c r="AD16" s="5">
        <v>887.3</v>
      </c>
    </row>
    <row r="17" spans="1:30">
      <c r="A17" t="s">
        <v>320</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3">
        <v>0</v>
      </c>
      <c r="T17">
        <v>-2.08</v>
      </c>
      <c r="U17">
        <v>0.36</v>
      </c>
      <c r="V17" s="78"/>
      <c r="W17" s="53" t="s">
        <v>320</v>
      </c>
      <c r="X17" s="92">
        <v>22.51</v>
      </c>
      <c r="Y17" s="92">
        <v>16.274999999999999</v>
      </c>
      <c r="Z17" s="94">
        <v>284.3</v>
      </c>
      <c r="AA17" s="5">
        <v>138.80000000000001</v>
      </c>
      <c r="AB17" s="5">
        <v>145.6</v>
      </c>
      <c r="AC17" s="5">
        <v>616.29999999999995</v>
      </c>
      <c r="AD17" s="5">
        <v>894.4</v>
      </c>
    </row>
    <row r="18" spans="1:30">
      <c r="A18" t="s">
        <v>321</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3">
        <v>0</v>
      </c>
      <c r="T18">
        <v>0.14000000000000001</v>
      </c>
      <c r="U18">
        <v>0.62</v>
      </c>
      <c r="V18" s="78"/>
      <c r="W18" s="53" t="s">
        <v>321</v>
      </c>
      <c r="X18" s="92">
        <v>22.998999999999999</v>
      </c>
      <c r="Y18" s="92">
        <v>16.498999999999999</v>
      </c>
      <c r="Z18" s="94">
        <v>291.7</v>
      </c>
      <c r="AA18" s="5">
        <v>142.19999999999999</v>
      </c>
      <c r="AB18" s="5">
        <v>149.6</v>
      </c>
      <c r="AC18" s="5">
        <v>617.9</v>
      </c>
      <c r="AD18" s="5">
        <v>906.7</v>
      </c>
    </row>
    <row r="19" spans="1:30">
      <c r="A19" t="s">
        <v>322</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3">
        <v>0</v>
      </c>
      <c r="T19">
        <v>0.62</v>
      </c>
      <c r="U19">
        <v>0.22</v>
      </c>
      <c r="V19" s="78"/>
      <c r="W19" s="78" t="s">
        <v>322</v>
      </c>
      <c r="X19" s="64">
        <v>23.37</v>
      </c>
      <c r="Y19" s="64">
        <v>16.824000000000002</v>
      </c>
      <c r="Z19" s="5">
        <v>299.60000000000002</v>
      </c>
      <c r="AA19" s="5">
        <v>146.4</v>
      </c>
      <c r="AB19" s="5">
        <v>153.19999999999999</v>
      </c>
      <c r="AC19" s="5">
        <v>625.9</v>
      </c>
      <c r="AD19" s="5">
        <v>910.9</v>
      </c>
    </row>
    <row r="20" spans="1:30">
      <c r="A20" t="s">
        <v>323</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3">
        <v>0</v>
      </c>
      <c r="T20">
        <v>-0.66</v>
      </c>
      <c r="U20">
        <v>7.0000000000000007E-2</v>
      </c>
      <c r="V20" s="78"/>
      <c r="W20" s="78" t="s">
        <v>323</v>
      </c>
      <c r="X20" s="64">
        <v>23.777000000000001</v>
      </c>
      <c r="Y20" s="64">
        <v>17.123000000000001</v>
      </c>
      <c r="Z20" s="5">
        <v>302.7</v>
      </c>
      <c r="AA20" s="5">
        <v>146.5</v>
      </c>
      <c r="AB20" s="5">
        <v>156.19999999999999</v>
      </c>
      <c r="AC20" s="5">
        <v>615.79999999999995</v>
      </c>
      <c r="AD20" s="5">
        <v>912.4</v>
      </c>
    </row>
    <row r="21" spans="1:30">
      <c r="A21" t="s">
        <v>324</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3">
        <v>0</v>
      </c>
      <c r="T21">
        <v>-1.46</v>
      </c>
      <c r="U21">
        <v>0.46</v>
      </c>
      <c r="V21" s="78"/>
      <c r="W21" s="78" t="s">
        <v>324</v>
      </c>
      <c r="X21" s="64">
        <v>24.268999999999998</v>
      </c>
      <c r="Y21" s="64">
        <v>17.353000000000002</v>
      </c>
      <c r="Z21" s="5">
        <v>304.2</v>
      </c>
      <c r="AA21" s="5">
        <v>144.19999999999999</v>
      </c>
      <c r="AB21" s="5">
        <v>159.9</v>
      </c>
      <c r="AC21" s="5">
        <v>594</v>
      </c>
      <c r="AD21" s="5">
        <v>921.9</v>
      </c>
    </row>
    <row r="22" spans="1:30">
      <c r="A22" t="s">
        <v>325</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3">
        <v>0</v>
      </c>
      <c r="T22">
        <v>0.09</v>
      </c>
      <c r="U22">
        <v>0.55000000000000004</v>
      </c>
      <c r="V22" s="78"/>
      <c r="W22" s="78" t="s">
        <v>325</v>
      </c>
      <c r="X22" s="64">
        <v>24.788</v>
      </c>
      <c r="Y22" s="64">
        <v>17.681999999999999</v>
      </c>
      <c r="Z22" s="5">
        <v>312.60000000000002</v>
      </c>
      <c r="AA22" s="5">
        <v>147.6</v>
      </c>
      <c r="AB22" s="5">
        <v>165</v>
      </c>
      <c r="AC22" s="5">
        <v>595.4</v>
      </c>
      <c r="AD22" s="5">
        <v>933.1</v>
      </c>
    </row>
    <row r="23" spans="1:30">
      <c r="A23" t="s">
        <v>326</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3">
        <v>1</v>
      </c>
      <c r="T23">
        <v>0.95</v>
      </c>
      <c r="U23">
        <v>0.56999999999999995</v>
      </c>
      <c r="V23" s="78"/>
      <c r="W23" s="78" t="s">
        <v>326</v>
      </c>
      <c r="X23" s="64">
        <v>25.042000000000002</v>
      </c>
      <c r="Y23" s="64">
        <v>18.195</v>
      </c>
      <c r="Z23" s="5">
        <v>324.60000000000002</v>
      </c>
      <c r="AA23" s="5">
        <v>152.69999999999999</v>
      </c>
      <c r="AB23" s="5">
        <v>171.9</v>
      </c>
      <c r="AC23" s="5">
        <v>609.70000000000005</v>
      </c>
      <c r="AD23" s="5">
        <v>944.9</v>
      </c>
    </row>
    <row r="24" spans="1:30">
      <c r="A24" t="s">
        <v>327</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3">
        <v>1</v>
      </c>
      <c r="T24">
        <v>-0.14000000000000001</v>
      </c>
      <c r="U24">
        <v>0.57999999999999996</v>
      </c>
      <c r="V24" s="78"/>
      <c r="W24" s="78" t="s">
        <v>327</v>
      </c>
      <c r="X24" s="64">
        <v>25.494</v>
      </c>
      <c r="Y24" s="64">
        <v>18.827999999999999</v>
      </c>
      <c r="Z24" s="5">
        <v>335</v>
      </c>
      <c r="AA24" s="5">
        <v>154.9</v>
      </c>
      <c r="AB24" s="5">
        <v>180.1</v>
      </c>
      <c r="AC24" s="5">
        <v>607.6</v>
      </c>
      <c r="AD24" s="5">
        <v>956.6</v>
      </c>
    </row>
    <row r="25" spans="1:30">
      <c r="A25" t="s">
        <v>328</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3">
        <v>1</v>
      </c>
      <c r="T25">
        <v>0.28000000000000003</v>
      </c>
      <c r="U25">
        <v>-0.08</v>
      </c>
      <c r="V25" s="78"/>
      <c r="W25" s="78" t="s">
        <v>328</v>
      </c>
      <c r="X25" s="64">
        <v>26.239000000000001</v>
      </c>
      <c r="Y25" s="64">
        <v>19.515000000000001</v>
      </c>
      <c r="Z25" s="5">
        <v>346.7</v>
      </c>
      <c r="AA25" s="5">
        <v>160.4</v>
      </c>
      <c r="AB25" s="5">
        <v>186.3</v>
      </c>
      <c r="AC25" s="5">
        <v>611.5</v>
      </c>
      <c r="AD25" s="5">
        <v>954.8</v>
      </c>
    </row>
    <row r="26" spans="1:30">
      <c r="A26" t="s">
        <v>329</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3">
        <v>1</v>
      </c>
      <c r="T26">
        <v>0.42</v>
      </c>
      <c r="U26">
        <v>0.03</v>
      </c>
      <c r="V26" s="78"/>
      <c r="W26" s="78" t="s">
        <v>329</v>
      </c>
      <c r="X26" s="64">
        <v>27.11</v>
      </c>
      <c r="Y26" s="64">
        <v>20.088999999999999</v>
      </c>
      <c r="Z26" s="5">
        <v>359.2</v>
      </c>
      <c r="AA26" s="5">
        <v>167.4</v>
      </c>
      <c r="AB26" s="5">
        <v>191.9</v>
      </c>
      <c r="AC26" s="5">
        <v>617.6</v>
      </c>
      <c r="AD26" s="5">
        <v>955.2</v>
      </c>
    </row>
    <row r="27" spans="1:30">
      <c r="A27" t="s">
        <v>249</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3">
        <v>1</v>
      </c>
      <c r="T27">
        <v>-0.4</v>
      </c>
      <c r="U27">
        <v>1.44</v>
      </c>
      <c r="V27" s="78"/>
      <c r="W27" s="78" t="s">
        <v>249</v>
      </c>
      <c r="X27" s="64">
        <v>27.603000000000002</v>
      </c>
      <c r="Y27" s="64">
        <v>20.492999999999999</v>
      </c>
      <c r="Z27" s="5">
        <v>370.1</v>
      </c>
      <c r="AA27" s="5">
        <v>168.6</v>
      </c>
      <c r="AB27" s="5">
        <v>201.5</v>
      </c>
      <c r="AC27" s="5">
        <v>611.1</v>
      </c>
      <c r="AD27" s="5">
        <v>983.4</v>
      </c>
    </row>
    <row r="28" spans="1:30">
      <c r="A28" t="s">
        <v>250</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3">
        <v>0</v>
      </c>
      <c r="T28">
        <v>-0.39</v>
      </c>
      <c r="U28">
        <v>-0.35</v>
      </c>
      <c r="V28" s="78"/>
      <c r="W28" s="78" t="s">
        <v>250</v>
      </c>
      <c r="X28" s="64">
        <v>28.003</v>
      </c>
      <c r="Y28" s="64">
        <v>20.899000000000001</v>
      </c>
      <c r="Z28" s="5">
        <v>373.4</v>
      </c>
      <c r="AA28" s="5">
        <v>169.4</v>
      </c>
      <c r="AB28" s="5">
        <v>204</v>
      </c>
      <c r="AC28" s="5">
        <v>605</v>
      </c>
      <c r="AD28" s="5">
        <v>976.4</v>
      </c>
    </row>
    <row r="29" spans="1:30">
      <c r="A29" t="s">
        <v>251</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3">
        <v>0</v>
      </c>
      <c r="T29">
        <v>1.1000000000000001</v>
      </c>
      <c r="U29">
        <v>0.64</v>
      </c>
      <c r="V29" s="78"/>
      <c r="W29" s="78" t="s">
        <v>251</v>
      </c>
      <c r="X29" s="64">
        <v>28.38</v>
      </c>
      <c r="Y29" s="64">
        <v>21.166</v>
      </c>
      <c r="Z29" s="5">
        <v>385.4</v>
      </c>
      <c r="AA29" s="5">
        <v>176.1</v>
      </c>
      <c r="AB29" s="5">
        <v>209.3</v>
      </c>
      <c r="AC29" s="5">
        <v>620.6</v>
      </c>
      <c r="AD29" s="5">
        <v>988.9</v>
      </c>
    </row>
    <row r="30" spans="1:30">
      <c r="A30" t="s">
        <v>252</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3">
        <v>0</v>
      </c>
      <c r="T30">
        <v>0.16</v>
      </c>
      <c r="U30">
        <v>0.66</v>
      </c>
      <c r="V30" s="78"/>
      <c r="W30" s="78" t="s">
        <v>252</v>
      </c>
      <c r="X30" s="64">
        <v>29.032</v>
      </c>
      <c r="Y30" s="64">
        <v>21.437000000000001</v>
      </c>
      <c r="Z30" s="5">
        <v>395.6</v>
      </c>
      <c r="AA30" s="5">
        <v>180.8</v>
      </c>
      <c r="AB30" s="5">
        <v>214.8</v>
      </c>
      <c r="AC30" s="5">
        <v>622.70000000000005</v>
      </c>
      <c r="AD30" s="5">
        <v>1002.1</v>
      </c>
    </row>
    <row r="31" spans="1:30">
      <c r="A31" t="s">
        <v>253</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3">
        <v>0</v>
      </c>
      <c r="T31">
        <v>-0.38</v>
      </c>
      <c r="U31">
        <v>0.56000000000000005</v>
      </c>
      <c r="V31" s="78"/>
      <c r="W31" s="78" t="s">
        <v>253</v>
      </c>
      <c r="X31" s="64">
        <v>29.456</v>
      </c>
      <c r="Y31" s="64">
        <v>21.678999999999998</v>
      </c>
      <c r="Z31" s="5">
        <v>401.3</v>
      </c>
      <c r="AA31" s="5">
        <v>181.6</v>
      </c>
      <c r="AB31" s="5">
        <v>219.7</v>
      </c>
      <c r="AC31" s="5">
        <v>616.5</v>
      </c>
      <c r="AD31" s="5">
        <v>1013.3</v>
      </c>
    </row>
    <row r="32" spans="1:30">
      <c r="A32" t="s">
        <v>254</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3">
        <v>0</v>
      </c>
      <c r="T32">
        <v>-0.13</v>
      </c>
      <c r="U32">
        <v>-0.85</v>
      </c>
      <c r="V32" s="78"/>
      <c r="W32" s="78" t="s">
        <v>254</v>
      </c>
      <c r="X32" s="64">
        <v>29.702999999999999</v>
      </c>
      <c r="Y32" s="64">
        <v>21.942</v>
      </c>
      <c r="Z32" s="5">
        <v>401</v>
      </c>
      <c r="AA32" s="5">
        <v>182.5</v>
      </c>
      <c r="AB32" s="5">
        <v>218.5</v>
      </c>
      <c r="AC32" s="5">
        <v>614.4</v>
      </c>
      <c r="AD32" s="5">
        <v>995.6</v>
      </c>
    </row>
    <row r="33" spans="1:30">
      <c r="A33" t="s">
        <v>255</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3">
        <v>0</v>
      </c>
      <c r="T33">
        <v>0.08</v>
      </c>
      <c r="U33">
        <v>-0.31</v>
      </c>
      <c r="V33" s="78"/>
      <c r="W33" s="78" t="s">
        <v>255</v>
      </c>
      <c r="X33" s="64">
        <v>30.042999999999999</v>
      </c>
      <c r="Y33" s="64">
        <v>22.105</v>
      </c>
      <c r="Z33" s="5">
        <v>403.5</v>
      </c>
      <c r="AA33" s="5">
        <v>184.9</v>
      </c>
      <c r="AB33" s="5">
        <v>218.6</v>
      </c>
      <c r="AC33" s="5">
        <v>615.29999999999995</v>
      </c>
      <c r="AD33" s="5">
        <v>989</v>
      </c>
    </row>
    <row r="34" spans="1:30">
      <c r="A34" t="s">
        <v>256</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3">
        <v>0</v>
      </c>
      <c r="T34">
        <v>0.11</v>
      </c>
      <c r="U34">
        <v>-0.14000000000000001</v>
      </c>
      <c r="V34" s="78"/>
      <c r="W34" s="78" t="s">
        <v>256</v>
      </c>
      <c r="X34" s="64">
        <v>30.846</v>
      </c>
      <c r="Y34" s="64">
        <v>22.369</v>
      </c>
      <c r="Z34" s="5">
        <v>410.8</v>
      </c>
      <c r="AA34" s="5">
        <v>190.2</v>
      </c>
      <c r="AB34" s="5">
        <v>220.6</v>
      </c>
      <c r="AC34" s="5">
        <v>616.70000000000005</v>
      </c>
      <c r="AD34" s="5">
        <v>986</v>
      </c>
    </row>
    <row r="35" spans="1:30">
      <c r="A35" t="s">
        <v>257</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3">
        <v>0</v>
      </c>
      <c r="T35">
        <v>0.31</v>
      </c>
      <c r="U35">
        <v>0.46</v>
      </c>
      <c r="V35" s="78"/>
      <c r="W35" s="78" t="s">
        <v>257</v>
      </c>
      <c r="X35" s="64">
        <v>31.283000000000001</v>
      </c>
      <c r="Y35" s="64">
        <v>22.791</v>
      </c>
      <c r="Z35" s="5">
        <v>421.2</v>
      </c>
      <c r="AA35" s="5">
        <v>194.2</v>
      </c>
      <c r="AB35" s="5">
        <v>227</v>
      </c>
      <c r="AC35" s="5">
        <v>620.9</v>
      </c>
      <c r="AD35" s="5">
        <v>995.8</v>
      </c>
    </row>
    <row r="36" spans="1:30">
      <c r="A36" t="s">
        <v>258</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3">
        <v>0</v>
      </c>
      <c r="T36">
        <v>0.53</v>
      </c>
      <c r="U36">
        <v>0.28000000000000003</v>
      </c>
      <c r="V36" s="78"/>
      <c r="W36" s="78" t="s">
        <v>258</v>
      </c>
      <c r="X36" s="64">
        <v>31.638999999999999</v>
      </c>
      <c r="Y36" s="64">
        <v>23.199000000000002</v>
      </c>
      <c r="Z36" s="5">
        <v>431.4</v>
      </c>
      <c r="AA36" s="5">
        <v>198.9</v>
      </c>
      <c r="AB36" s="5">
        <v>232.4</v>
      </c>
      <c r="AC36" s="5">
        <v>628.79999999999995</v>
      </c>
      <c r="AD36" s="5">
        <v>1001.9</v>
      </c>
    </row>
    <row r="37" spans="1:30">
      <c r="A37" t="s">
        <v>259</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3">
        <v>0</v>
      </c>
      <c r="T37">
        <v>0.4</v>
      </c>
      <c r="U37">
        <v>-0.05</v>
      </c>
      <c r="V37" s="78"/>
      <c r="W37" s="78" t="s">
        <v>259</v>
      </c>
      <c r="X37" s="64">
        <v>31.795000000000002</v>
      </c>
      <c r="Y37" s="64">
        <v>23.594000000000001</v>
      </c>
      <c r="Z37" s="5">
        <v>438</v>
      </c>
      <c r="AA37" s="5">
        <v>201.9</v>
      </c>
      <c r="AB37" s="5">
        <v>236.1</v>
      </c>
      <c r="AC37" s="5">
        <v>635.1</v>
      </c>
      <c r="AD37" s="5">
        <v>1000.8</v>
      </c>
    </row>
    <row r="38" spans="1:30">
      <c r="A38" t="s">
        <v>260</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3">
        <v>0</v>
      </c>
      <c r="T38">
        <v>-0.28000000000000003</v>
      </c>
      <c r="U38">
        <v>0.06</v>
      </c>
      <c r="V38" s="78"/>
      <c r="W38" s="78" t="s">
        <v>260</v>
      </c>
      <c r="X38" s="64">
        <v>32.716000000000001</v>
      </c>
      <c r="Y38" s="64">
        <v>23.992000000000001</v>
      </c>
      <c r="Z38" s="5">
        <v>446.7</v>
      </c>
      <c r="AA38" s="5">
        <v>206.3</v>
      </c>
      <c r="AB38" s="5">
        <v>240.5</v>
      </c>
      <c r="AC38" s="5">
        <v>630.70000000000005</v>
      </c>
      <c r="AD38" s="5">
        <v>1002.4</v>
      </c>
    </row>
    <row r="39" spans="1:30">
      <c r="A39" t="s">
        <v>261</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3">
        <v>0</v>
      </c>
      <c r="T39">
        <v>-0.01</v>
      </c>
      <c r="U39">
        <v>-0.03</v>
      </c>
      <c r="V39" s="78"/>
      <c r="W39" s="78" t="s">
        <v>261</v>
      </c>
      <c r="X39" s="64">
        <v>33.090000000000003</v>
      </c>
      <c r="Y39" s="64">
        <v>24.331</v>
      </c>
      <c r="Z39" s="5">
        <v>452.6</v>
      </c>
      <c r="AA39" s="5">
        <v>208.8</v>
      </c>
      <c r="AB39" s="5">
        <v>243.8</v>
      </c>
      <c r="AC39" s="5">
        <v>631.1</v>
      </c>
      <c r="AD39" s="5">
        <v>1002.2</v>
      </c>
    </row>
    <row r="40" spans="1:30">
      <c r="A40" t="s">
        <v>262</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3">
        <v>0</v>
      </c>
      <c r="T40">
        <v>0.77</v>
      </c>
      <c r="U40">
        <v>1.36</v>
      </c>
      <c r="V40" s="78"/>
      <c r="W40" s="78" t="s">
        <v>262</v>
      </c>
      <c r="X40" s="64">
        <v>33.74</v>
      </c>
      <c r="Y40" s="64">
        <v>24.736999999999998</v>
      </c>
      <c r="Z40" s="5">
        <v>472.3</v>
      </c>
      <c r="AA40" s="5">
        <v>217</v>
      </c>
      <c r="AB40" s="5">
        <v>255.3</v>
      </c>
      <c r="AC40" s="5">
        <v>643.29999999999995</v>
      </c>
      <c r="AD40" s="5">
        <v>1032.3</v>
      </c>
    </row>
    <row r="41" spans="1:30">
      <c r="A41" t="s">
        <v>263</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3">
        <v>0</v>
      </c>
      <c r="T41">
        <v>0.23</v>
      </c>
      <c r="U41">
        <v>0.5</v>
      </c>
      <c r="V41" s="78"/>
      <c r="W41" s="78" t="s">
        <v>263</v>
      </c>
      <c r="X41" s="64">
        <v>34.304000000000002</v>
      </c>
      <c r="Y41" s="64">
        <v>25.114000000000001</v>
      </c>
      <c r="Z41" s="5">
        <v>484.2</v>
      </c>
      <c r="AA41" s="5">
        <v>222.1</v>
      </c>
      <c r="AB41" s="5">
        <v>262.2</v>
      </c>
      <c r="AC41" s="5">
        <v>647.5</v>
      </c>
      <c r="AD41" s="5">
        <v>1044.2</v>
      </c>
    </row>
    <row r="42" spans="1:30">
      <c r="A42" t="s">
        <v>264</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3">
        <v>0</v>
      </c>
      <c r="T42">
        <v>0.31</v>
      </c>
      <c r="U42">
        <v>0.42</v>
      </c>
      <c r="V42" s="78"/>
      <c r="W42" s="78" t="s">
        <v>264</v>
      </c>
      <c r="X42" s="64">
        <v>34.896000000000001</v>
      </c>
      <c r="Y42" s="64">
        <v>25.474</v>
      </c>
      <c r="Z42" s="5">
        <v>496.2</v>
      </c>
      <c r="AA42" s="5">
        <v>227.8</v>
      </c>
      <c r="AB42" s="5">
        <v>268.39999999999998</v>
      </c>
      <c r="AC42" s="5">
        <v>653</v>
      </c>
      <c r="AD42" s="5">
        <v>1054.0999999999999</v>
      </c>
    </row>
    <row r="43" spans="1:30">
      <c r="A43" t="s">
        <v>265</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3">
        <v>0</v>
      </c>
      <c r="T43">
        <v>-0.05</v>
      </c>
      <c r="U43">
        <v>-0.73</v>
      </c>
      <c r="V43" s="78"/>
      <c r="W43" s="78" t="s">
        <v>265</v>
      </c>
      <c r="X43" s="64">
        <v>35.539000000000001</v>
      </c>
      <c r="Y43" s="64">
        <v>26.08</v>
      </c>
      <c r="Z43" s="5">
        <v>501.8</v>
      </c>
      <c r="AA43" s="5">
        <v>231.7</v>
      </c>
      <c r="AB43" s="5">
        <v>270.10000000000002</v>
      </c>
      <c r="AC43" s="5">
        <v>652</v>
      </c>
      <c r="AD43" s="5">
        <v>1036.2</v>
      </c>
    </row>
    <row r="44" spans="1:30">
      <c r="A44" t="s">
        <v>266</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3">
        <v>0</v>
      </c>
      <c r="T44">
        <v>0.37</v>
      </c>
      <c r="U44">
        <v>0.4</v>
      </c>
      <c r="V44" s="78"/>
      <c r="W44" s="78" t="s">
        <v>266</v>
      </c>
      <c r="X44" s="64">
        <v>36.076000000000001</v>
      </c>
      <c r="Y44" s="64">
        <v>26.675999999999998</v>
      </c>
      <c r="Z44" s="5">
        <v>516.5</v>
      </c>
      <c r="AA44" s="5">
        <v>237.6</v>
      </c>
      <c r="AB44" s="5">
        <v>278.89999999999998</v>
      </c>
      <c r="AC44" s="5">
        <v>658.6</v>
      </c>
      <c r="AD44" s="5">
        <v>1046</v>
      </c>
    </row>
    <row r="45" spans="1:30">
      <c r="A45" t="s">
        <v>267</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3">
        <v>0</v>
      </c>
      <c r="T45">
        <v>0.09</v>
      </c>
      <c r="U45">
        <v>0.15</v>
      </c>
      <c r="V45" s="78"/>
      <c r="W45" s="78" t="s">
        <v>267</v>
      </c>
      <c r="X45" s="64">
        <v>36.917999999999999</v>
      </c>
      <c r="Y45" s="64">
        <v>27.581</v>
      </c>
      <c r="Z45" s="5">
        <v>533.1</v>
      </c>
      <c r="AA45" s="5">
        <v>243.7</v>
      </c>
      <c r="AB45" s="5">
        <v>289.39999999999998</v>
      </c>
      <c r="AC45" s="5">
        <v>660.2</v>
      </c>
      <c r="AD45" s="5">
        <v>1049.5999999999999</v>
      </c>
    </row>
    <row r="46" spans="1:30">
      <c r="A46" t="s">
        <v>268</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3">
        <v>0</v>
      </c>
      <c r="T46">
        <v>0.04</v>
      </c>
      <c r="U46">
        <v>0.48</v>
      </c>
      <c r="V46" s="78"/>
      <c r="W46" s="78" t="s">
        <v>268</v>
      </c>
      <c r="X46" s="64">
        <v>37.731000000000002</v>
      </c>
      <c r="Y46" s="64">
        <v>28.119</v>
      </c>
      <c r="Z46" s="5">
        <v>547.79999999999995</v>
      </c>
      <c r="AA46" s="5">
        <v>249.3</v>
      </c>
      <c r="AB46" s="5">
        <v>298.39999999999998</v>
      </c>
      <c r="AC46" s="5">
        <v>660.9</v>
      </c>
      <c r="AD46" s="5">
        <v>1061.4000000000001</v>
      </c>
    </row>
    <row r="47" spans="1:30">
      <c r="A47" t="s">
        <v>269</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3">
        <v>0</v>
      </c>
      <c r="T47">
        <v>0.99</v>
      </c>
      <c r="U47">
        <v>0.19</v>
      </c>
      <c r="V47" s="78"/>
      <c r="W47" s="78" t="s">
        <v>269</v>
      </c>
      <c r="X47" s="64">
        <v>38.476999999999997</v>
      </c>
      <c r="Y47" s="64">
        <v>28.850999999999999</v>
      </c>
      <c r="Z47" s="5">
        <v>568.79999999999995</v>
      </c>
      <c r="AA47" s="5">
        <v>261.10000000000002</v>
      </c>
      <c r="AB47" s="5">
        <v>307.7</v>
      </c>
      <c r="AC47" s="5">
        <v>678.5</v>
      </c>
      <c r="AD47" s="5">
        <v>1066.3</v>
      </c>
    </row>
    <row r="48" spans="1:30">
      <c r="A48" t="s">
        <v>270</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3">
        <v>1</v>
      </c>
      <c r="T48">
        <v>0.77</v>
      </c>
      <c r="U48">
        <v>-0.59</v>
      </c>
      <c r="V48" s="78"/>
      <c r="W48" s="78" t="s">
        <v>270</v>
      </c>
      <c r="X48" s="64">
        <v>39.963999999999999</v>
      </c>
      <c r="Y48" s="64">
        <v>29.643999999999998</v>
      </c>
      <c r="Z48" s="5">
        <v>588.5</v>
      </c>
      <c r="AA48" s="5">
        <v>276.5</v>
      </c>
      <c r="AB48" s="5">
        <v>312</v>
      </c>
      <c r="AC48" s="5">
        <v>691.9</v>
      </c>
      <c r="AD48" s="5">
        <v>1052.2</v>
      </c>
    </row>
    <row r="49" spans="1:30">
      <c r="A49" t="s">
        <v>271</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3">
        <v>1</v>
      </c>
      <c r="T49">
        <v>-0.45</v>
      </c>
      <c r="U49">
        <v>-0.7</v>
      </c>
      <c r="V49" s="78"/>
      <c r="W49" s="78" t="s">
        <v>271</v>
      </c>
      <c r="X49" s="64">
        <v>40.369</v>
      </c>
      <c r="Y49" s="64">
        <v>30.498999999999999</v>
      </c>
      <c r="Z49" s="5">
        <v>592.20000000000005</v>
      </c>
      <c r="AA49" s="5">
        <v>276.10000000000002</v>
      </c>
      <c r="AB49" s="5">
        <v>316.10000000000002</v>
      </c>
      <c r="AC49" s="5">
        <v>684</v>
      </c>
      <c r="AD49" s="5">
        <v>1035.9000000000001</v>
      </c>
    </row>
    <row r="50" spans="1:30">
      <c r="A50" t="s">
        <v>272</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3">
        <v>0</v>
      </c>
      <c r="T50">
        <v>0.22</v>
      </c>
      <c r="U50">
        <v>-0.21</v>
      </c>
      <c r="V50" s="78"/>
      <c r="W50" s="78" t="s">
        <v>272</v>
      </c>
      <c r="X50" s="64">
        <v>41.584000000000003</v>
      </c>
      <c r="Y50" s="64">
        <v>31.329000000000001</v>
      </c>
      <c r="Z50" s="5">
        <v>608.9</v>
      </c>
      <c r="AA50" s="5">
        <v>285.8</v>
      </c>
      <c r="AB50" s="5">
        <v>323.10000000000002</v>
      </c>
      <c r="AC50" s="5">
        <v>687.4</v>
      </c>
      <c r="AD50" s="5">
        <v>1030.8</v>
      </c>
    </row>
    <row r="51" spans="1:30">
      <c r="A51" t="s">
        <v>273</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3">
        <v>0</v>
      </c>
      <c r="T51">
        <v>0.76</v>
      </c>
      <c r="U51">
        <v>0.35</v>
      </c>
      <c r="V51" s="78"/>
      <c r="W51" s="78" t="s">
        <v>273</v>
      </c>
      <c r="X51" s="64">
        <v>42.414999999999999</v>
      </c>
      <c r="Y51" s="64">
        <v>32.347000000000001</v>
      </c>
      <c r="Z51" s="5">
        <v>633.4</v>
      </c>
      <c r="AA51" s="5">
        <v>297.2</v>
      </c>
      <c r="AB51" s="5">
        <v>336.1</v>
      </c>
      <c r="AC51" s="5">
        <v>700.9</v>
      </c>
      <c r="AD51" s="5">
        <v>1038.9000000000001</v>
      </c>
    </row>
    <row r="52" spans="1:30">
      <c r="A52" t="s">
        <v>274</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3">
        <v>0</v>
      </c>
      <c r="T52">
        <v>0.98</v>
      </c>
      <c r="U52">
        <v>-0.82</v>
      </c>
      <c r="V52" s="78"/>
      <c r="W52" s="78" t="s">
        <v>274</v>
      </c>
      <c r="X52" s="64">
        <v>43.402000000000001</v>
      </c>
      <c r="Y52" s="64">
        <v>33.043999999999997</v>
      </c>
      <c r="Z52" s="5">
        <v>648.70000000000005</v>
      </c>
      <c r="AA52" s="5">
        <v>311.89999999999998</v>
      </c>
      <c r="AB52" s="5">
        <v>336.8</v>
      </c>
      <c r="AC52" s="5">
        <v>718.9</v>
      </c>
      <c r="AD52" s="5">
        <v>1019</v>
      </c>
    </row>
    <row r="53" spans="1:30">
      <c r="A53" t="s">
        <v>275</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3">
        <v>0</v>
      </c>
      <c r="T53">
        <v>-0.14000000000000001</v>
      </c>
      <c r="U53">
        <v>-0.12</v>
      </c>
      <c r="V53" s="78"/>
      <c r="W53" s="78" t="s">
        <v>275</v>
      </c>
      <c r="X53" s="64">
        <v>44.353999999999999</v>
      </c>
      <c r="Y53" s="64">
        <v>33.491999999999997</v>
      </c>
      <c r="Z53" s="5">
        <v>657.8</v>
      </c>
      <c r="AA53" s="5">
        <v>317.39999999999998</v>
      </c>
      <c r="AB53" s="5">
        <v>340.3</v>
      </c>
      <c r="AC53" s="5">
        <v>715.9</v>
      </c>
      <c r="AD53" s="5">
        <v>1016.1</v>
      </c>
    </row>
    <row r="54" spans="1:30">
      <c r="A54" t="s">
        <v>276</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3">
        <v>1</v>
      </c>
      <c r="T54">
        <v>0.72</v>
      </c>
      <c r="U54">
        <v>0.33</v>
      </c>
      <c r="V54" s="78"/>
      <c r="W54" s="78" t="s">
        <v>276</v>
      </c>
      <c r="X54" s="64">
        <v>45.203000000000003</v>
      </c>
      <c r="Y54" s="64">
        <v>34.021999999999998</v>
      </c>
      <c r="Z54" s="5">
        <v>677.7</v>
      </c>
      <c r="AA54" s="5">
        <v>329.3</v>
      </c>
      <c r="AB54" s="5">
        <v>348.4</v>
      </c>
      <c r="AC54" s="5">
        <v>728.8</v>
      </c>
      <c r="AD54" s="5">
        <v>1024</v>
      </c>
    </row>
    <row r="55" spans="1:30">
      <c r="A55" t="s">
        <v>277</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3">
        <v>1</v>
      </c>
      <c r="T55">
        <v>7.0000000000000007E-2</v>
      </c>
      <c r="U55">
        <v>-0.11</v>
      </c>
      <c r="V55" s="78"/>
      <c r="W55" s="78" t="s">
        <v>277</v>
      </c>
      <c r="X55" s="64">
        <v>45.924999999999997</v>
      </c>
      <c r="Y55" s="64">
        <v>34.594000000000001</v>
      </c>
      <c r="Z55" s="5">
        <v>688.1</v>
      </c>
      <c r="AA55" s="5">
        <v>334.9</v>
      </c>
      <c r="AB55" s="5">
        <v>353.2</v>
      </c>
      <c r="AC55" s="5">
        <v>729.3</v>
      </c>
      <c r="AD55" s="5">
        <v>1021.2</v>
      </c>
    </row>
    <row r="56" spans="1:30">
      <c r="A56" t="s">
        <v>278</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3">
        <v>1</v>
      </c>
      <c r="T56">
        <v>0.19</v>
      </c>
      <c r="U56">
        <v>0.15</v>
      </c>
      <c r="V56" s="78"/>
      <c r="W56" s="78" t="s">
        <v>278</v>
      </c>
      <c r="X56" s="64">
        <v>46.835000000000001</v>
      </c>
      <c r="Y56" s="64">
        <v>35.15</v>
      </c>
      <c r="Z56" s="5">
        <v>703.1</v>
      </c>
      <c r="AA56" s="5">
        <v>342.9</v>
      </c>
      <c r="AB56" s="5">
        <v>360.2</v>
      </c>
      <c r="AC56" s="5">
        <v>732.3</v>
      </c>
      <c r="AD56" s="5">
        <v>1024.8</v>
      </c>
    </row>
    <row r="57" spans="1:30">
      <c r="A57" t="s">
        <v>279</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3">
        <v>1</v>
      </c>
      <c r="T57">
        <v>0.68</v>
      </c>
      <c r="U57">
        <v>0</v>
      </c>
      <c r="V57" s="78"/>
      <c r="W57" s="78" t="s">
        <v>279</v>
      </c>
      <c r="X57" s="64">
        <v>47.228000000000002</v>
      </c>
      <c r="Y57" s="64">
        <v>35.703000000000003</v>
      </c>
      <c r="Z57" s="5">
        <v>717.3</v>
      </c>
      <c r="AA57" s="5">
        <v>351.5</v>
      </c>
      <c r="AB57" s="5">
        <v>365.8</v>
      </c>
      <c r="AC57" s="5">
        <v>744.3</v>
      </c>
      <c r="AD57" s="5">
        <v>1024.8</v>
      </c>
    </row>
    <row r="58" spans="1:30">
      <c r="A58" t="s">
        <v>280</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3">
        <v>1</v>
      </c>
      <c r="T58">
        <v>0.98</v>
      </c>
      <c r="U58">
        <v>0.32</v>
      </c>
      <c r="V58" s="78"/>
      <c r="W58" s="78" t="s">
        <v>280</v>
      </c>
      <c r="X58" s="64">
        <v>47.784999999999997</v>
      </c>
      <c r="Y58" s="64">
        <v>36.155999999999999</v>
      </c>
      <c r="Z58" s="5">
        <v>737.4</v>
      </c>
      <c r="AA58" s="5">
        <v>364.1</v>
      </c>
      <c r="AB58" s="5">
        <v>373.3</v>
      </c>
      <c r="AC58" s="5">
        <v>761.9</v>
      </c>
      <c r="AD58" s="5">
        <v>1032.5</v>
      </c>
    </row>
    <row r="59" spans="1:30">
      <c r="A59" t="s">
        <v>281</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3">
        <v>0</v>
      </c>
      <c r="T59">
        <v>0.67</v>
      </c>
      <c r="U59">
        <v>0.15</v>
      </c>
      <c r="V59" s="78"/>
      <c r="W59" s="78" t="s">
        <v>281</v>
      </c>
      <c r="X59" s="64">
        <v>47.875</v>
      </c>
      <c r="Y59" s="64">
        <v>36.415999999999997</v>
      </c>
      <c r="Z59" s="5">
        <v>747.9</v>
      </c>
      <c r="AA59" s="5">
        <v>370.5</v>
      </c>
      <c r="AB59" s="5">
        <v>377.4</v>
      </c>
      <c r="AC59" s="5">
        <v>773.9</v>
      </c>
      <c r="AD59" s="5">
        <v>1036.3</v>
      </c>
    </row>
    <row r="60" spans="1:30">
      <c r="A60" t="s">
        <v>282</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3">
        <v>0</v>
      </c>
      <c r="T60">
        <v>0.81</v>
      </c>
      <c r="U60">
        <v>-0.08</v>
      </c>
      <c r="V60" s="78"/>
      <c r="W60" s="78" t="s">
        <v>282</v>
      </c>
      <c r="X60" s="64">
        <v>48.244999999999997</v>
      </c>
      <c r="Y60" s="64">
        <v>36.814999999999998</v>
      </c>
      <c r="Z60" s="5">
        <v>761.1</v>
      </c>
      <c r="AA60" s="5">
        <v>380.3</v>
      </c>
      <c r="AB60" s="5">
        <v>380.7</v>
      </c>
      <c r="AC60" s="5">
        <v>788.3</v>
      </c>
      <c r="AD60" s="5">
        <v>1034.2</v>
      </c>
    </row>
    <row r="61" spans="1:30">
      <c r="A61" t="s">
        <v>283</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3">
        <v>0</v>
      </c>
      <c r="T61">
        <v>1.1200000000000001</v>
      </c>
      <c r="U61">
        <v>0.38</v>
      </c>
      <c r="V61" s="78"/>
      <c r="W61" s="78" t="s">
        <v>283</v>
      </c>
      <c r="X61" s="64">
        <v>48.78</v>
      </c>
      <c r="Y61" s="64">
        <v>37.170999999999999</v>
      </c>
      <c r="Z61" s="5">
        <v>782.2</v>
      </c>
      <c r="AA61" s="5">
        <v>394.4</v>
      </c>
      <c r="AB61" s="5">
        <v>387.8</v>
      </c>
      <c r="AC61" s="5">
        <v>808.7</v>
      </c>
      <c r="AD61" s="5">
        <v>1043.2</v>
      </c>
    </row>
    <row r="62" spans="1:30">
      <c r="A62" t="s">
        <v>284</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3">
        <v>0</v>
      </c>
      <c r="T62">
        <v>-1.34</v>
      </c>
      <c r="U62">
        <v>0.04</v>
      </c>
      <c r="V62" s="78"/>
      <c r="W62" s="78" t="s">
        <v>284</v>
      </c>
      <c r="X62" s="64">
        <v>49.097999999999999</v>
      </c>
      <c r="Y62" s="64">
        <v>37.454000000000001</v>
      </c>
      <c r="Z62" s="5">
        <v>775.1</v>
      </c>
      <c r="AA62" s="5">
        <v>384.2</v>
      </c>
      <c r="AB62" s="5">
        <v>390.9</v>
      </c>
      <c r="AC62" s="5">
        <v>782.5</v>
      </c>
      <c r="AD62" s="5">
        <v>1043.9000000000001</v>
      </c>
    </row>
    <row r="63" spans="1:30">
      <c r="A63" t="s">
        <v>285</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3">
        <v>0</v>
      </c>
      <c r="T63">
        <v>0.38</v>
      </c>
      <c r="U63">
        <v>0.54</v>
      </c>
      <c r="V63" s="78"/>
      <c r="W63" s="78" t="s">
        <v>285</v>
      </c>
      <c r="X63" s="64">
        <v>49.734999999999999</v>
      </c>
      <c r="Y63" s="64">
        <v>37.997</v>
      </c>
      <c r="Z63" s="5">
        <v>794</v>
      </c>
      <c r="AA63" s="5">
        <v>392.4</v>
      </c>
      <c r="AB63" s="5">
        <v>401.6</v>
      </c>
      <c r="AC63" s="5">
        <v>789.2</v>
      </c>
      <c r="AD63" s="5">
        <v>1057.0999999999999</v>
      </c>
    </row>
    <row r="64" spans="1:30">
      <c r="A64" t="s">
        <v>286</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3">
        <v>0</v>
      </c>
      <c r="T64">
        <v>1.26</v>
      </c>
      <c r="U64">
        <v>0.56000000000000005</v>
      </c>
      <c r="V64" s="78"/>
      <c r="W64" s="78" t="s">
        <v>286</v>
      </c>
      <c r="X64" s="64">
        <v>50.23</v>
      </c>
      <c r="Y64" s="64">
        <v>38.359000000000002</v>
      </c>
      <c r="Z64" s="5">
        <v>819.1</v>
      </c>
      <c r="AA64" s="5">
        <v>408.3</v>
      </c>
      <c r="AB64" s="5">
        <v>410.8</v>
      </c>
      <c r="AC64" s="5">
        <v>813.1</v>
      </c>
      <c r="AD64" s="5">
        <v>1071.2</v>
      </c>
    </row>
    <row r="65" spans="1:30">
      <c r="A65" t="s">
        <v>287</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3">
        <v>0</v>
      </c>
      <c r="T65">
        <v>-0.02</v>
      </c>
      <c r="U65">
        <v>0.71</v>
      </c>
      <c r="V65" s="78"/>
      <c r="W65" s="78" t="s">
        <v>287</v>
      </c>
      <c r="X65" s="64">
        <v>50.976999999999997</v>
      </c>
      <c r="Y65" s="64">
        <v>38.716999999999999</v>
      </c>
      <c r="Z65" s="5">
        <v>835.7</v>
      </c>
      <c r="AA65" s="5">
        <v>414</v>
      </c>
      <c r="AB65" s="5">
        <v>421.7</v>
      </c>
      <c r="AC65" s="5">
        <v>812.3</v>
      </c>
      <c r="AD65" s="5">
        <v>1089.5</v>
      </c>
    </row>
    <row r="66" spans="1:30">
      <c r="A66" t="s">
        <v>288</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3">
        <v>0</v>
      </c>
      <c r="T66">
        <v>1.32</v>
      </c>
      <c r="U66">
        <v>0.42</v>
      </c>
      <c r="V66" s="78"/>
      <c r="W66" s="78" t="s">
        <v>288</v>
      </c>
      <c r="X66" s="64">
        <v>51.604999999999997</v>
      </c>
      <c r="Y66" s="64">
        <v>39.100999999999999</v>
      </c>
      <c r="Z66" s="5">
        <v>862.8</v>
      </c>
      <c r="AA66" s="5">
        <v>432.5</v>
      </c>
      <c r="AB66" s="5">
        <v>430.2</v>
      </c>
      <c r="AC66" s="5">
        <v>838.4</v>
      </c>
      <c r="AD66" s="5">
        <v>1100.5</v>
      </c>
    </row>
    <row r="67" spans="1:30">
      <c r="A67" t="s">
        <v>289</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3">
        <v>0</v>
      </c>
      <c r="T67">
        <v>0.39</v>
      </c>
      <c r="U67">
        <v>0.52</v>
      </c>
      <c r="V67" s="78"/>
      <c r="W67" s="78" t="s">
        <v>289</v>
      </c>
      <c r="X67" s="64">
        <v>51.399000000000001</v>
      </c>
      <c r="Y67" s="64">
        <v>39.561999999999998</v>
      </c>
      <c r="Z67" s="5">
        <v>875.6</v>
      </c>
      <c r="AA67" s="5">
        <v>434.8</v>
      </c>
      <c r="AB67" s="5">
        <v>440.8</v>
      </c>
      <c r="AC67" s="5">
        <v>846</v>
      </c>
      <c r="AD67" s="5">
        <v>1114.4000000000001</v>
      </c>
    </row>
    <row r="68" spans="1:30">
      <c r="A68" t="s">
        <v>290</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3">
        <v>0</v>
      </c>
      <c r="T68">
        <v>1.0900000000000001</v>
      </c>
      <c r="U68">
        <v>0.76</v>
      </c>
      <c r="V68" s="78"/>
      <c r="W68" s="78" t="s">
        <v>290</v>
      </c>
      <c r="X68" s="64">
        <v>51.52</v>
      </c>
      <c r="Y68" s="64">
        <v>39.951999999999998</v>
      </c>
      <c r="Z68" s="5">
        <v>900.5</v>
      </c>
      <c r="AA68" s="5">
        <v>447.3</v>
      </c>
      <c r="AB68" s="5">
        <v>453.2</v>
      </c>
      <c r="AC68" s="5">
        <v>868.3</v>
      </c>
      <c r="AD68" s="5">
        <v>1134.5999999999999</v>
      </c>
    </row>
    <row r="69" spans="1:30">
      <c r="A69" t="s">
        <v>291</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3">
        <v>0</v>
      </c>
      <c r="T69">
        <v>1.26</v>
      </c>
      <c r="U69">
        <v>0.68</v>
      </c>
      <c r="V69" s="78"/>
      <c r="W69" s="78" t="s">
        <v>291</v>
      </c>
      <c r="X69" s="64">
        <v>51.795000000000002</v>
      </c>
      <c r="Y69" s="64">
        <v>40.283000000000001</v>
      </c>
      <c r="Z69" s="5">
        <v>927.4</v>
      </c>
      <c r="AA69" s="5">
        <v>463.1</v>
      </c>
      <c r="AB69" s="5">
        <v>464.3</v>
      </c>
      <c r="AC69" s="5">
        <v>894.2</v>
      </c>
      <c r="AD69" s="5">
        <v>1152.7</v>
      </c>
    </row>
    <row r="70" spans="1:30">
      <c r="A70" t="s">
        <v>292</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3">
        <v>0</v>
      </c>
      <c r="T70">
        <v>0.02</v>
      </c>
      <c r="U70">
        <v>0.32</v>
      </c>
      <c r="V70" s="78"/>
      <c r="W70" s="78" t="s">
        <v>292</v>
      </c>
      <c r="X70" s="64">
        <v>52.134999999999998</v>
      </c>
      <c r="Y70" s="64">
        <v>40.655999999999999</v>
      </c>
      <c r="Z70" s="5">
        <v>938.6</v>
      </c>
      <c r="AA70" s="5">
        <v>466.4</v>
      </c>
      <c r="AB70" s="5">
        <v>472.1</v>
      </c>
      <c r="AC70" s="5">
        <v>894.7</v>
      </c>
      <c r="AD70" s="5">
        <v>1161.5</v>
      </c>
    </row>
    <row r="71" spans="1:30">
      <c r="A71" t="s">
        <v>293</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3">
        <v>0</v>
      </c>
      <c r="T71">
        <v>-0.12</v>
      </c>
      <c r="U71">
        <v>0.78</v>
      </c>
      <c r="V71" s="78"/>
      <c r="W71" s="78" t="s">
        <v>293</v>
      </c>
      <c r="X71" s="64">
        <v>52.003</v>
      </c>
      <c r="Y71" s="64">
        <v>40.825000000000003</v>
      </c>
      <c r="Z71" s="5">
        <v>946.8</v>
      </c>
      <c r="AA71" s="5">
        <v>464</v>
      </c>
      <c r="AB71" s="5">
        <v>482.8</v>
      </c>
      <c r="AC71" s="5">
        <v>892.2</v>
      </c>
      <c r="AD71" s="5">
        <v>1182.9000000000001</v>
      </c>
    </row>
    <row r="72" spans="1:30">
      <c r="A72" t="s">
        <v>294</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3">
        <v>0</v>
      </c>
      <c r="T72">
        <v>1.33</v>
      </c>
      <c r="U72">
        <v>0.42</v>
      </c>
      <c r="V72" s="78"/>
      <c r="W72" s="78" t="s">
        <v>294</v>
      </c>
      <c r="X72" s="64">
        <v>51.872999999999998</v>
      </c>
      <c r="Y72" s="64">
        <v>41.005000000000003</v>
      </c>
      <c r="Z72" s="5">
        <v>967.5</v>
      </c>
      <c r="AA72" s="5">
        <v>477.8</v>
      </c>
      <c r="AB72" s="5">
        <v>489.7</v>
      </c>
      <c r="AC72" s="5">
        <v>921.1</v>
      </c>
      <c r="AD72" s="5">
        <v>1194.4000000000001</v>
      </c>
    </row>
    <row r="73" spans="1:30">
      <c r="A73" t="s">
        <v>295</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3">
        <v>0</v>
      </c>
      <c r="T73">
        <v>1.47</v>
      </c>
      <c r="U73">
        <v>0.4</v>
      </c>
      <c r="V73" s="78"/>
      <c r="W73" s="78" t="s">
        <v>295</v>
      </c>
      <c r="X73" s="64">
        <v>51.947000000000003</v>
      </c>
      <c r="Y73" s="64">
        <v>41.36</v>
      </c>
      <c r="Z73" s="5">
        <v>993.6</v>
      </c>
      <c r="AA73" s="5">
        <v>495.1</v>
      </c>
      <c r="AB73" s="5">
        <v>498.5</v>
      </c>
      <c r="AC73" s="5">
        <v>953</v>
      </c>
      <c r="AD73" s="5">
        <v>1205.5</v>
      </c>
    </row>
    <row r="74" spans="1:30">
      <c r="A74" t="s">
        <v>296</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3">
        <v>0</v>
      </c>
      <c r="T74">
        <v>-0.48</v>
      </c>
      <c r="U74">
        <v>0.14000000000000001</v>
      </c>
      <c r="V74" s="78"/>
      <c r="W74" s="78" t="s">
        <v>296</v>
      </c>
      <c r="X74" s="64">
        <v>52.006</v>
      </c>
      <c r="Y74" s="64">
        <v>41.886000000000003</v>
      </c>
      <c r="Z74" s="5">
        <v>996.4</v>
      </c>
      <c r="AA74" s="5">
        <v>489.8</v>
      </c>
      <c r="AB74" s="5">
        <v>506.6</v>
      </c>
      <c r="AC74" s="5">
        <v>941.8</v>
      </c>
      <c r="AD74" s="5">
        <v>1209.5</v>
      </c>
    </row>
    <row r="75" spans="1:30">
      <c r="A75" t="s">
        <v>297</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3">
        <v>0</v>
      </c>
      <c r="T75">
        <v>0.3</v>
      </c>
      <c r="U75">
        <v>0.23</v>
      </c>
      <c r="V75" s="78"/>
      <c r="W75" s="78" t="s">
        <v>297</v>
      </c>
      <c r="X75" s="64">
        <v>51.917000000000002</v>
      </c>
      <c r="Y75" s="64">
        <v>42.484999999999999</v>
      </c>
      <c r="Z75" s="5">
        <v>1008.7</v>
      </c>
      <c r="AA75" s="5">
        <v>492.1</v>
      </c>
      <c r="AB75" s="5">
        <v>516.5</v>
      </c>
      <c r="AC75" s="5">
        <v>947.9</v>
      </c>
      <c r="AD75" s="5">
        <v>1215.9000000000001</v>
      </c>
    </row>
    <row r="76" spans="1:30">
      <c r="A76" t="s">
        <v>298</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3">
        <v>0</v>
      </c>
      <c r="T76">
        <v>0.6</v>
      </c>
      <c r="U76">
        <v>0.1</v>
      </c>
      <c r="V76" s="78"/>
      <c r="W76" s="78" t="s">
        <v>298</v>
      </c>
      <c r="X76" s="64">
        <v>52.164000000000001</v>
      </c>
      <c r="Y76" s="64">
        <v>43.003999999999998</v>
      </c>
      <c r="Z76" s="5">
        <v>1025.2</v>
      </c>
      <c r="AA76" s="5">
        <v>501.2</v>
      </c>
      <c r="AB76" s="5">
        <v>524</v>
      </c>
      <c r="AC76" s="5">
        <v>960.8</v>
      </c>
      <c r="AD76" s="5">
        <v>1218.5999999999999</v>
      </c>
    </row>
    <row r="77" spans="1:30">
      <c r="A77" t="s">
        <v>299</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3">
        <v>0</v>
      </c>
      <c r="T77">
        <v>-0.02</v>
      </c>
      <c r="U77">
        <v>0.15</v>
      </c>
      <c r="V77" s="78"/>
      <c r="W77" s="78" t="s">
        <v>299</v>
      </c>
      <c r="X77" s="64">
        <v>52.540999999999997</v>
      </c>
      <c r="Y77" s="64">
        <v>43.518000000000001</v>
      </c>
      <c r="Z77" s="5">
        <v>1036.2</v>
      </c>
      <c r="AA77" s="5">
        <v>504.1</v>
      </c>
      <c r="AB77" s="5">
        <v>532.1</v>
      </c>
      <c r="AC77" s="5">
        <v>959.5</v>
      </c>
      <c r="AD77" s="5">
        <v>1222.8</v>
      </c>
    </row>
    <row r="78" spans="1:30">
      <c r="A78" t="s">
        <v>300</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3">
        <v>0</v>
      </c>
      <c r="T78">
        <v>0.75</v>
      </c>
      <c r="U78">
        <v>0.57999999999999996</v>
      </c>
      <c r="V78" s="78"/>
      <c r="W78" s="78" t="s">
        <v>300</v>
      </c>
      <c r="X78" s="64">
        <v>52.651000000000003</v>
      </c>
      <c r="Y78" s="64">
        <v>43.777999999999999</v>
      </c>
      <c r="Z78" s="5">
        <v>1056</v>
      </c>
      <c r="AA78" s="5">
        <v>513.70000000000005</v>
      </c>
      <c r="AB78" s="5">
        <v>542.29999999999995</v>
      </c>
      <c r="AC78" s="5">
        <v>975.7</v>
      </c>
      <c r="AD78" s="5">
        <v>1238.9000000000001</v>
      </c>
    </row>
    <row r="79" spans="1:30">
      <c r="A79" t="s">
        <v>301</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3">
        <v>0</v>
      </c>
      <c r="T79">
        <v>-1.1499999999999999</v>
      </c>
      <c r="U79">
        <v>0.48</v>
      </c>
      <c r="V79" s="78"/>
      <c r="W79" s="78" t="s">
        <v>301</v>
      </c>
      <c r="X79" s="64">
        <v>53.369</v>
      </c>
      <c r="Y79" s="64">
        <v>44.003</v>
      </c>
      <c r="Z79" s="5">
        <v>1056.9000000000001</v>
      </c>
      <c r="AA79" s="5">
        <v>505.8</v>
      </c>
      <c r="AB79" s="5">
        <v>551.1</v>
      </c>
      <c r="AC79" s="5">
        <v>947.7</v>
      </c>
      <c r="AD79" s="5">
        <v>1252.5999999999999</v>
      </c>
    </row>
    <row r="80" spans="1:30">
      <c r="A80" t="s">
        <v>302</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3">
        <v>0</v>
      </c>
      <c r="T80">
        <v>-0.26</v>
      </c>
      <c r="U80">
        <v>0.55000000000000004</v>
      </c>
      <c r="V80" s="78"/>
      <c r="W80" s="78" t="s">
        <v>302</v>
      </c>
      <c r="X80" s="64">
        <v>53.893000000000001</v>
      </c>
      <c r="Y80" s="64">
        <v>44.432000000000002</v>
      </c>
      <c r="Z80" s="5">
        <v>1070.4000000000001</v>
      </c>
      <c r="AA80" s="5">
        <v>506.9</v>
      </c>
      <c r="AB80" s="5">
        <v>563.5</v>
      </c>
      <c r="AC80" s="5">
        <v>940.6</v>
      </c>
      <c r="AD80" s="5">
        <v>1268.4000000000001</v>
      </c>
    </row>
    <row r="81" spans="1:30">
      <c r="A81" t="s">
        <v>303</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3">
        <v>0</v>
      </c>
      <c r="T81">
        <v>-0.16</v>
      </c>
      <c r="U81">
        <v>0.2</v>
      </c>
      <c r="V81" s="78"/>
      <c r="W81" s="78" t="s">
        <v>303</v>
      </c>
      <c r="X81" s="64">
        <v>54.201000000000001</v>
      </c>
      <c r="Y81" s="64">
        <v>44.805999999999997</v>
      </c>
      <c r="Z81" s="5">
        <v>1078.2</v>
      </c>
      <c r="AA81" s="5">
        <v>507.4</v>
      </c>
      <c r="AB81" s="5">
        <v>570.79999999999995</v>
      </c>
      <c r="AC81" s="5">
        <v>936.1</v>
      </c>
      <c r="AD81" s="5">
        <v>1274.0999999999999</v>
      </c>
    </row>
    <row r="82" spans="1:30">
      <c r="A82" t="s">
        <v>304</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3">
        <v>0</v>
      </c>
      <c r="T82">
        <v>1.0900000000000001</v>
      </c>
      <c r="U82">
        <v>0.52</v>
      </c>
      <c r="V82" s="78"/>
      <c r="W82" s="78" t="s">
        <v>304</v>
      </c>
      <c r="X82" s="64">
        <v>54.637999999999998</v>
      </c>
      <c r="Y82" s="64">
        <v>45.319000000000003</v>
      </c>
      <c r="Z82" s="5">
        <v>1109.9000000000001</v>
      </c>
      <c r="AA82" s="5">
        <v>525.6</v>
      </c>
      <c r="AB82" s="5">
        <v>584.29999999999995</v>
      </c>
      <c r="AC82" s="5">
        <v>962.1</v>
      </c>
      <c r="AD82" s="5">
        <v>1289.4000000000001</v>
      </c>
    </row>
    <row r="83" spans="1:30">
      <c r="A83" t="s">
        <v>305</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3">
        <v>0</v>
      </c>
      <c r="T83">
        <v>-0.69</v>
      </c>
      <c r="U83">
        <v>0.35</v>
      </c>
      <c r="V83" s="78"/>
      <c r="W83" s="78" t="s">
        <v>305</v>
      </c>
      <c r="X83" s="64">
        <v>55.042999999999999</v>
      </c>
      <c r="Y83" s="64">
        <v>45.914999999999999</v>
      </c>
      <c r="Z83" s="5">
        <v>1116.5999999999999</v>
      </c>
      <c r="AA83" s="5">
        <v>519.9</v>
      </c>
      <c r="AB83" s="5">
        <v>596.70000000000005</v>
      </c>
      <c r="AC83" s="5">
        <v>944.5</v>
      </c>
      <c r="AD83" s="5">
        <v>1299.8</v>
      </c>
    </row>
    <row r="84" spans="1:30">
      <c r="A84" t="s">
        <v>306</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3">
        <v>0</v>
      </c>
      <c r="T84">
        <v>0.78</v>
      </c>
      <c r="U84">
        <v>0.48</v>
      </c>
      <c r="V84" s="78"/>
      <c r="W84" s="78" t="s">
        <v>306</v>
      </c>
      <c r="X84" s="64">
        <v>55.447000000000003</v>
      </c>
      <c r="Y84" s="64">
        <v>46.537999999999997</v>
      </c>
      <c r="Z84" s="5">
        <v>1145.8</v>
      </c>
      <c r="AA84" s="5">
        <v>534.29999999999995</v>
      </c>
      <c r="AB84" s="5">
        <v>611.5</v>
      </c>
      <c r="AC84" s="5">
        <v>963.7</v>
      </c>
      <c r="AD84" s="5">
        <v>1314.2</v>
      </c>
    </row>
    <row r="85" spans="1:30">
      <c r="A85" t="s">
        <v>307</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3">
        <v>0</v>
      </c>
      <c r="T85">
        <v>0.32</v>
      </c>
      <c r="U85">
        <v>0.42</v>
      </c>
      <c r="V85" s="78"/>
      <c r="W85" s="78" t="s">
        <v>307</v>
      </c>
      <c r="X85" s="64">
        <v>55.722999999999999</v>
      </c>
      <c r="Y85" s="64">
        <v>46.973999999999997</v>
      </c>
      <c r="Z85" s="5">
        <v>1164.5999999999999</v>
      </c>
      <c r="AA85" s="5">
        <v>541.4</v>
      </c>
      <c r="AB85" s="5">
        <v>623.20000000000005</v>
      </c>
      <c r="AC85" s="5">
        <v>971.6</v>
      </c>
      <c r="AD85" s="5">
        <v>1326.9</v>
      </c>
    </row>
    <row r="86" spans="1:30">
      <c r="A86" t="s">
        <v>308</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3">
        <v>0</v>
      </c>
      <c r="T86">
        <v>-0.17</v>
      </c>
      <c r="U86">
        <v>0.59</v>
      </c>
      <c r="V86" s="78"/>
      <c r="W86" s="78" t="s">
        <v>308</v>
      </c>
      <c r="X86" s="64">
        <v>55.923000000000002</v>
      </c>
      <c r="Y86" s="64">
        <v>47.581000000000003</v>
      </c>
      <c r="Z86" s="5">
        <v>1180.5</v>
      </c>
      <c r="AA86" s="5">
        <v>540.79999999999995</v>
      </c>
      <c r="AB86" s="5">
        <v>639.70000000000005</v>
      </c>
      <c r="AC86" s="5">
        <v>967.1</v>
      </c>
      <c r="AD86" s="5">
        <v>1344.6</v>
      </c>
    </row>
    <row r="87" spans="1:30">
      <c r="A87" t="s">
        <v>58</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3">
        <v>0</v>
      </c>
      <c r="T87">
        <v>0.63</v>
      </c>
      <c r="U87">
        <v>0.69</v>
      </c>
      <c r="V87" s="78"/>
      <c r="W87" s="78" t="s">
        <v>58</v>
      </c>
      <c r="X87" s="64">
        <v>56.314999999999998</v>
      </c>
      <c r="Y87" s="64">
        <v>48.253999999999998</v>
      </c>
      <c r="Z87" s="5">
        <v>1212.5</v>
      </c>
      <c r="AA87" s="5">
        <v>553.70000000000005</v>
      </c>
      <c r="AB87" s="5">
        <v>658.8</v>
      </c>
      <c r="AC87" s="5">
        <v>983.2</v>
      </c>
      <c r="AD87" s="5">
        <v>1365.4</v>
      </c>
    </row>
    <row r="88" spans="1:30">
      <c r="A88" t="s">
        <v>59</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3">
        <v>0</v>
      </c>
      <c r="T88">
        <v>0.05</v>
      </c>
      <c r="U88">
        <v>0.08</v>
      </c>
      <c r="V88" s="78"/>
      <c r="W88" s="78" t="s">
        <v>59</v>
      </c>
      <c r="X88" s="64">
        <v>57.281999999999996</v>
      </c>
      <c r="Y88" s="64">
        <v>48.752000000000002</v>
      </c>
      <c r="Z88" s="5">
        <v>1230.7</v>
      </c>
      <c r="AA88" s="5">
        <v>563.9</v>
      </c>
      <c r="AB88" s="5">
        <v>666.8</v>
      </c>
      <c r="AC88" s="5">
        <v>984.5</v>
      </c>
      <c r="AD88" s="5">
        <v>1367.9</v>
      </c>
    </row>
    <row r="89" spans="1:30">
      <c r="A89" t="s">
        <v>60</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3">
        <v>0</v>
      </c>
      <c r="T89">
        <v>-0.17</v>
      </c>
      <c r="U89">
        <v>0.3</v>
      </c>
      <c r="V89" s="78"/>
      <c r="W89" s="78" t="s">
        <v>60</v>
      </c>
      <c r="X89" s="64">
        <v>57.36</v>
      </c>
      <c r="Y89" s="64">
        <v>49.414999999999999</v>
      </c>
      <c r="Z89" s="5">
        <v>1242.5999999999999</v>
      </c>
      <c r="AA89" s="5">
        <v>562.20000000000005</v>
      </c>
      <c r="AB89" s="5">
        <v>680.3</v>
      </c>
      <c r="AC89" s="5">
        <v>980.1</v>
      </c>
      <c r="AD89" s="5">
        <v>1377</v>
      </c>
    </row>
    <row r="90" spans="1:30">
      <c r="A90" t="s">
        <v>61</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3">
        <v>1</v>
      </c>
      <c r="T90">
        <v>0.05</v>
      </c>
      <c r="U90">
        <v>0.51</v>
      </c>
      <c r="V90" s="78"/>
      <c r="W90" s="78" t="s">
        <v>61</v>
      </c>
      <c r="X90" s="64">
        <v>58.042999999999999</v>
      </c>
      <c r="Y90" s="64">
        <v>50.192999999999998</v>
      </c>
      <c r="Z90" s="5">
        <v>1268.5</v>
      </c>
      <c r="AA90" s="5">
        <v>569.70000000000005</v>
      </c>
      <c r="AB90" s="5">
        <v>698.8</v>
      </c>
      <c r="AC90" s="5">
        <v>981.3</v>
      </c>
      <c r="AD90" s="5">
        <v>1392.4</v>
      </c>
    </row>
    <row r="91" spans="1:30">
      <c r="A91" t="s">
        <v>62</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3">
        <v>1</v>
      </c>
      <c r="T91">
        <v>0.43</v>
      </c>
      <c r="U91">
        <v>7.0000000000000007E-2</v>
      </c>
      <c r="V91" s="78"/>
      <c r="W91" s="78" t="s">
        <v>62</v>
      </c>
      <c r="X91" s="64">
        <v>58.563000000000002</v>
      </c>
      <c r="Y91" s="64">
        <v>50.404000000000003</v>
      </c>
      <c r="Z91" s="5">
        <v>1284.2</v>
      </c>
      <c r="AA91" s="5">
        <v>581.4</v>
      </c>
      <c r="AB91" s="5">
        <v>702.8</v>
      </c>
      <c r="AC91" s="5">
        <v>992.5</v>
      </c>
      <c r="AD91" s="5">
        <v>1394.5</v>
      </c>
    </row>
    <row r="92" spans="1:30">
      <c r="A92" t="s">
        <v>63</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3">
        <v>0</v>
      </c>
      <c r="T92">
        <v>0.16</v>
      </c>
      <c r="U92">
        <v>0.19</v>
      </c>
      <c r="V92" s="78"/>
      <c r="W92" s="78" t="s">
        <v>63</v>
      </c>
      <c r="X92" s="64">
        <v>58.851999999999997</v>
      </c>
      <c r="Y92" s="64">
        <v>50.709000000000003</v>
      </c>
      <c r="Z92" s="5">
        <v>1296.5999999999999</v>
      </c>
      <c r="AA92" s="5">
        <v>586.6</v>
      </c>
      <c r="AB92" s="5">
        <v>709.9</v>
      </c>
      <c r="AC92" s="5">
        <v>996.6</v>
      </c>
      <c r="AD92" s="5">
        <v>1400.1</v>
      </c>
    </row>
    <row r="93" spans="1:30">
      <c r="A93" t="s">
        <v>64</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3">
        <v>0</v>
      </c>
      <c r="T93">
        <v>-0.5</v>
      </c>
      <c r="U93">
        <v>0.27</v>
      </c>
      <c r="V93" s="78"/>
      <c r="W93" s="78" t="s">
        <v>64</v>
      </c>
      <c r="X93" s="64">
        <v>59.607999999999997</v>
      </c>
      <c r="Y93" s="64">
        <v>51.125999999999998</v>
      </c>
      <c r="Z93" s="5">
        <v>1306.3</v>
      </c>
      <c r="AA93" s="5">
        <v>586.29999999999995</v>
      </c>
      <c r="AB93" s="5">
        <v>719.9</v>
      </c>
      <c r="AC93" s="5">
        <v>983.4</v>
      </c>
      <c r="AD93" s="5">
        <v>1408.3</v>
      </c>
    </row>
    <row r="94" spans="1:30">
      <c r="A94" t="s">
        <v>65</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3">
        <v>0</v>
      </c>
      <c r="T94">
        <v>-0.94</v>
      </c>
      <c r="U94">
        <v>0.33</v>
      </c>
      <c r="V94" s="78"/>
      <c r="W94" s="78" t="s">
        <v>65</v>
      </c>
      <c r="X94" s="64">
        <v>60.210999999999999</v>
      </c>
      <c r="Y94" s="64">
        <v>51.572000000000003</v>
      </c>
      <c r="Z94" s="5">
        <v>1308.8</v>
      </c>
      <c r="AA94" s="5">
        <v>577.4</v>
      </c>
      <c r="AB94" s="5">
        <v>731.4</v>
      </c>
      <c r="AC94" s="5">
        <v>958.8</v>
      </c>
      <c r="AD94" s="5">
        <v>1418.2</v>
      </c>
    </row>
    <row r="95" spans="1:30">
      <c r="A95" t="s">
        <v>66</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3">
        <v>0</v>
      </c>
      <c r="T95">
        <v>0.15</v>
      </c>
      <c r="U95">
        <v>0.61</v>
      </c>
      <c r="V95" s="78"/>
      <c r="W95" s="78" t="s">
        <v>66</v>
      </c>
      <c r="X95" s="64">
        <v>60.298999999999999</v>
      </c>
      <c r="Y95" s="64">
        <v>51.94</v>
      </c>
      <c r="Z95" s="5">
        <v>1326.4</v>
      </c>
      <c r="AA95" s="5">
        <v>580.29999999999995</v>
      </c>
      <c r="AB95" s="5">
        <v>746.1</v>
      </c>
      <c r="AC95" s="5">
        <v>962.4</v>
      </c>
      <c r="AD95" s="5">
        <v>1436.5</v>
      </c>
    </row>
    <row r="96" spans="1:30">
      <c r="A96" t="s">
        <v>67</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3">
        <v>0</v>
      </c>
      <c r="T96">
        <v>-7.0000000000000007E-2</v>
      </c>
      <c r="U96">
        <v>-0.06</v>
      </c>
      <c r="V96" s="78"/>
      <c r="W96" s="78" t="s">
        <v>67</v>
      </c>
      <c r="X96" s="64">
        <v>60.518999999999998</v>
      </c>
      <c r="Y96" s="64">
        <v>52.56</v>
      </c>
      <c r="Z96" s="5">
        <v>1334.8</v>
      </c>
      <c r="AA96" s="5">
        <v>580.9</v>
      </c>
      <c r="AB96" s="5">
        <v>753.9</v>
      </c>
      <c r="AC96" s="5">
        <v>959.9</v>
      </c>
      <c r="AD96" s="5">
        <v>1434.4</v>
      </c>
    </row>
    <row r="97" spans="1:30">
      <c r="A97" t="s">
        <v>68</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3">
        <v>0</v>
      </c>
      <c r="T97">
        <v>0.52</v>
      </c>
      <c r="U97">
        <v>0.03</v>
      </c>
      <c r="V97" s="78"/>
      <c r="W97" s="78" t="s">
        <v>68</v>
      </c>
      <c r="X97" s="64">
        <v>61.046999999999997</v>
      </c>
      <c r="Y97" s="64">
        <v>52.948</v>
      </c>
      <c r="Z97" s="5">
        <v>1354</v>
      </c>
      <c r="AA97" s="5">
        <v>594.20000000000005</v>
      </c>
      <c r="AB97" s="5">
        <v>759.8</v>
      </c>
      <c r="AC97" s="5">
        <v>973.4</v>
      </c>
      <c r="AD97" s="5">
        <v>1435</v>
      </c>
    </row>
    <row r="98" spans="1:30">
      <c r="A98" t="s">
        <v>69</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3">
        <v>0</v>
      </c>
      <c r="T98">
        <v>0.04</v>
      </c>
      <c r="U98">
        <v>-0.03</v>
      </c>
      <c r="V98" s="78"/>
      <c r="W98" s="78" t="s">
        <v>69</v>
      </c>
      <c r="X98" s="64">
        <v>61.43</v>
      </c>
      <c r="Y98" s="64">
        <v>53.308999999999997</v>
      </c>
      <c r="Z98" s="5">
        <v>1362.8</v>
      </c>
      <c r="AA98" s="5">
        <v>598.4</v>
      </c>
      <c r="AB98" s="5">
        <v>764.4</v>
      </c>
      <c r="AC98" s="5">
        <v>974.1</v>
      </c>
      <c r="AD98" s="5">
        <v>1433.9</v>
      </c>
    </row>
    <row r="99" spans="1:30">
      <c r="A99" t="s">
        <v>70</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3">
        <v>0</v>
      </c>
      <c r="T99">
        <v>-1.17</v>
      </c>
      <c r="U99">
        <v>0.16</v>
      </c>
      <c r="V99" s="78"/>
      <c r="W99" s="78" t="s">
        <v>70</v>
      </c>
      <c r="X99" s="64">
        <v>61.584000000000003</v>
      </c>
      <c r="Y99" s="64">
        <v>53.62</v>
      </c>
      <c r="Z99" s="5">
        <v>1351.8</v>
      </c>
      <c r="AA99" s="5">
        <v>580.29999999999995</v>
      </c>
      <c r="AB99" s="5">
        <v>771.5</v>
      </c>
      <c r="AC99" s="5">
        <v>942.2</v>
      </c>
      <c r="AD99" s="5">
        <v>1438.9</v>
      </c>
    </row>
    <row r="100" spans="1:30">
      <c r="A100" t="s">
        <v>71</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3">
        <v>0</v>
      </c>
      <c r="T100">
        <v>-0.36</v>
      </c>
      <c r="U100">
        <v>0.37</v>
      </c>
      <c r="V100" s="78"/>
      <c r="W100" s="78" t="s">
        <v>71</v>
      </c>
      <c r="X100" s="64">
        <v>61.854999999999997</v>
      </c>
      <c r="Y100" s="64">
        <v>53.936</v>
      </c>
      <c r="Z100" s="5">
        <v>1359.1</v>
      </c>
      <c r="AA100" s="5">
        <v>576.70000000000005</v>
      </c>
      <c r="AB100" s="5">
        <v>782.3</v>
      </c>
      <c r="AC100" s="5">
        <v>932.3</v>
      </c>
      <c r="AD100" s="5">
        <v>1450.6</v>
      </c>
    </row>
    <row r="101" spans="1:30">
      <c r="A101" t="s">
        <v>72</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3">
        <v>0</v>
      </c>
      <c r="T101">
        <v>-0.13</v>
      </c>
      <c r="U101">
        <v>0.24</v>
      </c>
      <c r="V101" s="78"/>
      <c r="W101" s="78" t="s">
        <v>72</v>
      </c>
      <c r="X101" s="64">
        <v>62.302999999999997</v>
      </c>
      <c r="Y101" s="64">
        <v>54.09</v>
      </c>
      <c r="Z101" s="5">
        <v>1367.4</v>
      </c>
      <c r="AA101" s="5">
        <v>578.70000000000005</v>
      </c>
      <c r="AB101" s="5">
        <v>788.7</v>
      </c>
      <c r="AC101" s="5">
        <v>928.8</v>
      </c>
      <c r="AD101" s="5">
        <v>1458.2</v>
      </c>
    </row>
    <row r="102" spans="1:30">
      <c r="A102" t="s">
        <v>73</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3">
        <v>0</v>
      </c>
      <c r="T102">
        <v>7.0000000000000007E-2</v>
      </c>
      <c r="U102">
        <v>0.23</v>
      </c>
      <c r="V102" s="78"/>
      <c r="W102" s="78" t="s">
        <v>73</v>
      </c>
      <c r="X102" s="64">
        <v>62.860999999999997</v>
      </c>
      <c r="Y102" s="64">
        <v>54.362000000000002</v>
      </c>
      <c r="Z102" s="5">
        <v>1381.4</v>
      </c>
      <c r="AA102" s="5">
        <v>584.9</v>
      </c>
      <c r="AB102" s="5">
        <v>796.5</v>
      </c>
      <c r="AC102" s="5">
        <v>930.4</v>
      </c>
      <c r="AD102" s="5">
        <v>1465.3</v>
      </c>
    </row>
    <row r="103" spans="1:30">
      <c r="A103" t="s">
        <v>74</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3">
        <v>0</v>
      </c>
      <c r="T103">
        <v>-1.1599999999999999</v>
      </c>
      <c r="U103">
        <v>0.19</v>
      </c>
      <c r="V103" s="78"/>
      <c r="W103" s="78" t="s">
        <v>74</v>
      </c>
      <c r="X103" s="64">
        <v>63.15</v>
      </c>
      <c r="Y103" s="64">
        <v>54.807000000000002</v>
      </c>
      <c r="Z103" s="5">
        <v>1373.4</v>
      </c>
      <c r="AA103" s="5">
        <v>567</v>
      </c>
      <c r="AB103" s="5">
        <v>806.3</v>
      </c>
      <c r="AC103" s="5">
        <v>897.9</v>
      </c>
      <c r="AD103" s="5">
        <v>1471.3</v>
      </c>
    </row>
    <row r="104" spans="1:30">
      <c r="A104" t="s">
        <v>75</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3">
        <v>0</v>
      </c>
      <c r="T104">
        <v>-0.13</v>
      </c>
      <c r="U104">
        <v>0.52</v>
      </c>
      <c r="V104" s="78"/>
      <c r="W104" s="78" t="s">
        <v>75</v>
      </c>
      <c r="X104" s="64">
        <v>63.679000000000002</v>
      </c>
      <c r="Y104" s="64">
        <v>55.110999999999997</v>
      </c>
      <c r="Z104" s="5">
        <v>1389.4</v>
      </c>
      <c r="AA104" s="5">
        <v>569.4</v>
      </c>
      <c r="AB104" s="5">
        <v>820</v>
      </c>
      <c r="AC104" s="5">
        <v>894.1</v>
      </c>
      <c r="AD104" s="5">
        <v>1488.1</v>
      </c>
    </row>
    <row r="105" spans="1:30">
      <c r="A105" t="s">
        <v>76</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3">
        <v>0</v>
      </c>
      <c r="T105">
        <v>0.76</v>
      </c>
      <c r="U105">
        <v>0.53</v>
      </c>
      <c r="V105" s="78"/>
      <c r="W105" s="78" t="s">
        <v>76</v>
      </c>
      <c r="X105" s="64">
        <v>64.045000000000002</v>
      </c>
      <c r="Y105" s="64">
        <v>55.593000000000004</v>
      </c>
      <c r="Z105" s="5">
        <v>1423.4</v>
      </c>
      <c r="AA105" s="5">
        <v>586.5</v>
      </c>
      <c r="AB105" s="5">
        <v>836.9</v>
      </c>
      <c r="AC105" s="5">
        <v>915.8</v>
      </c>
      <c r="AD105" s="5">
        <v>1505.6</v>
      </c>
    </row>
    <row r="106" spans="1:30">
      <c r="A106" t="s">
        <v>77</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3">
        <v>0</v>
      </c>
      <c r="T106">
        <v>-0.83</v>
      </c>
      <c r="U106">
        <v>0.17</v>
      </c>
      <c r="V106" s="78"/>
      <c r="W106" s="78" t="s">
        <v>77</v>
      </c>
      <c r="X106" s="64">
        <v>64.570999999999998</v>
      </c>
      <c r="Y106" s="64">
        <v>56.064999999999998</v>
      </c>
      <c r="Z106" s="5">
        <v>1422.9</v>
      </c>
      <c r="AA106" s="5">
        <v>575.79999999999995</v>
      </c>
      <c r="AB106" s="5">
        <v>847.1</v>
      </c>
      <c r="AC106" s="5">
        <v>891.7</v>
      </c>
      <c r="AD106" s="5">
        <v>1511.1</v>
      </c>
    </row>
    <row r="107" spans="1:30">
      <c r="A107" t="s">
        <v>78</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3">
        <v>0</v>
      </c>
      <c r="T107">
        <v>-0.08</v>
      </c>
      <c r="U107">
        <v>0.36</v>
      </c>
      <c r="V107" s="78"/>
      <c r="W107" s="78" t="s">
        <v>78</v>
      </c>
      <c r="X107" s="64">
        <v>65.114999999999995</v>
      </c>
      <c r="Y107" s="64">
        <v>56.378</v>
      </c>
      <c r="Z107" s="5">
        <v>1437.6</v>
      </c>
      <c r="AA107" s="5">
        <v>579.1</v>
      </c>
      <c r="AB107" s="5">
        <v>858.5</v>
      </c>
      <c r="AC107" s="5">
        <v>889.2</v>
      </c>
      <c r="AD107" s="5">
        <v>1522.9</v>
      </c>
    </row>
    <row r="108" spans="1:30">
      <c r="A108" t="s">
        <v>79</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3">
        <v>0</v>
      </c>
      <c r="T108">
        <v>-0.1</v>
      </c>
      <c r="U108">
        <v>0.36</v>
      </c>
      <c r="V108" s="78"/>
      <c r="W108" s="78" t="s">
        <v>79</v>
      </c>
      <c r="X108" s="64">
        <v>65.549000000000007</v>
      </c>
      <c r="Y108" s="64">
        <v>56.805999999999997</v>
      </c>
      <c r="Z108" s="5">
        <v>1452.9</v>
      </c>
      <c r="AA108" s="5">
        <v>581</v>
      </c>
      <c r="AB108" s="5">
        <v>871.9</v>
      </c>
      <c r="AC108" s="5">
        <v>886.2</v>
      </c>
      <c r="AD108" s="5">
        <v>1534.9</v>
      </c>
    </row>
    <row r="109" spans="1:30">
      <c r="A109" t="s">
        <v>80</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3">
        <v>0</v>
      </c>
      <c r="T109">
        <v>-0.24</v>
      </c>
      <c r="U109">
        <v>0.05</v>
      </c>
      <c r="V109" s="78"/>
      <c r="W109" s="78" t="s">
        <v>80</v>
      </c>
      <c r="X109" s="64">
        <v>65.888000000000005</v>
      </c>
      <c r="Y109" s="64">
        <v>57.04</v>
      </c>
      <c r="Z109" s="5">
        <v>1455.7</v>
      </c>
      <c r="AA109" s="5">
        <v>579.29999999999995</v>
      </c>
      <c r="AB109" s="5">
        <v>876.3</v>
      </c>
      <c r="AC109" s="5">
        <v>879.1</v>
      </c>
      <c r="AD109" s="5">
        <v>1536.4</v>
      </c>
    </row>
    <row r="110" spans="1:30">
      <c r="A110" t="s">
        <v>81</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3">
        <v>0</v>
      </c>
      <c r="T110">
        <v>-1.02</v>
      </c>
      <c r="U110">
        <v>0.24</v>
      </c>
      <c r="V110" s="78"/>
      <c r="W110" s="78" t="s">
        <v>81</v>
      </c>
      <c r="X110" s="64">
        <v>66.798000000000002</v>
      </c>
      <c r="Y110" s="64">
        <v>57.258000000000003</v>
      </c>
      <c r="Z110" s="5">
        <v>1451.6</v>
      </c>
      <c r="AA110" s="5">
        <v>567.29999999999995</v>
      </c>
      <c r="AB110" s="5">
        <v>884.3</v>
      </c>
      <c r="AC110" s="5">
        <v>849.1</v>
      </c>
      <c r="AD110" s="5">
        <v>1544.4</v>
      </c>
    </row>
    <row r="111" spans="1:30">
      <c r="A111" t="s">
        <v>82</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3">
        <v>0</v>
      </c>
      <c r="T111">
        <v>0.59</v>
      </c>
      <c r="U111">
        <v>-0.08</v>
      </c>
      <c r="V111" s="78"/>
      <c r="W111" s="78" t="s">
        <v>82</v>
      </c>
      <c r="X111" s="64">
        <v>66.954999999999998</v>
      </c>
      <c r="Y111" s="64">
        <v>57.83</v>
      </c>
      <c r="Z111" s="5">
        <v>1471.3</v>
      </c>
      <c r="AA111" s="5">
        <v>579.79999999999995</v>
      </c>
      <c r="AB111" s="5">
        <v>891.5</v>
      </c>
      <c r="AC111" s="5">
        <v>865.9</v>
      </c>
      <c r="AD111" s="5">
        <v>1541.6</v>
      </c>
    </row>
    <row r="112" spans="1:30">
      <c r="A112" t="s">
        <v>83</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3">
        <v>0</v>
      </c>
      <c r="T112">
        <v>0.3</v>
      </c>
      <c r="U112">
        <v>0.66</v>
      </c>
      <c r="V112" s="78"/>
      <c r="W112" s="78" t="s">
        <v>83</v>
      </c>
      <c r="X112" s="64">
        <v>66.596000000000004</v>
      </c>
      <c r="Y112" s="64">
        <v>57.908999999999999</v>
      </c>
      <c r="Z112" s="5">
        <v>1487.7</v>
      </c>
      <c r="AA112" s="5">
        <v>582.1</v>
      </c>
      <c r="AB112" s="5">
        <v>905.5</v>
      </c>
      <c r="AC112" s="5">
        <v>874.1</v>
      </c>
      <c r="AD112" s="5">
        <v>1563.8</v>
      </c>
    </row>
    <row r="113" spans="1:30">
      <c r="A113" t="s">
        <v>84</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3">
        <v>0</v>
      </c>
      <c r="T113">
        <v>-0.38</v>
      </c>
      <c r="U113">
        <v>0.38</v>
      </c>
      <c r="V113" s="78"/>
      <c r="W113" s="78" t="s">
        <v>84</v>
      </c>
      <c r="X113" s="64">
        <v>66.983000000000004</v>
      </c>
      <c r="Y113" s="64">
        <v>58.274999999999999</v>
      </c>
      <c r="Z113" s="5">
        <v>1496.7</v>
      </c>
      <c r="AA113" s="5">
        <v>577.79999999999995</v>
      </c>
      <c r="AB113" s="5">
        <v>919</v>
      </c>
      <c r="AC113" s="5">
        <v>862.5</v>
      </c>
      <c r="AD113" s="5">
        <v>1577.1</v>
      </c>
    </row>
    <row r="114" spans="1:30">
      <c r="A114" t="s">
        <v>85</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3">
        <v>0</v>
      </c>
      <c r="T114">
        <v>-0.13</v>
      </c>
      <c r="U114">
        <v>0.65</v>
      </c>
      <c r="V114" s="78"/>
      <c r="W114" s="78" t="s">
        <v>85</v>
      </c>
      <c r="X114" s="64">
        <v>67.212000000000003</v>
      </c>
      <c r="Y114" s="64">
        <v>58.692999999999998</v>
      </c>
      <c r="Z114" s="5">
        <v>1515.7</v>
      </c>
      <c r="AA114" s="5">
        <v>576.9</v>
      </c>
      <c r="AB114" s="5">
        <v>938.8</v>
      </c>
      <c r="AC114" s="5">
        <v>858.3</v>
      </c>
      <c r="AD114" s="5">
        <v>1599.6</v>
      </c>
    </row>
    <row r="115" spans="1:30">
      <c r="A115" t="s">
        <v>86</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3">
        <v>0</v>
      </c>
      <c r="T115">
        <v>-0.39</v>
      </c>
      <c r="U115">
        <v>0.01</v>
      </c>
      <c r="V115" s="78"/>
      <c r="W115" s="78" t="s">
        <v>86</v>
      </c>
      <c r="X115" s="64">
        <v>67.441999999999993</v>
      </c>
      <c r="Y115" s="64">
        <v>59.082000000000001</v>
      </c>
      <c r="Z115" s="5">
        <v>1516</v>
      </c>
      <c r="AA115" s="5">
        <v>570.70000000000005</v>
      </c>
      <c r="AB115" s="5">
        <v>945.3</v>
      </c>
      <c r="AC115" s="5">
        <v>846.2</v>
      </c>
      <c r="AD115" s="5">
        <v>1600.1</v>
      </c>
    </row>
    <row r="116" spans="1:30">
      <c r="A116" t="s">
        <v>87</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3">
        <v>0</v>
      </c>
      <c r="T116">
        <v>0.62</v>
      </c>
      <c r="U116">
        <v>0.34</v>
      </c>
      <c r="V116" s="78"/>
      <c r="W116" s="78" t="s">
        <v>87</v>
      </c>
      <c r="X116" s="64">
        <v>67.885000000000005</v>
      </c>
      <c r="Y116" s="64">
        <v>59.273000000000003</v>
      </c>
      <c r="Z116" s="5">
        <v>1542.5</v>
      </c>
      <c r="AA116" s="5">
        <v>587.20000000000005</v>
      </c>
      <c r="AB116" s="5">
        <v>955.4</v>
      </c>
      <c r="AC116" s="5">
        <v>865</v>
      </c>
      <c r="AD116" s="5">
        <v>1611.9</v>
      </c>
    </row>
    <row r="117" spans="1:30">
      <c r="A117" t="s">
        <v>88</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3">
        <v>0</v>
      </c>
      <c r="T117">
        <v>-0.11</v>
      </c>
      <c r="U117">
        <v>0.46</v>
      </c>
      <c r="V117" s="78"/>
      <c r="W117" s="78" t="s">
        <v>88</v>
      </c>
      <c r="X117" s="64">
        <v>68.042000000000002</v>
      </c>
      <c r="Y117" s="64">
        <v>59.530999999999999</v>
      </c>
      <c r="Z117" s="5">
        <v>1555.2</v>
      </c>
      <c r="AA117" s="5">
        <v>586</v>
      </c>
      <c r="AB117" s="5">
        <v>969.2</v>
      </c>
      <c r="AC117" s="5">
        <v>861.3</v>
      </c>
      <c r="AD117" s="5">
        <v>1628.1</v>
      </c>
    </row>
    <row r="118" spans="1:30">
      <c r="A118" t="s">
        <v>89</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3">
        <v>0</v>
      </c>
      <c r="T118">
        <v>-0.04</v>
      </c>
      <c r="U118">
        <v>0.41</v>
      </c>
      <c r="V118" s="78"/>
      <c r="W118" s="78" t="s">
        <v>89</v>
      </c>
      <c r="X118" s="64">
        <v>68.519000000000005</v>
      </c>
      <c r="Y118" s="64">
        <v>59.997</v>
      </c>
      <c r="Z118" s="5">
        <v>1574.8</v>
      </c>
      <c r="AA118" s="5">
        <v>589.20000000000005</v>
      </c>
      <c r="AB118" s="5">
        <v>985.6</v>
      </c>
      <c r="AC118" s="5">
        <v>859.9</v>
      </c>
      <c r="AD118" s="5">
        <v>1642.8</v>
      </c>
    </row>
    <row r="119" spans="1:30">
      <c r="A119" t="s">
        <v>90</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3">
        <v>0</v>
      </c>
      <c r="T119">
        <v>-0.66</v>
      </c>
      <c r="U119">
        <v>0.41</v>
      </c>
      <c r="V119" s="78"/>
      <c r="W119" s="78" t="s">
        <v>90</v>
      </c>
      <c r="X119" s="64">
        <v>68.231999999999999</v>
      </c>
      <c r="Y119" s="64">
        <v>60.076999999999998</v>
      </c>
      <c r="Z119" s="5">
        <v>1568</v>
      </c>
      <c r="AA119" s="5">
        <v>572.20000000000005</v>
      </c>
      <c r="AB119" s="5">
        <v>995.9</v>
      </c>
      <c r="AC119" s="5">
        <v>838.5</v>
      </c>
      <c r="AD119" s="5">
        <v>1657.8</v>
      </c>
    </row>
    <row r="120" spans="1:30">
      <c r="A120" t="s">
        <v>91</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3">
        <v>0</v>
      </c>
      <c r="T120">
        <v>0.51</v>
      </c>
      <c r="U120">
        <v>0.74</v>
      </c>
      <c r="V120" s="78"/>
      <c r="W120" s="78" t="s">
        <v>91</v>
      </c>
      <c r="X120" s="64">
        <v>68.671000000000006</v>
      </c>
      <c r="Y120" s="64">
        <v>60.344000000000001</v>
      </c>
      <c r="Z120" s="5">
        <v>1603.7</v>
      </c>
      <c r="AA120" s="5">
        <v>587.1</v>
      </c>
      <c r="AB120" s="5">
        <v>1016.6</v>
      </c>
      <c r="AC120" s="5">
        <v>854.9</v>
      </c>
      <c r="AD120" s="5">
        <v>1684.9</v>
      </c>
    </row>
    <row r="121" spans="1:30">
      <c r="A121" t="s">
        <v>92</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3">
        <v>0</v>
      </c>
      <c r="T121">
        <v>-0.09</v>
      </c>
      <c r="U121">
        <v>0.65</v>
      </c>
      <c r="V121" s="78"/>
      <c r="W121" s="78" t="s">
        <v>92</v>
      </c>
      <c r="X121" s="64">
        <v>69.119</v>
      </c>
      <c r="Y121" s="64">
        <v>60.795999999999999</v>
      </c>
      <c r="Z121" s="5">
        <v>1627.3</v>
      </c>
      <c r="AA121" s="5">
        <v>588.6</v>
      </c>
      <c r="AB121" s="5">
        <v>1038.5999999999999</v>
      </c>
      <c r="AC121" s="5">
        <v>851.6</v>
      </c>
      <c r="AD121" s="5">
        <v>1708.6</v>
      </c>
    </row>
    <row r="122" spans="1:30">
      <c r="A122" t="s">
        <v>93</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3">
        <v>0</v>
      </c>
      <c r="T122">
        <v>0.18</v>
      </c>
      <c r="U122">
        <v>0.27</v>
      </c>
      <c r="V122" s="78"/>
      <c r="W122" s="78" t="s">
        <v>93</v>
      </c>
      <c r="X122" s="64">
        <v>69.340999999999994</v>
      </c>
      <c r="Y122" s="64">
        <v>61.305</v>
      </c>
      <c r="Z122" s="5">
        <v>1647.5</v>
      </c>
      <c r="AA122" s="5">
        <v>594.20000000000005</v>
      </c>
      <c r="AB122" s="5">
        <v>1053.2</v>
      </c>
      <c r="AC122" s="5">
        <v>857</v>
      </c>
      <c r="AD122" s="5">
        <v>1718.3</v>
      </c>
    </row>
    <row r="123" spans="1:30">
      <c r="A123" t="s">
        <v>94</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3">
        <v>0</v>
      </c>
      <c r="T123">
        <v>-0.01</v>
      </c>
      <c r="U123">
        <v>0.51</v>
      </c>
      <c r="V123" s="78"/>
      <c r="W123" s="78" t="s">
        <v>94</v>
      </c>
      <c r="X123" s="64">
        <v>69.546000000000006</v>
      </c>
      <c r="Y123" s="64">
        <v>61.826999999999998</v>
      </c>
      <c r="Z123" s="5">
        <v>1669.4</v>
      </c>
      <c r="AA123" s="5">
        <v>595.5</v>
      </c>
      <c r="AB123" s="5">
        <v>1073.9000000000001</v>
      </c>
      <c r="AC123" s="5">
        <v>856.3</v>
      </c>
      <c r="AD123" s="5">
        <v>1737.3</v>
      </c>
    </row>
    <row r="124" spans="1:30">
      <c r="A124" t="s">
        <v>95</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3">
        <v>0</v>
      </c>
      <c r="T124">
        <v>-0.02</v>
      </c>
      <c r="U124">
        <v>0.3</v>
      </c>
      <c r="V124" s="78"/>
      <c r="W124" s="78" t="s">
        <v>95</v>
      </c>
      <c r="X124" s="64">
        <v>70.128</v>
      </c>
      <c r="Y124" s="64">
        <v>62.66</v>
      </c>
      <c r="Z124" s="5">
        <v>1695.2</v>
      </c>
      <c r="AA124" s="5">
        <v>599.79999999999995</v>
      </c>
      <c r="AB124" s="5">
        <v>1095.4000000000001</v>
      </c>
      <c r="AC124" s="5">
        <v>855.4</v>
      </c>
      <c r="AD124" s="5">
        <v>1748.4</v>
      </c>
    </row>
    <row r="125" spans="1:30">
      <c r="A125" t="s">
        <v>96</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3">
        <v>0</v>
      </c>
      <c r="T125">
        <v>0.41</v>
      </c>
      <c r="U125">
        <v>0.47</v>
      </c>
      <c r="V125" s="78"/>
      <c r="W125" s="78" t="s">
        <v>96</v>
      </c>
      <c r="X125" s="64">
        <v>70.765000000000001</v>
      </c>
      <c r="Y125" s="64">
        <v>63.408999999999999</v>
      </c>
      <c r="Z125" s="5">
        <v>1734.5</v>
      </c>
      <c r="AA125" s="5">
        <v>614.9</v>
      </c>
      <c r="AB125" s="5">
        <v>1119.5999999999999</v>
      </c>
      <c r="AC125" s="5">
        <v>869</v>
      </c>
      <c r="AD125" s="5">
        <v>1766</v>
      </c>
    </row>
    <row r="126" spans="1:30">
      <c r="A126" t="s">
        <v>97</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3">
        <v>0</v>
      </c>
      <c r="T126">
        <v>0.54</v>
      </c>
      <c r="U126">
        <v>0.61</v>
      </c>
      <c r="V126" s="78"/>
      <c r="W126" s="78" t="s">
        <v>97</v>
      </c>
      <c r="X126" s="64">
        <v>71.635999999999996</v>
      </c>
      <c r="Y126" s="64">
        <v>64.135999999999996</v>
      </c>
      <c r="Z126" s="5">
        <v>1782.3</v>
      </c>
      <c r="AA126" s="5">
        <v>635.20000000000005</v>
      </c>
      <c r="AB126" s="5">
        <v>1147.0999999999999</v>
      </c>
      <c r="AC126" s="5">
        <v>886.8</v>
      </c>
      <c r="AD126" s="5">
        <v>1788.9</v>
      </c>
    </row>
    <row r="127" spans="1:30">
      <c r="A127" t="s">
        <v>98</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3">
        <v>0</v>
      </c>
      <c r="T127">
        <v>-0.84</v>
      </c>
      <c r="U127">
        <v>0.33</v>
      </c>
      <c r="V127" s="78"/>
      <c r="W127" s="78" t="s">
        <v>98</v>
      </c>
      <c r="X127" s="64">
        <v>72.334000000000003</v>
      </c>
      <c r="Y127" s="64">
        <v>64.965000000000003</v>
      </c>
      <c r="Z127" s="5">
        <v>1790.7</v>
      </c>
      <c r="AA127" s="5">
        <v>620.4</v>
      </c>
      <c r="AB127" s="5">
        <v>1170.4000000000001</v>
      </c>
      <c r="AC127" s="5">
        <v>857.6</v>
      </c>
      <c r="AD127" s="5">
        <v>1801.7</v>
      </c>
    </row>
    <row r="128" spans="1:30">
      <c r="A128" t="s">
        <v>99</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3">
        <v>0</v>
      </c>
      <c r="T128">
        <v>0.78</v>
      </c>
      <c r="U128">
        <v>-0.06</v>
      </c>
      <c r="V128" s="78"/>
      <c r="W128" s="78" t="s">
        <v>99</v>
      </c>
      <c r="X128" s="64">
        <v>72.614000000000004</v>
      </c>
      <c r="Y128" s="64">
        <v>65.649000000000001</v>
      </c>
      <c r="Z128" s="5">
        <v>1823.1</v>
      </c>
      <c r="AA128" s="5">
        <v>642</v>
      </c>
      <c r="AB128" s="5">
        <v>1181.0999999999999</v>
      </c>
      <c r="AC128" s="5">
        <v>884.1</v>
      </c>
      <c r="AD128" s="5">
        <v>1799.2</v>
      </c>
    </row>
    <row r="129" spans="1:30">
      <c r="A129" t="s">
        <v>100</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3">
        <v>0</v>
      </c>
      <c r="T129">
        <v>-0.49</v>
      </c>
      <c r="U129">
        <v>0.18</v>
      </c>
      <c r="V129" s="78"/>
      <c r="W129" s="78" t="s">
        <v>100</v>
      </c>
      <c r="X129" s="64">
        <v>73.134</v>
      </c>
      <c r="Y129" s="64">
        <v>66.346000000000004</v>
      </c>
      <c r="Z129" s="5">
        <v>1832.3</v>
      </c>
      <c r="AA129" s="5">
        <v>634.1</v>
      </c>
      <c r="AB129" s="5">
        <v>1198.3</v>
      </c>
      <c r="AC129" s="5">
        <v>867</v>
      </c>
      <c r="AD129" s="5">
        <v>1806.2</v>
      </c>
    </row>
    <row r="130" spans="1:30">
      <c r="A130" t="s">
        <v>101</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3">
        <v>0</v>
      </c>
      <c r="T130">
        <v>0.06</v>
      </c>
      <c r="U130">
        <v>0.38</v>
      </c>
      <c r="V130" s="78"/>
      <c r="W130" s="78" t="s">
        <v>101</v>
      </c>
      <c r="X130" s="64">
        <v>73.462999999999994</v>
      </c>
      <c r="Y130" s="64">
        <v>67.17</v>
      </c>
      <c r="Z130" s="5">
        <v>1861.2</v>
      </c>
      <c r="AA130" s="5">
        <v>638.4</v>
      </c>
      <c r="AB130" s="5">
        <v>1222.9000000000001</v>
      </c>
      <c r="AC130" s="5">
        <v>868.9</v>
      </c>
      <c r="AD130" s="5">
        <v>1820.6</v>
      </c>
    </row>
    <row r="131" spans="1:30">
      <c r="A131" t="s">
        <v>102</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3">
        <v>0</v>
      </c>
      <c r="T131">
        <v>0.52</v>
      </c>
      <c r="U131">
        <v>0.57999999999999996</v>
      </c>
      <c r="V131" s="78"/>
      <c r="W131" s="78" t="s">
        <v>102</v>
      </c>
      <c r="X131" s="64">
        <v>73.588999999999999</v>
      </c>
      <c r="Y131" s="64">
        <v>67.957999999999998</v>
      </c>
      <c r="Z131" s="5">
        <v>1905.4</v>
      </c>
      <c r="AA131" s="5">
        <v>653.1</v>
      </c>
      <c r="AB131" s="5">
        <v>1252.3</v>
      </c>
      <c r="AC131" s="5">
        <v>887.5</v>
      </c>
      <c r="AD131" s="5">
        <v>1842.9</v>
      </c>
    </row>
    <row r="132" spans="1:30">
      <c r="A132" t="s">
        <v>103</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3">
        <v>1</v>
      </c>
      <c r="T132">
        <v>0.36</v>
      </c>
      <c r="U132">
        <v>0.9</v>
      </c>
      <c r="V132" s="78"/>
      <c r="W132" s="78" t="s">
        <v>103</v>
      </c>
      <c r="X132" s="64">
        <v>73.974999999999994</v>
      </c>
      <c r="Y132" s="64">
        <v>68.221999999999994</v>
      </c>
      <c r="Z132" s="5">
        <v>1947</v>
      </c>
      <c r="AA132" s="5">
        <v>666.1</v>
      </c>
      <c r="AB132" s="5">
        <v>1280.9000000000001</v>
      </c>
      <c r="AC132" s="5">
        <v>900.4</v>
      </c>
      <c r="AD132" s="5">
        <v>1877.7</v>
      </c>
    </row>
    <row r="133" spans="1:30">
      <c r="A133" t="s">
        <v>104</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3">
        <v>1</v>
      </c>
      <c r="T133">
        <v>0.15</v>
      </c>
      <c r="U133">
        <v>-0.23</v>
      </c>
      <c r="V133" s="78"/>
      <c r="W133" s="78" t="s">
        <v>104</v>
      </c>
      <c r="X133" s="64">
        <v>74.447999999999993</v>
      </c>
      <c r="Y133" s="64">
        <v>68.403000000000006</v>
      </c>
      <c r="Z133" s="5">
        <v>1952.7</v>
      </c>
      <c r="AA133" s="5">
        <v>674.3</v>
      </c>
      <c r="AB133" s="5">
        <v>1278.4000000000001</v>
      </c>
      <c r="AC133" s="5">
        <v>905.8</v>
      </c>
      <c r="AD133" s="5">
        <v>1869</v>
      </c>
    </row>
    <row r="134" spans="1:30">
      <c r="A134" t="s">
        <v>105</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3">
        <v>1</v>
      </c>
      <c r="T134">
        <v>0.3</v>
      </c>
      <c r="U134">
        <v>0.91</v>
      </c>
      <c r="V134" s="78"/>
      <c r="W134" s="78" t="s">
        <v>105</v>
      </c>
      <c r="X134" s="64">
        <v>74.930000000000007</v>
      </c>
      <c r="Y134" s="64">
        <v>68.542000000000002</v>
      </c>
      <c r="Z134" s="5">
        <v>1992</v>
      </c>
      <c r="AA134" s="5">
        <v>686.8</v>
      </c>
      <c r="AB134" s="5">
        <v>1305.2</v>
      </c>
      <c r="AC134" s="5">
        <v>916.6</v>
      </c>
      <c r="AD134" s="5">
        <v>1904.3</v>
      </c>
    </row>
    <row r="135" spans="1:30">
      <c r="A135" t="s">
        <v>106</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3">
        <v>0</v>
      </c>
      <c r="T135">
        <v>0.84</v>
      </c>
      <c r="U135">
        <v>0.44</v>
      </c>
      <c r="V135" s="78"/>
      <c r="W135" s="78" t="s">
        <v>106</v>
      </c>
      <c r="X135" s="64">
        <v>75.414000000000001</v>
      </c>
      <c r="Y135" s="64">
        <v>68.953999999999994</v>
      </c>
      <c r="Z135" s="5">
        <v>2038.9</v>
      </c>
      <c r="AA135" s="5">
        <v>713.9</v>
      </c>
      <c r="AB135" s="5">
        <v>1325</v>
      </c>
      <c r="AC135" s="5">
        <v>946.9</v>
      </c>
      <c r="AD135" s="5">
        <v>1921.6</v>
      </c>
    </row>
    <row r="136" spans="1:30">
      <c r="A136" t="s">
        <v>107</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3">
        <v>0</v>
      </c>
      <c r="T136">
        <v>0.51</v>
      </c>
      <c r="U136">
        <v>0.06</v>
      </c>
      <c r="V136" s="78"/>
      <c r="W136" s="78" t="s">
        <v>107</v>
      </c>
      <c r="X136" s="64">
        <v>76.126999999999995</v>
      </c>
      <c r="Y136" s="64">
        <v>69.578999999999994</v>
      </c>
      <c r="Z136" s="5">
        <v>2073.5</v>
      </c>
      <c r="AA136" s="5">
        <v>734.7</v>
      </c>
      <c r="AB136" s="5">
        <v>1338.8</v>
      </c>
      <c r="AC136" s="5">
        <v>965.3</v>
      </c>
      <c r="AD136" s="5">
        <v>1924.2</v>
      </c>
    </row>
    <row r="137" spans="1:30">
      <c r="A137" t="s">
        <v>108</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3">
        <v>0</v>
      </c>
      <c r="T137">
        <v>0.26</v>
      </c>
      <c r="U137">
        <v>0.14000000000000001</v>
      </c>
      <c r="V137" s="78"/>
      <c r="W137" s="78" t="s">
        <v>108</v>
      </c>
      <c r="X137" s="64">
        <v>76.78</v>
      </c>
      <c r="Y137" s="64">
        <v>70.070999999999998</v>
      </c>
      <c r="Z137" s="5">
        <v>2100.4</v>
      </c>
      <c r="AA137" s="5">
        <v>748.2</v>
      </c>
      <c r="AB137" s="5">
        <v>1352.2</v>
      </c>
      <c r="AC137" s="5">
        <v>974.8</v>
      </c>
      <c r="AD137" s="5">
        <v>1929.8</v>
      </c>
    </row>
    <row r="138" spans="1:30">
      <c r="A138" t="s">
        <v>109</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3">
        <v>0</v>
      </c>
      <c r="T138">
        <v>0.47</v>
      </c>
      <c r="U138">
        <v>0.12</v>
      </c>
      <c r="V138" s="78"/>
      <c r="W138" s="78" t="s">
        <v>109</v>
      </c>
      <c r="X138" s="64">
        <v>78.203000000000003</v>
      </c>
      <c r="Y138" s="64">
        <v>70.655000000000001</v>
      </c>
      <c r="Z138" s="5">
        <v>2142</v>
      </c>
      <c r="AA138" s="5">
        <v>775.1</v>
      </c>
      <c r="AB138" s="5">
        <v>1366.9</v>
      </c>
      <c r="AC138" s="5">
        <v>991.3</v>
      </c>
      <c r="AD138" s="5">
        <v>1934.7</v>
      </c>
    </row>
    <row r="139" spans="1:30">
      <c r="A139" t="s">
        <v>110</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3">
        <v>0</v>
      </c>
      <c r="T139">
        <v>0.32</v>
      </c>
      <c r="U139">
        <v>-0.22</v>
      </c>
      <c r="V139" s="78"/>
      <c r="W139" s="78" t="s">
        <v>110</v>
      </c>
      <c r="X139" s="64">
        <v>79.075000000000003</v>
      </c>
      <c r="Y139" s="64">
        <v>71.646000000000001</v>
      </c>
      <c r="Z139" s="5">
        <v>2172.4</v>
      </c>
      <c r="AA139" s="5">
        <v>792.3</v>
      </c>
      <c r="AB139" s="5">
        <v>1380</v>
      </c>
      <c r="AC139" s="5">
        <v>1002.2</v>
      </c>
      <c r="AD139" s="5">
        <v>1926.2</v>
      </c>
    </row>
    <row r="140" spans="1:30">
      <c r="A140" t="s">
        <v>111</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3">
        <v>0</v>
      </c>
      <c r="T140">
        <v>0.98</v>
      </c>
      <c r="U140">
        <v>-0.24</v>
      </c>
      <c r="V140" s="78"/>
      <c r="W140" s="78" t="s">
        <v>111</v>
      </c>
      <c r="X140" s="64">
        <v>79.637</v>
      </c>
      <c r="Y140" s="64">
        <v>71.683000000000007</v>
      </c>
      <c r="Z140" s="5">
        <v>2199.4</v>
      </c>
      <c r="AA140" s="5">
        <v>825.5</v>
      </c>
      <c r="AB140" s="5">
        <v>1374</v>
      </c>
      <c r="AC140" s="5">
        <v>1036.7</v>
      </c>
      <c r="AD140" s="5">
        <v>1916.7</v>
      </c>
    </row>
    <row r="141" spans="1:30">
      <c r="A141" t="s">
        <v>112</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3">
        <v>0</v>
      </c>
      <c r="T141">
        <v>0</v>
      </c>
      <c r="U141">
        <v>0.2</v>
      </c>
      <c r="V141" s="78"/>
      <c r="W141" s="78" t="s">
        <v>112</v>
      </c>
      <c r="X141" s="64">
        <v>80.358999999999995</v>
      </c>
      <c r="Y141" s="64">
        <v>72.156000000000006</v>
      </c>
      <c r="Z141" s="5">
        <v>2221.1999999999998</v>
      </c>
      <c r="AA141" s="5">
        <v>832.7</v>
      </c>
      <c r="AB141" s="5">
        <v>1388.5</v>
      </c>
      <c r="AC141" s="5">
        <v>1036.4000000000001</v>
      </c>
      <c r="AD141" s="5">
        <v>1924.3</v>
      </c>
    </row>
    <row r="142" spans="1:30">
      <c r="A142" t="s">
        <v>113</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3">
        <v>0</v>
      </c>
      <c r="T142">
        <v>0.54</v>
      </c>
      <c r="U142">
        <v>-0.06</v>
      </c>
      <c r="V142" s="78"/>
      <c r="W142" s="78" t="s">
        <v>113</v>
      </c>
      <c r="X142" s="64">
        <v>80.960999999999999</v>
      </c>
      <c r="Y142" s="64">
        <v>72.712999999999994</v>
      </c>
      <c r="Z142" s="5">
        <v>2251.8000000000002</v>
      </c>
      <c r="AA142" s="5">
        <v>854.6</v>
      </c>
      <c r="AB142" s="5">
        <v>1397.3</v>
      </c>
      <c r="AC142" s="5">
        <v>1055.7</v>
      </c>
      <c r="AD142" s="5">
        <v>1921.6</v>
      </c>
    </row>
    <row r="143" spans="1:30">
      <c r="A143" t="s">
        <v>114</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3">
        <v>0</v>
      </c>
      <c r="T143">
        <v>0.31</v>
      </c>
      <c r="U143">
        <v>0.03</v>
      </c>
      <c r="V143" s="78"/>
      <c r="W143" s="78" t="s">
        <v>114</v>
      </c>
      <c r="X143" s="64">
        <v>81.650000000000006</v>
      </c>
      <c r="Y143" s="64">
        <v>73.644000000000005</v>
      </c>
      <c r="Z143" s="5">
        <v>2287.3000000000002</v>
      </c>
      <c r="AA143" s="5">
        <v>871.3</v>
      </c>
      <c r="AB143" s="5">
        <v>1416</v>
      </c>
      <c r="AC143" s="5">
        <v>1067.2</v>
      </c>
      <c r="AD143" s="5">
        <v>1922.7</v>
      </c>
    </row>
    <row r="144" spans="1:30">
      <c r="A144" t="s">
        <v>115</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3">
        <v>0</v>
      </c>
      <c r="T144">
        <v>0.17</v>
      </c>
      <c r="U144">
        <v>0.03</v>
      </c>
      <c r="V144" s="78"/>
      <c r="W144" s="78" t="s">
        <v>115</v>
      </c>
      <c r="X144" s="64">
        <v>82.358000000000004</v>
      </c>
      <c r="Y144" s="64">
        <v>74.698999999999998</v>
      </c>
      <c r="Z144" s="5">
        <v>2321.4</v>
      </c>
      <c r="AA144" s="5">
        <v>884.2</v>
      </c>
      <c r="AB144" s="5">
        <v>1437.2</v>
      </c>
      <c r="AC144" s="5">
        <v>1073.5999999999999</v>
      </c>
      <c r="AD144" s="5">
        <v>1924</v>
      </c>
    </row>
    <row r="145" spans="1:30">
      <c r="A145" t="s">
        <v>116</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3">
        <v>0</v>
      </c>
      <c r="T145">
        <v>0.33</v>
      </c>
      <c r="U145">
        <v>-0.18</v>
      </c>
      <c r="V145" s="78"/>
      <c r="W145" s="78" t="s">
        <v>116</v>
      </c>
      <c r="X145" s="64">
        <v>83.111999999999995</v>
      </c>
      <c r="Y145" s="64">
        <v>75.912999999999997</v>
      </c>
      <c r="Z145" s="5">
        <v>2357.1999999999998</v>
      </c>
      <c r="AA145" s="5">
        <v>902.2</v>
      </c>
      <c r="AB145" s="5">
        <v>1455</v>
      </c>
      <c r="AC145" s="5">
        <v>1085.5</v>
      </c>
      <c r="AD145" s="5">
        <v>1916.6</v>
      </c>
    </row>
    <row r="146" spans="1:30">
      <c r="A146" t="s">
        <v>117</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3">
        <v>0</v>
      </c>
      <c r="T146">
        <v>-0.05</v>
      </c>
      <c r="U146">
        <v>0.02</v>
      </c>
      <c r="V146" s="78"/>
      <c r="W146" s="78" t="s">
        <v>117</v>
      </c>
      <c r="X146" s="64">
        <v>83.92</v>
      </c>
      <c r="Y146" s="64">
        <v>77.22</v>
      </c>
      <c r="Z146" s="5">
        <v>2389.6999999999998</v>
      </c>
      <c r="AA146" s="5">
        <v>909.3</v>
      </c>
      <c r="AB146" s="5">
        <v>1480.3</v>
      </c>
      <c r="AC146" s="5">
        <v>1083.5999999999999</v>
      </c>
      <c r="AD146" s="5">
        <v>1917</v>
      </c>
    </row>
    <row r="147" spans="1:30">
      <c r="A147" t="s">
        <v>118</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3">
        <v>0</v>
      </c>
      <c r="T147">
        <v>0.33</v>
      </c>
      <c r="U147">
        <v>0.06</v>
      </c>
      <c r="V147" s="78"/>
      <c r="W147" s="78" t="s">
        <v>118</v>
      </c>
      <c r="X147" s="64">
        <v>85.025999999999996</v>
      </c>
      <c r="Y147" s="64">
        <v>77.909000000000006</v>
      </c>
      <c r="Z147" s="5">
        <v>2426.9</v>
      </c>
      <c r="AA147" s="5">
        <v>931.5</v>
      </c>
      <c r="AB147" s="5">
        <v>1495.4</v>
      </c>
      <c r="AC147" s="5">
        <v>1095.7</v>
      </c>
      <c r="AD147" s="5">
        <v>1919.3</v>
      </c>
    </row>
    <row r="148" spans="1:30">
      <c r="A148" t="s">
        <v>119</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3">
        <v>0</v>
      </c>
      <c r="T148">
        <v>-0.03</v>
      </c>
      <c r="U148">
        <v>-0.01</v>
      </c>
      <c r="V148" s="78"/>
      <c r="W148" s="78" t="s">
        <v>119</v>
      </c>
      <c r="X148" s="64">
        <v>85.793000000000006</v>
      </c>
      <c r="Y148" s="64">
        <v>78.900000000000006</v>
      </c>
      <c r="Z148" s="5">
        <v>2452.9</v>
      </c>
      <c r="AA148" s="5">
        <v>939</v>
      </c>
      <c r="AB148" s="5">
        <v>1513.9</v>
      </c>
      <c r="AC148" s="5">
        <v>1094.5</v>
      </c>
      <c r="AD148" s="5">
        <v>1918.8</v>
      </c>
    </row>
    <row r="149" spans="1:30">
      <c r="A149" t="s">
        <v>120</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3">
        <v>0</v>
      </c>
      <c r="T149">
        <v>0.22</v>
      </c>
      <c r="U149">
        <v>0.03</v>
      </c>
      <c r="V149" s="78"/>
      <c r="W149" s="78" t="s">
        <v>120</v>
      </c>
      <c r="X149" s="64">
        <v>86.688000000000002</v>
      </c>
      <c r="Y149" s="64">
        <v>80.16</v>
      </c>
      <c r="Z149" s="5">
        <v>2495.1</v>
      </c>
      <c r="AA149" s="5">
        <v>956.1</v>
      </c>
      <c r="AB149" s="5">
        <v>1539</v>
      </c>
      <c r="AC149" s="5">
        <v>1102.9000000000001</v>
      </c>
      <c r="AD149" s="5">
        <v>1920</v>
      </c>
    </row>
    <row r="150" spans="1:30">
      <c r="A150" t="s">
        <v>121</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3">
        <v>0</v>
      </c>
      <c r="T150">
        <v>0.01</v>
      </c>
      <c r="U150">
        <v>0.05</v>
      </c>
      <c r="V150" s="78"/>
      <c r="W150" s="78" t="s">
        <v>121</v>
      </c>
      <c r="X150" s="64">
        <v>87.31</v>
      </c>
      <c r="Y150" s="64">
        <v>81.466999999999999</v>
      </c>
      <c r="Z150" s="5">
        <v>2529.1</v>
      </c>
      <c r="AA150" s="5">
        <v>963.3</v>
      </c>
      <c r="AB150" s="5">
        <v>1565.8</v>
      </c>
      <c r="AC150" s="5">
        <v>1103.3</v>
      </c>
      <c r="AD150" s="5">
        <v>1922.1</v>
      </c>
    </row>
    <row r="151" spans="1:30">
      <c r="A151" t="s">
        <v>122</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3">
        <v>0</v>
      </c>
      <c r="T151">
        <v>0.75</v>
      </c>
      <c r="U151">
        <v>0.21</v>
      </c>
      <c r="V151" s="78"/>
      <c r="W151" s="78" t="s">
        <v>122</v>
      </c>
      <c r="X151" s="64">
        <v>88.045000000000002</v>
      </c>
      <c r="Y151" s="64">
        <v>82.046000000000006</v>
      </c>
      <c r="Z151" s="5">
        <v>2580.6999999999998</v>
      </c>
      <c r="AA151" s="5">
        <v>996.6</v>
      </c>
      <c r="AB151" s="5">
        <v>1584.1</v>
      </c>
      <c r="AC151" s="5">
        <v>1131.9000000000001</v>
      </c>
      <c r="AD151" s="5">
        <v>1930.8</v>
      </c>
    </row>
    <row r="152" spans="1:30">
      <c r="A152" t="s">
        <v>123</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3">
        <v>0</v>
      </c>
      <c r="T152">
        <v>-0.2</v>
      </c>
      <c r="U152">
        <v>0.18</v>
      </c>
      <c r="V152" s="78"/>
      <c r="W152" s="78" t="s">
        <v>123</v>
      </c>
      <c r="X152" s="64">
        <v>88.656999999999996</v>
      </c>
      <c r="Y152" s="64">
        <v>83.29</v>
      </c>
      <c r="Z152" s="5">
        <v>2610.9</v>
      </c>
      <c r="AA152" s="5">
        <v>996.6</v>
      </c>
      <c r="AB152" s="5">
        <v>1614.3</v>
      </c>
      <c r="AC152" s="5">
        <v>1124.0999999999999</v>
      </c>
      <c r="AD152" s="5">
        <v>1938.2</v>
      </c>
    </row>
    <row r="153" spans="1:30">
      <c r="A153" t="s">
        <v>124</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3">
        <v>0</v>
      </c>
      <c r="T153">
        <v>-0.26</v>
      </c>
      <c r="U153">
        <v>0.15</v>
      </c>
      <c r="V153" s="78"/>
      <c r="W153" s="78" t="s">
        <v>124</v>
      </c>
      <c r="X153" s="64">
        <v>89.314999999999998</v>
      </c>
      <c r="Y153" s="64">
        <v>84.123999999999995</v>
      </c>
      <c r="Z153" s="5">
        <v>2630.7</v>
      </c>
      <c r="AA153" s="5">
        <v>994.9</v>
      </c>
      <c r="AB153" s="5">
        <v>1635.7</v>
      </c>
      <c r="AC153" s="5">
        <v>1113.9000000000001</v>
      </c>
      <c r="AD153" s="5">
        <v>1944.5</v>
      </c>
    </row>
    <row r="154" spans="1:30">
      <c r="A154" t="s">
        <v>125</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3">
        <v>0</v>
      </c>
      <c r="T154">
        <v>0.43</v>
      </c>
      <c r="U154">
        <v>0.21</v>
      </c>
      <c r="V154" s="78"/>
      <c r="W154" s="78" t="s">
        <v>125</v>
      </c>
      <c r="X154" s="64">
        <v>89.78</v>
      </c>
      <c r="Y154" s="64">
        <v>85.007999999999996</v>
      </c>
      <c r="Z154" s="5">
        <v>2674.7</v>
      </c>
      <c r="AA154" s="5">
        <v>1014.6</v>
      </c>
      <c r="AB154" s="5">
        <v>1660.1</v>
      </c>
      <c r="AC154" s="5">
        <v>1130.2</v>
      </c>
      <c r="AD154" s="5">
        <v>1952.9</v>
      </c>
    </row>
    <row r="155" spans="1:30">
      <c r="A155" t="s">
        <v>126</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3">
        <v>0</v>
      </c>
      <c r="T155">
        <v>-0.16</v>
      </c>
      <c r="U155">
        <v>0.28999999999999998</v>
      </c>
      <c r="V155" s="78"/>
      <c r="W155" s="78" t="s">
        <v>126</v>
      </c>
      <c r="X155" s="64">
        <v>90.549000000000007</v>
      </c>
      <c r="Y155" s="64">
        <v>86.64</v>
      </c>
      <c r="Z155" s="5">
        <v>2719.2</v>
      </c>
      <c r="AA155" s="5">
        <v>1017.2</v>
      </c>
      <c r="AB155" s="5">
        <v>1702</v>
      </c>
      <c r="AC155" s="5">
        <v>1123.5</v>
      </c>
      <c r="AD155" s="5">
        <v>1964.6</v>
      </c>
    </row>
    <row r="156" spans="1:30">
      <c r="A156" t="s">
        <v>127</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3">
        <v>0</v>
      </c>
      <c r="T156">
        <v>0.48</v>
      </c>
      <c r="U156">
        <v>0.23</v>
      </c>
      <c r="V156" s="78"/>
      <c r="W156" s="78" t="s">
        <v>127</v>
      </c>
      <c r="X156" s="64">
        <v>91.272000000000006</v>
      </c>
      <c r="Y156" s="64">
        <v>87.564999999999998</v>
      </c>
      <c r="Z156" s="5">
        <v>2770.3</v>
      </c>
      <c r="AA156" s="5">
        <v>1042</v>
      </c>
      <c r="AB156" s="5">
        <v>1728.3</v>
      </c>
      <c r="AC156" s="5">
        <v>1141.9000000000001</v>
      </c>
      <c r="AD156" s="5">
        <v>1973.8</v>
      </c>
    </row>
    <row r="157" spans="1:30">
      <c r="A157" t="s">
        <v>128</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3">
        <v>0</v>
      </c>
      <c r="T157">
        <v>0.25</v>
      </c>
      <c r="U157">
        <v>0.1</v>
      </c>
      <c r="V157" s="78"/>
      <c r="W157" s="78" t="s">
        <v>128</v>
      </c>
      <c r="X157" s="64">
        <v>91.899000000000001</v>
      </c>
      <c r="Y157" s="64">
        <v>88.522999999999996</v>
      </c>
      <c r="Z157" s="5">
        <v>2809</v>
      </c>
      <c r="AA157" s="5">
        <v>1058.3</v>
      </c>
      <c r="AB157" s="5">
        <v>1750.7</v>
      </c>
      <c r="AC157" s="5">
        <v>1151.7</v>
      </c>
      <c r="AD157" s="5">
        <v>1977.8</v>
      </c>
    </row>
    <row r="158" spans="1:30">
      <c r="A158" t="s">
        <v>129</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3">
        <v>0</v>
      </c>
      <c r="T158">
        <v>0.48</v>
      </c>
      <c r="U158">
        <v>0.12</v>
      </c>
      <c r="V158" s="78"/>
      <c r="W158" s="78" t="s">
        <v>129</v>
      </c>
      <c r="X158" s="64">
        <v>92.635999999999996</v>
      </c>
      <c r="Y158" s="64">
        <v>89.802999999999997</v>
      </c>
      <c r="Z158" s="5">
        <v>2864.9</v>
      </c>
      <c r="AA158" s="5">
        <v>1084.5999999999999</v>
      </c>
      <c r="AB158" s="5">
        <v>1780.3</v>
      </c>
      <c r="AC158" s="5">
        <v>1170.8</v>
      </c>
      <c r="AD158" s="5">
        <v>1982.5</v>
      </c>
    </row>
    <row r="159" spans="1:30">
      <c r="A159" t="s">
        <v>130</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3">
        <v>1</v>
      </c>
      <c r="T159">
        <v>0.44</v>
      </c>
      <c r="U159">
        <v>-0.27</v>
      </c>
      <c r="V159" s="78"/>
      <c r="W159" s="78" t="s">
        <v>130</v>
      </c>
      <c r="X159" s="64">
        <v>93.415999999999997</v>
      </c>
      <c r="Y159" s="64">
        <v>91.253</v>
      </c>
      <c r="Z159" s="5">
        <v>2909.3</v>
      </c>
      <c r="AA159" s="5">
        <v>1110.3</v>
      </c>
      <c r="AB159" s="5">
        <v>1799</v>
      </c>
      <c r="AC159" s="5">
        <v>1188.4000000000001</v>
      </c>
      <c r="AD159" s="5">
        <v>1971.4</v>
      </c>
    </row>
    <row r="160" spans="1:30">
      <c r="A160" t="s">
        <v>131</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3">
        <v>1</v>
      </c>
      <c r="T160">
        <v>0.64</v>
      </c>
      <c r="U160">
        <v>0.04</v>
      </c>
      <c r="V160" s="78"/>
      <c r="W160" s="78" t="s">
        <v>131</v>
      </c>
      <c r="X160" s="64">
        <v>94.373000000000005</v>
      </c>
      <c r="Y160" s="64">
        <v>92.54</v>
      </c>
      <c r="Z160" s="5">
        <v>2971.1</v>
      </c>
      <c r="AA160" s="5">
        <v>1145.5</v>
      </c>
      <c r="AB160" s="5">
        <v>1825.6</v>
      </c>
      <c r="AC160" s="5">
        <v>1213.5999999999999</v>
      </c>
      <c r="AD160" s="5">
        <v>1972.8</v>
      </c>
    </row>
    <row r="161" spans="1:30">
      <c r="A161" t="s">
        <v>132</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3">
        <v>1</v>
      </c>
      <c r="T161">
        <v>0.39</v>
      </c>
      <c r="U161">
        <v>0.25</v>
      </c>
      <c r="V161" s="78"/>
      <c r="W161" s="78" t="s">
        <v>132</v>
      </c>
      <c r="X161" s="64">
        <v>95.09</v>
      </c>
      <c r="Y161" s="64">
        <v>93.766000000000005</v>
      </c>
      <c r="Z161" s="5">
        <v>3027.5</v>
      </c>
      <c r="AA161" s="5">
        <v>1168.7</v>
      </c>
      <c r="AB161" s="5">
        <v>1858.9</v>
      </c>
      <c r="AC161" s="5">
        <v>1228.8</v>
      </c>
      <c r="AD161" s="5">
        <v>1982.5</v>
      </c>
    </row>
    <row r="162" spans="1:30">
      <c r="A162" t="s">
        <v>133</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3">
        <v>1</v>
      </c>
      <c r="T162">
        <v>0.41</v>
      </c>
      <c r="U162">
        <v>0.15</v>
      </c>
      <c r="V162" s="78"/>
      <c r="W162" s="78" t="s">
        <v>133</v>
      </c>
      <c r="X162" s="64">
        <v>94.646000000000001</v>
      </c>
      <c r="Y162" s="64">
        <v>92.673000000000002</v>
      </c>
      <c r="Z162" s="5">
        <v>3020</v>
      </c>
      <c r="AA162" s="5">
        <v>1177.9000000000001</v>
      </c>
      <c r="AB162" s="5">
        <v>1842.2</v>
      </c>
      <c r="AC162" s="5">
        <v>1244.3</v>
      </c>
      <c r="AD162" s="5">
        <v>1987.8</v>
      </c>
    </row>
    <row r="163" spans="1:30">
      <c r="A163" t="s">
        <v>134</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3">
        <v>1</v>
      </c>
      <c r="T163">
        <v>0.41</v>
      </c>
      <c r="U163">
        <v>0.51</v>
      </c>
      <c r="V163" s="78"/>
      <c r="W163" s="78" t="s">
        <v>134</v>
      </c>
      <c r="X163" s="64">
        <v>93.876000000000005</v>
      </c>
      <c r="Y163" s="64">
        <v>91.481999999999999</v>
      </c>
      <c r="Z163" s="5">
        <v>3019.7</v>
      </c>
      <c r="AA163" s="5">
        <v>1183</v>
      </c>
      <c r="AB163" s="5">
        <v>1836.7</v>
      </c>
      <c r="AC163" s="5">
        <v>1260.0999999999999</v>
      </c>
      <c r="AD163" s="5">
        <v>2007.7</v>
      </c>
    </row>
    <row r="164" spans="1:30">
      <c r="A164" t="s">
        <v>135</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3">
        <v>1</v>
      </c>
      <c r="T164">
        <v>0.77</v>
      </c>
      <c r="U164">
        <v>0.44</v>
      </c>
      <c r="V164" s="78"/>
      <c r="W164" s="78" t="s">
        <v>135</v>
      </c>
      <c r="X164" s="64">
        <v>93.894999999999996</v>
      </c>
      <c r="Y164" s="64">
        <v>91.694999999999993</v>
      </c>
      <c r="Z164" s="5">
        <v>3067.6</v>
      </c>
      <c r="AA164" s="5">
        <v>1210.8</v>
      </c>
      <c r="AB164" s="5">
        <v>1856.7</v>
      </c>
      <c r="AC164" s="5">
        <v>1289.7</v>
      </c>
      <c r="AD164" s="5">
        <v>2024.9</v>
      </c>
    </row>
    <row r="165" spans="1:30">
      <c r="A165" t="s">
        <v>136</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3">
        <v>0</v>
      </c>
      <c r="T165">
        <v>0.31</v>
      </c>
      <c r="U165">
        <v>-7.0000000000000007E-2</v>
      </c>
      <c r="V165" s="78"/>
      <c r="W165" s="78" t="s">
        <v>136</v>
      </c>
      <c r="X165" s="64">
        <v>94.188000000000002</v>
      </c>
      <c r="Y165" s="64">
        <v>92.165999999999997</v>
      </c>
      <c r="Z165" s="5">
        <v>3089</v>
      </c>
      <c r="AA165" s="5">
        <v>1225.5</v>
      </c>
      <c r="AB165" s="5">
        <v>1863.5</v>
      </c>
      <c r="AC165" s="5">
        <v>1301.3</v>
      </c>
      <c r="AD165" s="5">
        <v>2021.8</v>
      </c>
    </row>
    <row r="166" spans="1:30">
      <c r="A166" t="s">
        <v>137</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3">
        <v>0</v>
      </c>
      <c r="T166">
        <v>0.52</v>
      </c>
      <c r="U166">
        <v>-0.35</v>
      </c>
      <c r="V166" s="78"/>
      <c r="W166" s="78" t="s">
        <v>137</v>
      </c>
      <c r="X166" s="64">
        <v>94.896000000000001</v>
      </c>
      <c r="Y166" s="64">
        <v>92.85</v>
      </c>
      <c r="Z166" s="5">
        <v>3117.8</v>
      </c>
      <c r="AA166" s="5">
        <v>1253.4000000000001</v>
      </c>
      <c r="AB166" s="5">
        <v>1864.4</v>
      </c>
      <c r="AC166" s="5">
        <v>1321</v>
      </c>
      <c r="AD166" s="5">
        <v>2007.9</v>
      </c>
    </row>
    <row r="167" spans="1:30">
      <c r="A167" t="s">
        <v>138</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3">
        <v>0</v>
      </c>
      <c r="T167">
        <v>0.39</v>
      </c>
      <c r="U167">
        <v>-0.73</v>
      </c>
      <c r="V167" s="78"/>
      <c r="W167" s="78" t="s">
        <v>138</v>
      </c>
      <c r="X167" s="64">
        <v>95.483999999999995</v>
      </c>
      <c r="Y167" s="64">
        <v>93.766000000000005</v>
      </c>
      <c r="Z167" s="5">
        <v>3131.9</v>
      </c>
      <c r="AA167" s="5">
        <v>1275.7</v>
      </c>
      <c r="AB167" s="5">
        <v>1856.2</v>
      </c>
      <c r="AC167" s="5">
        <v>1336.1</v>
      </c>
      <c r="AD167" s="5">
        <v>1979.5</v>
      </c>
    </row>
    <row r="168" spans="1:30">
      <c r="A168" t="s">
        <v>139</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3">
        <v>0</v>
      </c>
      <c r="T168">
        <v>0.46</v>
      </c>
      <c r="U168">
        <v>-0.17</v>
      </c>
      <c r="V168" s="78"/>
      <c r="W168" s="78" t="s">
        <v>139</v>
      </c>
      <c r="X168" s="64">
        <v>96.213999999999999</v>
      </c>
      <c r="Y168" s="64">
        <v>94.382000000000005</v>
      </c>
      <c r="Z168" s="5">
        <v>3164.7</v>
      </c>
      <c r="AA168" s="5">
        <v>1302.5999999999999</v>
      </c>
      <c r="AB168" s="5">
        <v>1862.1</v>
      </c>
      <c r="AC168" s="5">
        <v>1353.9</v>
      </c>
      <c r="AD168" s="5">
        <v>1972.8</v>
      </c>
    </row>
    <row r="169" spans="1:30">
      <c r="A169" t="s">
        <v>140</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3">
        <v>0</v>
      </c>
      <c r="T169">
        <v>-0.15</v>
      </c>
      <c r="U169">
        <v>-0.43</v>
      </c>
      <c r="V169" s="78"/>
      <c r="W169" s="78" t="s">
        <v>140</v>
      </c>
      <c r="X169" s="64">
        <v>96.596999999999994</v>
      </c>
      <c r="Y169" s="64">
        <v>94.872</v>
      </c>
      <c r="Z169" s="5">
        <v>3157.9</v>
      </c>
      <c r="AA169" s="5">
        <v>1302.3</v>
      </c>
      <c r="AB169" s="5">
        <v>1855.6</v>
      </c>
      <c r="AC169" s="5">
        <v>1348.1</v>
      </c>
      <c r="AD169" s="5">
        <v>1955.8</v>
      </c>
    </row>
    <row r="170" spans="1:30">
      <c r="A170" t="s">
        <v>141</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3">
        <v>0</v>
      </c>
      <c r="T170">
        <v>-0.05</v>
      </c>
      <c r="U170">
        <v>-0.47</v>
      </c>
      <c r="V170" s="78"/>
      <c r="W170" s="78" t="s">
        <v>141</v>
      </c>
      <c r="X170" s="64">
        <v>97.388999999999996</v>
      </c>
      <c r="Y170" s="64">
        <v>95.658000000000001</v>
      </c>
      <c r="Z170" s="5">
        <v>3164.1</v>
      </c>
      <c r="AA170" s="5">
        <v>1311.1</v>
      </c>
      <c r="AB170" s="5">
        <v>1853</v>
      </c>
      <c r="AC170" s="5">
        <v>1346.2</v>
      </c>
      <c r="AD170" s="5">
        <v>1937</v>
      </c>
    </row>
    <row r="171" spans="1:30">
      <c r="A171" t="s">
        <v>142</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3">
        <v>0</v>
      </c>
      <c r="T171">
        <v>-0.47</v>
      </c>
      <c r="U171">
        <v>-0.54</v>
      </c>
      <c r="V171" s="78"/>
      <c r="W171" s="78" t="s">
        <v>142</v>
      </c>
      <c r="X171" s="64">
        <v>98.266000000000005</v>
      </c>
      <c r="Y171" s="64">
        <v>96.637</v>
      </c>
      <c r="Z171" s="5">
        <v>3156</v>
      </c>
      <c r="AA171" s="5">
        <v>1304.7</v>
      </c>
      <c r="AB171" s="5">
        <v>1851.2</v>
      </c>
      <c r="AC171" s="5">
        <v>1327.7</v>
      </c>
      <c r="AD171" s="5">
        <v>1915.5</v>
      </c>
    </row>
    <row r="172" spans="1:30">
      <c r="A172" t="s">
        <v>143</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3">
        <v>0</v>
      </c>
      <c r="T172">
        <v>-0.12</v>
      </c>
      <c r="U172">
        <v>-0.43</v>
      </c>
      <c r="V172" s="78"/>
      <c r="W172" s="78" t="s">
        <v>143</v>
      </c>
      <c r="X172" s="64">
        <v>99.155000000000001</v>
      </c>
      <c r="Y172" s="64">
        <v>97.801000000000002</v>
      </c>
      <c r="Z172" s="5">
        <v>3168.6</v>
      </c>
      <c r="AA172" s="5">
        <v>1311.8</v>
      </c>
      <c r="AB172" s="5">
        <v>1856.7</v>
      </c>
      <c r="AC172" s="5">
        <v>1322.9</v>
      </c>
      <c r="AD172" s="5">
        <v>1898.4</v>
      </c>
    </row>
    <row r="173" spans="1:30">
      <c r="A173" t="s">
        <v>144</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3">
        <v>0</v>
      </c>
      <c r="T173">
        <v>-0.72</v>
      </c>
      <c r="U173">
        <v>-0.43</v>
      </c>
      <c r="V173" s="78"/>
      <c r="W173" s="78" t="s">
        <v>144</v>
      </c>
      <c r="X173" s="64">
        <v>99.498000000000005</v>
      </c>
      <c r="Y173" s="64">
        <v>98.313999999999993</v>
      </c>
      <c r="Z173" s="5">
        <v>3137.5</v>
      </c>
      <c r="AA173" s="5">
        <v>1288</v>
      </c>
      <c r="AB173" s="5">
        <v>1849.5</v>
      </c>
      <c r="AC173" s="5">
        <v>1294.4000000000001</v>
      </c>
      <c r="AD173" s="5">
        <v>1881.1</v>
      </c>
    </row>
    <row r="174" spans="1:30">
      <c r="A174" t="s">
        <v>145</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3">
        <v>0</v>
      </c>
      <c r="T174">
        <v>0.14000000000000001</v>
      </c>
      <c r="U174">
        <v>-0.18</v>
      </c>
      <c r="V174" s="78"/>
      <c r="W174" s="78" t="s">
        <v>145</v>
      </c>
      <c r="X174" s="64">
        <v>99.363</v>
      </c>
      <c r="Y174" s="64">
        <v>98.203999999999994</v>
      </c>
      <c r="Z174" s="5">
        <v>3131.4</v>
      </c>
      <c r="AA174" s="5">
        <v>1291.2</v>
      </c>
      <c r="AB174" s="5">
        <v>1840.3</v>
      </c>
      <c r="AC174" s="5">
        <v>1299.4000000000001</v>
      </c>
      <c r="AD174" s="5">
        <v>1873.8</v>
      </c>
    </row>
    <row r="175" spans="1:30">
      <c r="A175" t="s">
        <v>146</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3">
        <v>0</v>
      </c>
      <c r="T175">
        <v>0.01</v>
      </c>
      <c r="U175">
        <v>-0.34</v>
      </c>
      <c r="V175" s="78"/>
      <c r="W175" s="78" t="s">
        <v>146</v>
      </c>
      <c r="X175" s="64">
        <v>99.704999999999998</v>
      </c>
      <c r="Y175" s="64">
        <v>99.403000000000006</v>
      </c>
      <c r="Z175" s="5">
        <v>3144.7</v>
      </c>
      <c r="AA175" s="5">
        <v>1295.5999999999999</v>
      </c>
      <c r="AB175" s="5">
        <v>1849</v>
      </c>
      <c r="AC175" s="5">
        <v>1299.4000000000001</v>
      </c>
      <c r="AD175" s="5">
        <v>1860.1</v>
      </c>
    </row>
    <row r="176" spans="1:30">
      <c r="A176" t="s">
        <v>147</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3">
        <v>0</v>
      </c>
      <c r="T176">
        <v>-0.25</v>
      </c>
      <c r="U176">
        <v>-0.15</v>
      </c>
      <c r="V176" s="78"/>
      <c r="W176" s="78" t="s">
        <v>147</v>
      </c>
      <c r="X176" s="64">
        <v>99.927999999999997</v>
      </c>
      <c r="Y176" s="64">
        <v>99.4</v>
      </c>
      <c r="Z176" s="5">
        <v>3131</v>
      </c>
      <c r="AA176" s="5">
        <v>1288.2</v>
      </c>
      <c r="AB176" s="5">
        <v>1842.9</v>
      </c>
      <c r="AC176" s="5">
        <v>1289.0999999999999</v>
      </c>
      <c r="AD176" s="5">
        <v>1854</v>
      </c>
    </row>
    <row r="177" spans="1:30">
      <c r="A177" t="s">
        <v>148</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3">
        <v>0</v>
      </c>
      <c r="T177">
        <v>7.0000000000000007E-2</v>
      </c>
      <c r="U177">
        <v>-0.18</v>
      </c>
      <c r="V177" s="78"/>
      <c r="W177" s="78" t="s">
        <v>148</v>
      </c>
      <c r="X177" s="64">
        <v>100.122</v>
      </c>
      <c r="Y177" s="64">
        <v>99.988</v>
      </c>
      <c r="Z177" s="5">
        <v>3139.6</v>
      </c>
      <c r="AA177" s="5">
        <v>1293.3</v>
      </c>
      <c r="AB177" s="5">
        <v>1846.3</v>
      </c>
      <c r="AC177" s="5">
        <v>1291.7</v>
      </c>
      <c r="AD177" s="5">
        <v>1846.5</v>
      </c>
    </row>
    <row r="178" spans="1:30">
      <c r="A178" t="s">
        <v>149</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3">
        <v>0</v>
      </c>
      <c r="T178">
        <v>-0.63</v>
      </c>
      <c r="U178">
        <v>-0.13</v>
      </c>
      <c r="V178" s="78"/>
      <c r="W178" s="78" t="s">
        <v>149</v>
      </c>
      <c r="X178" s="64">
        <v>100.245</v>
      </c>
      <c r="Y178" s="64">
        <v>101.21</v>
      </c>
      <c r="Z178" s="5">
        <v>3132.7</v>
      </c>
      <c r="AA178" s="5">
        <v>1269.0999999999999</v>
      </c>
      <c r="AB178" s="5">
        <v>1863.7</v>
      </c>
      <c r="AC178" s="5">
        <v>1265.9000000000001</v>
      </c>
      <c r="AD178" s="5">
        <v>1841.4</v>
      </c>
    </row>
    <row r="179" spans="1:30">
      <c r="A179" t="s">
        <v>150</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3">
        <v>0</v>
      </c>
      <c r="T179">
        <v>-0.71</v>
      </c>
      <c r="U179">
        <v>0.03</v>
      </c>
      <c r="V179" s="78"/>
      <c r="W179" s="78" t="s">
        <v>150</v>
      </c>
      <c r="X179" s="64">
        <v>100.241</v>
      </c>
      <c r="Y179" s="64">
        <v>102.318</v>
      </c>
      <c r="Z179" s="5">
        <v>3125</v>
      </c>
      <c r="AA179" s="5">
        <v>1240</v>
      </c>
      <c r="AB179" s="5">
        <v>1885</v>
      </c>
      <c r="AC179" s="5">
        <v>1236.9000000000001</v>
      </c>
      <c r="AD179" s="5">
        <v>1842.3</v>
      </c>
    </row>
    <row r="180" spans="1:30">
      <c r="A180" t="s">
        <v>151</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3">
        <v>0</v>
      </c>
      <c r="T180">
        <v>-0.24</v>
      </c>
      <c r="U180">
        <v>0.11</v>
      </c>
      <c r="V180" s="78"/>
      <c r="W180" s="78" t="s">
        <v>151</v>
      </c>
      <c r="X180" s="64">
        <v>100.43600000000001</v>
      </c>
      <c r="Y180" s="64">
        <v>102.861</v>
      </c>
      <c r="Z180" s="5">
        <v>3132</v>
      </c>
      <c r="AA180" s="5">
        <v>1232.3</v>
      </c>
      <c r="AB180" s="5">
        <v>1899.6</v>
      </c>
      <c r="AC180" s="5">
        <v>1226.8</v>
      </c>
      <c r="AD180" s="5">
        <v>1846.8</v>
      </c>
    </row>
    <row r="181" spans="1:30">
      <c r="A181" t="s">
        <v>152</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3">
        <v>0</v>
      </c>
      <c r="T181">
        <v>-0.43</v>
      </c>
      <c r="U181">
        <v>0.03</v>
      </c>
      <c r="V181" s="78"/>
      <c r="W181" s="78" t="s">
        <v>152</v>
      </c>
      <c r="X181" s="64">
        <v>100.759</v>
      </c>
      <c r="Y181" s="64">
        <v>103.676</v>
      </c>
      <c r="Z181" s="5">
        <v>3134.1</v>
      </c>
      <c r="AA181" s="5">
        <v>1218.4000000000001</v>
      </c>
      <c r="AB181" s="5">
        <v>1915.7</v>
      </c>
      <c r="AC181" s="5">
        <v>1209.0999999999999</v>
      </c>
      <c r="AD181" s="5">
        <v>1847.8</v>
      </c>
    </row>
    <row r="182" spans="1:30">
      <c r="A182" t="s">
        <v>153</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3">
        <v>0</v>
      </c>
      <c r="T182">
        <v>-0.5</v>
      </c>
      <c r="U182">
        <v>-0.08</v>
      </c>
      <c r="V182" s="78"/>
      <c r="W182" s="78" t="s">
        <v>153</v>
      </c>
      <c r="X182" s="64">
        <v>102.29</v>
      </c>
      <c r="Y182" s="64">
        <v>104.26300000000001</v>
      </c>
      <c r="Z182" s="5">
        <v>3138.5</v>
      </c>
      <c r="AA182" s="5">
        <v>1215.5999999999999</v>
      </c>
      <c r="AB182" s="5">
        <v>1923</v>
      </c>
      <c r="AC182" s="5">
        <v>1188.2</v>
      </c>
      <c r="AD182" s="5">
        <v>1844.4</v>
      </c>
    </row>
    <row r="183" spans="1:30">
      <c r="A183" t="s">
        <v>154</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3">
        <v>0</v>
      </c>
      <c r="T183">
        <v>0.03</v>
      </c>
      <c r="U183">
        <v>-0.28000000000000003</v>
      </c>
      <c r="V183" s="78"/>
      <c r="W183" s="78" t="s">
        <v>154</v>
      </c>
      <c r="X183" s="64">
        <v>102.001</v>
      </c>
      <c r="Y183" s="64">
        <v>105.087</v>
      </c>
      <c r="Z183" s="5">
        <v>3139.1</v>
      </c>
      <c r="AA183" s="5">
        <v>1213.2</v>
      </c>
      <c r="AB183" s="5">
        <v>1925.9</v>
      </c>
      <c r="AC183" s="5">
        <v>1189.4000000000001</v>
      </c>
      <c r="AD183" s="5">
        <v>1832.7</v>
      </c>
    </row>
    <row r="184" spans="1:30">
      <c r="A184" t="s">
        <v>155</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3">
        <v>0</v>
      </c>
      <c r="T184">
        <v>-0.27</v>
      </c>
      <c r="U184">
        <v>0.26</v>
      </c>
      <c r="V184" s="78"/>
      <c r="W184" s="78" t="s">
        <v>155</v>
      </c>
      <c r="X184" s="64">
        <v>102.47199999999999</v>
      </c>
      <c r="Y184" s="64">
        <v>105.446</v>
      </c>
      <c r="Z184" s="5">
        <v>3150.9</v>
      </c>
      <c r="AA184" s="5">
        <v>1207.2</v>
      </c>
      <c r="AB184" s="5">
        <v>1943.8</v>
      </c>
      <c r="AC184" s="5">
        <v>1178.0999999999999</v>
      </c>
      <c r="AD184" s="5">
        <v>1843.4</v>
      </c>
    </row>
    <row r="185" spans="1:30">
      <c r="A185" t="s">
        <v>345</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3">
        <v>0</v>
      </c>
      <c r="T185">
        <v>0.33</v>
      </c>
      <c r="U185">
        <v>0.18</v>
      </c>
      <c r="V185" s="78"/>
      <c r="W185" s="78" t="s">
        <v>345</v>
      </c>
      <c r="X185" s="64">
        <v>102.94</v>
      </c>
      <c r="Y185" s="64">
        <v>106.077</v>
      </c>
      <c r="Z185" s="5">
        <v>3189.9</v>
      </c>
      <c r="AA185" s="5">
        <v>1226.8</v>
      </c>
      <c r="AB185" s="5">
        <v>1963.2</v>
      </c>
      <c r="AC185" s="5">
        <v>1191.7</v>
      </c>
      <c r="AD185" s="5">
        <v>1850.8</v>
      </c>
    </row>
    <row r="186" spans="1:30">
      <c r="A186" t="s">
        <v>346</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3">
        <v>0</v>
      </c>
      <c r="T186">
        <v>-0.42</v>
      </c>
      <c r="U186">
        <v>0.35</v>
      </c>
      <c r="V186" s="78"/>
      <c r="W186" s="78" t="s">
        <v>346</v>
      </c>
      <c r="X186" s="64">
        <v>103.06</v>
      </c>
      <c r="Y186" s="64">
        <v>106.07</v>
      </c>
      <c r="Z186" s="5">
        <v>3188.2</v>
      </c>
      <c r="AA186" s="5">
        <v>1209.5</v>
      </c>
      <c r="AB186" s="5">
        <v>1978.6</v>
      </c>
      <c r="AC186" s="5">
        <v>1173.5999999999999</v>
      </c>
      <c r="AD186" s="5">
        <v>1865.5</v>
      </c>
    </row>
    <row r="187" spans="1:30">
      <c r="A187" t="s">
        <v>347</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3">
        <v>0</v>
      </c>
      <c r="T187">
        <v>0.15</v>
      </c>
      <c r="U187">
        <v>0.26</v>
      </c>
      <c r="V187" s="78"/>
      <c r="W187" s="78" t="s">
        <v>347</v>
      </c>
      <c r="X187" s="64">
        <v>102.928</v>
      </c>
      <c r="Y187" s="64">
        <v>105.212</v>
      </c>
      <c r="Z187" s="5">
        <v>3188.5</v>
      </c>
      <c r="AA187" s="5">
        <v>1214.5</v>
      </c>
      <c r="AB187" s="5">
        <v>1974</v>
      </c>
      <c r="AC187" s="5">
        <v>1179.9000000000001</v>
      </c>
      <c r="AD187" s="5">
        <v>1876.3</v>
      </c>
    </row>
    <row r="188" spans="1:30">
      <c r="A188" t="s">
        <v>351</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3">
        <v>0</v>
      </c>
      <c r="T188">
        <v>7.0000000000000007E-2</v>
      </c>
      <c r="U188">
        <v>0.63</v>
      </c>
      <c r="V188" s="78"/>
      <c r="W188" s="78" t="s">
        <v>351</v>
      </c>
      <c r="X188" s="64">
        <v>103.21299999999999</v>
      </c>
      <c r="Y188" s="64">
        <v>105.971</v>
      </c>
      <c r="Z188" s="5">
        <v>3237.6</v>
      </c>
      <c r="AA188" s="5">
        <v>1221</v>
      </c>
      <c r="AB188" s="5">
        <v>2016.6</v>
      </c>
      <c r="AC188" s="5">
        <v>1183</v>
      </c>
      <c r="AD188" s="5">
        <v>1903</v>
      </c>
    </row>
    <row r="189" spans="1:30">
      <c r="A189" t="s">
        <v>354</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3">
        <v>0</v>
      </c>
      <c r="T189">
        <v>-0.04</v>
      </c>
      <c r="U189">
        <v>0.37</v>
      </c>
      <c r="V189" s="78"/>
      <c r="W189" s="78" t="s">
        <v>354</v>
      </c>
      <c r="X189" s="64">
        <v>103.408</v>
      </c>
      <c r="Y189" s="64">
        <v>106.084</v>
      </c>
      <c r="Z189" s="5">
        <v>3257</v>
      </c>
      <c r="AA189" s="5">
        <v>1221.4000000000001</v>
      </c>
      <c r="AB189" s="5">
        <v>2035.5</v>
      </c>
      <c r="AC189" s="5">
        <v>1181.2</v>
      </c>
      <c r="AD189" s="5">
        <v>1918.8</v>
      </c>
    </row>
    <row r="190" spans="1:30">
      <c r="A190" t="s">
        <v>355</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3">
        <v>0</v>
      </c>
      <c r="T190">
        <v>0.16</v>
      </c>
      <c r="U190">
        <v>-0.03</v>
      </c>
      <c r="V190" s="78"/>
      <c r="W190" s="78" t="s">
        <v>355</v>
      </c>
      <c r="X190" s="64">
        <v>103.251</v>
      </c>
      <c r="Y190" s="64">
        <v>105.72499999999999</v>
      </c>
      <c r="Z190" s="5">
        <v>3253.8</v>
      </c>
      <c r="AA190" s="5">
        <v>1226.5999999999999</v>
      </c>
      <c r="AB190" s="5">
        <v>2027.2</v>
      </c>
      <c r="AC190" s="5">
        <v>1188</v>
      </c>
      <c r="AD190" s="5">
        <v>1917.5</v>
      </c>
    </row>
    <row r="191" spans="1:30">
      <c r="A191" t="s">
        <v>372</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3">
        <v>0</v>
      </c>
      <c r="T191">
        <v>0.02</v>
      </c>
      <c r="U191">
        <v>0.57999999999999996</v>
      </c>
      <c r="V191" s="78"/>
      <c r="W191" s="78" t="s">
        <v>372</v>
      </c>
      <c r="X191" s="64">
        <v>102.934</v>
      </c>
      <c r="Y191" s="64">
        <v>104.962</v>
      </c>
      <c r="Z191" s="5">
        <v>3262.7</v>
      </c>
      <c r="AA191" s="5">
        <v>1223.5</v>
      </c>
      <c r="AB191" s="5">
        <v>2039.2</v>
      </c>
      <c r="AC191" s="5">
        <v>1188.5999999999999</v>
      </c>
      <c r="AD191" s="5">
        <v>1942.9</v>
      </c>
    </row>
    <row r="192" spans="1:30">
      <c r="A192" t="s">
        <v>373</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3">
        <v>0</v>
      </c>
      <c r="T192">
        <v>-0.1</v>
      </c>
      <c r="U192">
        <v>-0.04</v>
      </c>
      <c r="V192" s="78"/>
      <c r="W192" s="78" t="s">
        <v>373</v>
      </c>
      <c r="X192" s="64">
        <v>103.502</v>
      </c>
      <c r="Y192" s="64">
        <v>105.76900000000001</v>
      </c>
      <c r="Z192" s="5">
        <v>3278.2</v>
      </c>
      <c r="AA192" s="5">
        <v>1225.4000000000001</v>
      </c>
      <c r="AB192" s="5">
        <v>2052.9</v>
      </c>
      <c r="AC192" s="5">
        <v>1183.9000000000001</v>
      </c>
      <c r="AD192" s="5">
        <v>1940.9</v>
      </c>
    </row>
    <row r="193" spans="1:30">
      <c r="A193" t="s">
        <v>374</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3">
        <v>0</v>
      </c>
      <c r="T193">
        <v>0.11</v>
      </c>
      <c r="U193">
        <v>7.0000000000000007E-2</v>
      </c>
      <c r="V193" s="78"/>
      <c r="W193" s="78" t="s">
        <v>374</v>
      </c>
      <c r="X193" s="64">
        <v>103.97</v>
      </c>
      <c r="Y193" s="64">
        <v>106.218</v>
      </c>
      <c r="Z193" s="5">
        <v>3300.5</v>
      </c>
      <c r="AA193" s="5">
        <v>1235.9000000000001</v>
      </c>
      <c r="AB193" s="5">
        <v>2064.6999999999998</v>
      </c>
      <c r="AC193" s="5">
        <v>1188.7</v>
      </c>
      <c r="AD193" s="5">
        <v>1943.8</v>
      </c>
    </row>
    <row r="194" spans="1:30">
      <c r="A194" t="s">
        <v>375</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3">
        <v>0</v>
      </c>
      <c r="T194">
        <v>0.03</v>
      </c>
      <c r="U194">
        <v>0</v>
      </c>
      <c r="V194" s="78"/>
      <c r="W194" s="78" t="s">
        <v>375</v>
      </c>
      <c r="X194" s="64">
        <v>104.541</v>
      </c>
      <c r="Y194" s="64">
        <v>106.931</v>
      </c>
      <c r="Z194" s="5">
        <v>3322.4</v>
      </c>
      <c r="AA194" s="5">
        <v>1244.0999999999999</v>
      </c>
      <c r="AB194" s="5">
        <v>2078.3000000000002</v>
      </c>
      <c r="AC194" s="5">
        <v>1190.0999999999999</v>
      </c>
      <c r="AD194" s="5">
        <v>1943.6</v>
      </c>
    </row>
    <row r="195" spans="1:30">
      <c r="A195" t="s">
        <v>384</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3">
        <v>0</v>
      </c>
      <c r="T195">
        <v>0</v>
      </c>
      <c r="U195">
        <v>-0.13</v>
      </c>
      <c r="V195" s="78"/>
      <c r="W195" s="78" t="s">
        <v>384</v>
      </c>
      <c r="X195" s="64">
        <v>105.245</v>
      </c>
      <c r="Y195" s="64">
        <v>108.06100000000001</v>
      </c>
      <c r="Z195" s="5">
        <v>3346.4</v>
      </c>
      <c r="AA195" s="5">
        <v>1252.4000000000001</v>
      </c>
      <c r="AB195" s="5">
        <v>2093.9</v>
      </c>
      <c r="AC195" s="5">
        <v>1190</v>
      </c>
      <c r="AD195" s="5">
        <v>1937.7</v>
      </c>
    </row>
    <row r="196" spans="1:30">
      <c r="A196" t="s">
        <v>385</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3">
        <v>0</v>
      </c>
      <c r="T196">
        <v>0.16</v>
      </c>
      <c r="U196">
        <v>-0.15</v>
      </c>
      <c r="V196" s="78"/>
      <c r="W196" s="78" t="s">
        <v>385</v>
      </c>
      <c r="X196" s="64">
        <v>105.59399999999999</v>
      </c>
      <c r="Y196" s="64">
        <v>108.52800000000001</v>
      </c>
      <c r="Z196" s="5">
        <v>3360</v>
      </c>
      <c r="AA196" s="5">
        <v>1264</v>
      </c>
      <c r="AB196" s="5">
        <v>2096</v>
      </c>
      <c r="AC196" s="5">
        <v>1197.0999999999999</v>
      </c>
      <c r="AD196" s="5">
        <v>1931.3</v>
      </c>
    </row>
    <row r="197" spans="1:30">
      <c r="A197" t="s">
        <v>386</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3">
        <v>0</v>
      </c>
      <c r="T197">
        <v>-0.08</v>
      </c>
      <c r="U197">
        <v>-0.1</v>
      </c>
      <c r="V197" s="78"/>
      <c r="W197" s="78" t="s">
        <v>386</v>
      </c>
      <c r="X197" s="64">
        <v>105.914</v>
      </c>
      <c r="Y197" s="64">
        <v>109.428</v>
      </c>
      <c r="Z197" s="5">
        <v>3372.3</v>
      </c>
      <c r="AA197" s="5">
        <v>1263.8</v>
      </c>
      <c r="AB197" s="5">
        <v>2108.5</v>
      </c>
      <c r="AC197" s="5">
        <v>1193.2</v>
      </c>
      <c r="AD197" s="5">
        <v>1926.9</v>
      </c>
    </row>
    <row r="198" spans="1:30">
      <c r="A198" t="s">
        <v>388</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3">
        <v>0</v>
      </c>
      <c r="T198">
        <v>0.26</v>
      </c>
      <c r="U198">
        <v>0.15</v>
      </c>
      <c r="V198" s="78"/>
      <c r="W198" s="78" t="s">
        <v>388</v>
      </c>
      <c r="X198" s="64">
        <v>106.25700000000001</v>
      </c>
      <c r="Y198" s="64">
        <v>110.60299999999999</v>
      </c>
      <c r="Z198" s="5">
        <v>3419.1</v>
      </c>
      <c r="AA198" s="5">
        <v>1280.5999999999999</v>
      </c>
      <c r="AB198" s="5">
        <v>2138.5</v>
      </c>
      <c r="AC198" s="5">
        <v>1205.2</v>
      </c>
      <c r="AD198" s="5">
        <v>1933.5</v>
      </c>
    </row>
    <row r="199" spans="1:30">
      <c r="A199" t="s">
        <v>389</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3">
        <v>0</v>
      </c>
      <c r="T199">
        <v>0.17</v>
      </c>
      <c r="U199">
        <v>0.1</v>
      </c>
      <c r="V199" s="78"/>
      <c r="W199" s="78" t="s">
        <v>389</v>
      </c>
      <c r="X199" s="64">
        <v>106.739</v>
      </c>
      <c r="Y199" s="64">
        <v>111.572</v>
      </c>
      <c r="Z199" s="5">
        <v>3456.8</v>
      </c>
      <c r="AA199" s="5">
        <v>1294.8</v>
      </c>
      <c r="AB199" s="5">
        <v>2162</v>
      </c>
      <c r="AC199" s="5">
        <v>1213.0999999999999</v>
      </c>
      <c r="AD199" s="5">
        <v>1937.7</v>
      </c>
    </row>
    <row r="200" spans="1:30">
      <c r="A200" t="s">
        <v>390</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3">
        <v>0</v>
      </c>
      <c r="T200">
        <v>0.22</v>
      </c>
      <c r="U200">
        <v>0.15</v>
      </c>
      <c r="V200" s="78"/>
      <c r="W200" s="78" t="s">
        <v>390</v>
      </c>
      <c r="X200" s="64">
        <v>107.283</v>
      </c>
      <c r="Y200" s="64">
        <v>112.598</v>
      </c>
      <c r="Z200" s="5">
        <v>3501.8</v>
      </c>
      <c r="AA200" s="5">
        <v>1312.5</v>
      </c>
      <c r="AB200" s="5">
        <v>2189.3000000000002</v>
      </c>
      <c r="AC200" s="5">
        <v>1223.4000000000001</v>
      </c>
      <c r="AD200" s="5">
        <v>1944.3</v>
      </c>
    </row>
    <row r="201" spans="1:30">
      <c r="C201">
        <f>C200-C199</f>
        <v>10.799999999999955</v>
      </c>
      <c r="E201" s="5"/>
      <c r="F201" s="5"/>
      <c r="G201" s="5"/>
      <c r="U201" s="53"/>
      <c r="V201" s="53"/>
      <c r="W201" s="78"/>
      <c r="X201" s="78"/>
      <c r="Y201" s="78"/>
      <c r="Z201" s="78"/>
    </row>
    <row r="202" spans="1:30" ht="15.75" thickBot="1">
      <c r="G202" s="5"/>
      <c r="U202" s="53"/>
      <c r="V202" s="53"/>
      <c r="W202" s="78"/>
      <c r="X202" s="78"/>
      <c r="Y202" s="78"/>
      <c r="Z202" s="78"/>
    </row>
    <row r="203" spans="1:30" ht="15.75" thickBot="1">
      <c r="G203" s="96"/>
      <c r="H203" s="96"/>
      <c r="I203" s="96"/>
      <c r="J203" s="96"/>
      <c r="U203" s="53"/>
      <c r="V203" s="53"/>
      <c r="W203" s="78"/>
      <c r="X203" s="78"/>
      <c r="Y203" s="78"/>
      <c r="Z203" s="78"/>
    </row>
    <row r="204" spans="1:30">
      <c r="U204" s="53"/>
      <c r="V204" s="53"/>
      <c r="W204" s="78"/>
      <c r="X204" s="78"/>
      <c r="Y204" s="78"/>
      <c r="Z204" s="78"/>
    </row>
    <row r="205" spans="1:30">
      <c r="U205" s="53"/>
      <c r="V205" s="53"/>
      <c r="W205" s="78"/>
      <c r="X205" s="78"/>
      <c r="Y205" s="78"/>
      <c r="Z205" s="78"/>
      <c r="AA205" s="78"/>
      <c r="AB205" s="78"/>
      <c r="AC205" s="78"/>
      <c r="AD205" s="78"/>
    </row>
    <row r="206" spans="1:30">
      <c r="U206" s="53"/>
      <c r="V206" s="53"/>
      <c r="W206" s="78"/>
      <c r="X206" s="78"/>
      <c r="Y206" s="78"/>
      <c r="Z206" s="78"/>
    </row>
    <row r="207" spans="1:30">
      <c r="U207" s="53"/>
      <c r="V207" s="53"/>
      <c r="W207" s="53"/>
      <c r="X207" s="53"/>
      <c r="Y207" s="53"/>
      <c r="Z207" s="53"/>
    </row>
    <row r="208" spans="1:30">
      <c r="U208" s="53"/>
      <c r="V208" s="53"/>
      <c r="W208" s="53"/>
      <c r="X208" s="53"/>
      <c r="Y208" s="53"/>
      <c r="Z208" s="53"/>
    </row>
    <row r="209" spans="21:26">
      <c r="U209" s="53"/>
      <c r="V209" s="53"/>
      <c r="W209" s="53"/>
      <c r="X209" s="53"/>
      <c r="Y209" s="53"/>
      <c r="Z209" s="53"/>
    </row>
    <row r="210" spans="21:26">
      <c r="U210" s="53"/>
      <c r="V210" s="53"/>
      <c r="W210" s="53"/>
      <c r="X210" s="53"/>
      <c r="Y210" s="53"/>
      <c r="Z210" s="53"/>
    </row>
    <row r="211" spans="21:26">
      <c r="U211" s="53"/>
      <c r="V211" s="53"/>
      <c r="W211" s="53"/>
      <c r="X211" s="53"/>
      <c r="Y211" s="53"/>
      <c r="Z211" s="53"/>
    </row>
    <row r="212" spans="21:26">
      <c r="U212" s="53"/>
      <c r="V212" s="53"/>
      <c r="W212" s="53"/>
      <c r="X212" s="53"/>
      <c r="Y212" s="53"/>
      <c r="Z212" s="53"/>
    </row>
    <row r="213" spans="21:26">
      <c r="U213" s="53"/>
      <c r="V213" s="53"/>
      <c r="W213" s="53"/>
      <c r="X213" s="53"/>
      <c r="Y213" s="53"/>
      <c r="Z213" s="53"/>
    </row>
    <row r="214" spans="21:26">
      <c r="U214" s="53"/>
      <c r="V214" s="53"/>
      <c r="W214" s="53"/>
      <c r="X214" s="53"/>
      <c r="Y214" s="53"/>
      <c r="Z214" s="53"/>
    </row>
    <row r="215" spans="21:26">
      <c r="U215" s="53"/>
      <c r="V215" s="53"/>
      <c r="W215" s="53"/>
      <c r="X215" s="53"/>
      <c r="Y215" s="53"/>
      <c r="Z215" s="53"/>
    </row>
    <row r="216" spans="21:26">
      <c r="U216" s="53"/>
      <c r="V216" s="53"/>
      <c r="W216" s="53"/>
      <c r="X216" s="53"/>
      <c r="Y216" s="53"/>
      <c r="Z216" s="53"/>
    </row>
    <row r="217" spans="21:26">
      <c r="U217" s="53"/>
      <c r="V217" s="53"/>
      <c r="W217" s="53"/>
      <c r="X217" s="53"/>
      <c r="Y217" s="53"/>
      <c r="Z217" s="53"/>
    </row>
    <row r="218" spans="21:26">
      <c r="U218" s="53"/>
      <c r="V218" s="53"/>
      <c r="W218" s="53"/>
      <c r="X218" s="53"/>
      <c r="Y218" s="53"/>
      <c r="Z218" s="53"/>
    </row>
    <row r="219" spans="21:26">
      <c r="U219" s="53"/>
      <c r="V219" s="53"/>
      <c r="W219" s="53"/>
      <c r="X219" s="53"/>
      <c r="Y219" s="53"/>
      <c r="Z219" s="53"/>
    </row>
    <row r="220" spans="21:26">
      <c r="U220" s="53"/>
      <c r="V220" s="53"/>
      <c r="W220" s="53"/>
      <c r="X220" s="53"/>
      <c r="Y220" s="53"/>
      <c r="Z220" s="53"/>
    </row>
    <row r="221" spans="21:26">
      <c r="U221" s="53"/>
      <c r="V221" s="53"/>
      <c r="W221" s="53"/>
      <c r="X221" s="53"/>
      <c r="Y221" s="53"/>
      <c r="Z221" s="53"/>
    </row>
    <row r="222" spans="21:26">
      <c r="U222" s="53"/>
      <c r="V222" s="53"/>
      <c r="W222" s="53"/>
      <c r="X222" s="53"/>
      <c r="Y222" s="53"/>
      <c r="Z222" s="53"/>
    </row>
    <row r="223" spans="21:26">
      <c r="U223" s="53"/>
      <c r="V223" s="53"/>
      <c r="W223" s="53"/>
      <c r="X223" s="53"/>
      <c r="Y223" s="53"/>
      <c r="Z223" s="53"/>
    </row>
    <row r="224" spans="21:26">
      <c r="U224" s="53"/>
      <c r="V224" s="53"/>
      <c r="W224" s="53"/>
      <c r="X224" s="53"/>
      <c r="Y224" s="53"/>
      <c r="Z224" s="53"/>
    </row>
    <row r="225" spans="21:26">
      <c r="U225" s="53"/>
      <c r="V225" s="53"/>
      <c r="W225" s="53"/>
      <c r="X225" s="53"/>
      <c r="Y225" s="53"/>
      <c r="Z225" s="53"/>
    </row>
    <row r="226" spans="21:26">
      <c r="U226" s="53"/>
      <c r="V226" s="53"/>
      <c r="W226" s="53"/>
      <c r="X226" s="53"/>
      <c r="Y226" s="53"/>
      <c r="Z226" s="53"/>
    </row>
    <row r="227" spans="21:26">
      <c r="U227" s="53"/>
      <c r="V227" s="53"/>
      <c r="W227" s="53"/>
      <c r="X227" s="53"/>
      <c r="Y227" s="53"/>
      <c r="Z227" s="53"/>
    </row>
    <row r="228" spans="21:26">
      <c r="U228" s="53"/>
      <c r="V228" s="53"/>
      <c r="W228" s="53"/>
      <c r="X228" s="53"/>
      <c r="Y228" s="53"/>
      <c r="Z228" s="53"/>
    </row>
    <row r="229" spans="21:26">
      <c r="U229" s="53"/>
      <c r="V229" s="53"/>
      <c r="W229" s="53"/>
      <c r="X229" s="53"/>
      <c r="Y229" s="53"/>
      <c r="Z229" s="53"/>
    </row>
    <row r="230" spans="21:26">
      <c r="U230" s="53"/>
      <c r="V230" s="53"/>
      <c r="W230" s="53"/>
      <c r="X230" s="53"/>
      <c r="Y230" s="53"/>
      <c r="Z230" s="53"/>
    </row>
    <row r="231" spans="21:26">
      <c r="U231" s="53"/>
      <c r="V231" s="53"/>
      <c r="W231" s="53"/>
      <c r="X231" s="53"/>
      <c r="Y231" s="53"/>
      <c r="Z231" s="53"/>
    </row>
    <row r="232" spans="21:26">
      <c r="U232" s="53"/>
      <c r="V232" s="53"/>
      <c r="W232" s="53"/>
      <c r="X232" s="53"/>
      <c r="Y232" s="53"/>
      <c r="Z232" s="53"/>
    </row>
    <row r="233" spans="21:26">
      <c r="U233" s="53"/>
      <c r="V233" s="53"/>
      <c r="W233" s="53"/>
      <c r="X233" s="53"/>
      <c r="Y233" s="53"/>
      <c r="Z233" s="53"/>
    </row>
    <row r="234" spans="21:26">
      <c r="U234" s="53"/>
      <c r="V234" s="53"/>
      <c r="W234" s="53"/>
      <c r="X234" s="53"/>
      <c r="Y234" s="53"/>
      <c r="Z234" s="53"/>
    </row>
    <row r="235" spans="21:26">
      <c r="U235" s="53"/>
      <c r="V235" s="53"/>
      <c r="W235" s="53"/>
      <c r="X235" s="53"/>
      <c r="Y235" s="53"/>
      <c r="Z235" s="53"/>
    </row>
    <row r="236" spans="21:26">
      <c r="U236" s="53"/>
      <c r="V236" s="53"/>
      <c r="W236" s="53"/>
      <c r="X236" s="53"/>
      <c r="Y236" s="53"/>
      <c r="Z236" s="53"/>
    </row>
    <row r="237" spans="21:26">
      <c r="U237" s="53"/>
      <c r="V237" s="53"/>
      <c r="W237" s="53"/>
      <c r="X237" s="53"/>
      <c r="Y237" s="53"/>
      <c r="Z237" s="53"/>
    </row>
    <row r="238" spans="21:26">
      <c r="U238" s="53"/>
      <c r="V238" s="53"/>
      <c r="W238" s="53"/>
      <c r="X238" s="53"/>
      <c r="Y238" s="53"/>
      <c r="Z238" s="53"/>
    </row>
    <row r="239" spans="21:26">
      <c r="U239" s="53"/>
      <c r="V239" s="53"/>
      <c r="W239" s="53"/>
      <c r="X239" s="53"/>
      <c r="Y239" s="53"/>
      <c r="Z239" s="53"/>
    </row>
    <row r="240" spans="21:26">
      <c r="U240" s="53"/>
      <c r="V240" s="53"/>
      <c r="W240" s="53"/>
      <c r="X240" s="53"/>
      <c r="Y240" s="53"/>
      <c r="Z240" s="53"/>
    </row>
    <row r="241" spans="21:26">
      <c r="U241" s="53"/>
      <c r="V241" s="53"/>
      <c r="W241" s="53"/>
      <c r="X241" s="53"/>
      <c r="Y241" s="53"/>
      <c r="Z241" s="53"/>
    </row>
    <row r="242" spans="21:26">
      <c r="U242" s="53"/>
      <c r="V242" s="53"/>
      <c r="W242" s="53"/>
      <c r="X242" s="53"/>
      <c r="Y242" s="53"/>
      <c r="Z242" s="53"/>
    </row>
    <row r="243" spans="21:26">
      <c r="U243" s="53"/>
      <c r="V243" s="53"/>
      <c r="W243" s="53"/>
      <c r="X243" s="53"/>
      <c r="Y243" s="53"/>
      <c r="Z243" s="53"/>
    </row>
    <row r="244" spans="21:26">
      <c r="U244" s="53"/>
      <c r="V244" s="53"/>
      <c r="W244" s="53"/>
      <c r="X244" s="53"/>
      <c r="Y244" s="53"/>
      <c r="Z244" s="53"/>
    </row>
    <row r="245" spans="21:26">
      <c r="U245" s="53"/>
      <c r="V245" s="53"/>
      <c r="W245" s="53"/>
      <c r="X245" s="53"/>
      <c r="Y245" s="53"/>
      <c r="Z245" s="53"/>
    </row>
    <row r="246" spans="21:26">
      <c r="U246" s="53"/>
      <c r="V246" s="53"/>
      <c r="W246" s="53"/>
      <c r="X246" s="53"/>
      <c r="Y246" s="53"/>
      <c r="Z246" s="53"/>
    </row>
    <row r="247" spans="21:26">
      <c r="U247" s="53"/>
      <c r="V247" s="53"/>
      <c r="W247" s="53"/>
      <c r="X247" s="53"/>
      <c r="Y247" s="53"/>
      <c r="Z247" s="53"/>
    </row>
    <row r="248" spans="21:26">
      <c r="U248" s="53"/>
      <c r="V248" s="53"/>
      <c r="W248" s="53"/>
      <c r="X248" s="53"/>
      <c r="Y248" s="53"/>
      <c r="Z248" s="53"/>
    </row>
    <row r="249" spans="21:26">
      <c r="U249" s="53"/>
      <c r="V249" s="53"/>
      <c r="W249" s="53"/>
      <c r="X249" s="53"/>
      <c r="Y249" s="53"/>
      <c r="Z249" s="53"/>
    </row>
    <row r="250" spans="21:26">
      <c r="U250" s="53"/>
      <c r="V250" s="53"/>
      <c r="W250" s="53"/>
      <c r="X250" s="53"/>
      <c r="Y250" s="53"/>
      <c r="Z250" s="53"/>
    </row>
    <row r="251" spans="21:26">
      <c r="U251" s="53"/>
      <c r="V251" s="53"/>
      <c r="W251" s="53"/>
      <c r="X251" s="53"/>
      <c r="Y251" s="53"/>
      <c r="Z251" s="53"/>
    </row>
    <row r="252" spans="21:26">
      <c r="U252" s="53"/>
      <c r="V252" s="53"/>
      <c r="W252" s="53"/>
      <c r="X252" s="53"/>
      <c r="Y252" s="53"/>
      <c r="Z252" s="53"/>
    </row>
    <row r="253" spans="21:26">
      <c r="U253" s="53"/>
      <c r="V253" s="53"/>
      <c r="W253" s="53"/>
      <c r="X253" s="53"/>
      <c r="Y253" s="53"/>
      <c r="Z253" s="53"/>
    </row>
    <row r="254" spans="21:26">
      <c r="U254" s="53"/>
      <c r="V254" s="53"/>
      <c r="W254" s="53"/>
      <c r="X254" s="53"/>
      <c r="Y254" s="53"/>
      <c r="Z254" s="53"/>
    </row>
    <row r="255" spans="21:26">
      <c r="U255" s="53"/>
      <c r="V255" s="53"/>
      <c r="W255" s="53"/>
      <c r="X255" s="53"/>
      <c r="Y255" s="53"/>
      <c r="Z255" s="53"/>
    </row>
    <row r="256" spans="21:26">
      <c r="U256" s="53"/>
      <c r="V256" s="53"/>
      <c r="W256" s="53"/>
      <c r="X256" s="53"/>
      <c r="Y256" s="53"/>
      <c r="Z256" s="53"/>
    </row>
    <row r="257" spans="21:26">
      <c r="U257" s="53"/>
      <c r="V257" s="53"/>
      <c r="W257" s="53"/>
      <c r="X257" s="53"/>
      <c r="Y257" s="53"/>
      <c r="Z257" s="53"/>
    </row>
    <row r="258" spans="21:26">
      <c r="U258" s="53"/>
      <c r="V258" s="53"/>
      <c r="W258" s="53"/>
      <c r="X258" s="53"/>
      <c r="Y258" s="53"/>
      <c r="Z258" s="53"/>
    </row>
    <row r="259" spans="21:26">
      <c r="U259" s="53"/>
      <c r="V259" s="53"/>
      <c r="W259" s="53"/>
      <c r="X259" s="53"/>
      <c r="Y259" s="53"/>
      <c r="Z259" s="53"/>
    </row>
    <row r="260" spans="21:26">
      <c r="U260" s="53"/>
      <c r="V260" s="53"/>
      <c r="W260" s="53"/>
      <c r="X260" s="53"/>
      <c r="Y260" s="53"/>
      <c r="Z260" s="53"/>
    </row>
    <row r="261" spans="21:26">
      <c r="U261" s="53"/>
      <c r="V261" s="53"/>
      <c r="W261" s="53"/>
      <c r="X261" s="53"/>
      <c r="Y261" s="53"/>
      <c r="Z261" s="53"/>
    </row>
    <row r="262" spans="21:26">
      <c r="U262" s="53"/>
      <c r="V262" s="53"/>
      <c r="W262" s="53"/>
      <c r="X262" s="53"/>
      <c r="Y262" s="53"/>
      <c r="Z262" s="53"/>
    </row>
    <row r="263" spans="21:26">
      <c r="U263" s="53"/>
      <c r="V263" s="53"/>
      <c r="W263" s="53"/>
      <c r="X263" s="53"/>
      <c r="Y263" s="53"/>
      <c r="Z263" s="53"/>
    </row>
    <row r="264" spans="21:26">
      <c r="U264" s="53"/>
      <c r="V264" s="53"/>
      <c r="W264" s="53"/>
      <c r="X264" s="53"/>
      <c r="Y264" s="53"/>
      <c r="Z264" s="53"/>
    </row>
    <row r="265" spans="21:26">
      <c r="U265" s="53"/>
      <c r="V265" s="53"/>
      <c r="W265" s="53"/>
      <c r="X265" s="53"/>
      <c r="Y265" s="53"/>
      <c r="Z265" s="53"/>
    </row>
    <row r="266" spans="21:26">
      <c r="U266" s="53"/>
      <c r="V266" s="53"/>
      <c r="W266" s="53"/>
      <c r="X266" s="53"/>
      <c r="Y266" s="53"/>
      <c r="Z266" s="53"/>
    </row>
    <row r="267" spans="21:26">
      <c r="U267" s="53"/>
      <c r="V267" s="53"/>
      <c r="W267" s="53"/>
      <c r="X267" s="53"/>
      <c r="Y267" s="53"/>
      <c r="Z267" s="53"/>
    </row>
    <row r="268" spans="21:26">
      <c r="U268" s="53"/>
      <c r="V268" s="53"/>
      <c r="W268" s="53"/>
      <c r="X268" s="53"/>
      <c r="Y268" s="53"/>
      <c r="Z268" s="53"/>
    </row>
    <row r="269" spans="21:26">
      <c r="U269" s="53"/>
      <c r="V269" s="53"/>
      <c r="W269" s="53"/>
      <c r="X269" s="53"/>
      <c r="Y269" s="53"/>
      <c r="Z269" s="53"/>
    </row>
    <row r="270" spans="21:26">
      <c r="U270" s="53"/>
      <c r="V270" s="53"/>
      <c r="W270" s="53"/>
      <c r="X270" s="53"/>
      <c r="Y270" s="53"/>
      <c r="Z270" s="53"/>
    </row>
    <row r="271" spans="21:26">
      <c r="U271" s="53"/>
      <c r="V271" s="53"/>
      <c r="W271" s="53"/>
      <c r="X271" s="53"/>
      <c r="Y271" s="53"/>
      <c r="Z271" s="53"/>
    </row>
    <row r="272" spans="21:26">
      <c r="U272" s="53"/>
      <c r="V272" s="53"/>
      <c r="W272" s="53"/>
      <c r="X272" s="53"/>
      <c r="Y272" s="53"/>
      <c r="Z272" s="53"/>
    </row>
    <row r="273" spans="21:26">
      <c r="U273" s="53"/>
      <c r="V273" s="53"/>
      <c r="W273" s="53"/>
      <c r="X273" s="53"/>
      <c r="Y273" s="53"/>
      <c r="Z273" s="53"/>
    </row>
    <row r="274" spans="21:26">
      <c r="U274" s="53"/>
      <c r="V274" s="53"/>
      <c r="W274" s="53"/>
      <c r="X274" s="53"/>
      <c r="Y274" s="53"/>
      <c r="Z274" s="53"/>
    </row>
    <row r="275" spans="21:26">
      <c r="U275" s="53"/>
      <c r="V275" s="53"/>
      <c r="W275" s="53"/>
      <c r="X275" s="53"/>
      <c r="Y275" s="53"/>
      <c r="Z275" s="53"/>
    </row>
    <row r="276" spans="21:26">
      <c r="U276" s="53"/>
      <c r="V276" s="53"/>
      <c r="W276" s="53"/>
      <c r="X276" s="53"/>
      <c r="Y276" s="53"/>
      <c r="Z276" s="53"/>
    </row>
    <row r="277" spans="21:26">
      <c r="U277" s="53"/>
      <c r="V277" s="53"/>
      <c r="W277" s="53"/>
      <c r="X277" s="53"/>
      <c r="Y277" s="53"/>
      <c r="Z277" s="53"/>
    </row>
    <row r="278" spans="21:26">
      <c r="U278" s="53"/>
      <c r="V278" s="53"/>
      <c r="W278" s="53"/>
      <c r="X278" s="53"/>
      <c r="Y278" s="53"/>
      <c r="Z278" s="53"/>
    </row>
    <row r="279" spans="21:26">
      <c r="U279" s="53"/>
      <c r="V279" s="53"/>
      <c r="W279" s="53"/>
      <c r="X279" s="53"/>
      <c r="Y279" s="53"/>
      <c r="Z279" s="53"/>
    </row>
    <row r="280" spans="21:26">
      <c r="U280" s="53"/>
      <c r="V280" s="53"/>
      <c r="W280" s="53"/>
      <c r="X280" s="53"/>
      <c r="Y280" s="53"/>
      <c r="Z280" s="53"/>
    </row>
    <row r="281" spans="21:26">
      <c r="U281" s="53"/>
      <c r="V281" s="53"/>
      <c r="W281" s="53"/>
      <c r="X281" s="53"/>
      <c r="Y281" s="53"/>
      <c r="Z281" s="53"/>
    </row>
    <row r="282" spans="21:26">
      <c r="U282" s="53"/>
      <c r="V282" s="53"/>
      <c r="W282" s="53"/>
      <c r="X282" s="53"/>
      <c r="Y282" s="53"/>
      <c r="Z282" s="53"/>
    </row>
    <row r="283" spans="21:26">
      <c r="U283" s="53"/>
      <c r="V283" s="53"/>
      <c r="W283" s="53"/>
      <c r="X283" s="53"/>
      <c r="Y283" s="53"/>
      <c r="Z283" s="53"/>
    </row>
    <row r="284" spans="21:26">
      <c r="U284" s="53"/>
      <c r="V284" s="53"/>
      <c r="W284" s="53"/>
      <c r="X284" s="53"/>
      <c r="Y284" s="53"/>
      <c r="Z284" s="53"/>
    </row>
    <row r="285" spans="21:26">
      <c r="U285" s="53"/>
      <c r="V285" s="53"/>
      <c r="W285" s="53"/>
      <c r="X285" s="53"/>
      <c r="Y285" s="53"/>
      <c r="Z285" s="53"/>
    </row>
    <row r="286" spans="21:26">
      <c r="U286" s="53"/>
      <c r="V286" s="53"/>
      <c r="W286" s="53"/>
      <c r="X286" s="53"/>
      <c r="Y286" s="53"/>
      <c r="Z286" s="53"/>
    </row>
    <row r="287" spans="21:26">
      <c r="U287" s="53"/>
      <c r="V287" s="53"/>
      <c r="W287" s="53"/>
      <c r="X287" s="53"/>
      <c r="Y287" s="53"/>
      <c r="Z287" s="53"/>
    </row>
    <row r="288" spans="21:26">
      <c r="U288" s="53"/>
      <c r="V288" s="53"/>
      <c r="W288" s="53"/>
      <c r="X288" s="53"/>
      <c r="Y288" s="53"/>
      <c r="Z288" s="53"/>
    </row>
    <row r="289" spans="21:26">
      <c r="U289" s="53"/>
      <c r="V289" s="53"/>
      <c r="W289" s="53"/>
      <c r="X289" s="53"/>
      <c r="Y289" s="53"/>
      <c r="Z289" s="53"/>
    </row>
    <row r="290" spans="21:26">
      <c r="U290" s="53"/>
      <c r="V290" s="53"/>
      <c r="W290" s="53"/>
      <c r="X290" s="53"/>
      <c r="Y290" s="53"/>
      <c r="Z290" s="53"/>
    </row>
    <row r="291" spans="21:26">
      <c r="U291" s="53"/>
      <c r="V291" s="53"/>
      <c r="W291" s="53"/>
      <c r="X291" s="53"/>
      <c r="Y291" s="53"/>
      <c r="Z291" s="53"/>
    </row>
    <row r="292" spans="21:26">
      <c r="U292" s="53"/>
      <c r="V292" s="53"/>
      <c r="W292" s="53"/>
      <c r="X292" s="53"/>
      <c r="Y292" s="53"/>
      <c r="Z292" s="53"/>
    </row>
    <row r="293" spans="21:26">
      <c r="U293" s="53"/>
      <c r="V293" s="53"/>
      <c r="W293" s="53"/>
      <c r="X293" s="53"/>
      <c r="Y293" s="53"/>
      <c r="Z293" s="53"/>
    </row>
    <row r="294" spans="21:26">
      <c r="U294" s="53"/>
      <c r="V294" s="53"/>
      <c r="W294" s="53"/>
      <c r="X294" s="53"/>
      <c r="Y294" s="53"/>
      <c r="Z294" s="53"/>
    </row>
    <row r="295" spans="21:26">
      <c r="U295" s="53"/>
      <c r="V295" s="53"/>
      <c r="W295" s="53"/>
      <c r="X295" s="53"/>
      <c r="Y295" s="53"/>
      <c r="Z295" s="53"/>
    </row>
    <row r="296" spans="21:26">
      <c r="U296" s="53"/>
      <c r="V296" s="53"/>
      <c r="W296" s="53"/>
      <c r="X296" s="53"/>
      <c r="Y296" s="53"/>
      <c r="Z296" s="53"/>
    </row>
    <row r="297" spans="21:26">
      <c r="U297" s="53"/>
      <c r="V297" s="53"/>
      <c r="W297" s="53"/>
      <c r="X297" s="53"/>
      <c r="Y297" s="53"/>
      <c r="Z297" s="53"/>
    </row>
    <row r="298" spans="21:26">
      <c r="U298" s="53"/>
      <c r="V298" s="53"/>
      <c r="W298" s="53"/>
      <c r="X298" s="53"/>
      <c r="Y298" s="53"/>
      <c r="Z298" s="53"/>
    </row>
    <row r="299" spans="21:26">
      <c r="U299" s="53"/>
      <c r="V299" s="53"/>
      <c r="W299" s="53"/>
      <c r="X299" s="53"/>
      <c r="Y299" s="53"/>
      <c r="Z299" s="53"/>
    </row>
    <row r="300" spans="21:26">
      <c r="U300" s="53"/>
      <c r="V300" s="53"/>
      <c r="W300" s="53"/>
      <c r="X300" s="53"/>
      <c r="Y300" s="53"/>
      <c r="Z300" s="53"/>
    </row>
    <row r="301" spans="21:26">
      <c r="U301" s="53"/>
      <c r="V301" s="53"/>
      <c r="W301" s="53"/>
      <c r="X301" s="53"/>
      <c r="Y301" s="53"/>
      <c r="Z301" s="53"/>
    </row>
    <row r="302" spans="21:26">
      <c r="U302" s="53"/>
      <c r="V302" s="53"/>
      <c r="W302" s="53"/>
      <c r="X302" s="53"/>
      <c r="Y302" s="53"/>
      <c r="Z302" s="53"/>
    </row>
    <row r="303" spans="21:26">
      <c r="U303" s="54"/>
      <c r="V303" s="54"/>
      <c r="W303" s="53"/>
      <c r="X303" s="53"/>
      <c r="Y303" s="53"/>
      <c r="Z303" s="53"/>
    </row>
    <row r="304" spans="21:26">
      <c r="U304" s="54"/>
      <c r="V304" s="54"/>
      <c r="W304" s="53"/>
      <c r="X304" s="53"/>
      <c r="Y304" s="53"/>
      <c r="Z304" s="53"/>
    </row>
    <row r="305" spans="21:26">
      <c r="U305" s="54"/>
      <c r="V305" s="54"/>
      <c r="W305" s="53"/>
      <c r="X305" s="53"/>
      <c r="Y305" s="53"/>
      <c r="Z305" s="53"/>
    </row>
    <row r="306" spans="21:26">
      <c r="U306" s="54"/>
      <c r="V306" s="54"/>
      <c r="W306" s="53"/>
      <c r="X306" s="53"/>
      <c r="Y306" s="53"/>
      <c r="Z306" s="53"/>
    </row>
    <row r="307" spans="21:26">
      <c r="U307" s="55"/>
      <c r="V307" s="91"/>
      <c r="W307" s="53"/>
      <c r="X307" s="53"/>
      <c r="Y307" s="53"/>
      <c r="Z307" s="53"/>
    </row>
    <row r="308" spans="21:26">
      <c r="W308" s="53"/>
      <c r="X308" s="53"/>
      <c r="Y308" s="53"/>
      <c r="Z308" s="53"/>
    </row>
    <row r="309" spans="21:26">
      <c r="W309" s="54"/>
      <c r="X309" s="54"/>
      <c r="Y309" s="54"/>
      <c r="Z309" s="54"/>
    </row>
    <row r="310" spans="21:26">
      <c r="W310" s="54"/>
      <c r="X310" s="54"/>
      <c r="Y310" s="54"/>
      <c r="Z310" s="54"/>
    </row>
    <row r="311" spans="21:26">
      <c r="W311" s="54"/>
      <c r="X311" s="54"/>
      <c r="Y311" s="54"/>
      <c r="Z311" s="54"/>
    </row>
    <row r="312" spans="21:26">
      <c r="W312" s="54"/>
      <c r="X312" s="54"/>
      <c r="Y312" s="54"/>
      <c r="Z312" s="54"/>
    </row>
    <row r="313" spans="21:26">
      <c r="W313" s="55"/>
      <c r="X313" s="91"/>
      <c r="Y313" s="91"/>
      <c r="Z313" s="91"/>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90" zoomScaleNormal="100" zoomScaleSheetLayoutView="190" zoomScalePageLayoutView="85" workbookViewId="0">
      <selection activeCell="K12" sqref="K12"/>
    </sheetView>
  </sheetViews>
  <sheetFormatPr defaultRowHeight="15"/>
  <cols>
    <col min="1" max="16384" width="9.140625" style="44"/>
  </cols>
  <sheetData>
    <row r="1" spans="1:9" ht="15" customHeight="1">
      <c r="A1" s="47"/>
      <c r="B1" s="47"/>
      <c r="C1" s="123"/>
      <c r="D1" s="123"/>
      <c r="E1" s="123"/>
      <c r="F1" s="123"/>
      <c r="G1" s="123"/>
      <c r="H1" s="47"/>
      <c r="I1" s="47"/>
    </row>
    <row r="2" spans="1:9" ht="15" customHeight="1">
      <c r="A2" s="47"/>
      <c r="B2" s="47"/>
      <c r="C2" s="123"/>
      <c r="D2" s="123"/>
      <c r="E2" s="123"/>
      <c r="F2" s="123"/>
      <c r="G2" s="123"/>
      <c r="H2" s="47"/>
      <c r="I2" s="47"/>
    </row>
    <row r="3" spans="1:9">
      <c r="A3" s="48"/>
      <c r="B3" s="48"/>
      <c r="C3" s="49"/>
      <c r="D3" s="49"/>
      <c r="E3" s="49"/>
      <c r="F3" s="49"/>
      <c r="G3" s="49"/>
      <c r="H3" s="49"/>
      <c r="I3" s="49"/>
    </row>
    <row r="9" spans="1:9">
      <c r="D9" s="45"/>
      <c r="G9" s="45"/>
    </row>
    <row r="30" spans="2:8">
      <c r="B30" s="60"/>
    </row>
    <row r="32" spans="2:8" ht="15" customHeight="1">
      <c r="B32" s="61"/>
      <c r="C32" s="61"/>
      <c r="D32" s="61"/>
      <c r="E32" s="61"/>
      <c r="F32" s="61"/>
      <c r="G32" s="61"/>
      <c r="H32" s="61"/>
    </row>
    <row r="33" spans="1:8">
      <c r="B33" s="61"/>
      <c r="C33" s="61"/>
      <c r="D33" s="61"/>
      <c r="E33" s="61"/>
      <c r="F33" s="61"/>
      <c r="G33" s="61"/>
      <c r="H33" s="61"/>
    </row>
    <row r="34" spans="1:8">
      <c r="B34" s="61"/>
      <c r="C34" s="61"/>
      <c r="D34" s="61"/>
      <c r="E34" s="61"/>
      <c r="F34" s="61"/>
      <c r="G34" s="61"/>
      <c r="H34" s="61"/>
    </row>
    <row r="35" spans="1:8">
      <c r="B35" s="61"/>
      <c r="C35" s="61"/>
      <c r="D35" s="61"/>
      <c r="E35" s="61"/>
      <c r="F35" s="61"/>
      <c r="G35" s="61"/>
      <c r="H35" s="61"/>
    </row>
    <row r="36" spans="1:8">
      <c r="B36" s="61"/>
      <c r="C36" s="61"/>
      <c r="D36" s="61"/>
      <c r="E36" s="61"/>
      <c r="F36" s="61"/>
      <c r="G36" s="61"/>
      <c r="H36" s="61"/>
    </row>
    <row r="37" spans="1:8">
      <c r="B37" s="61"/>
      <c r="C37" s="61"/>
      <c r="D37" s="61"/>
      <c r="E37" s="61"/>
      <c r="F37" s="61"/>
      <c r="G37" s="61"/>
      <c r="H37" s="61"/>
    </row>
    <row r="38" spans="1:8">
      <c r="B38" s="61"/>
      <c r="C38" s="61"/>
      <c r="D38" s="61"/>
      <c r="E38" s="61"/>
      <c r="F38" s="61"/>
      <c r="G38" s="61"/>
      <c r="H38" s="61"/>
    </row>
    <row r="39" spans="1:8">
      <c r="B39" s="61"/>
      <c r="C39" s="61"/>
      <c r="D39" s="61"/>
      <c r="E39" s="61"/>
      <c r="F39" s="61"/>
      <c r="G39" s="61"/>
      <c r="H39" s="61"/>
    </row>
    <row r="40" spans="1:8">
      <c r="B40" s="61"/>
      <c r="C40" s="61"/>
      <c r="D40" s="61"/>
      <c r="E40" s="61"/>
      <c r="F40" s="61"/>
      <c r="G40" s="61"/>
      <c r="H40" s="61"/>
    </row>
    <row r="41" spans="1:8">
      <c r="B41" s="61"/>
      <c r="C41" s="61"/>
      <c r="D41" s="61"/>
      <c r="E41" s="61"/>
      <c r="F41" s="61"/>
      <c r="G41" s="61"/>
      <c r="H41" s="61"/>
    </row>
    <row r="42" spans="1:8">
      <c r="B42" s="61"/>
      <c r="C42" s="61"/>
      <c r="D42" s="61"/>
      <c r="E42" s="61"/>
      <c r="F42" s="61"/>
      <c r="G42" s="61"/>
      <c r="H42" s="61"/>
    </row>
    <row r="43" spans="1:8" ht="15" customHeight="1">
      <c r="B43" s="62"/>
      <c r="C43" s="62"/>
      <c r="D43" s="62"/>
      <c r="E43" s="62"/>
      <c r="F43" s="62"/>
      <c r="G43" s="62"/>
      <c r="H43" s="62"/>
    </row>
    <row r="44" spans="1:8" ht="15" customHeight="1">
      <c r="B44" s="124" t="s">
        <v>387</v>
      </c>
      <c r="C44" s="125"/>
      <c r="D44" s="125"/>
      <c r="E44" s="125"/>
      <c r="F44" s="125"/>
      <c r="G44" s="125"/>
      <c r="H44" s="126"/>
    </row>
    <row r="45" spans="1:8">
      <c r="A45" s="50"/>
      <c r="B45" s="127"/>
      <c r="C45" s="128"/>
      <c r="D45" s="128"/>
      <c r="E45" s="128"/>
      <c r="F45" s="128"/>
      <c r="G45" s="128"/>
      <c r="H45" s="129"/>
    </row>
    <row r="46" spans="1:8" ht="20.25" customHeight="1">
      <c r="B46" s="127"/>
      <c r="C46" s="128"/>
      <c r="D46" s="128"/>
      <c r="E46" s="128"/>
      <c r="F46" s="128"/>
      <c r="G46" s="128"/>
      <c r="H46" s="129"/>
    </row>
    <row r="47" spans="1:8" ht="9.75" customHeight="1">
      <c r="B47" s="130" t="s">
        <v>382</v>
      </c>
      <c r="C47" s="131"/>
      <c r="D47" s="131"/>
      <c r="E47" s="132" t="s">
        <v>383</v>
      </c>
      <c r="F47" s="132"/>
      <c r="G47" s="132"/>
      <c r="H47" s="133"/>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D11564-52AE-4891-AED8-C9A3777FC656}"/>
</file>

<file path=customXml/itemProps2.xml><?xml version="1.0" encoding="utf-8"?>
<ds:datastoreItem xmlns:ds="http://schemas.openxmlformats.org/officeDocument/2006/customXml" ds:itemID="{05052A62-D083-4279-BFC2-485D09414AB0}"/>
</file>

<file path=customXml/itemProps3.xml><?xml version="1.0" encoding="utf-8"?>
<ds:datastoreItem xmlns:ds="http://schemas.openxmlformats.org/officeDocument/2006/customXml" ds:itemID="{077CA5D5-C9C8-4CC2-84A1-52B4FB474C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MASTER</vt:lpstr>
      <vt:lpstr>q_projections</vt:lpstr>
      <vt:lpstr>a_projections</vt:lpstr>
      <vt:lpstr>current_projections</vt:lpstr>
      <vt:lpstr>Sheet1</vt:lpstr>
      <vt:lpstr>Calculations_actual</vt:lpstr>
      <vt:lpstr>Calculations_forecast</vt:lpstr>
      <vt:lpstr>HaverPull</vt:lpstr>
      <vt:lpstr>fiscal_impact</vt:lpstr>
      <vt:lpstr>Fiscal_impact_072718</vt:lpstr>
      <vt:lpstr>_DLX15.USE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2018-08-30T14:14:57Z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