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COVID-19 Changes/September/"/>
    </mc:Choice>
  </mc:AlternateContent>
  <xr:revisionPtr revIDLastSave="0" documentId="13_ncr:1_{7BA7B5A8-DFA2-4A40-8274-0014CBBA29B2}" xr6:coauthVersionLast="46" xr6:coauthVersionMax="46" xr10:uidLastSave="{00000000-0000-0000-0000-000000000000}"/>
  <bookViews>
    <workbookView xWindow="0" yWindow="500" windowWidth="33600" windowHeight="1888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4" l="1"/>
  <c r="G36" i="4"/>
  <c r="O17" i="4"/>
  <c r="G28" i="4" l="1"/>
  <c r="N43" i="4"/>
  <c r="M43" i="4"/>
  <c r="O41" i="4"/>
  <c r="N41" i="4"/>
  <c r="M41" i="4"/>
  <c r="M26" i="4"/>
  <c r="G30" i="4" l="1"/>
  <c r="P33" i="4" l="1"/>
  <c r="M66" i="1" l="1"/>
  <c r="P59" i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O33" i="4"/>
  <c r="O37" i="4" s="1"/>
  <c r="O13" i="4"/>
  <c r="O12" i="4"/>
  <c r="O11" i="4"/>
  <c r="O10" i="4"/>
  <c r="N13" i="4"/>
  <c r="N31" i="4" s="1"/>
  <c r="M13" i="4"/>
  <c r="M31" i="4" s="1"/>
  <c r="F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8" i="4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N39" i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34" i="4" s="1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5" i="4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<sst xmlns="http://schemas.openxmlformats.org/spreadsheetml/2006/main" count="1003" uniqueCount="375">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</sst>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  <numFmt numFmtId="174" formatCode="#,##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174" fontId="0" fillId="0" borderId="0" xfId="0" applyNumberForma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K74" activePane="bottomRight" state="frozen"/>
      <selection pane="topRight" activeCell="C1" sqref="C1"/>
      <selection pane="bottomLeft" activeCell="A4" sqref="A4"/>
      <selection pane="bottomRight" activeCell="A44" sqref="A44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7" t="s">
        <v>163</v>
      </c>
      <c r="B1" s="317"/>
      <c r="C1" s="279"/>
      <c r="D1" s="279"/>
      <c r="E1" s="35"/>
      <c r="M1" t="s">
        <v>373</v>
      </c>
      <c r="AC1" s="179" t="s">
        <v>249</v>
      </c>
      <c r="AD1" s="319" t="s">
        <v>247</v>
      </c>
      <c r="AE1" s="319"/>
      <c r="AF1" s="319"/>
      <c r="AG1" t="s">
        <v>28</v>
      </c>
      <c r="AI1" s="320" t="s">
        <v>281</v>
      </c>
      <c r="AJ1" s="320"/>
      <c r="AK1" s="320"/>
      <c r="AL1" s="320"/>
      <c r="AM1" s="318" t="s">
        <v>279</v>
      </c>
      <c r="AN1" s="318"/>
      <c r="AO1" s="318"/>
      <c r="AP1" s="318"/>
    </row>
    <row r="2" spans="1:43" x14ac:dyDescent="0.2">
      <c r="F2" s="316" t="s">
        <v>21</v>
      </c>
      <c r="G2" s="316"/>
      <c r="H2" s="316"/>
      <c r="I2" s="316"/>
      <c r="J2" s="316" t="s">
        <v>9</v>
      </c>
      <c r="K2" s="316"/>
      <c r="L2" s="316"/>
      <c r="M2" s="316"/>
      <c r="N2" s="316" t="s">
        <v>10</v>
      </c>
      <c r="O2" s="316"/>
      <c r="P2" s="316"/>
      <c r="Q2" s="316"/>
      <c r="R2" s="316" t="s">
        <v>11</v>
      </c>
      <c r="S2" s="316"/>
      <c r="T2" s="316"/>
      <c r="U2" s="316"/>
      <c r="V2" s="316" t="s">
        <v>268</v>
      </c>
      <c r="W2" s="316"/>
      <c r="X2" s="316"/>
      <c r="Y2" s="316"/>
      <c r="Z2" s="229"/>
      <c r="AA2" s="296"/>
      <c r="AB2" s="229"/>
      <c r="AC2" s="156"/>
      <c r="AD2" s="316" t="s">
        <v>102</v>
      </c>
      <c r="AE2" s="316"/>
      <c r="AF2" s="316"/>
      <c r="AG2" s="156"/>
      <c r="AH2" s="156" t="s">
        <v>21</v>
      </c>
      <c r="AI2" s="316" t="s">
        <v>102</v>
      </c>
      <c r="AJ2" s="316"/>
      <c r="AK2" s="316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5" t="s">
        <v>264</v>
      </c>
      <c r="B4" s="315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tabSelected="1" zoomScale="130" zoomScaleNormal="130" workbookViewId="0">
      <pane xSplit="2" ySplit="8" topLeftCell="G55" activePane="bottomRight" state="frozen"/>
      <selection pane="topRight" activeCell="C1" sqref="C1"/>
      <selection pane="bottomLeft" activeCell="A9" sqref="A9"/>
      <selection pane="bottomRight" activeCell="L66" sqref="L66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1" t="s">
        <v>208</v>
      </c>
      <c r="B1" s="322"/>
      <c r="C1" s="35"/>
      <c r="H1"/>
      <c r="I1" s="250"/>
      <c r="J1" s="329" t="s">
        <v>282</v>
      </c>
      <c r="V1" s="316"/>
      <c r="W1" s="316"/>
      <c r="X1" s="316"/>
      <c r="Y1" s="316"/>
    </row>
    <row r="2" spans="1:27" x14ac:dyDescent="0.2">
      <c r="A2" s="323" t="s">
        <v>192</v>
      </c>
      <c r="B2" s="126"/>
      <c r="C2" t="s">
        <v>193</v>
      </c>
      <c r="I2" s="251"/>
      <c r="J2" s="329"/>
    </row>
    <row r="3" spans="1:27" x14ac:dyDescent="0.2">
      <c r="A3" s="324"/>
      <c r="B3" s="127"/>
      <c r="C3" t="s">
        <v>194</v>
      </c>
      <c r="I3" s="251"/>
      <c r="J3" s="329"/>
    </row>
    <row r="4" spans="1:27" x14ac:dyDescent="0.2">
      <c r="A4" s="324"/>
      <c r="B4" s="128"/>
      <c r="C4" t="s">
        <v>195</v>
      </c>
    </row>
    <row r="5" spans="1:27" x14ac:dyDescent="0.2">
      <c r="A5" s="325"/>
      <c r="B5" s="129"/>
      <c r="C5" t="s">
        <v>182</v>
      </c>
    </row>
    <row r="7" spans="1:27" x14ac:dyDescent="0.2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7"/>
      <c r="O7" s="326" t="s">
        <v>272</v>
      </c>
      <c r="P7" s="327"/>
      <c r="Q7" s="327"/>
      <c r="R7" s="327"/>
      <c r="S7" s="326" t="s">
        <v>276</v>
      </c>
      <c r="T7" s="327"/>
      <c r="U7" s="327"/>
      <c r="V7" s="327"/>
      <c r="W7" s="326" t="s">
        <v>277</v>
      </c>
      <c r="X7" s="327"/>
      <c r="Y7" s="327"/>
      <c r="Z7" s="327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15" sqref="C1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>
        <v>0</v>
      </c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>
        <v>0</v>
      </c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J7" s="102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J8" s="102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J9" s="102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J10" s="102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J11" s="102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J12" s="102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J13" s="102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102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102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102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102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102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102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102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102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10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102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102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6" t="s">
        <v>21</v>
      </c>
      <c r="E1" s="316"/>
      <c r="F1" s="316"/>
      <c r="G1" s="316"/>
      <c r="H1" s="316" t="s">
        <v>9</v>
      </c>
      <c r="I1" s="316"/>
      <c r="J1" s="316"/>
      <c r="K1" s="316"/>
      <c r="L1" s="316" t="s">
        <v>10</v>
      </c>
      <c r="M1" s="316"/>
      <c r="N1" s="316"/>
      <c r="O1" s="316"/>
      <c r="P1" s="316" t="s">
        <v>11</v>
      </c>
      <c r="Q1" s="316"/>
      <c r="R1" s="316"/>
      <c r="S1" s="316"/>
      <c r="T1" s="316" t="s">
        <v>268</v>
      </c>
      <c r="U1" s="316"/>
      <c r="V1" s="316"/>
      <c r="W1" s="316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topLeftCell="X1"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1" t="s">
        <v>208</v>
      </c>
      <c r="B1" s="322"/>
      <c r="C1" s="35"/>
      <c r="I1" s="250"/>
      <c r="J1" s="329" t="s">
        <v>282</v>
      </c>
      <c r="V1" s="316"/>
      <c r="W1" s="316"/>
      <c r="X1" s="316"/>
      <c r="Y1" s="316"/>
    </row>
    <row r="2" spans="1:27" x14ac:dyDescent="0.2">
      <c r="A2" s="323" t="s">
        <v>192</v>
      </c>
      <c r="B2" s="126"/>
      <c r="C2" t="s">
        <v>193</v>
      </c>
      <c r="H2" s="95"/>
      <c r="I2" s="251"/>
      <c r="J2" s="329"/>
    </row>
    <row r="3" spans="1:27" x14ac:dyDescent="0.2">
      <c r="A3" s="324"/>
      <c r="B3" s="127"/>
      <c r="C3" t="s">
        <v>194</v>
      </c>
      <c r="H3" s="95"/>
      <c r="I3" s="251"/>
      <c r="J3" s="329"/>
    </row>
    <row r="4" spans="1:27" x14ac:dyDescent="0.2">
      <c r="A4" s="324"/>
      <c r="B4" s="128"/>
      <c r="C4" t="s">
        <v>195</v>
      </c>
      <c r="H4" s="95"/>
      <c r="I4" s="95"/>
      <c r="J4" s="95"/>
    </row>
    <row r="5" spans="1:27" x14ac:dyDescent="0.2">
      <c r="A5" s="325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7"/>
      <c r="O7" s="326" t="s">
        <v>272</v>
      </c>
      <c r="P7" s="327"/>
      <c r="Q7" s="327"/>
      <c r="R7" s="327"/>
      <c r="S7" s="326" t="s">
        <v>276</v>
      </c>
      <c r="T7" s="327"/>
      <c r="U7" s="327"/>
      <c r="V7" s="327"/>
      <c r="W7" s="326" t="s">
        <v>277</v>
      </c>
      <c r="X7" s="327"/>
      <c r="Y7" s="327"/>
      <c r="Z7" s="327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topLeftCell="Z1"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2" workbookViewId="0">
      <selection activeCell="I15" sqref="I15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30" t="s">
        <v>32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</row>
    <row r="6" spans="1:19" s="6" customFormat="1" ht="15" customHeight="1" x14ac:dyDescent="0.15">
      <c r="A6" s="332" t="s">
        <v>33</v>
      </c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3"/>
      <c r="S8" s="334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7" t="s">
        <v>208</v>
      </c>
      <c r="B1" s="317"/>
      <c r="C1" s="35"/>
      <c r="H1"/>
      <c r="I1"/>
      <c r="J1"/>
      <c r="X1" t="s">
        <v>28</v>
      </c>
      <c r="Z1" s="335" t="s">
        <v>84</v>
      </c>
      <c r="AA1" s="335"/>
      <c r="AB1" s="335"/>
      <c r="AC1" s="316"/>
      <c r="AD1" s="316"/>
      <c r="AE1" s="316"/>
      <c r="AF1" s="316"/>
    </row>
    <row r="2" spans="1:32" x14ac:dyDescent="0.2">
      <c r="A2" s="336" t="s">
        <v>192</v>
      </c>
      <c r="B2" s="107"/>
      <c r="C2" t="s">
        <v>193</v>
      </c>
    </row>
    <row r="3" spans="1:32" x14ac:dyDescent="0.2">
      <c r="A3" s="336"/>
      <c r="B3" s="108"/>
      <c r="C3" t="s">
        <v>194</v>
      </c>
    </row>
    <row r="4" spans="1:32" x14ac:dyDescent="0.2">
      <c r="A4" s="336"/>
      <c r="B4" s="109"/>
      <c r="C4" t="s">
        <v>195</v>
      </c>
    </row>
    <row r="5" spans="1:32" x14ac:dyDescent="0.2">
      <c r="A5" s="336"/>
      <c r="B5" s="98"/>
      <c r="C5" t="s">
        <v>182</v>
      </c>
    </row>
    <row r="7" spans="1:32" x14ac:dyDescent="0.2">
      <c r="C7" s="326" t="s">
        <v>160</v>
      </c>
      <c r="D7" s="327"/>
      <c r="E7" s="327"/>
      <c r="F7" s="328"/>
      <c r="G7" s="326" t="s">
        <v>166</v>
      </c>
      <c r="H7" s="327"/>
      <c r="I7" s="327"/>
      <c r="J7" s="328"/>
      <c r="K7" s="326" t="s">
        <v>177</v>
      </c>
      <c r="L7" s="327"/>
      <c r="M7" s="327"/>
      <c r="N7" s="328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6"/>
  <sheetViews>
    <sheetView topLeftCell="B14" zoomScale="110" zoomScaleNormal="110" workbookViewId="0">
      <selection activeCell="L34" sqref="L34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2" t="s">
        <v>104</v>
      </c>
      <c r="B2" s="342"/>
      <c r="C2" s="342"/>
      <c r="D2" s="342"/>
      <c r="E2" s="342"/>
      <c r="F2" s="342"/>
      <c r="G2" s="342"/>
      <c r="H2" s="342"/>
      <c r="I2" s="342"/>
      <c r="J2" s="342"/>
      <c r="K2" s="77"/>
    </row>
    <row r="3" spans="1:24" x14ac:dyDescent="0.2">
      <c r="A3" s="342" t="s">
        <v>105</v>
      </c>
      <c r="B3" s="342"/>
      <c r="C3" s="342"/>
      <c r="D3" s="342"/>
      <c r="E3" s="342"/>
      <c r="F3" s="342"/>
      <c r="G3" s="342"/>
      <c r="H3" s="342"/>
      <c r="I3" s="342"/>
      <c r="J3" s="342"/>
      <c r="K3" s="77"/>
    </row>
    <row r="4" spans="1:24" ht="16" thickBot="1" x14ac:dyDescent="0.25">
      <c r="A4" s="343"/>
      <c r="B4" s="343"/>
      <c r="C4" s="343"/>
      <c r="D4" s="343"/>
      <c r="E4" s="343"/>
      <c r="F4" s="343"/>
      <c r="G4" s="343"/>
      <c r="H4" s="343"/>
      <c r="I4" s="343"/>
      <c r="J4" s="343"/>
      <c r="K4" s="348" t="s">
        <v>160</v>
      </c>
      <c r="L4" s="348"/>
      <c r="M4" s="348"/>
      <c r="N4" s="348"/>
    </row>
    <row r="5" spans="1:24" x14ac:dyDescent="0.2">
      <c r="A5" s="47"/>
      <c r="B5" s="48"/>
      <c r="C5" s="344" t="s">
        <v>106</v>
      </c>
      <c r="D5" s="345"/>
      <c r="E5" s="345"/>
      <c r="F5" s="345"/>
      <c r="G5" s="345"/>
      <c r="H5" s="345"/>
      <c r="I5" s="345"/>
      <c r="J5" s="346"/>
      <c r="K5" s="78"/>
      <c r="L5" s="347" t="s">
        <v>107</v>
      </c>
      <c r="M5" s="316"/>
      <c r="N5" s="316"/>
    </row>
    <row r="6" spans="1:24" x14ac:dyDescent="0.2">
      <c r="A6" s="1" t="s">
        <v>109</v>
      </c>
      <c r="B6" s="49"/>
      <c r="C6" s="338">
        <v>2020</v>
      </c>
      <c r="D6" s="339"/>
      <c r="E6" s="339"/>
      <c r="F6" s="339"/>
      <c r="G6" s="339"/>
      <c r="H6" s="339"/>
      <c r="I6" s="339"/>
      <c r="J6" s="34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>4*O37</f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>4*O38</f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6" t="s">
        <v>9</v>
      </c>
      <c r="L22" s="316"/>
      <c r="M22" s="316"/>
      <c r="N22" s="316"/>
      <c r="O22" s="316" t="s">
        <v>10</v>
      </c>
      <c r="P22" s="316"/>
      <c r="Q22" s="316"/>
      <c r="R22" s="316"/>
      <c r="S22" s="316" t="s">
        <v>11</v>
      </c>
      <c r="T22" s="316"/>
      <c r="U22" s="316"/>
      <c r="V22" s="316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1" t="s">
        <v>108</v>
      </c>
      <c r="L23" s="341"/>
      <c r="M23" s="341"/>
      <c r="N23" s="341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G28" s="72">
        <f>G29+G24</f>
        <v>213.8</v>
      </c>
      <c r="I28" s="33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>SUM(P28:P31)</f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7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  <c r="G36" s="72">
        <f>SUM(O37:R37) + SUM(O38:R38)</f>
        <v>178.75</v>
      </c>
      <c r="H36" s="72">
        <f>SUM(S37:V37) + SUM(S38:V38)</f>
        <v>44</v>
      </c>
      <c r="I36" s="72"/>
      <c r="J36" s="72"/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M40">
        <v>0.31</v>
      </c>
      <c r="N40">
        <v>0.42</v>
      </c>
      <c r="O40" s="72">
        <v>0.27</v>
      </c>
      <c r="P40" s="72"/>
      <c r="Q40" s="72"/>
      <c r="R40" s="72"/>
      <c r="S40" s="72"/>
    </row>
    <row r="41" spans="3:23" x14ac:dyDescent="0.2">
      <c r="M41">
        <f>15/48</f>
        <v>0.3125</v>
      </c>
      <c r="N41">
        <f>20/48</f>
        <v>0.41666666666666669</v>
      </c>
      <c r="O41">
        <f>13/48</f>
        <v>0.27083333333333331</v>
      </c>
      <c r="P41">
        <v>0</v>
      </c>
    </row>
    <row r="42" spans="3:23" x14ac:dyDescent="0.2">
      <c r="L42" t="s">
        <v>144</v>
      </c>
      <c r="M42" s="84">
        <v>15</v>
      </c>
      <c r="N42" s="35">
        <v>20</v>
      </c>
      <c r="O42" s="35">
        <v>13</v>
      </c>
      <c r="P42" s="35">
        <v>0</v>
      </c>
    </row>
    <row r="43" spans="3:23" x14ac:dyDescent="0.2">
      <c r="M43" s="314">
        <f>10 / 14</f>
        <v>0.7142857142857143</v>
      </c>
      <c r="N43" s="35">
        <f>N44/14</f>
        <v>0.2857142857142857</v>
      </c>
      <c r="O43" s="35">
        <v>0</v>
      </c>
      <c r="P43" s="35">
        <v>0</v>
      </c>
    </row>
    <row r="44" spans="3:23" x14ac:dyDescent="0.2">
      <c r="L44" t="s">
        <v>143</v>
      </c>
      <c r="M44" s="84">
        <v>10</v>
      </c>
      <c r="N44" s="35">
        <v>4</v>
      </c>
      <c r="O44" s="35">
        <v>0</v>
      </c>
      <c r="P44" s="35">
        <v>0</v>
      </c>
    </row>
    <row r="45" spans="3:23" x14ac:dyDescent="0.2">
      <c r="L45" t="s">
        <v>142</v>
      </c>
    </row>
    <row r="46" spans="3:23" x14ac:dyDescent="0.2">
      <c r="L46" t="s">
        <v>58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50" t="s">
        <v>87</v>
      </c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</row>
    <row r="7" spans="1:18" x14ac:dyDescent="0.2">
      <c r="A7" s="349" t="s">
        <v>88</v>
      </c>
      <c r="B7" s="349"/>
      <c r="C7" s="349"/>
      <c r="D7" s="34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9" t="s">
        <v>89</v>
      </c>
      <c r="C8" s="349"/>
      <c r="D8" s="34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9" t="s">
        <v>90</v>
      </c>
      <c r="C9" s="349"/>
      <c r="D9" s="34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9" t="s">
        <v>91</v>
      </c>
      <c r="C10" s="349"/>
      <c r="D10" s="34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9" t="s">
        <v>58</v>
      </c>
      <c r="C11" s="349"/>
      <c r="D11" s="34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9" t="s">
        <v>34</v>
      </c>
      <c r="D13" s="34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9" t="s">
        <v>89</v>
      </c>
      <c r="C19" s="349"/>
      <c r="D19" s="34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9" t="s">
        <v>90</v>
      </c>
      <c r="C20" s="349"/>
      <c r="D20" s="34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9" t="s">
        <v>91</v>
      </c>
      <c r="C21" s="349"/>
      <c r="D21" s="34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9" t="s">
        <v>58</v>
      </c>
      <c r="C22" s="349"/>
      <c r="D22" s="34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1" t="s">
        <v>95</v>
      </c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2" t="s">
        <v>99</v>
      </c>
      <c r="G37" s="352"/>
      <c r="H37" s="352"/>
      <c r="I37" s="352"/>
      <c r="J37" s="352"/>
      <c r="K37" s="352"/>
      <c r="L37" s="352"/>
      <c r="M37" s="352"/>
      <c r="N37" s="352"/>
      <c r="O37" s="352"/>
      <c r="P37" s="352"/>
      <c r="Q37" s="352"/>
      <c r="R37" s="352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1" t="s">
        <v>101</v>
      </c>
      <c r="G48" s="351"/>
      <c r="H48" s="351"/>
      <c r="I48" s="351"/>
      <c r="J48" s="351"/>
      <c r="K48" s="351"/>
      <c r="L48" s="351"/>
      <c r="M48" s="351"/>
      <c r="N48" s="351"/>
      <c r="O48" s="351"/>
      <c r="P48" s="351"/>
      <c r="Q48" s="351"/>
      <c r="R48" s="351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T39" sqref="T39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30" t="s">
        <v>32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</row>
    <row r="6" spans="1:19" s="6" customFormat="1" ht="15" customHeight="1" x14ac:dyDescent="0.15">
      <c r="A6" s="332" t="s">
        <v>33</v>
      </c>
      <c r="B6" s="332"/>
      <c r="C6" s="332"/>
      <c r="D6" s="332"/>
      <c r="E6" s="332"/>
      <c r="F6" s="332"/>
      <c r="G6" s="332"/>
      <c r="H6" s="332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3" t="s">
        <v>34</v>
      </c>
      <c r="S8" s="334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3" t="s">
        <v>42</v>
      </c>
      <c r="E75" s="35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2021-01-26T01:05:56Z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